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/>
  </bookViews>
  <sheets>
    <sheet name="Sheet1" sheetId="1" r:id="rId1"/>
    <sheet name="指标变更明细" sheetId="7" r:id="rId2"/>
    <sheet name="pillar分" sheetId="11" r:id="rId3"/>
    <sheet name="subindex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<sst xmlns="http://schemas.openxmlformats.org/spreadsheetml/2006/main" count="1560" uniqueCount="854">
  <si>
    <t>cca3</t>
  </si>
  <si>
    <t>Unnamed: 1.1</t>
  </si>
  <si>
    <t>Unnamed: 2.1</t>
  </si>
  <si>
    <t>Unnamed: 3</t>
  </si>
  <si>
    <t>Unnamed: 4.1</t>
  </si>
  <si>
    <t>Unnamed: 5</t>
  </si>
  <si>
    <t>Unnamed: 6</t>
  </si>
  <si>
    <t>Unnamed: 1</t>
  </si>
  <si>
    <t>Unnamed: 2</t>
  </si>
  <si>
    <t>ppl</t>
  </si>
  <si>
    <t>Unnamed: 4</t>
  </si>
  <si>
    <t>gdp</t>
  </si>
  <si>
    <t>gdp_per</t>
  </si>
  <si>
    <t>pro</t>
  </si>
  <si>
    <t>art</t>
  </si>
  <si>
    <t>p1</t>
  </si>
  <si>
    <t>p1.i</t>
  </si>
  <si>
    <t>p1.p</t>
  </si>
  <si>
    <t>p1.p.ii</t>
  </si>
  <si>
    <t>d1.1</t>
  </si>
  <si>
    <t>p2</t>
  </si>
  <si>
    <t>p2.i</t>
  </si>
  <si>
    <t>p2.p</t>
  </si>
  <si>
    <t>p2.p.ii</t>
  </si>
  <si>
    <t>p3</t>
  </si>
  <si>
    <t>p3.i</t>
  </si>
  <si>
    <t>p3.p</t>
  </si>
  <si>
    <t>p3.p.ii</t>
  </si>
  <si>
    <t>p4</t>
  </si>
  <si>
    <t>p4.i</t>
  </si>
  <si>
    <t>p4.p</t>
  </si>
  <si>
    <t>p4.p.ii</t>
  </si>
  <si>
    <t>p5</t>
  </si>
  <si>
    <t>p5.i</t>
  </si>
  <si>
    <t>p5.p</t>
  </si>
  <si>
    <t>p5.p.ii</t>
  </si>
  <si>
    <t>d1.2</t>
  </si>
  <si>
    <t>p6</t>
  </si>
  <si>
    <t>p6.i</t>
  </si>
  <si>
    <t>p6.p</t>
  </si>
  <si>
    <t>p6.p.ii</t>
  </si>
  <si>
    <t>p7</t>
  </si>
  <si>
    <t>p7.i</t>
  </si>
  <si>
    <t>p7.p</t>
  </si>
  <si>
    <t>p7.p.ii</t>
  </si>
  <si>
    <t>d1.3</t>
  </si>
  <si>
    <t>g1</t>
  </si>
  <si>
    <t>g1.i</t>
  </si>
  <si>
    <t>g1.p</t>
  </si>
  <si>
    <t>g1.p.ii</t>
  </si>
  <si>
    <t>d1.4</t>
  </si>
  <si>
    <t>a1</t>
  </si>
  <si>
    <t>m1</t>
  </si>
  <si>
    <t>p8</t>
  </si>
  <si>
    <t>p8.i</t>
  </si>
  <si>
    <t>p8.p</t>
  </si>
  <si>
    <t>p8.p.ii</t>
  </si>
  <si>
    <t>d2.1</t>
  </si>
  <si>
    <t>p9</t>
  </si>
  <si>
    <t>p9.i</t>
  </si>
  <si>
    <t>p9.p</t>
  </si>
  <si>
    <t>p9.p.ii</t>
  </si>
  <si>
    <t>p10</t>
  </si>
  <si>
    <t>p10.i</t>
  </si>
  <si>
    <t>p10.p</t>
  </si>
  <si>
    <t>p10.p.ii</t>
  </si>
  <si>
    <t>d2.2</t>
  </si>
  <si>
    <t>d2.3</t>
  </si>
  <si>
    <t>a2</t>
  </si>
  <si>
    <t>m2</t>
  </si>
  <si>
    <t>g2</t>
  </si>
  <si>
    <t>g2.i</t>
  </si>
  <si>
    <t>g2.p</t>
  </si>
  <si>
    <t>g2.p.ii</t>
  </si>
  <si>
    <t>d3.1</t>
  </si>
  <si>
    <t>g3</t>
  </si>
  <si>
    <t>g3.i</t>
  </si>
  <si>
    <t>g3.p</t>
  </si>
  <si>
    <t>g3.p.ii</t>
  </si>
  <si>
    <t>d3.2</t>
  </si>
  <si>
    <t>g6</t>
  </si>
  <si>
    <t>g6.i</t>
  </si>
  <si>
    <t>g6.p</t>
  </si>
  <si>
    <t>g6.p.ii</t>
  </si>
  <si>
    <t>d3.3</t>
  </si>
  <si>
    <t>g7</t>
  </si>
  <si>
    <t>g7.i</t>
  </si>
  <si>
    <t>g7.p</t>
  </si>
  <si>
    <t>g7.p.ii</t>
  </si>
  <si>
    <t>d3.4</t>
  </si>
  <si>
    <t>a3</t>
  </si>
  <si>
    <t>m3</t>
  </si>
  <si>
    <t>pillar1</t>
  </si>
  <si>
    <t>Unnamed: 28</t>
  </si>
  <si>
    <t>Unnamed: 29</t>
  </si>
  <si>
    <t>Unnamed: 30</t>
  </si>
  <si>
    <t>Unnamed: 31</t>
  </si>
  <si>
    <t>g4</t>
  </si>
  <si>
    <t>g4.i</t>
  </si>
  <si>
    <t>g4.p</t>
  </si>
  <si>
    <t>g4.p.ii</t>
  </si>
  <si>
    <t>d4.1</t>
  </si>
  <si>
    <t>a4</t>
  </si>
  <si>
    <t>m4</t>
  </si>
  <si>
    <t>Unnamed: 92</t>
  </si>
  <si>
    <t>Unnamed: 93</t>
  </si>
  <si>
    <t>Unnamed: 94</t>
  </si>
  <si>
    <t>Unnamed: 95</t>
  </si>
  <si>
    <t>Unnamed: 96</t>
  </si>
  <si>
    <t>Unnamed: 97</t>
  </si>
  <si>
    <t>Unnamed: 102.1</t>
  </si>
  <si>
    <t>Unnamed: 103.1</t>
  </si>
  <si>
    <t>Unnamed: 104</t>
  </si>
  <si>
    <t>d5.1</t>
  </si>
  <si>
    <t>Unnamed: 98</t>
  </si>
  <si>
    <t>Unnamed: 99</t>
  </si>
  <si>
    <t>Unnamed: 100</t>
  </si>
  <si>
    <t>Unnamed: 101</t>
  </si>
  <si>
    <t>Unnamed: 102</t>
  </si>
  <si>
    <t>Unnamed: 103</t>
  </si>
  <si>
    <t>Unnamed: 112</t>
  </si>
  <si>
    <t>Unnamed: 113</t>
  </si>
  <si>
    <t>d5.2</t>
  </si>
  <si>
    <t>Unnamed: 52</t>
  </si>
  <si>
    <t>d5.3</t>
  </si>
  <si>
    <t>a5</t>
  </si>
  <si>
    <t>m5</t>
  </si>
  <si>
    <t>pillar2</t>
  </si>
  <si>
    <t>Unnamed: 54</t>
  </si>
  <si>
    <t>d6.1</t>
  </si>
  <si>
    <t>Unnamed: 56</t>
  </si>
  <si>
    <t>d6.2</t>
  </si>
  <si>
    <t>Unnamed: 58</t>
  </si>
  <si>
    <t>d6.3</t>
  </si>
  <si>
    <t>Unnamed: 130</t>
  </si>
  <si>
    <t>d6.4</t>
  </si>
  <si>
    <t>g5</t>
  </si>
  <si>
    <t>g5.i</t>
  </si>
  <si>
    <t>g5.p</t>
  </si>
  <si>
    <t>g5.p.ii</t>
  </si>
  <si>
    <t>d6.5</t>
  </si>
  <si>
    <t>a6</t>
  </si>
  <si>
    <t>m6</t>
  </si>
  <si>
    <t>Unnamed: 67</t>
  </si>
  <si>
    <t>Unnamed: 68</t>
  </si>
  <si>
    <t>d7.1</t>
  </si>
  <si>
    <t>m7</t>
  </si>
  <si>
    <t>Unnamed: 71</t>
  </si>
  <si>
    <t>Unnamed: 72</t>
  </si>
  <si>
    <t>d8.1</t>
  </si>
  <si>
    <t>m8</t>
  </si>
  <si>
    <t>Unnamed: 75</t>
  </si>
  <si>
    <t>d9.1</t>
  </si>
  <si>
    <t>u1</t>
  </si>
  <si>
    <t>u1.i</t>
  </si>
  <si>
    <t>d9.2</t>
  </si>
  <si>
    <t>a9</t>
  </si>
  <si>
    <t>m9</t>
  </si>
  <si>
    <t>Unnamed: 78</t>
  </si>
  <si>
    <t>d10.1</t>
  </si>
  <si>
    <t>m10</t>
  </si>
  <si>
    <t>Unnamed: 81</t>
  </si>
  <si>
    <t>Unnamed: 82</t>
  </si>
  <si>
    <t>d11.1</t>
  </si>
  <si>
    <t>Unnamed: 84</t>
  </si>
  <si>
    <t>d11.2</t>
  </si>
  <si>
    <t>Unnamed: 86</t>
  </si>
  <si>
    <t>d11.3</t>
  </si>
  <si>
    <t>a11</t>
  </si>
  <si>
    <t>m11</t>
  </si>
  <si>
    <t>u2</t>
  </si>
  <si>
    <t>u2.i</t>
  </si>
  <si>
    <t>d12.1</t>
  </si>
  <si>
    <t>Unnamed: 90</t>
  </si>
  <si>
    <t>d12.2</t>
  </si>
  <si>
    <t>a12</t>
  </si>
  <si>
    <t>m12</t>
  </si>
  <si>
    <t>pillar3</t>
  </si>
  <si>
    <t>u3</t>
  </si>
  <si>
    <t>u3.i</t>
  </si>
  <si>
    <t>u4</t>
  </si>
  <si>
    <t>u4.i</t>
  </si>
  <si>
    <t>p11</t>
  </si>
  <si>
    <t>p11.i</t>
  </si>
  <si>
    <t>p11.p</t>
  </si>
  <si>
    <t>p11.p.ii</t>
  </si>
  <si>
    <t>d13.1</t>
  </si>
  <si>
    <t>u5</t>
  </si>
  <si>
    <t>u5.i</t>
  </si>
  <si>
    <t>d13.2</t>
  </si>
  <si>
    <t>u6</t>
  </si>
  <si>
    <t>u6.i</t>
  </si>
  <si>
    <t>u7</t>
  </si>
  <si>
    <t>u7.i</t>
  </si>
  <si>
    <t>u8</t>
  </si>
  <si>
    <t>u8.i</t>
  </si>
  <si>
    <t>d13.3</t>
  </si>
  <si>
    <t>a13</t>
  </si>
  <si>
    <t>m13</t>
  </si>
  <si>
    <t>u9</t>
  </si>
  <si>
    <t>u9.i</t>
  </si>
  <si>
    <t>u10</t>
  </si>
  <si>
    <t>u10.i</t>
  </si>
  <si>
    <t>u11</t>
  </si>
  <si>
    <t>u11.i</t>
  </si>
  <si>
    <t>d14.1</t>
  </si>
  <si>
    <t>u12</t>
  </si>
  <si>
    <t>u12.i</t>
  </si>
  <si>
    <t>u13</t>
  </si>
  <si>
    <t>u13.i</t>
  </si>
  <si>
    <t>u14</t>
  </si>
  <si>
    <t>u14.i</t>
  </si>
  <si>
    <t>u15</t>
  </si>
  <si>
    <t>u15.i</t>
  </si>
  <si>
    <t>u16</t>
  </si>
  <si>
    <t>u16.i</t>
  </si>
  <si>
    <t>u17</t>
  </si>
  <si>
    <t>u17.i</t>
  </si>
  <si>
    <t>u18</t>
  </si>
  <si>
    <t>u18.i</t>
  </si>
  <si>
    <t>u19</t>
  </si>
  <si>
    <t>u19.i</t>
  </si>
  <si>
    <t>u20</t>
  </si>
  <si>
    <t>u20.i</t>
  </si>
  <si>
    <t>u21</t>
  </si>
  <si>
    <t>u21.i</t>
  </si>
  <si>
    <t>u22</t>
  </si>
  <si>
    <t>u22.i</t>
  </si>
  <si>
    <t>u23</t>
  </si>
  <si>
    <t>u23.i</t>
  </si>
  <si>
    <t>u24</t>
  </si>
  <si>
    <t>u24.i</t>
  </si>
  <si>
    <t>u25</t>
  </si>
  <si>
    <t>u25.i</t>
  </si>
  <si>
    <t>u26</t>
  </si>
  <si>
    <t>u26.i</t>
  </si>
  <si>
    <t>d14.2</t>
  </si>
  <si>
    <t>u27</t>
  </si>
  <si>
    <t>u27.i</t>
  </si>
  <si>
    <t>u28</t>
  </si>
  <si>
    <t>u28.i</t>
  </si>
  <si>
    <t>d14.3</t>
  </si>
  <si>
    <t>u29</t>
  </si>
  <si>
    <t>u29.i</t>
  </si>
  <si>
    <t>u30</t>
  </si>
  <si>
    <t>u30.i</t>
  </si>
  <si>
    <t>d14.4</t>
  </si>
  <si>
    <t>a14</t>
  </si>
  <si>
    <t>m14</t>
  </si>
  <si>
    <t>u31</t>
  </si>
  <si>
    <t>u31.i</t>
  </si>
  <si>
    <t>d15.1</t>
  </si>
  <si>
    <t>u32</t>
  </si>
  <si>
    <t>u32.i</t>
  </si>
  <si>
    <t>u33</t>
  </si>
  <si>
    <t>u33.i</t>
  </si>
  <si>
    <t>u34</t>
  </si>
  <si>
    <t>u34.i</t>
  </si>
  <si>
    <t>d15.2</t>
  </si>
  <si>
    <t>u35</t>
  </si>
  <si>
    <t>u35.i</t>
  </si>
  <si>
    <t>d15.3</t>
  </si>
  <si>
    <t>u36</t>
  </si>
  <si>
    <t>u36.i</t>
  </si>
  <si>
    <t>d15.4</t>
  </si>
  <si>
    <t>u37</t>
  </si>
  <si>
    <t>u37.i</t>
  </si>
  <si>
    <t>d15.5</t>
  </si>
  <si>
    <t>a15</t>
  </si>
  <si>
    <t>m15</t>
  </si>
  <si>
    <t>u38</t>
  </si>
  <si>
    <t>u38.i</t>
  </si>
  <si>
    <t>u39</t>
  </si>
  <si>
    <t>u39.i</t>
  </si>
  <si>
    <t>d16.1</t>
  </si>
  <si>
    <t>u40</t>
  </si>
  <si>
    <t>u40.i</t>
  </si>
  <si>
    <t>d16.2</t>
  </si>
  <si>
    <t>a16</t>
  </si>
  <si>
    <t>m16</t>
  </si>
  <si>
    <t>w1</t>
  </si>
  <si>
    <t>w1.i</t>
  </si>
  <si>
    <t>w1.p</t>
  </si>
  <si>
    <t>w1.p.ii</t>
  </si>
  <si>
    <t>d17.1</t>
  </si>
  <si>
    <t>w2</t>
  </si>
  <si>
    <t>w2.i</t>
  </si>
  <si>
    <t>w2.p</t>
  </si>
  <si>
    <t>w2.p.ii</t>
  </si>
  <si>
    <t>d17.2</t>
  </si>
  <si>
    <t>w3</t>
  </si>
  <si>
    <t>w3.i</t>
  </si>
  <si>
    <t>w3.p</t>
  </si>
  <si>
    <t>w3.p.ii</t>
  </si>
  <si>
    <t>d17.3</t>
  </si>
  <si>
    <t>a17</t>
  </si>
  <si>
    <t>m17</t>
  </si>
  <si>
    <t>pillar4</t>
  </si>
  <si>
    <t>agile</t>
  </si>
  <si>
    <t>国家组织 ZH</t>
  </si>
  <si>
    <t>英文名</t>
  </si>
  <si>
    <t>英文缩写</t>
  </si>
  <si>
    <t>英文名（简）</t>
  </si>
  <si>
    <t>简写（作图用）</t>
  </si>
  <si>
    <t>按收入分类</t>
  </si>
  <si>
    <t>色号</t>
  </si>
  <si>
    <t>数据数量</t>
  </si>
  <si>
    <t>Population</t>
  </si>
  <si>
    <t>GDP in USD</t>
  </si>
  <si>
    <t>人均gdp</t>
  </si>
  <si>
    <t>D1.1 AI相关期刊会议发表数量&amp;人均比例</t>
  </si>
  <si>
    <r>
      <rPr>
        <sz val="11"/>
        <color rgb="FF000000"/>
        <rFont val="Times New Roman"/>
        <charset val="134"/>
      </rPr>
      <t>D1.1 AI</t>
    </r>
    <r>
      <rPr>
        <sz val="11"/>
        <color rgb="FF000000"/>
        <rFont val="宋体"/>
        <charset val="134"/>
      </rPr>
      <t>相关期刊会议发表数量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</si>
  <si>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t>qn</t>
  </si>
  <si>
    <t>/ppl</t>
  </si>
  <si>
    <t>指标分</t>
  </si>
  <si>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相关文章作者数目</t>
    </r>
  </si>
  <si>
    <r>
      <rPr>
        <sz val="11"/>
        <color rgb="FF000000"/>
        <rFont val="宋体"/>
        <charset val="134"/>
      </rPr>
      <t>全球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人才</t>
    </r>
    <r>
      <rPr>
        <sz val="11"/>
        <color rgb="FF000000"/>
        <rFont val="Times New Roman"/>
        <charset val="134"/>
      </rPr>
      <t>undergraduate</t>
    </r>
  </si>
  <si>
    <t>graduate school</t>
  </si>
  <si>
    <t>post-grad work</t>
  </si>
  <si>
    <r>
      <rPr>
        <sz val="11"/>
        <color rgb="FF000000"/>
        <rFont val="Times New Roman"/>
        <charset val="134"/>
      </rPr>
      <t>D1.3 AI</t>
    </r>
    <r>
      <rPr>
        <sz val="11"/>
        <color rgb="FF000000"/>
        <rFont val="宋体"/>
        <charset val="134"/>
      </rPr>
      <t>专利授权数量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</si>
  <si>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D1.4 AI</t>
    </r>
    <r>
      <rPr>
        <sz val="11"/>
        <color rgb="FF000000"/>
        <rFont val="宋体"/>
        <charset val="134"/>
      </rPr>
      <t>系统研发数量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our world data</t>
    </r>
  </si>
  <si>
    <t>/gdp</t>
  </si>
  <si>
    <t>平均分</t>
  </si>
  <si>
    <t>D1维度分</t>
  </si>
  <si>
    <r>
      <rPr>
        <sz val="11"/>
        <color rgb="FF000000"/>
        <rFont val="Times New Roman"/>
        <charset val="134"/>
      </rPr>
      <t>D2.1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托管数据中心数量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</si>
  <si>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RMAX&amp;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</si>
  <si>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RPEAK&amp;</t>
    </r>
    <r>
      <rPr>
        <sz val="11"/>
        <color rgb="FF000000"/>
        <rFont val="宋体"/>
        <charset val="134"/>
      </rPr>
      <t>人均比例</t>
    </r>
  </si>
  <si>
    <t>D2.3 互联网基础设施水平(ICT)</t>
  </si>
  <si>
    <t>D2维度分</t>
  </si>
  <si>
    <t>D3.1AI公司的资金规模2024年 Global private investment in AI by geographic area, 2024</t>
  </si>
  <si>
    <t>/GDP</t>
  </si>
  <si>
    <t>D3.1指标分</t>
  </si>
  <si>
    <t>D3.2AI刚获得融资公司数量2024年</t>
  </si>
  <si>
    <t>d3.2指标分</t>
  </si>
  <si>
    <t>D3.3Global private investment in AI by geographic area, 2013–24 (sum)</t>
  </si>
  <si>
    <t>d3.3指标分</t>
  </si>
  <si>
    <t>D3.4Number of newly funded AI companies by geographic area, 2013–24 (sum)</t>
  </si>
  <si>
    <t>d3.4指标分</t>
  </si>
  <si>
    <t>D3维度分</t>
  </si>
  <si>
    <t>P1</t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</si>
  <si>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汉仪书宋二KW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汉仪书宋二KW"/>
        <charset val="134"/>
      </rPr>
      <t>比例</t>
    </r>
    <r>
      <rPr>
        <sz val="11"/>
        <color rgb="FF000000"/>
        <rFont val="Times New Roman"/>
        <charset val="134"/>
      </rPr>
      <t>,AIID,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</si>
  <si>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,AIAIC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</si>
  <si>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,OECD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</si>
  <si>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,AIGO</t>
    </r>
  </si>
  <si>
    <t>案例求和</t>
  </si>
  <si>
    <t>d4.1指标分</t>
  </si>
  <si>
    <t>100-维度分</t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</si>
  <si>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发声和问责权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</si>
  <si>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政治稳定和没有暴力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</si>
  <si>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政府效率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</si>
  <si>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监管质量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</si>
  <si>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法治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</si>
  <si>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控制腐败</t>
    </r>
  </si>
  <si>
    <t>D5.1HDI人类发展指数</t>
  </si>
  <si>
    <t>*100</t>
  </si>
  <si>
    <t>D5.1国家治理水平</t>
  </si>
  <si>
    <r>
      <rPr>
        <sz val="10"/>
        <color rgb="FF000000"/>
        <rFont val="Microsoft YaHei"/>
        <charset val="134"/>
      </rPr>
      <t>GTMI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政府技术成熟度</t>
    </r>
  </si>
  <si>
    <t>技术成熟度*100</t>
  </si>
  <si>
    <r>
      <rPr>
        <sz val="10"/>
        <color rgb="FF000000"/>
        <rFont val="Microsoft YaHei"/>
        <charset val="134"/>
      </rPr>
      <t>2024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年电子政务发展指数</t>
    </r>
  </si>
  <si>
    <t>发展指数*100</t>
  </si>
  <si>
    <t>2024电子参与情况（E-participation）</t>
  </si>
  <si>
    <t>参与情况*100</t>
  </si>
  <si>
    <t>D5.4互联网安全指数得分</t>
  </si>
  <si>
    <t>D5.5数据治理指数Barometer</t>
  </si>
  <si>
    <r>
      <rPr>
        <sz val="11"/>
        <color rgb="FF000000"/>
        <rFont val="Times New Roman"/>
        <charset val="134"/>
      </rPr>
      <t>D5.2</t>
    </r>
    <r>
      <rPr>
        <sz val="11"/>
        <color rgb="FF000000"/>
        <rFont val="汉仪书宋二KW"/>
        <charset val="134"/>
      </rPr>
      <t>电子政务水平指标分（五项平均分）</t>
    </r>
  </si>
  <si>
    <r>
      <rPr>
        <sz val="11"/>
        <color rgb="FF000000"/>
        <rFont val="Times New Roman"/>
        <charset val="134"/>
      </rPr>
      <t>D5.3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可持续发展目标实现的整体进程</t>
    </r>
  </si>
  <si>
    <t>D5平均分</t>
  </si>
  <si>
    <t>D5维度分</t>
  </si>
  <si>
    <t>P2</t>
  </si>
  <si>
    <r>
      <rPr>
        <sz val="11"/>
        <color rgb="FF000000"/>
        <rFont val="Times New Roman"/>
        <charset val="134"/>
      </rPr>
      <t>D6.1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战略</t>
    </r>
  </si>
  <si>
    <r>
      <rPr>
        <sz val="11"/>
        <color rgb="FF000000"/>
        <rFont val="Times New Roman"/>
        <charset val="134"/>
      </rPr>
      <t>D6.2 AI</t>
    </r>
    <r>
      <rPr>
        <sz val="11"/>
        <color rgb="FF000000"/>
        <rFont val="宋体"/>
        <charset val="134"/>
      </rPr>
      <t>战略是否有可衡量的目标（AI战略是否提供具体指标或举措？）</t>
    </r>
  </si>
  <si>
    <r>
      <rPr>
        <sz val="11"/>
        <color rgb="FF000000"/>
        <rFont val="Times New Roman"/>
        <charset val="134"/>
      </rPr>
      <t>D6.3 AI</t>
    </r>
    <r>
      <rPr>
        <sz val="11"/>
        <color rgb="FF000000"/>
        <rFont val="宋体"/>
        <charset val="134"/>
      </rPr>
      <t>战略是否提及培训或技能提升</t>
    </r>
  </si>
  <si>
    <t>D6.4 AI战略是否提及伦理影响</t>
  </si>
  <si>
    <r>
      <rPr>
        <sz val="11"/>
        <color rgb="FF000000"/>
        <rFont val="Times New Roman"/>
        <charset val="134"/>
      </rPr>
      <t>D6.5 AI</t>
    </r>
    <r>
      <rPr>
        <sz val="11"/>
        <color rgb="FF000000"/>
        <rFont val="宋体"/>
        <charset val="134"/>
      </rPr>
      <t>专项支出预算规模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</si>
  <si>
    <r>
      <rPr>
        <sz val="11"/>
        <color rgb="FF000000"/>
        <rFont val="Times New Roman"/>
        <charset val="134"/>
      </rPr>
      <t>D6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</si>
  <si>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D7.1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政府是否建立了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治理机构</t>
    </r>
  </si>
  <si>
    <r>
      <rPr>
        <sz val="11"/>
        <color rgb="FF000000"/>
        <rFont val="宋体-简"/>
        <charset val="134"/>
      </rPr>
      <t>变成</t>
    </r>
    <r>
      <rPr>
        <sz val="11"/>
        <color rgb="FF000000"/>
        <rFont val="Times New Roman"/>
        <charset val="134"/>
      </rPr>
      <t>01</t>
    </r>
  </si>
  <si>
    <r>
      <rPr>
        <sz val="11"/>
        <color rgb="FF000000"/>
        <rFont val="Times New Roman"/>
        <charset val="134"/>
      </rPr>
      <t>D7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</si>
  <si>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D8.1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原则规范</t>
    </r>
  </si>
  <si>
    <r>
      <rPr>
        <sz val="11"/>
        <color rgb="FF000000"/>
        <rFont val="Times New Roman"/>
        <charset val="134"/>
      </rPr>
      <t>D8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</si>
  <si>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D9.1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政府是否出台了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影响评估机制工具</t>
    </r>
  </si>
  <si>
    <r>
      <rPr>
        <sz val="11"/>
        <color rgb="FF000000"/>
        <rFont val="Times New Roman"/>
        <charset val="134"/>
      </rPr>
      <t>D9.2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安全实验（金融）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的监管沙箱数量</t>
    </r>
  </si>
  <si>
    <r>
      <rPr>
        <sz val="11"/>
        <color rgb="FF000000"/>
        <rFont val="Times New Roman"/>
        <charset val="134"/>
      </rPr>
      <t>D9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</si>
  <si>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D10.1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政府是否制定了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的标准和认证机制</t>
    </r>
  </si>
  <si>
    <r>
      <rPr>
        <sz val="11"/>
        <color rgb="FF000000"/>
        <rFont val="Times New Roman"/>
        <charset val="134"/>
      </rPr>
      <t>D10</t>
    </r>
    <r>
      <rPr>
        <sz val="11"/>
        <color rgb="FF000000"/>
        <rFont val="汉仪书宋二KW"/>
        <charset val="134"/>
      </rPr>
      <t>维度分</t>
    </r>
  </si>
  <si>
    <t>D11.1是否有正在实施的国家层面人工智能综合性法律法规？如果没有，是否有正在制定的国家层面的人工智能综合性法律法规？</t>
  </si>
  <si>
    <t>换成零和一</t>
  </si>
  <si>
    <t>D11.2该国是否有正在实施的国家层面人工智能垂直领域法律法规（laws or regulations)包括人工智能技术领域或应用领域</t>
  </si>
  <si>
    <r>
      <rPr>
        <sz val="11"/>
        <color rgb="FF000000"/>
        <rFont val="Times New Roman"/>
        <charset val="134"/>
      </rPr>
      <t>D11.3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是否制定了专门针对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的数据保护法</t>
    </r>
  </si>
  <si>
    <r>
      <rPr>
        <sz val="11"/>
        <color rgb="FF000000"/>
        <rFont val="Times New Roman"/>
        <charset val="134"/>
      </rPr>
      <t>D11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</si>
  <si>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国际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治理机制参与度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</si>
  <si>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</si>
  <si>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D12.2 ISO AI</t>
    </r>
    <r>
      <rPr>
        <sz val="11"/>
        <color rgb="FF000000"/>
        <rFont val="宋体"/>
        <charset val="134"/>
      </rPr>
      <t>标准制定参与度</t>
    </r>
  </si>
  <si>
    <r>
      <rPr>
        <sz val="11"/>
        <color rgb="FF000000"/>
        <rFont val="Times New Roman"/>
        <charset val="134"/>
      </rPr>
      <t>D12.2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</si>
  <si>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</t>
    </r>
    <r>
      <rPr>
        <sz val="11"/>
        <color rgb="FF000000"/>
        <rFont val="汉仪书宋二KW"/>
        <charset val="134"/>
      </rPr>
      <t>维度分</t>
    </r>
  </si>
  <si>
    <t>PILLAR 3</t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</si>
  <si>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,PISA2018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</si>
  <si>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,PISA2022</t>
    </r>
  </si>
  <si>
    <r>
      <rPr>
        <sz val="11"/>
        <color rgb="FF000000"/>
        <rFont val="Times New Roman"/>
        <charset val="134"/>
      </rPr>
      <t>Coursera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技能报告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学习者数量（</t>
    </r>
    <r>
      <rPr>
        <sz val="11"/>
        <color rgb="FF000000"/>
        <rFont val="Times New Roman"/>
        <charset val="134"/>
      </rPr>
      <t>m</t>
    </r>
    <r>
      <rPr>
        <sz val="11"/>
        <color rgb="FF000000"/>
        <rFont val="汉仪书宋二KW"/>
        <charset val="134"/>
      </rPr>
      <t>）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</si>
  <si>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</si>
  <si>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公众讨论度</t>
    </r>
    <r>
      <rPr>
        <sz val="11"/>
        <color rgb="FF000000"/>
        <rFont val="Times New Roman"/>
        <charset val="134"/>
      </rPr>
      <t>,GOOGLE\BING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</si>
  <si>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</si>
  <si>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应用与影响的意识水平</t>
    </r>
    <r>
      <rPr>
        <sz val="11"/>
        <color rgb="FF000000"/>
        <rFont val="Times New Roman"/>
        <charset val="134"/>
      </rPr>
      <t>,</t>
    </r>
    <r>
      <rPr>
        <sz val="11"/>
        <color rgb="FF000000"/>
        <rFont val="宋体-简"/>
        <charset val="134"/>
      </rPr>
      <t>公众在主观上感觉是否了解人工智能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-简"/>
        <charset val="134"/>
      </rPr>
      <t>同意</t>
    </r>
    <r>
      <rPr>
        <sz val="11"/>
        <color rgb="FF000000"/>
        <rFont val="Times New Roman"/>
        <charset val="134"/>
      </rPr>
      <t>)</t>
    </r>
  </si>
  <si>
    <t>是否意识到哪些产品和服务中使用人工智能（同意）</t>
  </si>
  <si>
    <r>
      <rPr>
        <sz val="11"/>
        <color rgb="FF000000"/>
        <rFont val="宋体"/>
        <charset val="134"/>
      </rPr>
      <t>成年人识别生成式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创建的在线虚假信息的能力</t>
    </r>
  </si>
  <si>
    <t>D13.3指标分</t>
  </si>
  <si>
    <t>维度分</t>
  </si>
  <si>
    <r>
      <rPr>
        <sz val="11"/>
        <color rgb="FF000000"/>
        <rFont val="Times New Roman"/>
        <charset val="134"/>
      </rPr>
      <t>D14.1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发展持积极态度的程度（使用AI的产品和服务利大于弊）</t>
    </r>
  </si>
  <si>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的产品和服务让我感到兴奋</t>
    </r>
  </si>
  <si>
    <r>
      <rPr>
        <sz val="11"/>
        <color rgb="FF000000"/>
        <rFont val="宋体"/>
        <charset val="134"/>
      </rPr>
      <t>成年人对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影响看法积极</t>
    </r>
  </si>
  <si>
    <t>D14.1指标分</t>
  </si>
  <si>
    <r>
      <rPr>
        <sz val="11"/>
        <color rgb="FF000000"/>
        <rFont val="宋体"/>
        <charset val="134"/>
      </rPr>
      <t>D14.2公众对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未来对日常生活影响的乐观程度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</si>
  <si>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互联网上虚假信息数量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"/>
        <charset val="134"/>
      </rPr>
      <t>更好</t>
    </r>
    <r>
      <rPr>
        <sz val="11"/>
        <color rgb="FF000000"/>
        <rFont val="Times New Roman"/>
        <charset val="134"/>
      </rPr>
      <t>)</t>
    </r>
  </si>
  <si>
    <t>不变</t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</si>
  <si>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我的娱乐选择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</si>
  <si>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完成事情花费的时间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</si>
  <si>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我的健康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</si>
  <si>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我的工作（更好）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</si>
  <si>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就业市场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</si>
  <si>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经济</t>
    </r>
  </si>
  <si>
    <r>
      <rPr>
        <sz val="11"/>
        <color rgb="FF000000"/>
        <rFont val="Times New Roman"/>
        <charset val="134"/>
      </rPr>
      <t>D14.2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</si>
  <si>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D14.3公众对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的信任程度</t>
    </r>
  </si>
  <si>
    <r>
      <rPr>
        <sz val="11"/>
        <color rgb="FF000000"/>
        <rFont val="宋体"/>
        <charset val="134"/>
      </rPr>
      <t>信任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不会对任何群体产生偏见或歧视</t>
    </r>
  </si>
  <si>
    <r>
      <rPr>
        <sz val="11"/>
        <color rgb="FF000000"/>
        <rFont val="Times New Roman"/>
        <charset val="134"/>
      </rPr>
      <t>D14.3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</si>
  <si>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部署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</si>
  <si>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正在探索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</si>
  <si>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汉仪书宋二KW"/>
        <charset val="134"/>
      </rPr>
      <t>指标分</t>
    </r>
  </si>
  <si>
    <t>D14平均分</t>
  </si>
  <si>
    <t>D14维度分</t>
  </si>
  <si>
    <t>D15.1 AI文献作者的性别比例</t>
  </si>
  <si>
    <r>
      <rPr>
        <sz val="11"/>
        <color rgb="FF000000"/>
        <rFont val="Times New Roman"/>
        <charset val="134"/>
      </rPr>
      <t>D15.1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</si>
  <si>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15.2</t>
    </r>
    <r>
      <rPr>
        <sz val="11"/>
        <color rgb="FF000000"/>
        <rFont val="汉仪书宋二KW"/>
        <charset val="134"/>
      </rPr>
      <t>性别平等</t>
    </r>
    <r>
      <rPr>
        <sz val="11"/>
        <color rgb="FF000000"/>
        <rFont val="Times New Roman"/>
        <charset val="134"/>
      </rPr>
      <t>Internet gender equality,</t>
    </r>
    <r>
      <rPr>
        <sz val="11"/>
        <color rgb="FF000000"/>
        <rFont val="汉仪书宋二KW"/>
        <charset val="134"/>
      </rPr>
      <t>牛津</t>
    </r>
    <r>
      <rPr>
        <sz val="11"/>
        <color rgb="FF000000"/>
        <rFont val="Times New Roman"/>
        <charset val="134"/>
      </rPr>
      <t>Gendergaps</t>
    </r>
    <r>
      <rPr>
        <sz val="11"/>
        <color rgb="FF000000"/>
        <rFont val="汉仪书宋二KW"/>
        <charset val="134"/>
      </rPr>
      <t>（使用</t>
    </r>
    <r>
      <rPr>
        <sz val="11"/>
        <color rgb="FF000000"/>
        <rFont val="Times New Roman"/>
        <charset val="134"/>
      </rPr>
      <t>Facebook</t>
    </r>
    <r>
      <rPr>
        <sz val="11"/>
        <color rgb="FF000000"/>
        <rFont val="汉仪书宋二KW"/>
        <charset val="134"/>
      </rPr>
      <t>性别差距指数估计的女性与男性互联网使用比率）</t>
    </r>
    <r>
      <rPr>
        <sz val="11"/>
        <color rgb="FF000000"/>
        <rFont val="Times New Roman"/>
        <charset val="134"/>
      </rPr>
      <t>fixed</t>
    </r>
  </si>
  <si>
    <r>
      <rPr>
        <sz val="11"/>
        <color rgb="FF000000"/>
        <rFont val="汉仪书宋二KW"/>
        <charset val="134"/>
      </rPr>
      <t>性别平等</t>
    </r>
    <r>
      <rPr>
        <sz val="11"/>
        <color rgb="FF000000"/>
        <rFont val="Times New Roman"/>
        <charset val="134"/>
      </rPr>
      <t>Internet gender equality,</t>
    </r>
    <r>
      <rPr>
        <sz val="11"/>
        <color rgb="FF000000"/>
        <rFont val="汉仪书宋二KW"/>
        <charset val="134"/>
      </rPr>
      <t>牛津</t>
    </r>
    <r>
      <rPr>
        <sz val="11"/>
        <color rgb="FF000000"/>
        <rFont val="Times New Roman"/>
        <charset val="134"/>
      </rPr>
      <t>Gendergaps</t>
    </r>
    <r>
      <rPr>
        <sz val="11"/>
        <color rgb="FF000000"/>
        <rFont val="汉仪书宋二KW"/>
        <charset val="134"/>
      </rPr>
      <t>（使用</t>
    </r>
    <r>
      <rPr>
        <sz val="11"/>
        <color rgb="FF000000"/>
        <rFont val="Times New Roman"/>
        <charset val="134"/>
      </rPr>
      <t>Facebook</t>
    </r>
    <r>
      <rPr>
        <sz val="11"/>
        <color rgb="FF000000"/>
        <rFont val="汉仪书宋二KW"/>
        <charset val="134"/>
      </rPr>
      <t>性别差距指数估计的女性与男性互联网使用比率）</t>
    </r>
    <r>
      <rPr>
        <sz val="11"/>
        <color rgb="FF000000"/>
        <rFont val="Times New Roman"/>
        <charset val="134"/>
      </rPr>
      <t>mobile</t>
    </r>
  </si>
  <si>
    <t>Disparity in Internet use between men and women</t>
  </si>
  <si>
    <r>
      <rPr>
        <sz val="11"/>
        <color rgb="FF000000"/>
        <rFont val="Times New Roman"/>
        <charset val="134"/>
      </rPr>
      <t>D15.2</t>
    </r>
    <r>
      <rPr>
        <sz val="11"/>
        <color rgb="FF000000"/>
        <rFont val="汉仪书宋二KW"/>
        <charset val="134"/>
      </rPr>
      <t>指标分</t>
    </r>
  </si>
  <si>
    <t>15.3young female coder</t>
  </si>
  <si>
    <r>
      <rPr>
        <sz val="11"/>
        <color rgb="FF000000"/>
        <rFont val="Times New Roman"/>
        <charset val="134"/>
      </rPr>
      <t>D15.3</t>
    </r>
    <r>
      <rPr>
        <sz val="11"/>
        <color rgb="FF000000"/>
        <rFont val="汉仪书宋二KW"/>
        <charset val="134"/>
      </rPr>
      <t>指标分</t>
    </r>
  </si>
  <si>
    <t>15.4OECD GDT指标（老年人使用互联网人口比例2023年数据）</t>
  </si>
  <si>
    <r>
      <rPr>
        <sz val="11"/>
        <color rgb="FF000000"/>
        <rFont val="Times New Roman"/>
        <charset val="134"/>
      </rPr>
      <t>D15.4</t>
    </r>
    <r>
      <rPr>
        <sz val="11"/>
        <color rgb="FF000000"/>
        <rFont val="汉仪书宋二KW"/>
        <charset val="134"/>
      </rPr>
      <t>指标分</t>
    </r>
  </si>
  <si>
    <t>D15.5OECD GDT指标（低收入人群使用互联网比例2022年数据）</t>
  </si>
  <si>
    <r>
      <rPr>
        <sz val="11"/>
        <color rgb="FF000000"/>
        <rFont val="Times New Roman"/>
        <charset val="134"/>
      </rPr>
      <t>D15.5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</si>
  <si>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D15</t>
    </r>
    <r>
      <rPr>
        <sz val="11"/>
        <color rgb="FF000000"/>
        <rFont val="汉仪书宋二KW"/>
        <charset val="134"/>
      </rPr>
      <t>平均分</t>
    </r>
  </si>
  <si>
    <r>
      <rPr>
        <sz val="11"/>
        <color rgb="FF000000"/>
        <rFont val="Times New Roman"/>
        <charset val="134"/>
      </rPr>
      <t>D15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</si>
  <si>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有影响力的开放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数据集数量</t>
    </r>
  </si>
  <si>
    <t>D16.1 有影响力的开放AI模型数量</t>
  </si>
  <si>
    <r>
      <rPr>
        <sz val="11"/>
        <color rgb="FF000000"/>
        <rFont val="Times New Roman"/>
        <charset val="134"/>
      </rPr>
      <t>D16.2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研究人员在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开发者社区中的活跃度</t>
    </r>
    <r>
      <rPr>
        <sz val="11"/>
        <color rgb="FF000000"/>
        <rFont val="Times New Roman"/>
        <charset val="134"/>
      </rPr>
      <t>.github</t>
    </r>
    <r>
      <rPr>
        <sz val="11"/>
        <color rgb="FF000000"/>
        <rFont val="汉仪书宋二KW"/>
        <charset val="134"/>
      </rPr>
      <t>热门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项目贡献者活跃度</t>
    </r>
  </si>
  <si>
    <t>D16平均分</t>
  </si>
  <si>
    <r>
      <rPr>
        <sz val="11"/>
        <color rgb="FF000000"/>
        <rFont val="Times New Roman"/>
        <charset val="134"/>
      </rPr>
      <t>D16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</si>
  <si>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D17.1 AI</t>
    </r>
    <r>
      <rPr>
        <sz val="11"/>
        <color rgb="FF000000"/>
        <rFont val="汉仪书宋二KW"/>
        <charset val="134"/>
      </rPr>
      <t>治理主题的文献数量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汉仪书宋二KW"/>
        <charset val="134"/>
      </rPr>
      <t>总数比例</t>
    </r>
  </si>
  <si>
    <t>/art*100</t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</si>
  <si>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人工智能安全相关文献发表数数目</t>
    </r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</si>
  <si>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</si>
  <si>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D17.3 AI与可持续发展主题的文献数量&amp;</t>
    </r>
    <r>
      <rPr>
        <sz val="11"/>
        <color rgb="FF000000"/>
        <rFont val="宋体-简"/>
        <charset val="134"/>
      </rPr>
      <t>文献</t>
    </r>
    <r>
      <rPr>
        <sz val="11"/>
        <color rgb="FF000000"/>
        <rFont val="宋体"/>
        <charset val="134"/>
      </rPr>
      <t>总数比例</t>
    </r>
  </si>
  <si>
    <t>/100art</t>
  </si>
  <si>
    <r>
      <rPr>
        <sz val="11"/>
        <color rgb="FF000000"/>
        <rFont val="Times New Roman"/>
        <charset val="134"/>
      </rPr>
      <t>D17.3</t>
    </r>
    <r>
      <rPr>
        <sz val="11"/>
        <color rgb="FF000000"/>
        <rFont val="汉仪书宋二KW"/>
        <charset val="134"/>
      </rPr>
      <t>指标分</t>
    </r>
  </si>
  <si>
    <t>D17平均分</t>
  </si>
  <si>
    <t>D17维度分</t>
  </si>
  <si>
    <t>PILLAR4</t>
  </si>
  <si>
    <t>美国</t>
  </si>
  <si>
    <t>United States</t>
  </si>
  <si>
    <t>USA</t>
  </si>
  <si>
    <t>usa</t>
  </si>
  <si>
    <t>US</t>
  </si>
  <si>
    <t>high income</t>
  </si>
  <si>
    <t>#2E86C1</t>
  </si>
  <si>
    <t>英国</t>
  </si>
  <si>
    <t>United Kingdom</t>
  </si>
  <si>
    <t>GBR</t>
  </si>
  <si>
    <t>uk</t>
  </si>
  <si>
    <t>UK</t>
  </si>
  <si>
    <t>#1E90FF</t>
  </si>
  <si>
    <t>法国</t>
  </si>
  <si>
    <t>France</t>
  </si>
  <si>
    <t>FRA</t>
  </si>
  <si>
    <t>france</t>
  </si>
  <si>
    <t>#006266</t>
  </si>
  <si>
    <t/>
  </si>
  <si>
    <t>德国</t>
  </si>
  <si>
    <t>Germany</t>
  </si>
  <si>
    <t>DEU</t>
  </si>
  <si>
    <t>germany</t>
  </si>
  <si>
    <t>#F1C40F</t>
  </si>
  <si>
    <t>日本</t>
  </si>
  <si>
    <t>Japan</t>
  </si>
  <si>
    <t>JPN</t>
  </si>
  <si>
    <t>japan</t>
  </si>
  <si>
    <t>#DAD0D6</t>
  </si>
  <si>
    <t>加拿大</t>
  </si>
  <si>
    <t>Canada</t>
  </si>
  <si>
    <t>CAN</t>
  </si>
  <si>
    <t>canada</t>
  </si>
  <si>
    <t>#A0522D</t>
  </si>
  <si>
    <t>意大利</t>
  </si>
  <si>
    <t>Italy</t>
  </si>
  <si>
    <t>ITA</t>
  </si>
  <si>
    <t>italy</t>
  </si>
  <si>
    <t>#90EE90</t>
  </si>
  <si>
    <t>中国</t>
  </si>
  <si>
    <t>China</t>
  </si>
  <si>
    <t>CHN</t>
  </si>
  <si>
    <t>china</t>
  </si>
  <si>
    <t>upper-middle income</t>
  </si>
  <si>
    <t>#FF2400</t>
  </si>
  <si>
    <t>俄罗斯</t>
  </si>
  <si>
    <t>Russian Federation</t>
  </si>
  <si>
    <t>RUS</t>
  </si>
  <si>
    <t>russia</t>
  </si>
  <si>
    <t>Russia</t>
  </si>
  <si>
    <t>#0F52BA</t>
  </si>
  <si>
    <t>印度</t>
  </si>
  <si>
    <t>India</t>
  </si>
  <si>
    <t>IND</t>
  </si>
  <si>
    <t>india</t>
  </si>
  <si>
    <t>low-middle income</t>
  </si>
  <si>
    <t>#FFA500</t>
  </si>
  <si>
    <t>巴西</t>
  </si>
  <si>
    <t>Brazil</t>
  </si>
  <si>
    <t>BRA</t>
  </si>
  <si>
    <t>brazil</t>
  </si>
  <si>
    <t>#6B8E23</t>
  </si>
  <si>
    <t>南非</t>
  </si>
  <si>
    <t>South Africa</t>
  </si>
  <si>
    <t>ZAF</t>
  </si>
  <si>
    <t>south africa</t>
  </si>
  <si>
    <t>S.Africa</t>
  </si>
  <si>
    <t>#228B22</t>
  </si>
  <si>
    <t>2.32335242863332</t>
  </si>
  <si>
    <t>沙特阿拉伯</t>
  </si>
  <si>
    <t>Saudi Arabia</t>
  </si>
  <si>
    <t>SAU</t>
  </si>
  <si>
    <t>saudi arabia</t>
  </si>
  <si>
    <t>S.Arabia</t>
  </si>
  <si>
    <t>#50C878</t>
  </si>
  <si>
    <t>阿根廷</t>
  </si>
  <si>
    <t>Argentina</t>
  </si>
  <si>
    <t>ARG</t>
  </si>
  <si>
    <t>argentina</t>
  </si>
  <si>
    <t>#AED6F1</t>
  </si>
  <si>
    <t>澳大利亚</t>
  </si>
  <si>
    <t>Australia</t>
  </si>
  <si>
    <t>AUS</t>
  </si>
  <si>
    <t>australia</t>
  </si>
  <si>
    <t>#5B5EA6</t>
  </si>
  <si>
    <t>韩国</t>
  </si>
  <si>
    <t>Republic of Korea</t>
  </si>
  <si>
    <t>KOR</t>
  </si>
  <si>
    <t>republic of korea</t>
  </si>
  <si>
    <t>S.Korea</t>
  </si>
  <si>
    <t>#DAC1A2</t>
  </si>
  <si>
    <t>墨西哥</t>
  </si>
  <si>
    <t>Mexico</t>
  </si>
  <si>
    <t>MEX</t>
  </si>
  <si>
    <t>mexico</t>
  </si>
  <si>
    <t>#C8A2C8</t>
  </si>
  <si>
    <t>土耳其</t>
  </si>
  <si>
    <t>Türkiye</t>
  </si>
  <si>
    <t>TUR</t>
  </si>
  <si>
    <t>turkey</t>
  </si>
  <si>
    <t>#FFB3DE</t>
  </si>
  <si>
    <t>印度尼西亚</t>
  </si>
  <si>
    <t>Indonesia</t>
  </si>
  <si>
    <t>IDN</t>
  </si>
  <si>
    <t>indonesia</t>
  </si>
  <si>
    <t>#EE82EE</t>
  </si>
  <si>
    <t>阿联酋</t>
  </si>
  <si>
    <t>United Arab Emirates</t>
  </si>
  <si>
    <t>ARE</t>
  </si>
  <si>
    <t>uae</t>
  </si>
  <si>
    <t>UAE</t>
  </si>
  <si>
    <t>#F3E5AB</t>
  </si>
  <si>
    <t>新加坡</t>
  </si>
  <si>
    <t>Singapore</t>
  </si>
  <si>
    <t>SGP</t>
  </si>
  <si>
    <t>singapore</t>
  </si>
  <si>
    <t>#E74C3C</t>
  </si>
  <si>
    <t>新西兰</t>
  </si>
  <si>
    <t>New Zealand</t>
  </si>
  <si>
    <t>NZL</t>
  </si>
  <si>
    <t>new zealand</t>
  </si>
  <si>
    <t>N.Zealand</t>
  </si>
  <si>
    <t>#F5C6CB</t>
  </si>
  <si>
    <t>荷兰</t>
  </si>
  <si>
    <t>Netherlands</t>
  </si>
  <si>
    <t>NLD</t>
  </si>
  <si>
    <t>netherlands</t>
  </si>
  <si>
    <t>#E0DAC6</t>
  </si>
  <si>
    <t>芬兰</t>
  </si>
  <si>
    <t>Finland</t>
  </si>
  <si>
    <t>FIN</t>
  </si>
  <si>
    <t>finland</t>
  </si>
  <si>
    <t>#DDBBBB</t>
  </si>
  <si>
    <t>西班牙</t>
  </si>
  <si>
    <t>Spain</t>
  </si>
  <si>
    <t>ESP</t>
  </si>
  <si>
    <t>spain</t>
  </si>
  <si>
    <t>#990012</t>
  </si>
  <si>
    <t>葡萄牙</t>
  </si>
  <si>
    <t>Portugal</t>
  </si>
  <si>
    <t>PRT</t>
  </si>
  <si>
    <t>portugal</t>
  </si>
  <si>
    <t>#808000</t>
  </si>
  <si>
    <t>以色列</t>
  </si>
  <si>
    <t>Israel</t>
  </si>
  <si>
    <t>ISR</t>
  </si>
  <si>
    <t>israel</t>
  </si>
  <si>
    <t>#9B59B6</t>
  </si>
  <si>
    <t>比利时</t>
  </si>
  <si>
    <t>Belgium</t>
  </si>
  <si>
    <t>BEL</t>
  </si>
  <si>
    <t>belgium</t>
  </si>
  <si>
    <t>#FCE883</t>
  </si>
  <si>
    <t>智利</t>
  </si>
  <si>
    <t>Chile</t>
  </si>
  <si>
    <t>CHL</t>
  </si>
  <si>
    <t>chile</t>
  </si>
  <si>
    <t>#CC7700</t>
  </si>
  <si>
    <t>哥伦比亚</t>
  </si>
  <si>
    <t>Colombia</t>
  </si>
  <si>
    <t>COL</t>
  </si>
  <si>
    <t>colombia</t>
  </si>
  <si>
    <t>#FFA07A</t>
  </si>
  <si>
    <t>丹麦</t>
  </si>
  <si>
    <t>Denmark</t>
  </si>
  <si>
    <t>DNK</t>
  </si>
  <si>
    <t>denmark</t>
  </si>
  <si>
    <t>#C21807</t>
  </si>
  <si>
    <t>匈牙利</t>
  </si>
  <si>
    <t>Hungary</t>
  </si>
  <si>
    <t>HUN</t>
  </si>
  <si>
    <t>hungary</t>
  </si>
  <si>
    <t>#9B30FF</t>
  </si>
  <si>
    <t>爱尔兰</t>
  </si>
  <si>
    <t>Ireland</t>
  </si>
  <si>
    <t>IRL</t>
  </si>
  <si>
    <t>ireland</t>
  </si>
  <si>
    <t>#5D478B</t>
  </si>
  <si>
    <t>挪威</t>
  </si>
  <si>
    <t>Norway</t>
  </si>
  <si>
    <t>NOR</t>
  </si>
  <si>
    <t>norway</t>
  </si>
  <si>
    <t>#BDC3C7</t>
  </si>
  <si>
    <t>波兰</t>
  </si>
  <si>
    <t>Poland</t>
  </si>
  <si>
    <t>POL</t>
  </si>
  <si>
    <t>poland</t>
  </si>
  <si>
    <t>瑞典</t>
  </si>
  <si>
    <t>Sweden</t>
  </si>
  <si>
    <t>SWE</t>
  </si>
  <si>
    <t>sweden</t>
  </si>
  <si>
    <t>#826644</t>
  </si>
  <si>
    <t>瑞士</t>
  </si>
  <si>
    <t>Switzerland</t>
  </si>
  <si>
    <t>CHE</t>
  </si>
  <si>
    <t>switzerland</t>
  </si>
  <si>
    <t>#B0C4DE</t>
  </si>
  <si>
    <t>秘鲁</t>
  </si>
  <si>
    <t>Peru</t>
  </si>
  <si>
    <t>PER</t>
  </si>
  <si>
    <t>peru</t>
  </si>
  <si>
    <t>#8E44AD</t>
  </si>
  <si>
    <t>泰国</t>
  </si>
  <si>
    <t>Thailand</t>
  </si>
  <si>
    <t>THA</t>
  </si>
  <si>
    <t>thailand</t>
  </si>
  <si>
    <t>#FFC0CB</t>
  </si>
  <si>
    <t>马来西亚</t>
  </si>
  <si>
    <t>Malaysia</t>
  </si>
  <si>
    <t>MYS</t>
  </si>
  <si>
    <t>malaysia</t>
  </si>
  <si>
    <t>#E6A9EC</t>
  </si>
  <si>
    <t>评估方面</t>
  </si>
  <si>
    <t>评估维度</t>
  </si>
  <si>
    <t>评估指标</t>
  </si>
  <si>
    <t>新版指标</t>
  </si>
  <si>
    <t>1.5修改</t>
  </si>
  <si>
    <t>P1. 发展水平</t>
  </si>
  <si>
    <t>D1. AI研发活跃度</t>
  </si>
  <si>
    <t>D1.2 AI专业人才数量&amp;人均比例</t>
  </si>
  <si>
    <t>D1.3 AI专利授权数量&amp;人均比例</t>
  </si>
  <si>
    <t>D1.4 AI系统研发数量&amp;GDP比例</t>
  </si>
  <si>
    <t>D2. AI基础设施</t>
  </si>
  <si>
    <t>D2.1 托管数据中心数量&amp;人均比例</t>
  </si>
  <si>
    <t>D2.1 托管数据中心数量&amp;人均GDP比例</t>
  </si>
  <si>
    <t>D2都改回人均比例</t>
  </si>
  <si>
    <t>D2.2非分布式超级计算机每秒浮点运算次数&amp;人均比例</t>
  </si>
  <si>
    <t>D2.2非分布式超级计算机每秒浮点运算次数&amp;人均GDP比例</t>
  </si>
  <si>
    <t>D2.3全球互联网速度</t>
  </si>
  <si>
    <t>D2.3改成互联网基础设施水平：ICT得分</t>
  </si>
  <si>
    <t>D3. AI研发活跃度</t>
  </si>
  <si>
    <t>D3.1 AI公司的资金规模&amp;GDP比例</t>
  </si>
  <si>
    <t>D3.2 AI初创公司数量&amp;GDP比例</t>
  </si>
  <si>
    <t>D3.3 证券交易所上市AI公司数量&amp;GDP比例</t>
  </si>
  <si>
    <t>P2. 治理环境</t>
  </si>
  <si>
    <t>D4. AI风险暴露度</t>
  </si>
  <si>
    <t>D4.1 AI相关风险案例/事故数量&amp;GDP比例</t>
  </si>
  <si>
    <t>D4.取100-得分</t>
  </si>
  <si>
    <t>D4.</t>
  </si>
  <si>
    <t>D5. AI治理准备度</t>
  </si>
  <si>
    <t>D5.1国家治理水平的整体评价</t>
  </si>
  <si>
    <t>D5.1 国家治理水平的整体评价（WGI&amp;HDI&amp;互联网安全&amp;数据治理Baro）</t>
  </si>
  <si>
    <t>D5.2 可持续发展目标实现的整体进程</t>
  </si>
  <si>
    <t>D5.2国家电子政务发展水平</t>
  </si>
  <si>
    <t>D5.2国家电子政务发展水平（GTMI&amp;UNUIS）</t>
  </si>
  <si>
    <t>D5.3可持续发展目标实现的整体进程</t>
  </si>
  <si>
    <t>P3. 治理工具</t>
  </si>
  <si>
    <t>D6. AI战略规划</t>
  </si>
  <si>
    <t>D6.1 是否发布了AI战略</t>
  </si>
  <si>
    <t>D6.2 AI战略是否有可衡量的目标</t>
  </si>
  <si>
    <t>D6.3 AI战略是否提及培训或技能提升</t>
  </si>
  <si>
    <t>D6.4 AI专项支出预算规模&amp;GDP比例</t>
  </si>
  <si>
    <t>D7. AI治理机构</t>
  </si>
  <si>
    <t>D7.1 是否建立了AI治理机构</t>
  </si>
  <si>
    <t>考虑添加7.2是否成立人工智能安全研究机构</t>
  </si>
  <si>
    <t>D8. AI原则规范</t>
  </si>
  <si>
    <t>D8.1 是否发布了AI原则规范</t>
  </si>
  <si>
    <t>D9. AI影响评估</t>
  </si>
  <si>
    <t>D9.1 是否出台了AI影响评估工具</t>
  </si>
  <si>
    <t>D9.2 安全实验（金融）AI的监管沙箱数量</t>
  </si>
  <si>
    <t>D10. AI标准认证</t>
  </si>
  <si>
    <t>D10.1 是否制定了AI的标准和认证机制</t>
  </si>
  <si>
    <t>D11. AI立法现状</t>
  </si>
  <si>
    <t>D11.1 是否制定了国家层面的AI法</t>
  </si>
  <si>
    <t>D11.2 是否制定了专门针对AI的数据保护法</t>
  </si>
  <si>
    <t>D11.3 是否制定了专门针对AI的消费者保护法</t>
  </si>
  <si>
    <t>D11.4 是否有处于后期颁布阶段的AI法律文书</t>
  </si>
  <si>
    <t>D12. AI治理国际参与</t>
  </si>
  <si>
    <t>D12.1 国际AI治理机制参与度</t>
  </si>
  <si>
    <t>D12.2 ISO AI标准制定参与度</t>
  </si>
  <si>
    <t>P4. 治理成效</t>
  </si>
  <si>
    <t>D13. 公众AI认知度</t>
  </si>
  <si>
    <t>D13.1 公众在AI相关能力上的熟练度</t>
  </si>
  <si>
    <t>D13.2 公众对AI应用与影响的意识水平</t>
  </si>
  <si>
    <t>D13.2 公众讨论度</t>
  </si>
  <si>
    <t>D13.3 公众对AI应用与影响的意识水平</t>
  </si>
  <si>
    <t>D14. 公众AI信任度</t>
  </si>
  <si>
    <t>D14.1 公众对AI发展持积极态度的程度</t>
  </si>
  <si>
    <t>D14.2公众对AI未来对日常生活影响的乐观程度</t>
  </si>
  <si>
    <t>D14.3公众对AI应用的信任程度</t>
  </si>
  <si>
    <t>D14.2 企业对采用AI持积极态度的程度</t>
  </si>
  <si>
    <t>D14.4 企业对采用AI持积极态度的程度</t>
  </si>
  <si>
    <t>D15. AI发展包容度</t>
  </si>
  <si>
    <t>D15.2 AI相关专业中的毕业生性别比例</t>
  </si>
  <si>
    <t>D15.2互联网使用性别比例</t>
  </si>
  <si>
    <t>D15.3 弱势群体参与AI应用场景的比例</t>
  </si>
  <si>
    <t>D15.3 年轻女性中具有编程能力的占比</t>
  </si>
  <si>
    <t>D15.4 老年人参与AI应用的比例</t>
  </si>
  <si>
    <t>D15.5 低收入</t>
  </si>
  <si>
    <t>D16. 数据算法开放度</t>
  </si>
  <si>
    <t>D16.1 开放AI模型及数据集统计</t>
  </si>
  <si>
    <t>D16.2 研究人员在AI开发者社区中的活跃度</t>
  </si>
  <si>
    <t>github已添加</t>
  </si>
  <si>
    <t>D17. AI治理研究活跃度</t>
  </si>
  <si>
    <t>D17.1 AI治理主题的文献数量&amp;总数比例</t>
  </si>
  <si>
    <t>D17.2 AI安全主题的文献数&amp;总数比例</t>
  </si>
  <si>
    <t>D18.1 AI与可持续发展主题的文献数量&amp;总数比例</t>
  </si>
  <si>
    <t>D17.3 AI与可持续发展主题的文献数量&amp;文献总数比例</t>
  </si>
  <si>
    <t>D18.2 AI应用于可持续发展目标的案例数量&amp;GDP比例</t>
  </si>
  <si>
    <t>Pillar1</t>
  </si>
  <si>
    <r>
      <rPr>
        <b/>
        <sz val="11"/>
        <color rgb="FF000000"/>
        <rFont val="宋体"/>
        <charset val="134"/>
      </rPr>
      <t>国家组织</t>
    </r>
    <r>
      <rPr>
        <b/>
        <sz val="11"/>
        <color rgb="FF000000"/>
        <rFont val="Times New Roman"/>
        <charset val="134"/>
      </rPr>
      <t xml:space="preserve"> ZH</t>
    </r>
  </si>
  <si>
    <t>PILLAR（正分）</t>
  </si>
  <si>
    <t>PILLAR（100-）</t>
  </si>
  <si>
    <t>Pillar</t>
  </si>
  <si>
    <t>PILLAR</t>
  </si>
  <si>
    <t>正分</t>
  </si>
  <si>
    <t>100-</t>
  </si>
  <si>
    <r>
      <rPr>
        <sz val="11"/>
        <color rgb="FF000000"/>
        <rFont val="宋体"/>
        <charset val="134"/>
      </rPr>
      <t>国家组织</t>
    </r>
    <r>
      <rPr>
        <sz val="11"/>
        <color rgb="FF000000"/>
        <rFont val="Times New Roman"/>
        <charset val="134"/>
      </rPr>
      <t xml:space="preserve"> ZH</t>
    </r>
  </si>
  <si>
    <t>风险求和后pillar</t>
  </si>
  <si>
    <r>
      <rPr>
        <sz val="11"/>
        <color rgb="FFFFFFFF"/>
        <rFont val="Times New Roman"/>
        <charset val="134"/>
      </rPr>
      <t>25.1.16</t>
    </r>
    <r>
      <rPr>
        <sz val="11"/>
        <color rgb="FFFFFFFF"/>
        <rFont val="宋体"/>
        <charset val="134"/>
      </rPr>
      <t>版本</t>
    </r>
  </si>
  <si>
    <r>
      <rPr>
        <sz val="11"/>
        <color rgb="FF000000"/>
        <rFont val="汉仪书宋二KW"/>
        <charset val="134"/>
      </rPr>
      <t>英文名</t>
    </r>
  </si>
  <si>
    <t>P 3</t>
  </si>
  <si>
    <t>P4</t>
  </si>
  <si>
    <t>AGILE</t>
  </si>
  <si>
    <t>RANK</t>
  </si>
  <si>
    <t>去年</t>
  </si>
  <si>
    <t>变化</t>
  </si>
  <si>
    <t>1.17版本</t>
  </si>
  <si>
    <r>
      <rPr>
        <b/>
        <sz val="11"/>
        <color theme="1"/>
        <rFont val="宋体"/>
        <charset val="134"/>
      </rPr>
      <t>美国</t>
    </r>
  </si>
  <si>
    <r>
      <rPr>
        <b/>
        <sz val="11"/>
        <color theme="1"/>
        <rFont val="宋体"/>
        <charset val="134"/>
      </rPr>
      <t>英国</t>
    </r>
  </si>
  <si>
    <r>
      <rPr>
        <b/>
        <sz val="11"/>
        <color theme="1"/>
        <rFont val="宋体"/>
        <charset val="134"/>
      </rPr>
      <t>中国</t>
    </r>
  </si>
  <si>
    <r>
      <rPr>
        <b/>
        <sz val="11"/>
        <color theme="1"/>
        <rFont val="宋体"/>
        <charset val="134"/>
      </rPr>
      <t>法国</t>
    </r>
  </si>
  <si>
    <r>
      <rPr>
        <b/>
        <sz val="11"/>
        <color theme="1"/>
        <rFont val="宋体"/>
        <charset val="134"/>
      </rPr>
      <t>韩国</t>
    </r>
  </si>
  <si>
    <t>下滑明显</t>
  </si>
  <si>
    <r>
      <rPr>
        <b/>
        <sz val="11"/>
        <color theme="1"/>
        <rFont val="宋体"/>
        <charset val="134"/>
      </rPr>
      <t>德国</t>
    </r>
  </si>
  <si>
    <r>
      <rPr>
        <b/>
        <sz val="11"/>
        <color theme="1"/>
        <rFont val="宋体"/>
        <charset val="134"/>
      </rPr>
      <t>日本</t>
    </r>
  </si>
  <si>
    <r>
      <rPr>
        <b/>
        <sz val="11"/>
        <color theme="1"/>
        <rFont val="宋体"/>
        <charset val="134"/>
      </rPr>
      <t>新加坡</t>
    </r>
  </si>
  <si>
    <r>
      <rPr>
        <b/>
        <sz val="11"/>
        <color theme="1"/>
        <rFont val="宋体"/>
        <charset val="134"/>
      </rPr>
      <t>加拿大</t>
    </r>
  </si>
  <si>
    <r>
      <rPr>
        <b/>
        <sz val="11"/>
        <color theme="1"/>
        <rFont val="宋体"/>
        <charset val="134"/>
      </rPr>
      <t>意大利</t>
    </r>
  </si>
  <si>
    <r>
      <rPr>
        <b/>
        <sz val="11"/>
        <color theme="1"/>
        <rFont val="宋体"/>
        <charset val="134"/>
      </rPr>
      <t>芬兰</t>
    </r>
  </si>
  <si>
    <t>上升明显</t>
  </si>
  <si>
    <r>
      <rPr>
        <b/>
        <sz val="11"/>
        <color theme="1"/>
        <rFont val="宋体"/>
        <charset val="134"/>
      </rPr>
      <t>俄罗斯</t>
    </r>
  </si>
  <si>
    <r>
      <rPr>
        <b/>
        <sz val="11"/>
        <color theme="1"/>
        <rFont val="宋体"/>
        <charset val="134"/>
      </rPr>
      <t>印度</t>
    </r>
  </si>
  <si>
    <r>
      <rPr>
        <b/>
        <sz val="11"/>
        <color theme="1"/>
        <rFont val="宋体"/>
        <charset val="134"/>
      </rPr>
      <t>挪威</t>
    </r>
  </si>
  <si>
    <r>
      <rPr>
        <b/>
        <sz val="11"/>
        <color theme="1"/>
        <rFont val="宋体"/>
        <charset val="134"/>
      </rPr>
      <t>巴西</t>
    </r>
  </si>
  <si>
    <r>
      <rPr>
        <b/>
        <sz val="11"/>
        <color theme="1"/>
        <rFont val="宋体"/>
        <charset val="134"/>
      </rPr>
      <t>瑞典</t>
    </r>
  </si>
  <si>
    <t>沙特</t>
  </si>
  <si>
    <r>
      <rPr>
        <b/>
        <sz val="11"/>
        <color theme="1"/>
        <rFont val="宋体"/>
        <charset val="134"/>
      </rPr>
      <t>南非</t>
    </r>
  </si>
  <si>
    <r>
      <rPr>
        <b/>
        <sz val="11"/>
        <color theme="1"/>
        <rFont val="宋体"/>
        <charset val="134"/>
      </rPr>
      <t>荷兰</t>
    </r>
  </si>
  <si>
    <r>
      <rPr>
        <b/>
        <sz val="11"/>
        <color theme="1"/>
        <rFont val="宋体"/>
        <charset val="134"/>
      </rPr>
      <t>沙特阿拉伯</t>
    </r>
  </si>
  <si>
    <r>
      <rPr>
        <b/>
        <sz val="11"/>
        <color theme="1"/>
        <rFont val="宋体"/>
        <charset val="134"/>
      </rPr>
      <t>阿根廷</t>
    </r>
  </si>
  <si>
    <r>
      <rPr>
        <b/>
        <sz val="11"/>
        <color theme="1"/>
        <rFont val="宋体"/>
        <charset val="134"/>
      </rPr>
      <t>澳大利亚</t>
    </r>
  </si>
  <si>
    <r>
      <rPr>
        <b/>
        <sz val="11"/>
        <color theme="1"/>
        <rFont val="宋体"/>
        <charset val="134"/>
      </rPr>
      <t>丹麦</t>
    </r>
  </si>
  <si>
    <r>
      <rPr>
        <b/>
        <sz val="11"/>
        <color theme="1"/>
        <rFont val="宋体"/>
        <charset val="134"/>
      </rPr>
      <t>墨西哥</t>
    </r>
  </si>
  <si>
    <r>
      <rPr>
        <b/>
        <sz val="11"/>
        <color theme="1"/>
        <rFont val="宋体"/>
        <charset val="134"/>
      </rPr>
      <t>土耳其</t>
    </r>
  </si>
  <si>
    <r>
      <rPr>
        <b/>
        <sz val="11"/>
        <color theme="1"/>
        <rFont val="宋体"/>
        <charset val="134"/>
      </rPr>
      <t>瑞士</t>
    </r>
  </si>
  <si>
    <r>
      <rPr>
        <b/>
        <sz val="11"/>
        <color theme="1"/>
        <rFont val="宋体"/>
        <charset val="134"/>
      </rPr>
      <t>印度尼西亚</t>
    </r>
  </si>
  <si>
    <r>
      <rPr>
        <b/>
        <sz val="11"/>
        <color theme="1"/>
        <rFont val="宋体"/>
        <charset val="134"/>
      </rPr>
      <t>西班牙</t>
    </r>
  </si>
  <si>
    <r>
      <rPr>
        <b/>
        <sz val="11"/>
        <color theme="1"/>
        <rFont val="宋体"/>
        <charset val="134"/>
      </rPr>
      <t>阿联酋</t>
    </r>
  </si>
  <si>
    <r>
      <rPr>
        <b/>
        <sz val="11"/>
        <color theme="1"/>
        <rFont val="宋体"/>
        <charset val="134"/>
      </rPr>
      <t>新西兰</t>
    </r>
  </si>
  <si>
    <r>
      <rPr>
        <b/>
        <sz val="11"/>
        <color theme="1"/>
        <rFont val="宋体"/>
        <charset val="134"/>
      </rPr>
      <t>爱尔兰</t>
    </r>
  </si>
  <si>
    <r>
      <rPr>
        <b/>
        <sz val="11"/>
        <color theme="1"/>
        <rFont val="宋体"/>
        <charset val="134"/>
      </rPr>
      <t>马来西亚</t>
    </r>
  </si>
  <si>
    <r>
      <rPr>
        <b/>
        <sz val="11"/>
        <color theme="1"/>
        <rFont val="宋体"/>
        <charset val="134"/>
      </rPr>
      <t>葡萄牙</t>
    </r>
  </si>
  <si>
    <r>
      <rPr>
        <b/>
        <sz val="11"/>
        <color theme="1"/>
        <rFont val="宋体"/>
        <charset val="134"/>
      </rPr>
      <t>以色列</t>
    </r>
  </si>
  <si>
    <r>
      <rPr>
        <b/>
        <sz val="11"/>
        <color theme="1"/>
        <rFont val="宋体"/>
        <charset val="134"/>
      </rPr>
      <t>比利时</t>
    </r>
  </si>
  <si>
    <r>
      <rPr>
        <b/>
        <sz val="11"/>
        <color theme="1"/>
        <rFont val="宋体"/>
        <charset val="134"/>
      </rPr>
      <t>泰国</t>
    </r>
  </si>
  <si>
    <r>
      <rPr>
        <b/>
        <sz val="11"/>
        <color theme="1"/>
        <rFont val="宋体"/>
        <charset val="134"/>
      </rPr>
      <t>智利</t>
    </r>
  </si>
  <si>
    <r>
      <rPr>
        <b/>
        <sz val="11"/>
        <color theme="1"/>
        <rFont val="宋体"/>
        <charset val="134"/>
      </rPr>
      <t>哥伦比亚</t>
    </r>
  </si>
  <si>
    <r>
      <rPr>
        <b/>
        <sz val="11"/>
        <color theme="1"/>
        <rFont val="宋体"/>
        <charset val="134"/>
      </rPr>
      <t>匈牙利</t>
    </r>
  </si>
  <si>
    <r>
      <rPr>
        <b/>
        <sz val="11"/>
        <color theme="1"/>
        <rFont val="宋体"/>
        <charset val="134"/>
      </rPr>
      <t>波兰</t>
    </r>
  </si>
  <si>
    <r>
      <rPr>
        <b/>
        <sz val="11"/>
        <color theme="1"/>
        <rFont val="宋体"/>
        <charset val="134"/>
      </rPr>
      <t>秘鲁</t>
    </r>
  </si>
  <si>
    <r>
      <rPr>
        <b/>
        <sz val="11"/>
        <color rgb="FFFFFFFF"/>
        <rFont val="宋体"/>
        <charset val="134"/>
      </rPr>
      <t>来源链接</t>
    </r>
  </si>
  <si>
    <t>来源链接</t>
  </si>
  <si>
    <t>Countries</t>
  </si>
  <si>
    <t>AI Safety Research and Development</t>
  </si>
  <si>
    <t>AI Safety Environment</t>
  </si>
  <si>
    <t>AI Safety Bodies</t>
  </si>
  <si>
    <t>AI Safety Tools</t>
  </si>
  <si>
    <t>International Participation in AI Safety</t>
  </si>
  <si>
    <r>
      <rPr>
        <sz val="11"/>
        <color rgb="FF000000"/>
        <rFont val="汉仪书宋二KW"/>
        <charset val="134"/>
      </rPr>
      <t>安全论文数量</t>
    </r>
  </si>
  <si>
    <r>
      <rPr>
        <sz val="11"/>
        <color rgb="FF000000"/>
        <rFont val="汉仪书宋二KW"/>
        <charset val="134"/>
      </rPr>
      <t>安全论文数量与论文总数比例</t>
    </r>
  </si>
  <si>
    <r>
      <rPr>
        <sz val="11"/>
        <color rgb="FF000000"/>
        <rFont val="汉仪书宋二KW"/>
        <charset val="134"/>
      </rPr>
      <t>安全专利</t>
    </r>
  </si>
  <si>
    <r>
      <rPr>
        <sz val="11"/>
        <color rgb="FF000000"/>
        <rFont val="汉仪书宋二KW"/>
        <charset val="134"/>
      </rPr>
      <t>网络安全指数、</t>
    </r>
  </si>
  <si>
    <r>
      <rPr>
        <sz val="11"/>
        <color theme="1"/>
        <rFont val="汉仪书宋二KW"/>
        <charset val="134"/>
      </rPr>
      <t>人工智能安全风险事件数量</t>
    </r>
  </si>
  <si>
    <r>
      <rPr>
        <sz val="11"/>
        <color rgb="FF000000"/>
        <rFont val="汉仪书宋二KW"/>
        <charset val="134"/>
      </rPr>
      <t>研究所、网络或者联盟</t>
    </r>
  </si>
  <si>
    <t>研究所备注</t>
  </si>
  <si>
    <r>
      <rPr>
        <sz val="11"/>
        <color rgb="FF000000"/>
        <rFont val="汉仪书宋二KW"/>
        <charset val="134"/>
      </rPr>
      <t>法律（数据</t>
    </r>
    <r>
      <rPr>
        <sz val="11"/>
        <color rgb="FF000000"/>
        <rFont val="Times New Roman"/>
        <charset val="134"/>
      </rPr>
      <t>/</t>
    </r>
    <r>
      <rPr>
        <sz val="11"/>
        <color rgb="FF000000"/>
        <rFont val="汉仪书宋二KW"/>
        <charset val="134"/>
      </rPr>
      <t>网络安全法</t>
    </r>
    <r>
      <rPr>
        <sz val="11"/>
        <color rgb="FF000000"/>
        <rFont val="Times New Roman"/>
        <charset val="134"/>
      </rPr>
      <t>data/cyber/ai safety</t>
    </r>
    <r>
      <rPr>
        <sz val="11"/>
        <color rgb="FF000000"/>
        <rFont val="汉仪书宋二KW"/>
        <charset val="134"/>
      </rPr>
      <t>）</t>
    </r>
    <r>
      <rPr>
        <sz val="11"/>
        <color rgb="FF000000"/>
        <rFont val="Times New Roman"/>
        <charset val="134"/>
      </rPr>
      <t>&lt;</t>
    </r>
    <r>
      <rPr>
        <sz val="11"/>
        <color rgb="FF000000"/>
        <rFont val="汉仪书宋二KW"/>
        <charset val="134"/>
      </rPr>
      <t>基于不完全调研</t>
    </r>
    <r>
      <rPr>
        <sz val="11"/>
        <color rgb="FF000000"/>
        <rFont val="Times New Roman"/>
        <charset val="134"/>
      </rPr>
      <t>&gt;</t>
    </r>
  </si>
  <si>
    <r>
      <rPr>
        <sz val="11"/>
        <color rgb="FF000000"/>
        <rFont val="汉仪书宋二KW"/>
        <charset val="134"/>
      </rPr>
      <t>框架（技术性或政策性的指南框架）</t>
    </r>
  </si>
  <si>
    <r>
      <rPr>
        <sz val="11"/>
        <color rgb="FF000000"/>
        <rFont val="汉仪书宋二KW"/>
        <charset val="134"/>
      </rPr>
      <t>政府</t>
    </r>
  </si>
  <si>
    <r>
      <rPr>
        <sz val="11"/>
        <color rgb="FF000000"/>
        <rFont val="汉仪书宋二KW"/>
        <charset val="134"/>
      </rPr>
      <t>产业界</t>
    </r>
  </si>
  <si>
    <r>
      <rPr>
        <sz val="11"/>
        <color theme="1"/>
        <rFont val="汉仪书宋二KW"/>
        <charset val="134"/>
      </rPr>
      <t>科学界（和民间社会团体、</t>
    </r>
    <r>
      <rPr>
        <sz val="11"/>
        <color theme="1"/>
        <rFont val="Times New Roman"/>
        <charset val="134"/>
      </rPr>
      <t>or Center for AI Safety</t>
    </r>
    <r>
      <rPr>
        <sz val="11"/>
        <color theme="1"/>
        <rFont val="汉仪书宋二KW"/>
        <charset val="134"/>
      </rPr>
      <t>）</t>
    </r>
  </si>
  <si>
    <t>1美国人工智能安全研究所（USAISI）；2人工智能安全研究所联盟（AISIC）；3 International Network of AI Safety Institutes</t>
  </si>
  <si>
    <t>2023.11.1 https://www.nist.gov/aisi；2024.2.8https://www.nist.gov/aisi/artificial-intelligence-safety-institute-consortium-aisic；2024.11.21 https://www.nist.gov/system/files/documents/2024/11/20/Mission%20Statement%20-%20International%20Network%20of%20AISIs.pdf</t>
  </si>
  <si>
    <t>1人工智能安全研究所（AISI）；2AI Safety Research Labs（LASR）</t>
  </si>
  <si>
    <t>2023年11月 https://www.aisi.gov.uk/；2024.11 https://www.lasrlabs.org/</t>
  </si>
  <si>
    <t>人工智能安全研究所（AISI）</t>
  </si>
  <si>
    <t>2024.2.14https://aisi.go.jp/</t>
  </si>
  <si>
    <t>2024.11.12 https://ised-isde.canada.ca/site/ised/en/canadian-artificial-intelligence-safety-institute</t>
  </si>
  <si>
    <t>China AI Development and Safety Network</t>
  </si>
  <si>
    <t>Unidad de Inteligencia Artificial Aplicada a la Seguridad  (UIAAS)</t>
  </si>
  <si>
    <t>2024.8 https://www.argentina.gob.ar/noticias/nuevas-herramientas-para-combatir-el-ciberdelito</t>
  </si>
  <si>
    <t>2024.11.27https://www.aisi.re.kr/kor</t>
  </si>
  <si>
    <t>来源</t>
  </si>
  <si>
    <t>逐个写</t>
  </si>
  <si>
    <t>来源直接贴表</t>
  </si>
  <si>
    <t>https://www.gov.uk/government/publications/frontier-ai-safety-commitments-ai-seoul-summit-2024/frontier-ai-safety-commitments-ai-seoul-summit-2024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</si>
</sst>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  <numFmt numFmtId="179" formatCode="0_ "/>
  </numFmts>
  <fonts count="55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FFFFFF"/>
      <name val="Times New Roman"/>
      <charset val="134"/>
    </font>
    <font>
      <sz val="11"/>
      <color rgb="FF000000"/>
      <name val="汉仪书宋二KW"/>
      <charset val="134"/>
    </font>
    <font>
      <u/>
      <sz val="11"/>
      <color rgb="FF0000FF"/>
      <name val="Times New Roman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FFFF"/>
      <name val="宋体"/>
      <charset val="134"/>
      <scheme val="minor"/>
    </font>
    <font>
      <b/>
      <sz val="11"/>
      <color rgb="FFFFFFFF"/>
      <name val="Times New Roman"/>
      <charset val="134"/>
    </font>
    <font>
      <b/>
      <sz val="11"/>
      <name val="宋体"/>
      <charset val="134"/>
      <scheme val="minor"/>
    </font>
    <font>
      <b/>
      <sz val="11"/>
      <color rgb="FFFFFFFF"/>
      <name val="宋体"/>
      <charset val="134"/>
    </font>
    <font>
      <sz val="11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FFFF"/>
      <name val="宋体"/>
      <charset val="134"/>
    </font>
    <font>
      <sz val="11"/>
      <color rgb="FF417FF9"/>
      <name val="宋体"/>
      <charset val="134"/>
    </font>
    <font>
      <sz val="11"/>
      <color rgb="FF417FF9"/>
      <name val="宋体"/>
      <charset val="134"/>
      <scheme val="minor"/>
    </font>
    <font>
      <sz val="11"/>
      <color rgb="FFFF0000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134"/>
    </font>
    <font>
      <sz val="11"/>
      <color rgb="FF000000"/>
      <name val="宋体-简"/>
      <charset val="134"/>
    </font>
    <font>
      <u/>
      <sz val="11"/>
      <color rgb="FFFFFFFF"/>
      <name val="Times New Roman"/>
      <charset val="134"/>
    </font>
    <font>
      <u/>
      <sz val="11"/>
      <color rgb="FFFFFFFF"/>
      <name val="宋体"/>
      <charset val="134"/>
    </font>
    <font>
      <sz val="11"/>
      <name val="宋体"/>
      <charset val="134"/>
    </font>
    <font>
      <strike/>
      <sz val="11"/>
      <color rgb="FF000000"/>
      <name val="宋体"/>
      <charset val="134"/>
    </font>
    <font>
      <u/>
      <sz val="10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汉仪书宋二KW"/>
      <charset val="134"/>
    </font>
  </fonts>
  <fills count="54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AD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5" borderId="11" applyNumberFormat="0" applyAlignment="0" applyProtection="0">
      <alignment vertical="center"/>
    </xf>
    <xf numFmtId="0" fontId="43" fillId="26" borderId="12" applyNumberFormat="0" applyAlignment="0" applyProtection="0">
      <alignment vertical="center"/>
    </xf>
    <xf numFmtId="0" fontId="44" fillId="26" borderId="11" applyNumberFormat="0" applyAlignment="0" applyProtection="0">
      <alignment vertical="center"/>
    </xf>
    <xf numFmtId="0" fontId="45" fillId="8" borderId="13" applyNumberFormat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</cellStyleXfs>
  <cellXfs count="237">
    <xf numFmtId="0" fontId="0" fillId="0" borderId="0" xfId="0"/>
    <xf numFmtId="0" fontId="1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76" fontId="4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6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10" fillId="0" borderId="0" xfId="6" applyFont="1" applyAlignment="1">
      <alignment wrapText="1"/>
    </xf>
    <xf numFmtId="0" fontId="0" fillId="2" borderId="0" xfId="0" applyFill="1"/>
    <xf numFmtId="0" fontId="0" fillId="3" borderId="0" xfId="0" applyFill="1"/>
    <xf numFmtId="177" fontId="0" fillId="3" borderId="0" xfId="0" applyNumberFormat="1" applyFill="1"/>
    <xf numFmtId="177" fontId="0" fillId="0" borderId="0" xfId="0" applyNumberFormat="1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/>
    <xf numFmtId="177" fontId="0" fillId="3" borderId="0" xfId="0" applyNumberFormat="1" applyFont="1" applyFill="1"/>
    <xf numFmtId="0" fontId="0" fillId="3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177" fontId="1" fillId="4" borderId="0" xfId="0" applyNumberFormat="1" applyFont="1" applyFill="1" applyBorder="1" applyAlignment="1">
      <alignment horizontal="center"/>
    </xf>
    <xf numFmtId="177" fontId="2" fillId="4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2" borderId="0" xfId="0" applyFont="1" applyFill="1"/>
    <xf numFmtId="0" fontId="0" fillId="2" borderId="0" xfId="0" applyFont="1" applyFill="1"/>
    <xf numFmtId="178" fontId="0" fillId="0" borderId="0" xfId="0" applyNumberFormat="1" applyFont="1"/>
    <xf numFmtId="178" fontId="0" fillId="3" borderId="0" xfId="0" applyNumberFormat="1" applyFont="1" applyFill="1"/>
    <xf numFmtId="178" fontId="0" fillId="3" borderId="0" xfId="0" applyNumberFormat="1" applyFont="1" applyFill="1" applyBorder="1"/>
    <xf numFmtId="178" fontId="0" fillId="0" borderId="0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12" fillId="3" borderId="0" xfId="0" applyFont="1" applyFill="1"/>
    <xf numFmtId="177" fontId="4" fillId="3" borderId="1" xfId="0" applyNumberFormat="1" applyFont="1" applyFill="1" applyBorder="1" applyAlignment="1">
      <alignment vertical="center" wrapText="1"/>
    </xf>
    <xf numFmtId="177" fontId="12" fillId="0" borderId="0" xfId="0" applyNumberFormat="1" applyFont="1"/>
    <xf numFmtId="0" fontId="0" fillId="5" borderId="0" xfId="0" applyFill="1"/>
    <xf numFmtId="177" fontId="0" fillId="6" borderId="0" xfId="0" applyNumberFormat="1" applyFill="1"/>
    <xf numFmtId="0" fontId="0" fillId="7" borderId="0" xfId="0" applyFill="1"/>
    <xf numFmtId="177" fontId="5" fillId="6" borderId="0" xfId="0" applyNumberFormat="1" applyFont="1" applyFill="1"/>
    <xf numFmtId="177" fontId="0" fillId="8" borderId="0" xfId="0" applyNumberFormat="1" applyFill="1"/>
    <xf numFmtId="0" fontId="12" fillId="0" borderId="0" xfId="0" applyFont="1"/>
    <xf numFmtId="0" fontId="12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3" fillId="3" borderId="0" xfId="0" applyFont="1" applyFill="1" applyBorder="1" applyAlignment="1">
      <alignment vertical="center" wrapText="1"/>
    </xf>
    <xf numFmtId="177" fontId="13" fillId="9" borderId="0" xfId="0" applyNumberFormat="1" applyFont="1" applyFill="1" applyBorder="1" applyAlignment="1">
      <alignment vertical="center" wrapText="1"/>
    </xf>
    <xf numFmtId="0" fontId="12" fillId="0" borderId="0" xfId="0" applyFont="1" applyBorder="1"/>
    <xf numFmtId="177" fontId="0" fillId="0" borderId="0" xfId="0" applyNumberFormat="1" applyFont="1" applyFill="1"/>
    <xf numFmtId="177" fontId="1" fillId="4" borderId="1" xfId="0" applyNumberFormat="1" applyFont="1" applyFill="1" applyBorder="1" applyAlignment="1">
      <alignment horizontal="center"/>
    </xf>
    <xf numFmtId="177" fontId="2" fillId="4" borderId="1" xfId="0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7" fontId="14" fillId="4" borderId="0" xfId="0" applyNumberFormat="1" applyFont="1" applyFill="1" applyBorder="1" applyAlignment="1">
      <alignment horizontal="center" vertical="center" wrapText="1"/>
    </xf>
    <xf numFmtId="177" fontId="7" fillId="4" borderId="0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8" fontId="7" fillId="9" borderId="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1" fillId="7" borderId="0" xfId="0" applyFont="1" applyFill="1"/>
    <xf numFmtId="0" fontId="16" fillId="9" borderId="0" xfId="0" applyFont="1" applyFill="1" applyBorder="1" applyAlignment="1">
      <alignment vertical="center" wrapText="1"/>
    </xf>
    <xf numFmtId="0" fontId="11" fillId="0" borderId="0" xfId="0" applyFont="1" applyFill="1"/>
    <xf numFmtId="0" fontId="17" fillId="0" borderId="3" xfId="0" applyFont="1" applyFill="1" applyBorder="1" applyAlignment="1">
      <alignment horizontal="center" vertical="top"/>
    </xf>
    <xf numFmtId="178" fontId="12" fillId="3" borderId="3" xfId="0" applyNumberFormat="1" applyFont="1" applyFill="1" applyBorder="1" applyAlignment="1">
      <alignment horizontal="center" vertical="top"/>
    </xf>
    <xf numFmtId="0" fontId="17" fillId="3" borderId="3" xfId="0" applyFont="1" applyFill="1" applyBorder="1" applyAlignment="1">
      <alignment horizontal="center" vertical="top"/>
    </xf>
    <xf numFmtId="178" fontId="12" fillId="3" borderId="0" xfId="0" applyNumberFormat="1" applyFont="1" applyFill="1" applyBorder="1" applyAlignment="1">
      <alignment horizontal="center" vertical="top"/>
    </xf>
    <xf numFmtId="178" fontId="12" fillId="0" borderId="0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vertical="center" wrapText="1"/>
    </xf>
    <xf numFmtId="178" fontId="4" fillId="3" borderId="1" xfId="0" applyNumberFormat="1" applyFont="1" applyFill="1" applyBorder="1" applyAlignment="1">
      <alignment vertical="center" wrapText="1"/>
    </xf>
    <xf numFmtId="178" fontId="4" fillId="3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3" fillId="9" borderId="0" xfId="0" applyFont="1" applyFill="1" applyBorder="1" applyAlignment="1">
      <alignment vertical="center" wrapText="1"/>
    </xf>
    <xf numFmtId="178" fontId="19" fillId="9" borderId="0" xfId="0" applyNumberFormat="1" applyFont="1" applyFill="1" applyBorder="1" applyAlignment="1">
      <alignment vertical="center" wrapText="1"/>
    </xf>
    <xf numFmtId="178" fontId="13" fillId="9" borderId="0" xfId="0" applyNumberFormat="1" applyFont="1" applyFill="1" applyBorder="1" applyAlignment="1">
      <alignment vertical="center" wrapText="1"/>
    </xf>
    <xf numFmtId="178" fontId="13" fillId="3" borderId="0" xfId="0" applyNumberFormat="1" applyFont="1" applyFill="1" applyBorder="1" applyAlignment="1">
      <alignment vertical="center" wrapText="1"/>
    </xf>
    <xf numFmtId="0" fontId="0" fillId="0" borderId="0" xfId="0" applyFont="1" applyFill="1"/>
    <xf numFmtId="178" fontId="0" fillId="0" borderId="0" xfId="0" applyNumberFormat="1" applyFont="1" applyFill="1"/>
    <xf numFmtId="0" fontId="13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wrapText="1"/>
    </xf>
    <xf numFmtId="0" fontId="13" fillId="12" borderId="0" xfId="0" applyFont="1" applyFill="1" applyAlignment="1">
      <alignment wrapText="1"/>
    </xf>
    <xf numFmtId="0" fontId="19" fillId="12" borderId="0" xfId="0" applyFont="1" applyFill="1" applyAlignment="1">
      <alignment wrapText="1"/>
    </xf>
    <xf numFmtId="0" fontId="12" fillId="11" borderId="0" xfId="0" applyFont="1" applyFill="1" applyAlignment="1">
      <alignment wrapText="1"/>
    </xf>
    <xf numFmtId="0" fontId="13" fillId="13" borderId="0" xfId="0" applyFont="1" applyFill="1" applyAlignment="1">
      <alignment wrapText="1"/>
    </xf>
    <xf numFmtId="0" fontId="19" fillId="13" borderId="0" xfId="0" applyFont="1" applyFill="1" applyAlignment="1">
      <alignment wrapText="1"/>
    </xf>
    <xf numFmtId="0" fontId="13" fillId="14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0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13" fillId="15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19" fillId="16" borderId="0" xfId="0" applyFont="1" applyFill="1" applyAlignment="1">
      <alignment wrapText="1"/>
    </xf>
    <xf numFmtId="0" fontId="22" fillId="16" borderId="0" xfId="0" applyFont="1" applyFill="1" applyAlignment="1">
      <alignment wrapText="1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13" fillId="9" borderId="3" xfId="0" applyFont="1" applyFill="1" applyBorder="1" applyAlignment="1">
      <alignment vertical="center" wrapText="1"/>
    </xf>
    <xf numFmtId="0" fontId="11" fillId="2" borderId="3" xfId="0" applyFont="1" applyFill="1" applyBorder="1" applyAlignment="1"/>
    <xf numFmtId="0" fontId="0" fillId="2" borderId="3" xfId="0" applyFont="1" applyFill="1" applyBorder="1" applyAlignment="1"/>
    <xf numFmtId="0" fontId="23" fillId="0" borderId="3" xfId="0" applyFont="1" applyFill="1" applyBorder="1" applyAlignment="1"/>
    <xf numFmtId="0" fontId="23" fillId="17" borderId="3" xfId="0" applyFont="1" applyFill="1" applyBorder="1" applyAlignment="1"/>
    <xf numFmtId="0" fontId="0" fillId="6" borderId="3" xfId="0" applyFont="1" applyFill="1" applyBorder="1" applyAlignment="1"/>
    <xf numFmtId="0" fontId="0" fillId="11" borderId="3" xfId="0" applyFont="1" applyFill="1" applyBorder="1" applyAlignment="1"/>
    <xf numFmtId="0" fontId="2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6" fillId="5" borderId="0" xfId="0" applyFont="1" applyFill="1" applyAlignment="1"/>
    <xf numFmtId="0" fontId="26" fillId="0" borderId="0" xfId="0" applyFont="1" applyFill="1" applyAlignment="1"/>
    <xf numFmtId="0" fontId="6" fillId="2" borderId="0" xfId="0" applyFont="1" applyFill="1" applyAlignment="1"/>
    <xf numFmtId="0" fontId="6" fillId="7" borderId="0" xfId="0" applyFont="1" applyFill="1" applyAlignment="1"/>
    <xf numFmtId="0" fontId="16" fillId="9" borderId="0" xfId="0" applyFont="1" applyFill="1" applyAlignment="1">
      <alignment vertical="center" wrapText="1"/>
    </xf>
    <xf numFmtId="0" fontId="19" fillId="9" borderId="0" xfId="0" applyFont="1" applyFill="1" applyAlignment="1">
      <alignment vertical="center" wrapText="1"/>
    </xf>
    <xf numFmtId="0" fontId="27" fillId="9" borderId="0" xfId="6" applyFont="1" applyFill="1" applyBorder="1" applyAlignment="1">
      <alignment vertical="center" wrapText="1"/>
    </xf>
    <xf numFmtId="0" fontId="6" fillId="0" borderId="0" xfId="0" applyFont="1" applyFill="1" applyAlignment="1"/>
    <xf numFmtId="0" fontId="11" fillId="0" borderId="3" xfId="0" applyFont="1" applyFill="1" applyBorder="1" applyAlignment="1"/>
    <xf numFmtId="177" fontId="2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26" fillId="18" borderId="0" xfId="0" applyFont="1" applyFill="1" applyAlignment="1">
      <alignment vertical="center"/>
    </xf>
    <xf numFmtId="0" fontId="12" fillId="0" borderId="0" xfId="0" applyFont="1" applyFill="1" applyAlignment="1"/>
    <xf numFmtId="0" fontId="26" fillId="0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6" fillId="18" borderId="0" xfId="0" applyFont="1" applyFill="1" applyAlignment="1"/>
    <xf numFmtId="0" fontId="7" fillId="9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8" fillId="20" borderId="1" xfId="0" applyFont="1" applyFill="1" applyBorder="1" applyAlignment="1">
      <alignment vertical="center" wrapText="1"/>
    </xf>
    <xf numFmtId="0" fontId="27" fillId="9" borderId="0" xfId="6" applyFont="1" applyFill="1" applyAlignment="1">
      <alignment vertical="center" wrapText="1"/>
    </xf>
    <xf numFmtId="0" fontId="29" fillId="9" borderId="0" xfId="6" applyFont="1" applyFill="1" applyAlignment="1">
      <alignment horizontal="center" vertical="center" wrapText="1"/>
    </xf>
    <xf numFmtId="0" fontId="29" fillId="9" borderId="0" xfId="6" applyFont="1" applyFill="1" applyBorder="1" applyAlignment="1">
      <alignment horizontal="center" vertical="center" wrapText="1"/>
    </xf>
    <xf numFmtId="0" fontId="28" fillId="20" borderId="1" xfId="0" applyFont="1" applyFill="1" applyBorder="1" applyAlignment="1">
      <alignment horizontal="center" vertical="center" wrapText="1"/>
    </xf>
    <xf numFmtId="0" fontId="28" fillId="18" borderId="1" xfId="0" applyFont="1" applyFill="1" applyBorder="1" applyAlignment="1">
      <alignment horizontal="center" vertical="center" wrapText="1"/>
    </xf>
    <xf numFmtId="0" fontId="28" fillId="21" borderId="1" xfId="0" applyFont="1" applyFill="1" applyBorder="1" applyAlignment="1">
      <alignment horizontal="center" vertical="center" wrapText="1"/>
    </xf>
    <xf numFmtId="0" fontId="30" fillId="0" borderId="0" xfId="6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left" vertical="center" wrapText="1"/>
    </xf>
    <xf numFmtId="178" fontId="28" fillId="18" borderId="1" xfId="0" applyNumberFormat="1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19" fillId="0" borderId="0" xfId="0" applyFont="1" applyFill="1" applyAlignment="1"/>
    <xf numFmtId="0" fontId="30" fillId="9" borderId="0" xfId="6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28" fillId="18" borderId="1" xfId="0" applyFont="1" applyFill="1" applyBorder="1" applyAlignment="1">
      <alignment vertical="center" wrapText="1"/>
    </xf>
    <xf numFmtId="0" fontId="28" fillId="21" borderId="1" xfId="0" applyFont="1" applyFill="1" applyBorder="1" applyAlignment="1">
      <alignment vertical="center" wrapText="1"/>
    </xf>
    <xf numFmtId="0" fontId="31" fillId="0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4" fillId="18" borderId="1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 wrapText="1"/>
    </xf>
    <xf numFmtId="0" fontId="30" fillId="9" borderId="0" xfId="6" applyFont="1" applyFill="1" applyAlignment="1">
      <alignment vertical="center" wrapText="1"/>
    </xf>
    <xf numFmtId="0" fontId="26" fillId="4" borderId="0" xfId="0" applyFont="1" applyFill="1" applyAlignment="1"/>
    <xf numFmtId="0" fontId="19" fillId="0" borderId="0" xfId="0" applyFont="1" applyFill="1" applyAlignment="1">
      <alignment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30" fillId="9" borderId="0" xfId="6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78" fontId="8" fillId="18" borderId="1" xfId="0" applyNumberFormat="1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179" fontId="26" fillId="6" borderId="0" xfId="0" applyNumberFormat="1" applyFont="1" applyFill="1" applyAlignment="1"/>
    <xf numFmtId="0" fontId="27" fillId="0" borderId="0" xfId="6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32" fillId="0" borderId="0" xfId="0" applyFont="1" applyFill="1" applyAlignment="1"/>
    <xf numFmtId="0" fontId="4" fillId="4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33" fillId="9" borderId="0" xfId="6" applyFont="1" applyFill="1" applyAlignment="1">
      <alignment horizontal="left" vertical="center" wrapText="1"/>
    </xf>
    <xf numFmtId="0" fontId="33" fillId="9" borderId="0" xfId="6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vertical="center" wrapText="1"/>
    </xf>
    <xf numFmtId="0" fontId="9" fillId="9" borderId="0" xfId="6" applyFont="1" applyFill="1" applyAlignment="1">
      <alignment horizontal="center" vertical="center" wrapText="1"/>
    </xf>
    <xf numFmtId="0" fontId="9" fillId="9" borderId="0" xfId="6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vertical="center" wrapText="1"/>
    </xf>
    <xf numFmtId="0" fontId="30" fillId="9" borderId="0" xfId="6" applyFont="1" applyFill="1" applyAlignment="1">
      <alignment vertical="center"/>
    </xf>
    <xf numFmtId="0" fontId="30" fillId="9" borderId="0" xfId="6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23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27" fillId="9" borderId="0" xfId="6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wrapText="1"/>
    </xf>
    <xf numFmtId="0" fontId="4" fillId="0" borderId="7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vertical="center" wrapText="1"/>
    </xf>
    <xf numFmtId="0" fontId="12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CD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frontier-ai-safety-commitments-ai-seoul-summit-2024/frontier-ai-safety-commitments-ai-seoul-summit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P1353"/>
  <sheetViews>
    <sheetView tabSelected="1" zoomScale="85" zoomScaleNormal="85" workbookViewId="0">
      <pane xSplit="1" topLeftCell="BT1" activePane="topRight" state="frozen"/>
      <selection/>
      <selection pane="topRight" activeCell="CH3" sqref="CH3:CH42"/>
    </sheetView>
  </sheetViews>
  <sheetFormatPr defaultColWidth="9" defaultRowHeight="14"/>
  <cols>
    <col min="1" max="1" width="15.5636363636364" style="126" customWidth="1"/>
    <col min="2" max="2" width="26.2727272727273" style="127" customWidth="1"/>
    <col min="3" max="3" width="12.4181818181818" style="127" hidden="1" customWidth="1"/>
    <col min="4" max="4" width="22.0090909090909" style="127" hidden="1" customWidth="1"/>
    <col min="5" max="5" width="17.9727272727273" style="127" customWidth="1"/>
    <col min="6" max="6" width="50.7818181818182" style="127" customWidth="1"/>
    <col min="7" max="7" width="14.0818181818182" style="127" customWidth="1"/>
    <col min="8" max="8" width="16.6727272727273" style="127" customWidth="1"/>
    <col min="9" max="9" width="16.6727272727273" style="122" customWidth="1"/>
    <col min="10" max="10" width="16.4909090909091" style="122" customWidth="1"/>
    <col min="11" max="11" width="16.6727272727273" style="122" customWidth="1"/>
    <col min="12" max="12" width="24.0454545454545" style="122" customWidth="1"/>
    <col min="13" max="13" width="16.4909090909091" style="122" customWidth="1"/>
    <col min="14" max="14" width="8.34545454545455" style="122" customWidth="1"/>
    <col min="15" max="15" width="40.0818181818182" style="122" customWidth="1"/>
    <col min="16" max="16" width="11.6727272727273" style="122" customWidth="1"/>
    <col min="17" max="17" width="8.52727272727273" style="122" customWidth="1"/>
    <col min="18" max="18" width="16.4909090909091" style="122" customWidth="1"/>
    <col min="19" max="19" width="10.9363636363636" style="122" customWidth="1"/>
    <col min="20" max="20" width="9.08181818181818" style="122" customWidth="1"/>
    <col min="21" max="21" width="26.3090909090909" style="122" customWidth="1"/>
    <col min="22" max="22" width="8.52727272727273" style="122" customWidth="1"/>
    <col min="23" max="23" width="16.4909090909091" style="122" customWidth="1"/>
    <col min="24" max="24" width="10.9363636363636" style="122" customWidth="1"/>
    <col min="25" max="25" width="8.34545454545455" style="122" customWidth="1"/>
    <col min="26" max="26" width="8.52727272727273" style="122" customWidth="1"/>
    <col min="27" max="27" width="16.4909090909091" style="122" customWidth="1"/>
    <col min="28" max="28" width="10.9363636363636" style="122" customWidth="1"/>
    <col min="29" max="29" width="8.34545454545455" style="122" customWidth="1"/>
    <col min="30" max="30" width="8.52727272727273" style="122" customWidth="1"/>
    <col min="31" max="31" width="16.4909090909091" style="122" customWidth="1"/>
    <col min="32" max="32" width="10.9363636363636" style="122" customWidth="1"/>
    <col min="33" max="33" width="8.34545454545455" style="122" customWidth="1"/>
    <col min="34" max="34" width="8.52727272727273" style="122" customWidth="1"/>
    <col min="35" max="35" width="16.4909090909091" style="122" customWidth="1"/>
    <col min="36" max="37" width="10.9363636363636" style="122" customWidth="1"/>
    <col min="38" max="38" width="10.5636363636364" style="122" customWidth="1"/>
    <col min="39" max="39" width="8.52727272727273" style="122" customWidth="1"/>
    <col min="40" max="40" width="16.4909090909091" style="122" customWidth="1"/>
    <col min="41" max="41" width="10.9363636363636" style="122" customWidth="1"/>
    <col min="42" max="42" width="9.45454545454546" style="122" customWidth="1"/>
    <col min="43" max="43" width="8.52727272727273" style="122" customWidth="1"/>
    <col min="44" max="44" width="16.4909090909091" style="122" customWidth="1"/>
    <col min="45" max="45" width="10.9363636363636" style="122" customWidth="1"/>
    <col min="46" max="46" width="9.82727272727273" style="122" customWidth="1"/>
    <col min="47" max="47" width="7.41818181818182" style="122" customWidth="1"/>
    <col min="48" max="48" width="8.52727272727273" style="122" customWidth="1"/>
    <col min="49" max="49" width="16.4909090909091" style="122" customWidth="1"/>
    <col min="50" max="50" width="10.9363636363636" style="122" customWidth="1"/>
    <col min="51" max="51" width="9.08181818181818" style="122" customWidth="1"/>
    <col min="52" max="52" width="13.1545454545455" style="122" customWidth="1"/>
    <col min="53" max="53" width="8.34545454545455" style="122" customWidth="1"/>
    <col min="54" max="54" width="9.45454545454546" style="122" customWidth="1"/>
    <col min="55" max="55" width="8.52727272727273" style="122" customWidth="1"/>
    <col min="56" max="56" width="16.4909090909091" style="122" customWidth="1"/>
    <col min="57" max="57" width="10.9363636363636" style="122" customWidth="1"/>
    <col min="58" max="58" width="9.08181818181818" style="122" customWidth="1"/>
    <col min="59" max="59" width="16.4909090909091" style="122" customWidth="1"/>
    <col min="60" max="60" width="8.52727272727273" style="122" customWidth="1"/>
    <col min="61" max="61" width="16.4909090909091" style="122" customWidth="1"/>
    <col min="62" max="62" width="10.9363636363636" style="122" customWidth="1"/>
    <col min="63" max="63" width="16.4909090909091" style="122" customWidth="1"/>
    <col min="64" max="64" width="9.63636363636364" style="122" customWidth="1"/>
    <col min="65" max="65" width="16.4909090909091" style="122" customWidth="1"/>
    <col min="66" max="66" width="12.0454545454545" style="122" customWidth="1"/>
    <col min="67" max="67" width="9.08181818181818" style="128" customWidth="1"/>
    <col min="68" max="68" width="46.8909090909091" style="122" customWidth="1"/>
    <col min="69" max="69" width="9.82727272727273" style="122" customWidth="1"/>
    <col min="70" max="70" width="8.34545454545455" style="122" customWidth="1"/>
    <col min="71" max="71" width="9.82727272727273" style="122" customWidth="1"/>
    <col min="72" max="72" width="8.52727272727273" style="122" customWidth="1"/>
    <col min="73" max="73" width="16.4909090909091" style="122" customWidth="1"/>
    <col min="74" max="74" width="10.9363636363636" style="122" customWidth="1"/>
    <col min="75" max="75" width="9.08181818181818" style="122" customWidth="1"/>
    <col min="76" max="76" width="8.34545454545455" style="122" customWidth="1"/>
    <col min="77" max="77" width="8.52727272727273" style="122" customWidth="1"/>
    <col min="78" max="78" width="16.4909090909091" style="122" customWidth="1"/>
    <col min="79" max="79" width="10.9363636363636" style="122" customWidth="1"/>
    <col min="80" max="90" width="9.08181818181818" style="122" customWidth="1"/>
    <col min="91" max="91" width="9.82727272727273" style="122" customWidth="1"/>
    <col min="92" max="92" width="8.34545454545455" style="122" customWidth="1"/>
    <col min="93" max="93" width="16.4909090909091" style="122" customWidth="1"/>
    <col min="94" max="97" width="17.7909090909091" style="122" customWidth="1"/>
    <col min="98" max="98" width="9.45454545454546" style="122" customWidth="1"/>
    <col min="99" max="99" width="8.52727272727273" style="122" customWidth="1"/>
    <col min="100" max="100" width="16.4909090909091" style="122" customWidth="1"/>
    <col min="101" max="101" width="10.9363636363636" style="122" customWidth="1"/>
    <col min="102" max="102" width="10.0090909090909" style="129" hidden="1" customWidth="1"/>
    <col min="103" max="103" width="8.34545454545455" style="129" hidden="1" customWidth="1"/>
    <col min="104" max="104" width="9.08181818181818" style="122" customWidth="1"/>
    <col min="105" max="105" width="8.70909090909091" style="122" customWidth="1"/>
    <col min="106" max="106" width="7.97272727272727" style="122" customWidth="1"/>
    <col min="107" max="107" width="50.7818181818182" style="122" customWidth="1"/>
    <col min="108" max="108" width="25.9363636363636" style="122" customWidth="1"/>
    <col min="109" max="112" width="17.7909090909091" style="122" customWidth="1"/>
    <col min="113" max="113" width="16.4909090909091" style="122" customWidth="1"/>
    <col min="114" max="114" width="25.7090909090909" style="122" customWidth="1"/>
    <col min="115" max="115" width="9.27272727272727" style="122" customWidth="1"/>
    <col min="116" max="116" width="22.1909090909091" style="130" customWidth="1"/>
    <col min="117" max="117" width="50.7818181818182" style="122" customWidth="1"/>
    <col min="118" max="118" width="18.5272727272727" style="122" customWidth="1"/>
    <col min="119" max="119" width="50.7818181818182" style="122" customWidth="1"/>
    <col min="120" max="120" width="20.9" style="122" customWidth="1"/>
    <col min="121" max="121" width="38.6" style="122" customWidth="1"/>
    <col min="122" max="122" width="20.9" style="122" customWidth="1"/>
    <col min="123" max="123" width="28.9" style="122" customWidth="1"/>
    <col min="124" max="124" width="50.7818181818182" style="122" customWidth="1"/>
    <col min="125" max="125" width="13.1545454545455" style="122" customWidth="1"/>
    <col min="126" max="126" width="17.7909090909091" style="122" customWidth="1"/>
    <col min="127" max="127" width="9.08181818181818" style="122" customWidth="1"/>
    <col min="128" max="128" width="16.4909090909091" style="122" customWidth="1"/>
    <col min="129" max="129" width="7.97272727272727" style="122" customWidth="1"/>
    <col min="130" max="130" width="10.9363636363636" style="122" customWidth="1"/>
    <col min="131" max="131" width="17.7909090909091" style="122" customWidth="1"/>
    <col min="132" max="132" width="9.08181818181818" style="122" customWidth="1"/>
    <col min="133" max="133" width="17.7909090909091" style="122" customWidth="1"/>
    <col min="134" max="134" width="9.08181818181818" style="122" customWidth="1"/>
    <col min="135" max="135" width="17.7909090909091" style="122" customWidth="1"/>
    <col min="136" max="136" width="9.08181818181818" style="122" customWidth="1"/>
    <col min="137" max="137" width="20.9" style="122" hidden="1" customWidth="1"/>
    <col min="138" max="138" width="17.0454545454545" style="122" hidden="1" customWidth="1"/>
    <col min="139" max="139" width="8.15454545454545" style="131" hidden="1" customWidth="1"/>
    <col min="140" max="140" width="10.5636363636364" style="130" hidden="1" customWidth="1"/>
    <col min="141" max="141" width="30.0090909090909" style="132" customWidth="1"/>
    <col min="142" max="142" width="9.08181818181818" style="122" customWidth="1"/>
    <col min="143" max="143" width="16.4909090909091" style="122" customWidth="1"/>
    <col min="144" max="144" width="8.52727272727273" style="122" customWidth="1"/>
    <col min="145" max="145" width="16.4909090909091" style="122" customWidth="1"/>
    <col min="146" max="146" width="10.9363636363636" style="122" customWidth="1"/>
    <col min="147" max="147" width="9.08181818181818" style="122" customWidth="1"/>
    <col min="148" max="148" width="8.70909090909091" style="122" customWidth="1"/>
    <col min="149" max="149" width="7.97272727272727" style="122" customWidth="1"/>
    <col min="150" max="151" width="17.7909090909091" style="122" customWidth="1"/>
    <col min="152" max="152" width="9.08181818181818" style="122" customWidth="1"/>
    <col min="153" max="153" width="8.34545454545455" style="122" customWidth="1"/>
    <col min="154" max="155" width="17.7909090909091" style="122" customWidth="1"/>
    <col min="156" max="156" width="9.08181818181818" style="122" customWidth="1"/>
    <col min="157" max="157" width="8.34545454545455" style="122" customWidth="1"/>
    <col min="158" max="158" width="17.7909090909091" style="122" customWidth="1"/>
    <col min="159" max="159" width="9.08181818181818" style="122" customWidth="1"/>
    <col min="160" max="160" width="7.41818181818182" style="122" customWidth="1"/>
    <col min="161" max="161" width="8.52727272727273" style="122" customWidth="1"/>
    <col min="162" max="162" width="21.8272727272727" style="122" customWidth="1"/>
    <col min="163" max="163" width="8.70909090909091" style="122" customWidth="1"/>
    <col min="164" max="164" width="8.34545454545455" style="122" customWidth="1"/>
    <col min="165" max="165" width="17.7909090909091" style="122" customWidth="1"/>
    <col min="166" max="166" width="10.1909090909091" style="122" customWidth="1"/>
    <col min="167" max="167" width="9.08181818181818" style="122" customWidth="1"/>
    <col min="168" max="169" width="17.7909090909091" style="122" customWidth="1"/>
    <col min="170" max="170" width="10.1909090909091" style="122" customWidth="1"/>
    <col min="171" max="171" width="17.7909090909091" style="122" customWidth="1"/>
    <col min="172" max="172" width="10.1909090909091" style="122" customWidth="1"/>
    <col min="173" max="173" width="17.7909090909091" style="122" customWidth="1"/>
    <col min="174" max="174" width="10.1909090909091" style="122" customWidth="1"/>
    <col min="175" max="175" width="16.4909090909091" style="122" customWidth="1"/>
    <col min="176" max="176" width="9.08181818181818" style="122" customWidth="1"/>
    <col min="177" max="177" width="7.41818181818182" style="122" customWidth="1"/>
    <col min="178" max="178" width="8.52727272727273" style="122" customWidth="1"/>
    <col min="179" max="179" width="10.1909090909091" style="122" customWidth="1"/>
    <col min="180" max="180" width="17.7909090909091" style="122" customWidth="1"/>
    <col min="181" max="181" width="10.1909090909091" style="122" customWidth="1"/>
    <col min="182" max="182" width="8.70909090909091" style="122" customWidth="1"/>
    <col min="183" max="183" width="9.08181818181818" style="122" customWidth="1"/>
    <col min="184" max="184" width="16.4909090909091" style="122" customWidth="1"/>
    <col min="185" max="185" width="8.34545454545455" style="122" customWidth="1"/>
    <col min="186" max="186" width="8.52727272727273" style="122" customWidth="1"/>
    <col min="187" max="187" width="8.34545454545455" style="122" customWidth="1"/>
    <col min="188" max="188" width="8.52727272727273" style="122" customWidth="1"/>
    <col min="189" max="189" width="9.82727272727273" style="122" customWidth="1"/>
    <col min="190" max="190" width="9.63636363636364" style="122" customWidth="1"/>
    <col min="191" max="191" width="16.4909090909091" style="122" customWidth="1"/>
    <col min="192" max="192" width="12.0454545454545" style="122" customWidth="1"/>
    <col min="193" max="193" width="10.1909090909091" style="130" customWidth="1"/>
    <col min="194" max="194" width="16.4909090909091" style="122" customWidth="1"/>
    <col min="195" max="195" width="8.52727272727273" style="122" customWidth="1"/>
    <col min="196" max="196" width="10.1909090909091" style="122" customWidth="1"/>
    <col min="197" max="197" width="8.70909090909091" style="122" customWidth="1"/>
    <col min="198" max="198" width="8.52727272727273" style="122" customWidth="1"/>
    <col min="199" max="199" width="8.70909090909091" style="122" customWidth="1"/>
    <col min="200" max="200" width="8.52727272727273" style="122" customWidth="1"/>
    <col min="201" max="201" width="16.4909090909091" style="122" customWidth="1"/>
    <col min="202" max="202" width="8.52727272727273" style="122" customWidth="1"/>
    <col min="203" max="204" width="16.4909090909091" style="122" customWidth="1"/>
    <col min="205" max="205" width="9.08181818181818" style="122" customWidth="1"/>
    <col min="206" max="206" width="8.70909090909091" style="122" customWidth="1"/>
    <col min="207" max="207" width="8.52727272727273" style="122" customWidth="1"/>
    <col min="208" max="208" width="8.70909090909091" style="122" customWidth="1"/>
    <col min="209" max="209" width="9.63636363636364" style="122" customWidth="1"/>
    <col min="210" max="210" width="16.4909090909091" style="122" customWidth="1"/>
    <col min="211" max="211" width="9.63636363636364" style="122" customWidth="1"/>
    <col min="212" max="212" width="16.4909090909091" style="122" customWidth="1"/>
    <col min="213" max="213" width="8.70909090909091" style="122" customWidth="1"/>
    <col min="214" max="214" width="9.63636363636364" style="122" customWidth="1"/>
    <col min="215" max="215" width="8.70909090909091" style="122" customWidth="1"/>
    <col min="216" max="216" width="9.63636363636364" style="122" customWidth="1"/>
    <col min="217" max="217" width="8.70909090909091" style="122" customWidth="1"/>
    <col min="218" max="218" width="9.63636363636364" style="122" customWidth="1"/>
    <col min="219" max="219" width="8.70909090909091" style="122" customWidth="1"/>
    <col min="220" max="220" width="9.63636363636364" style="122" customWidth="1"/>
    <col min="221" max="221" width="8.70909090909091" style="122" customWidth="1"/>
    <col min="222" max="222" width="9.63636363636364" style="122" customWidth="1"/>
    <col min="223" max="223" width="8.70909090909091" style="122" customWidth="1"/>
    <col min="224" max="224" width="9.63636363636364" style="122" customWidth="1"/>
    <col min="225" max="225" width="8.70909090909091" style="122" customWidth="1"/>
    <col min="226" max="226" width="9.63636363636364" style="122" customWidth="1"/>
    <col min="227" max="227" width="8.70909090909091" style="122" customWidth="1"/>
    <col min="228" max="228" width="9.63636363636364" style="122" customWidth="1"/>
    <col min="229" max="229" width="8.70909090909091" style="122" customWidth="1"/>
    <col min="230" max="230" width="9.63636363636364" style="122" customWidth="1"/>
    <col min="231" max="231" width="8.70909090909091" style="122" customWidth="1"/>
    <col min="232" max="232" width="9.63636363636364" style="122" customWidth="1"/>
    <col min="233" max="233" width="8.70909090909091" style="122" customWidth="1"/>
    <col min="234" max="234" width="9.63636363636364" style="122" customWidth="1"/>
    <col min="235" max="235" width="8.70909090909091" style="122" customWidth="1"/>
    <col min="236" max="236" width="9.63636363636364" style="122" customWidth="1"/>
    <col min="237" max="237" width="8.70909090909091" style="122" customWidth="1"/>
    <col min="238" max="238" width="9.63636363636364" style="122" customWidth="1"/>
    <col min="239" max="239" width="8.70909090909091" style="122" customWidth="1"/>
    <col min="240" max="240" width="9.63636363636364" style="122" customWidth="1"/>
    <col min="241" max="241" width="8.70909090909091" style="122" customWidth="1"/>
    <col min="242" max="242" width="9.63636363636364" style="122" customWidth="1"/>
    <col min="243" max="243" width="16.4909090909091" style="122" customWidth="1"/>
    <col min="244" max="244" width="8.70909090909091" style="122" customWidth="1"/>
    <col min="245" max="245" width="9.63636363636364" style="122" customWidth="1"/>
    <col min="246" max="246" width="8.70909090909091" style="122" customWidth="1"/>
    <col min="247" max="247" width="9.63636363636364" style="122" customWidth="1"/>
    <col min="248" max="248" width="10.1909090909091" style="122" customWidth="1"/>
    <col min="249" max="249" width="8.70909090909091" style="122" customWidth="1"/>
    <col min="250" max="250" width="9.63636363636364" style="122" customWidth="1"/>
    <col min="251" max="251" width="8.70909090909091" style="122" customWidth="1"/>
    <col min="252" max="252" width="9.63636363636364" style="122" customWidth="1"/>
    <col min="253" max="253" width="10.1909090909091" style="122" customWidth="1"/>
    <col min="254" max="254" width="16.4909090909091" style="122" customWidth="1"/>
    <col min="255" max="255" width="9.08181818181818" style="122" customWidth="1"/>
    <col min="256" max="256" width="13.1545454545455" style="122" customWidth="1"/>
    <col min="257" max="257" width="9.63636363636364" style="122" customWidth="1"/>
    <col min="258" max="258" width="10.1909090909091" style="122" customWidth="1"/>
    <col min="259" max="259" width="9.82727272727273" style="122" customWidth="1"/>
    <col min="260" max="260" width="9.63636363636364" style="122" customWidth="1"/>
    <col min="261" max="261" width="9.82727272727273" style="122" customWidth="1"/>
    <col min="262" max="262" width="9.63636363636364" style="122" customWidth="1"/>
    <col min="263" max="263" width="9.45454545454546" style="122" customWidth="1"/>
    <col min="264" max="264" width="9.63636363636364" style="122" customWidth="1"/>
    <col min="265" max="266" width="16.4909090909091" style="122" customWidth="1"/>
    <col min="267" max="267" width="9.63636363636364" style="122" customWidth="1"/>
    <col min="268" max="268" width="10.1909090909091" style="122" customWidth="1"/>
    <col min="269" max="269" width="9.82727272727273" style="122" customWidth="1"/>
    <col min="270" max="270" width="9.63636363636364" style="122" customWidth="1"/>
    <col min="271" max="271" width="10.1909090909091" style="122" customWidth="1"/>
    <col min="272" max="272" width="16.4909090909091" style="122" customWidth="1"/>
    <col min="273" max="273" width="9.63636363636364" style="122" customWidth="1"/>
    <col min="274" max="274" width="10.1909090909091" style="122" customWidth="1"/>
    <col min="275" max="275" width="16.4909090909091" style="122" customWidth="1"/>
    <col min="276" max="276" width="9.08181818181818" style="122" customWidth="1"/>
    <col min="277" max="277" width="9.45454545454546" style="122" customWidth="1"/>
    <col min="278" max="278" width="9.63636363636364" style="122" customWidth="1"/>
    <col min="279" max="279" width="9.45454545454546" style="122" customWidth="1"/>
    <col min="280" max="280" width="9.63636363636364" style="122" customWidth="1"/>
    <col min="281" max="281" width="10.1909090909091" style="122" customWidth="1"/>
    <col min="282" max="282" width="11.6727272727273" style="122" customWidth="1"/>
    <col min="283" max="283" width="9.63636363636364" style="122" customWidth="1"/>
    <col min="284" max="284" width="10.1909090909091" style="122" customWidth="1"/>
    <col min="285" max="285" width="9.82727272727273" style="122" customWidth="1"/>
    <col min="286" max="286" width="9.08181818181818" style="122" customWidth="1"/>
    <col min="287" max="287" width="10.5636363636364" style="122" customWidth="1"/>
    <col min="288" max="288" width="8.9" style="122" customWidth="1"/>
    <col min="289" max="289" width="16.4909090909091" style="122" customWidth="1"/>
    <col min="290" max="290" width="11.3090909090909" style="122" customWidth="1"/>
    <col min="291" max="291" width="10.1909090909091" style="122" customWidth="1"/>
    <col min="292" max="292" width="9.45454545454546" style="122" customWidth="1"/>
    <col min="293" max="294" width="8.9" style="122" customWidth="1"/>
    <col min="295" max="295" width="11.3090909090909" style="122" customWidth="1"/>
    <col min="296" max="296" width="10.1909090909091" style="122" customWidth="1"/>
    <col min="297" max="297" width="9.45454545454546" style="122" customWidth="1"/>
    <col min="298" max="298" width="8.9" style="122" customWidth="1"/>
    <col min="299" max="299" width="16.4909090909091" style="122" customWidth="1"/>
    <col min="300" max="16384" width="9" style="122"/>
  </cols>
  <sheetData>
    <row r="1" s="122" customFormat="1" ht="22.5" customHeight="1" spans="1:30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3" t="s">
        <v>14</v>
      </c>
      <c r="P1" s="133" t="s">
        <v>15</v>
      </c>
      <c r="Q1" s="133" t="s">
        <v>16</v>
      </c>
      <c r="R1" s="133" t="s">
        <v>17</v>
      </c>
      <c r="S1" s="133" t="s">
        <v>18</v>
      </c>
      <c r="T1" s="133" t="s">
        <v>19</v>
      </c>
      <c r="U1" s="133" t="s">
        <v>20</v>
      </c>
      <c r="V1" s="133" t="s">
        <v>21</v>
      </c>
      <c r="W1" s="133" t="s">
        <v>22</v>
      </c>
      <c r="X1" s="133" t="s">
        <v>23</v>
      </c>
      <c r="Y1" s="133" t="s">
        <v>24</v>
      </c>
      <c r="Z1" s="133" t="s">
        <v>25</v>
      </c>
      <c r="AA1" s="133" t="s">
        <v>26</v>
      </c>
      <c r="AB1" s="133" t="s">
        <v>27</v>
      </c>
      <c r="AC1" s="133" t="s">
        <v>28</v>
      </c>
      <c r="AD1" s="133" t="s">
        <v>29</v>
      </c>
      <c r="AE1" s="133" t="s">
        <v>30</v>
      </c>
      <c r="AF1" s="133" t="s">
        <v>31</v>
      </c>
      <c r="AG1" s="133" t="s">
        <v>32</v>
      </c>
      <c r="AH1" s="133" t="s">
        <v>33</v>
      </c>
      <c r="AI1" s="133" t="s">
        <v>34</v>
      </c>
      <c r="AJ1" s="133" t="s">
        <v>35</v>
      </c>
      <c r="AK1" s="133" t="s">
        <v>36</v>
      </c>
      <c r="AL1" s="133" t="s">
        <v>37</v>
      </c>
      <c r="AM1" s="133" t="s">
        <v>38</v>
      </c>
      <c r="AN1" s="133" t="s">
        <v>39</v>
      </c>
      <c r="AO1" s="133" t="s">
        <v>40</v>
      </c>
      <c r="AP1" s="133" t="s">
        <v>41</v>
      </c>
      <c r="AQ1" s="133" t="s">
        <v>42</v>
      </c>
      <c r="AR1" s="133" t="s">
        <v>43</v>
      </c>
      <c r="AS1" s="133" t="s">
        <v>44</v>
      </c>
      <c r="AT1" s="133" t="s">
        <v>45</v>
      </c>
      <c r="AU1" s="133" t="s">
        <v>46</v>
      </c>
      <c r="AV1" s="133" t="s">
        <v>47</v>
      </c>
      <c r="AW1" s="133" t="s">
        <v>48</v>
      </c>
      <c r="AX1" s="133" t="s">
        <v>49</v>
      </c>
      <c r="AY1" s="133" t="s">
        <v>50</v>
      </c>
      <c r="AZ1" s="133" t="s">
        <v>51</v>
      </c>
      <c r="BA1" s="133" t="s">
        <v>52</v>
      </c>
      <c r="BB1" s="133" t="s">
        <v>53</v>
      </c>
      <c r="BC1" s="133" t="s">
        <v>54</v>
      </c>
      <c r="BD1" s="133" t="s">
        <v>55</v>
      </c>
      <c r="BE1" s="133" t="s">
        <v>56</v>
      </c>
      <c r="BF1" s="133" t="s">
        <v>57</v>
      </c>
      <c r="BG1" s="133" t="s">
        <v>58</v>
      </c>
      <c r="BH1" s="133" t="s">
        <v>59</v>
      </c>
      <c r="BI1" s="133" t="s">
        <v>60</v>
      </c>
      <c r="BJ1" s="133" t="s">
        <v>61</v>
      </c>
      <c r="BK1" s="133" t="s">
        <v>62</v>
      </c>
      <c r="BL1" s="133" t="s">
        <v>63</v>
      </c>
      <c r="BM1" s="133" t="s">
        <v>64</v>
      </c>
      <c r="BN1" s="133" t="s">
        <v>65</v>
      </c>
      <c r="BO1" s="133" t="s">
        <v>66</v>
      </c>
      <c r="BP1" s="133" t="s">
        <v>67</v>
      </c>
      <c r="BQ1" s="133" t="s">
        <v>68</v>
      </c>
      <c r="BR1" s="133" t="s">
        <v>69</v>
      </c>
      <c r="BS1" s="133" t="s">
        <v>70</v>
      </c>
      <c r="BT1" s="133" t="s">
        <v>71</v>
      </c>
      <c r="BU1" s="133" t="s">
        <v>72</v>
      </c>
      <c r="BV1" s="133" t="s">
        <v>73</v>
      </c>
      <c r="BW1" s="133" t="s">
        <v>74</v>
      </c>
      <c r="BX1" s="133" t="s">
        <v>75</v>
      </c>
      <c r="BY1" s="133" t="s">
        <v>76</v>
      </c>
      <c r="BZ1" s="133" t="s">
        <v>77</v>
      </c>
      <c r="CA1" s="133" t="s">
        <v>78</v>
      </c>
      <c r="CB1" s="133" t="s">
        <v>79</v>
      </c>
      <c r="CC1" s="133" t="s">
        <v>80</v>
      </c>
      <c r="CD1" s="133" t="s">
        <v>81</v>
      </c>
      <c r="CE1" s="133" t="s">
        <v>82</v>
      </c>
      <c r="CF1" s="133" t="s">
        <v>83</v>
      </c>
      <c r="CG1" s="122" t="s">
        <v>84</v>
      </c>
      <c r="CH1" s="133" t="s">
        <v>85</v>
      </c>
      <c r="CI1" s="133" t="s">
        <v>86</v>
      </c>
      <c r="CJ1" s="133" t="s">
        <v>87</v>
      </c>
      <c r="CK1" s="133" t="s">
        <v>88</v>
      </c>
      <c r="CL1" s="133" t="s">
        <v>89</v>
      </c>
      <c r="CM1" s="133" t="s">
        <v>90</v>
      </c>
      <c r="CN1" s="133" t="s">
        <v>91</v>
      </c>
      <c r="CO1" s="133" t="s">
        <v>92</v>
      </c>
      <c r="CP1" s="133" t="s">
        <v>93</v>
      </c>
      <c r="CQ1" s="133" t="s">
        <v>94</v>
      </c>
      <c r="CR1" s="133" t="s">
        <v>95</v>
      </c>
      <c r="CS1" s="133" t="s">
        <v>96</v>
      </c>
      <c r="CT1" s="133" t="s">
        <v>97</v>
      </c>
      <c r="CU1" s="133" t="s">
        <v>98</v>
      </c>
      <c r="CV1" s="133" t="s">
        <v>99</v>
      </c>
      <c r="CW1" s="133" t="s">
        <v>100</v>
      </c>
      <c r="CX1" s="133" t="s">
        <v>101</v>
      </c>
      <c r="CY1" s="133" t="s">
        <v>102</v>
      </c>
      <c r="CZ1" s="133" t="s">
        <v>103</v>
      </c>
      <c r="DA1" s="133" t="s">
        <v>104</v>
      </c>
      <c r="DB1" s="133" t="s">
        <v>105</v>
      </c>
      <c r="DC1" s="133" t="s">
        <v>106</v>
      </c>
      <c r="DD1" s="133" t="s">
        <v>107</v>
      </c>
      <c r="DE1" s="133" t="s">
        <v>108</v>
      </c>
      <c r="DF1" s="133" t="s">
        <v>109</v>
      </c>
      <c r="DG1" s="133" t="s">
        <v>110</v>
      </c>
      <c r="DH1" s="133" t="s">
        <v>111</v>
      </c>
      <c r="DI1" s="133" t="s">
        <v>112</v>
      </c>
      <c r="DJ1" s="133" t="s">
        <v>113</v>
      </c>
      <c r="DK1" s="133" t="s">
        <v>114</v>
      </c>
      <c r="DL1" s="133" t="s">
        <v>115</v>
      </c>
      <c r="DM1" s="133" t="s">
        <v>116</v>
      </c>
      <c r="DN1" s="133" t="s">
        <v>117</v>
      </c>
      <c r="DO1" s="133" t="s">
        <v>118</v>
      </c>
      <c r="DP1" s="133" t="s">
        <v>119</v>
      </c>
      <c r="DQ1" s="133" t="s">
        <v>120</v>
      </c>
      <c r="DR1" s="133" t="s">
        <v>121</v>
      </c>
      <c r="DS1" s="133" t="s">
        <v>122</v>
      </c>
      <c r="DT1" s="133" t="s">
        <v>123</v>
      </c>
      <c r="DU1" s="133" t="s">
        <v>124</v>
      </c>
      <c r="DV1" s="133" t="s">
        <v>125</v>
      </c>
      <c r="DW1" s="133" t="s">
        <v>126</v>
      </c>
      <c r="DX1" s="133" t="s">
        <v>127</v>
      </c>
      <c r="DY1" s="133" t="s">
        <v>128</v>
      </c>
      <c r="DZ1" s="133" t="s">
        <v>129</v>
      </c>
      <c r="EA1" s="133" t="s">
        <v>130</v>
      </c>
      <c r="EB1" s="133" t="s">
        <v>131</v>
      </c>
      <c r="EC1" s="133" t="s">
        <v>132</v>
      </c>
      <c r="ED1" s="133" t="s">
        <v>133</v>
      </c>
      <c r="EE1" s="133" t="s">
        <v>134</v>
      </c>
      <c r="EF1" s="133" t="s">
        <v>135</v>
      </c>
      <c r="EG1" s="133" t="s">
        <v>136</v>
      </c>
      <c r="EH1" s="133" t="s">
        <v>137</v>
      </c>
      <c r="EI1" s="133" t="s">
        <v>138</v>
      </c>
      <c r="EJ1" s="133" t="s">
        <v>139</v>
      </c>
      <c r="EK1" s="133" t="s">
        <v>140</v>
      </c>
      <c r="EL1" s="133" t="s">
        <v>141</v>
      </c>
      <c r="EM1" s="133" t="s">
        <v>142</v>
      </c>
      <c r="EN1" s="133" t="s">
        <v>143</v>
      </c>
      <c r="EO1" s="133" t="s">
        <v>144</v>
      </c>
      <c r="EP1" s="133" t="s">
        <v>145</v>
      </c>
      <c r="EQ1" s="133" t="s">
        <v>146</v>
      </c>
      <c r="ER1" s="133" t="s">
        <v>147</v>
      </c>
      <c r="ES1" s="133" t="s">
        <v>148</v>
      </c>
      <c r="ET1" s="133" t="s">
        <v>149</v>
      </c>
      <c r="EU1" s="133" t="s">
        <v>150</v>
      </c>
      <c r="EV1" s="133" t="s">
        <v>151</v>
      </c>
      <c r="EW1" s="133" t="s">
        <v>152</v>
      </c>
      <c r="EX1" s="133" t="s">
        <v>153</v>
      </c>
      <c r="EY1" s="133" t="s">
        <v>154</v>
      </c>
      <c r="EZ1" s="133" t="s">
        <v>155</v>
      </c>
      <c r="FA1" s="133" t="s">
        <v>156</v>
      </c>
      <c r="FB1" s="133" t="s">
        <v>157</v>
      </c>
      <c r="FC1" s="133" t="s">
        <v>158</v>
      </c>
      <c r="FD1" s="133" t="s">
        <v>159</v>
      </c>
      <c r="FE1" s="133" t="s">
        <v>160</v>
      </c>
      <c r="FF1" s="133" t="s">
        <v>161</v>
      </c>
      <c r="FG1" s="133" t="s">
        <v>162</v>
      </c>
      <c r="FH1" s="133" t="s">
        <v>163</v>
      </c>
      <c r="FI1" s="133" t="s">
        <v>164</v>
      </c>
      <c r="FJ1" s="133" t="s">
        <v>165</v>
      </c>
      <c r="FK1" s="133" t="s">
        <v>166</v>
      </c>
      <c r="FL1" s="133" t="s">
        <v>167</v>
      </c>
      <c r="FM1" s="133" t="s">
        <v>168</v>
      </c>
      <c r="FN1" s="133" t="s">
        <v>169</v>
      </c>
      <c r="FO1" s="133" t="s">
        <v>170</v>
      </c>
      <c r="FP1" s="133" t="s">
        <v>171</v>
      </c>
      <c r="FQ1" s="133" t="s">
        <v>172</v>
      </c>
      <c r="FR1" s="133" t="s">
        <v>173</v>
      </c>
      <c r="FS1" s="133" t="s">
        <v>174</v>
      </c>
      <c r="FT1" s="133" t="s">
        <v>175</v>
      </c>
      <c r="FU1" s="133" t="s">
        <v>176</v>
      </c>
      <c r="FV1" s="133" t="s">
        <v>177</v>
      </c>
      <c r="FW1" s="133" t="s">
        <v>178</v>
      </c>
      <c r="FX1" s="133" t="s">
        <v>179</v>
      </c>
      <c r="FY1" s="133" t="s">
        <v>180</v>
      </c>
      <c r="FZ1" s="133" t="s">
        <v>181</v>
      </c>
      <c r="GA1" s="133" t="s">
        <v>182</v>
      </c>
      <c r="GB1" s="133" t="s">
        <v>183</v>
      </c>
      <c r="GC1" s="133" t="s">
        <v>184</v>
      </c>
      <c r="GD1" s="133" t="s">
        <v>185</v>
      </c>
      <c r="GE1" s="133" t="s">
        <v>186</v>
      </c>
      <c r="GF1" s="133" t="s">
        <v>187</v>
      </c>
      <c r="GG1" s="133" t="s">
        <v>188</v>
      </c>
      <c r="GH1" s="133" t="s">
        <v>189</v>
      </c>
      <c r="GI1" s="133" t="s">
        <v>190</v>
      </c>
      <c r="GJ1" s="133" t="s">
        <v>191</v>
      </c>
      <c r="GK1" s="133" t="s">
        <v>192</v>
      </c>
      <c r="GL1" s="133" t="s">
        <v>193</v>
      </c>
      <c r="GM1" s="133" t="s">
        <v>194</v>
      </c>
      <c r="GN1" s="133" t="s">
        <v>195</v>
      </c>
      <c r="GO1" s="133" t="s">
        <v>196</v>
      </c>
      <c r="GP1" s="133" t="s">
        <v>197</v>
      </c>
      <c r="GQ1" s="133" t="s">
        <v>198</v>
      </c>
      <c r="GR1" s="133" t="s">
        <v>199</v>
      </c>
      <c r="GS1" s="133" t="s">
        <v>200</v>
      </c>
      <c r="GT1" s="133" t="s">
        <v>201</v>
      </c>
      <c r="GU1" s="133" t="s">
        <v>202</v>
      </c>
      <c r="GV1" s="133" t="s">
        <v>203</v>
      </c>
      <c r="GW1" s="133" t="s">
        <v>204</v>
      </c>
      <c r="GX1" s="133" t="s">
        <v>205</v>
      </c>
      <c r="GY1" s="133" t="s">
        <v>206</v>
      </c>
      <c r="GZ1" s="133" t="s">
        <v>207</v>
      </c>
      <c r="HA1" s="133" t="s">
        <v>208</v>
      </c>
      <c r="HB1" s="133" t="s">
        <v>209</v>
      </c>
      <c r="HC1" s="133" t="s">
        <v>210</v>
      </c>
      <c r="HD1" s="133" t="s">
        <v>211</v>
      </c>
      <c r="HE1" s="133" t="s">
        <v>212</v>
      </c>
      <c r="HF1" s="133" t="s">
        <v>213</v>
      </c>
      <c r="HG1" s="133" t="s">
        <v>214</v>
      </c>
      <c r="HH1" s="133" t="s">
        <v>215</v>
      </c>
      <c r="HI1" s="133" t="s">
        <v>216</v>
      </c>
      <c r="HJ1" s="133" t="s">
        <v>217</v>
      </c>
      <c r="HK1" s="133" t="s">
        <v>218</v>
      </c>
      <c r="HL1" s="133" t="s">
        <v>219</v>
      </c>
      <c r="HM1" s="133" t="s">
        <v>220</v>
      </c>
      <c r="HN1" s="133" t="s">
        <v>221</v>
      </c>
      <c r="HO1" s="133" t="s">
        <v>222</v>
      </c>
      <c r="HP1" s="133" t="s">
        <v>223</v>
      </c>
      <c r="HQ1" s="133" t="s">
        <v>224</v>
      </c>
      <c r="HR1" s="133" t="s">
        <v>225</v>
      </c>
      <c r="HS1" s="133" t="s">
        <v>226</v>
      </c>
      <c r="HT1" s="133" t="s">
        <v>227</v>
      </c>
      <c r="HU1" s="133" t="s">
        <v>228</v>
      </c>
      <c r="HV1" s="133" t="s">
        <v>229</v>
      </c>
      <c r="HW1" s="133" t="s">
        <v>230</v>
      </c>
      <c r="HX1" s="133" t="s">
        <v>231</v>
      </c>
      <c r="HY1" s="133" t="s">
        <v>232</v>
      </c>
      <c r="HZ1" s="133" t="s">
        <v>233</v>
      </c>
      <c r="IA1" s="133" t="s">
        <v>234</v>
      </c>
      <c r="IB1" s="133" t="s">
        <v>235</v>
      </c>
      <c r="IC1" s="133" t="s">
        <v>236</v>
      </c>
      <c r="ID1" s="133" t="s">
        <v>237</v>
      </c>
      <c r="IE1" s="133" t="s">
        <v>238</v>
      </c>
      <c r="IF1" s="133" t="s">
        <v>239</v>
      </c>
      <c r="IG1" s="133" t="s">
        <v>240</v>
      </c>
      <c r="IH1" s="133" t="s">
        <v>241</v>
      </c>
      <c r="II1" s="133" t="s">
        <v>242</v>
      </c>
      <c r="IJ1" s="133" t="s">
        <v>243</v>
      </c>
      <c r="IK1" s="133" t="s">
        <v>244</v>
      </c>
      <c r="IL1" s="133" t="s">
        <v>245</v>
      </c>
      <c r="IM1" s="133" t="s">
        <v>246</v>
      </c>
      <c r="IN1" s="133" t="s">
        <v>247</v>
      </c>
      <c r="IO1" s="133" t="s">
        <v>248</v>
      </c>
      <c r="IP1" s="133" t="s">
        <v>249</v>
      </c>
      <c r="IQ1" s="133" t="s">
        <v>250</v>
      </c>
      <c r="IR1" s="133" t="s">
        <v>251</v>
      </c>
      <c r="IS1" s="133" t="s">
        <v>252</v>
      </c>
      <c r="IT1" s="133" t="s">
        <v>253</v>
      </c>
      <c r="IU1" s="133" t="s">
        <v>254</v>
      </c>
      <c r="IV1" s="133" t="s">
        <v>255</v>
      </c>
      <c r="IW1" s="133" t="s">
        <v>256</v>
      </c>
      <c r="IX1" s="133" t="s">
        <v>257</v>
      </c>
      <c r="IY1" s="133" t="s">
        <v>258</v>
      </c>
      <c r="IZ1" s="133" t="s">
        <v>259</v>
      </c>
      <c r="JA1" s="133" t="s">
        <v>260</v>
      </c>
      <c r="JB1" s="133" t="s">
        <v>261</v>
      </c>
      <c r="JC1" s="133" t="s">
        <v>262</v>
      </c>
      <c r="JD1" s="133" t="s">
        <v>263</v>
      </c>
      <c r="JE1" s="133" t="s">
        <v>264</v>
      </c>
      <c r="JF1" s="133" t="s">
        <v>265</v>
      </c>
      <c r="JG1" s="133" t="s">
        <v>266</v>
      </c>
      <c r="JH1" s="133" t="s">
        <v>267</v>
      </c>
      <c r="JI1" s="133" t="s">
        <v>268</v>
      </c>
      <c r="JJ1" s="133" t="s">
        <v>269</v>
      </c>
      <c r="JK1" s="133" t="s">
        <v>270</v>
      </c>
      <c r="JL1" s="133" t="s">
        <v>271</v>
      </c>
      <c r="JM1" s="133" t="s">
        <v>272</v>
      </c>
      <c r="JN1" s="133" t="s">
        <v>273</v>
      </c>
      <c r="JO1" s="133" t="s">
        <v>274</v>
      </c>
      <c r="JP1" s="133" t="s">
        <v>275</v>
      </c>
      <c r="JQ1" s="133" t="s">
        <v>276</v>
      </c>
      <c r="JR1" s="133" t="s">
        <v>277</v>
      </c>
      <c r="JS1" s="133" t="s">
        <v>278</v>
      </c>
      <c r="JT1" s="133" t="s">
        <v>279</v>
      </c>
      <c r="JU1" s="133" t="s">
        <v>280</v>
      </c>
      <c r="JV1" s="133" t="s">
        <v>281</v>
      </c>
      <c r="JW1" s="133" t="s">
        <v>282</v>
      </c>
      <c r="JX1" s="133" t="s">
        <v>283</v>
      </c>
      <c r="JY1" s="133" t="s">
        <v>284</v>
      </c>
      <c r="JZ1" s="133" t="s">
        <v>285</v>
      </c>
      <c r="KA1" s="133" t="s">
        <v>286</v>
      </c>
      <c r="KB1" s="133" t="s">
        <v>287</v>
      </c>
      <c r="KC1" s="133" t="s">
        <v>288</v>
      </c>
      <c r="KD1" s="133" t="s">
        <v>289</v>
      </c>
      <c r="KE1" s="133" t="s">
        <v>290</v>
      </c>
      <c r="KF1" s="133" t="s">
        <v>291</v>
      </c>
      <c r="KG1" s="133" t="s">
        <v>292</v>
      </c>
      <c r="KH1" s="133" t="s">
        <v>293</v>
      </c>
      <c r="KI1" s="133" t="s">
        <v>294</v>
      </c>
      <c r="KJ1" s="133" t="s">
        <v>295</v>
      </c>
      <c r="KK1" s="133" t="s">
        <v>296</v>
      </c>
      <c r="KL1" s="133" t="s">
        <v>297</v>
      </c>
      <c r="KM1" s="133" t="s">
        <v>298</v>
      </c>
      <c r="KN1" s="228"/>
      <c r="KO1" s="89"/>
    </row>
    <row r="2" s="123" customFormat="1" ht="210" spans="1:302">
      <c r="A2" s="134" t="s">
        <v>299</v>
      </c>
      <c r="B2" s="135" t="s">
        <v>300</v>
      </c>
      <c r="C2" s="135" t="s">
        <v>301</v>
      </c>
      <c r="D2" s="135" t="s">
        <v>302</v>
      </c>
      <c r="E2" s="135" t="s">
        <v>303</v>
      </c>
      <c r="F2" s="136" t="s">
        <v>304</v>
      </c>
      <c r="G2" s="135" t="s">
        <v>305</v>
      </c>
      <c r="H2" s="135" t="s">
        <v>306</v>
      </c>
      <c r="I2" s="135" t="s">
        <v>307</v>
      </c>
      <c r="J2" s="146">
        <v>5213944</v>
      </c>
      <c r="K2" s="147" t="s">
        <v>308</v>
      </c>
      <c r="L2" s="147"/>
      <c r="M2" s="147" t="s">
        <v>309</v>
      </c>
      <c r="N2" s="147"/>
      <c r="O2" s="135" t="s">
        <v>310</v>
      </c>
      <c r="P2" s="7" t="s">
        <v>311</v>
      </c>
      <c r="Q2" s="151" t="s">
        <v>312</v>
      </c>
      <c r="R2" s="7" t="s">
        <v>313</v>
      </c>
      <c r="S2" s="152" t="s">
        <v>312</v>
      </c>
      <c r="T2" s="153" t="s">
        <v>314</v>
      </c>
      <c r="U2" s="7" t="s">
        <v>315</v>
      </c>
      <c r="V2" s="154" t="s">
        <v>312</v>
      </c>
      <c r="W2" s="155" t="s">
        <v>313</v>
      </c>
      <c r="X2" s="154" t="s">
        <v>312</v>
      </c>
      <c r="Y2" s="158" t="s">
        <v>316</v>
      </c>
      <c r="Z2" s="154" t="s">
        <v>312</v>
      </c>
      <c r="AA2" s="155" t="s">
        <v>313</v>
      </c>
      <c r="AB2" s="154" t="s">
        <v>312</v>
      </c>
      <c r="AC2" s="7" t="s">
        <v>317</v>
      </c>
      <c r="AD2" s="154" t="s">
        <v>312</v>
      </c>
      <c r="AE2" s="155" t="s">
        <v>313</v>
      </c>
      <c r="AF2" s="154" t="s">
        <v>312</v>
      </c>
      <c r="AG2" s="7" t="s">
        <v>318</v>
      </c>
      <c r="AH2" s="154" t="s">
        <v>312</v>
      </c>
      <c r="AI2" s="155" t="s">
        <v>313</v>
      </c>
      <c r="AJ2" s="154" t="s">
        <v>312</v>
      </c>
      <c r="AK2" s="159" t="s">
        <v>314</v>
      </c>
      <c r="AL2" s="155" t="s">
        <v>319</v>
      </c>
      <c r="AM2" s="154" t="s">
        <v>312</v>
      </c>
      <c r="AN2" s="155" t="s">
        <v>313</v>
      </c>
      <c r="AO2" s="154" t="s">
        <v>312</v>
      </c>
      <c r="AP2" s="155" t="s">
        <v>319</v>
      </c>
      <c r="AQ2" s="154" t="s">
        <v>312</v>
      </c>
      <c r="AR2" s="155" t="s">
        <v>313</v>
      </c>
      <c r="AS2" s="154" t="s">
        <v>312</v>
      </c>
      <c r="AT2" s="159" t="s">
        <v>314</v>
      </c>
      <c r="AU2" s="155" t="s">
        <v>320</v>
      </c>
      <c r="AV2" s="154" t="s">
        <v>312</v>
      </c>
      <c r="AW2" s="155" t="s">
        <v>321</v>
      </c>
      <c r="AX2" s="154" t="s">
        <v>312</v>
      </c>
      <c r="AY2" s="163" t="s">
        <v>314</v>
      </c>
      <c r="AZ2" s="164" t="s">
        <v>322</v>
      </c>
      <c r="BA2" s="165" t="s">
        <v>323</v>
      </c>
      <c r="BB2" s="7" t="s">
        <v>324</v>
      </c>
      <c r="BC2" s="151" t="s">
        <v>312</v>
      </c>
      <c r="BD2" s="7" t="s">
        <v>313</v>
      </c>
      <c r="BE2" s="152" t="s">
        <v>312</v>
      </c>
      <c r="BF2" s="163" t="s">
        <v>314</v>
      </c>
      <c r="BG2" s="155" t="s">
        <v>325</v>
      </c>
      <c r="BH2" s="154" t="s">
        <v>312</v>
      </c>
      <c r="BI2" s="155" t="s">
        <v>313</v>
      </c>
      <c r="BJ2" s="154" t="s">
        <v>312</v>
      </c>
      <c r="BK2" s="155" t="s">
        <v>326</v>
      </c>
      <c r="BL2" s="154" t="s">
        <v>312</v>
      </c>
      <c r="BM2" s="155" t="s">
        <v>313</v>
      </c>
      <c r="BN2" s="154" t="s">
        <v>312</v>
      </c>
      <c r="BO2" s="167" t="s">
        <v>314</v>
      </c>
      <c r="BP2" s="168" t="s">
        <v>327</v>
      </c>
      <c r="BQ2" s="169" t="s">
        <v>322</v>
      </c>
      <c r="BR2" s="165" t="s">
        <v>328</v>
      </c>
      <c r="BS2" s="170" t="s">
        <v>329</v>
      </c>
      <c r="BT2" s="171" t="s">
        <v>312</v>
      </c>
      <c r="BU2" s="175" t="s">
        <v>330</v>
      </c>
      <c r="BV2" s="171" t="s">
        <v>312</v>
      </c>
      <c r="BW2" s="176" t="s">
        <v>331</v>
      </c>
      <c r="BX2" s="175" t="s">
        <v>332</v>
      </c>
      <c r="BY2" s="171" t="s">
        <v>312</v>
      </c>
      <c r="BZ2" s="175" t="s">
        <v>330</v>
      </c>
      <c r="CA2" s="171" t="s">
        <v>312</v>
      </c>
      <c r="CB2" s="153" t="s">
        <v>333</v>
      </c>
      <c r="CC2" s="175" t="s">
        <v>334</v>
      </c>
      <c r="CD2" s="171" t="s">
        <v>312</v>
      </c>
      <c r="CE2" s="175" t="s">
        <v>330</v>
      </c>
      <c r="CF2" s="171" t="s">
        <v>312</v>
      </c>
      <c r="CG2" s="153" t="s">
        <v>335</v>
      </c>
      <c r="CH2" s="175" t="s">
        <v>336</v>
      </c>
      <c r="CI2" s="171" t="s">
        <v>312</v>
      </c>
      <c r="CJ2" s="175" t="s">
        <v>330</v>
      </c>
      <c r="CK2" s="171" t="s">
        <v>312</v>
      </c>
      <c r="CL2" s="153" t="s">
        <v>337</v>
      </c>
      <c r="CM2" s="178" t="s">
        <v>322</v>
      </c>
      <c r="CN2" s="179" t="s">
        <v>338</v>
      </c>
      <c r="CO2" s="96" t="s">
        <v>339</v>
      </c>
      <c r="CP2" s="155" t="s">
        <v>340</v>
      </c>
      <c r="CQ2" s="155" t="s">
        <v>341</v>
      </c>
      <c r="CR2" s="155" t="s">
        <v>342</v>
      </c>
      <c r="CS2" s="155" t="s">
        <v>343</v>
      </c>
      <c r="CT2" s="181" t="s">
        <v>344</v>
      </c>
      <c r="CU2" s="154" t="s">
        <v>312</v>
      </c>
      <c r="CV2" s="181" t="s">
        <v>321</v>
      </c>
      <c r="CW2" s="154" t="s">
        <v>312</v>
      </c>
      <c r="CX2" s="167" t="s">
        <v>345</v>
      </c>
      <c r="CY2" s="182" t="s">
        <v>322</v>
      </c>
      <c r="CZ2" s="183" t="s">
        <v>346</v>
      </c>
      <c r="DA2" s="136" t="s">
        <v>347</v>
      </c>
      <c r="DB2" s="135" t="s">
        <v>348</v>
      </c>
      <c r="DC2" s="135" t="s">
        <v>349</v>
      </c>
      <c r="DD2" s="135" t="s">
        <v>350</v>
      </c>
      <c r="DE2" s="135" t="s">
        <v>351</v>
      </c>
      <c r="DF2" s="135" t="s">
        <v>352</v>
      </c>
      <c r="DG2" s="135" t="s">
        <v>322</v>
      </c>
      <c r="DH2" s="135" t="s">
        <v>353</v>
      </c>
      <c r="DI2" s="135" t="s">
        <v>354</v>
      </c>
      <c r="DJ2" s="188" t="s">
        <v>355</v>
      </c>
      <c r="DK2" s="136" t="s">
        <v>356</v>
      </c>
      <c r="DL2" s="189" t="s">
        <v>357</v>
      </c>
      <c r="DM2" s="189" t="s">
        <v>358</v>
      </c>
      <c r="DN2" s="189" t="s">
        <v>359</v>
      </c>
      <c r="DO2" s="189" t="s">
        <v>360</v>
      </c>
      <c r="DP2" s="135" t="s">
        <v>361</v>
      </c>
      <c r="DQ2" s="135" t="s">
        <v>362</v>
      </c>
      <c r="DR2" s="135" t="s">
        <v>363</v>
      </c>
      <c r="DS2" s="191" t="s">
        <v>364</v>
      </c>
      <c r="DT2" s="7" t="s">
        <v>365</v>
      </c>
      <c r="DU2" s="192" t="s">
        <v>314</v>
      </c>
      <c r="DV2" s="193" t="s">
        <v>366</v>
      </c>
      <c r="DW2" s="194" t="s">
        <v>367</v>
      </c>
      <c r="DX2" s="60" t="s">
        <v>368</v>
      </c>
      <c r="DY2" s="7" t="s">
        <v>369</v>
      </c>
      <c r="DZ2" s="192" t="s">
        <v>314</v>
      </c>
      <c r="EA2" s="7" t="s">
        <v>370</v>
      </c>
      <c r="EB2" s="192" t="s">
        <v>314</v>
      </c>
      <c r="EC2" s="7" t="s">
        <v>371</v>
      </c>
      <c r="ED2" s="192" t="s">
        <v>314</v>
      </c>
      <c r="EE2" s="197" t="s">
        <v>372</v>
      </c>
      <c r="EF2" s="192" t="s">
        <v>314</v>
      </c>
      <c r="EG2" s="7" t="s">
        <v>373</v>
      </c>
      <c r="EH2" s="151" t="s">
        <v>312</v>
      </c>
      <c r="EI2" s="7" t="s">
        <v>321</v>
      </c>
      <c r="EJ2" s="151" t="s">
        <v>312</v>
      </c>
      <c r="EK2" s="192" t="s">
        <v>314</v>
      </c>
      <c r="EL2" s="200" t="s">
        <v>322</v>
      </c>
      <c r="EM2" s="201" t="s">
        <v>374</v>
      </c>
      <c r="EN2" s="7" t="s">
        <v>375</v>
      </c>
      <c r="EO2" s="175" t="s">
        <v>376</v>
      </c>
      <c r="EP2" s="200" t="s">
        <v>314</v>
      </c>
      <c r="EQ2" s="201" t="s">
        <v>377</v>
      </c>
      <c r="ER2" s="7" t="s">
        <v>378</v>
      </c>
      <c r="ES2" s="175" t="s">
        <v>376</v>
      </c>
      <c r="ET2" s="200" t="s">
        <v>314</v>
      </c>
      <c r="EU2" s="201" t="s">
        <v>379</v>
      </c>
      <c r="EV2" s="7" t="s">
        <v>380</v>
      </c>
      <c r="EW2" s="192" t="s">
        <v>314</v>
      </c>
      <c r="EX2" s="7" t="s">
        <v>381</v>
      </c>
      <c r="EY2" s="7" t="s">
        <v>312</v>
      </c>
      <c r="EZ2" s="192" t="s">
        <v>314</v>
      </c>
      <c r="FA2" s="200" t="s">
        <v>322</v>
      </c>
      <c r="FB2" s="201" t="s">
        <v>382</v>
      </c>
      <c r="FC2" s="7" t="s">
        <v>383</v>
      </c>
      <c r="FD2" s="200" t="s">
        <v>322</v>
      </c>
      <c r="FE2" s="201" t="s">
        <v>384</v>
      </c>
      <c r="FF2" s="203" t="s">
        <v>385</v>
      </c>
      <c r="FG2" s="94" t="s">
        <v>386</v>
      </c>
      <c r="FH2" s="192" t="s">
        <v>314</v>
      </c>
      <c r="FI2" s="207" t="s">
        <v>387</v>
      </c>
      <c r="FJ2" s="192" t="s">
        <v>314</v>
      </c>
      <c r="FK2" s="7" t="s">
        <v>388</v>
      </c>
      <c r="FL2" s="192" t="s">
        <v>314</v>
      </c>
      <c r="FM2" s="200" t="s">
        <v>322</v>
      </c>
      <c r="FN2" s="201" t="s">
        <v>389</v>
      </c>
      <c r="FO2" s="7" t="s">
        <v>390</v>
      </c>
      <c r="FP2" s="209" t="s">
        <v>312</v>
      </c>
      <c r="FQ2" s="191" t="s">
        <v>391</v>
      </c>
      <c r="FR2" s="7" t="s">
        <v>392</v>
      </c>
      <c r="FS2" s="191" t="s">
        <v>393</v>
      </c>
      <c r="FT2" s="210" t="s">
        <v>322</v>
      </c>
      <c r="FU2" s="213" t="s">
        <v>394</v>
      </c>
      <c r="FV2" s="96" t="s">
        <v>395</v>
      </c>
      <c r="FW2" s="155" t="s">
        <v>396</v>
      </c>
      <c r="FX2" s="154" t="s">
        <v>312</v>
      </c>
      <c r="FY2" s="155" t="s">
        <v>397</v>
      </c>
      <c r="FZ2" s="154" t="s">
        <v>312</v>
      </c>
      <c r="GA2" s="203" t="s">
        <v>398</v>
      </c>
      <c r="GB2" s="151" t="s">
        <v>312</v>
      </c>
      <c r="GC2" s="7" t="s">
        <v>313</v>
      </c>
      <c r="GD2" s="151" t="s">
        <v>312</v>
      </c>
      <c r="GE2" s="191" t="s">
        <v>399</v>
      </c>
      <c r="GF2" s="7" t="s">
        <v>400</v>
      </c>
      <c r="GG2" s="151" t="s">
        <v>312</v>
      </c>
      <c r="GH2" s="191" t="s">
        <v>401</v>
      </c>
      <c r="GI2" s="155" t="s">
        <v>402</v>
      </c>
      <c r="GJ2" s="154" t="s">
        <v>312</v>
      </c>
      <c r="GK2" s="216" t="s">
        <v>403</v>
      </c>
      <c r="GL2" s="154" t="s">
        <v>312</v>
      </c>
      <c r="GM2" s="158" t="s">
        <v>404</v>
      </c>
      <c r="GN2" s="151" t="s">
        <v>312</v>
      </c>
      <c r="GO2" s="217" t="s">
        <v>405</v>
      </c>
      <c r="GP2" s="218" t="s">
        <v>322</v>
      </c>
      <c r="GQ2" s="213" t="s">
        <v>406</v>
      </c>
      <c r="GR2" s="155" t="s">
        <v>407</v>
      </c>
      <c r="GS2" s="154" t="s">
        <v>312</v>
      </c>
      <c r="GT2" s="158" t="s">
        <v>408</v>
      </c>
      <c r="GU2" s="154" t="s">
        <v>312</v>
      </c>
      <c r="GV2" s="158" t="s">
        <v>409</v>
      </c>
      <c r="GW2" s="151" t="s">
        <v>312</v>
      </c>
      <c r="GX2" s="219" t="s">
        <v>410</v>
      </c>
      <c r="GY2" s="220" t="s">
        <v>411</v>
      </c>
      <c r="GZ2" s="154" t="s">
        <v>312</v>
      </c>
      <c r="HA2" s="158" t="s">
        <v>412</v>
      </c>
      <c r="HB2" s="154" t="s">
        <v>312</v>
      </c>
      <c r="HC2" s="158" t="s">
        <v>413</v>
      </c>
      <c r="HD2" s="154" t="s">
        <v>312</v>
      </c>
      <c r="HE2" s="158" t="s">
        <v>414</v>
      </c>
      <c r="HF2" s="154" t="s">
        <v>312</v>
      </c>
      <c r="HG2" s="158" t="s">
        <v>413</v>
      </c>
      <c r="HH2" s="154" t="s">
        <v>312</v>
      </c>
      <c r="HI2" s="158" t="s">
        <v>415</v>
      </c>
      <c r="HJ2" s="154" t="s">
        <v>312</v>
      </c>
      <c r="HK2" s="158" t="s">
        <v>413</v>
      </c>
      <c r="HL2" s="154" t="s">
        <v>312</v>
      </c>
      <c r="HM2" s="158" t="s">
        <v>416</v>
      </c>
      <c r="HN2" s="151" t="s">
        <v>312</v>
      </c>
      <c r="HO2" s="158" t="s">
        <v>413</v>
      </c>
      <c r="HP2" s="151" t="s">
        <v>312</v>
      </c>
      <c r="HQ2" s="158" t="s">
        <v>417</v>
      </c>
      <c r="HR2" s="154" t="s">
        <v>312</v>
      </c>
      <c r="HS2" s="158" t="s">
        <v>413</v>
      </c>
      <c r="HT2" s="154" t="s">
        <v>312</v>
      </c>
      <c r="HU2" s="158" t="s">
        <v>418</v>
      </c>
      <c r="HV2" s="154" t="s">
        <v>312</v>
      </c>
      <c r="HW2" s="158" t="s">
        <v>413</v>
      </c>
      <c r="HX2" s="154" t="s">
        <v>312</v>
      </c>
      <c r="HY2" s="158" t="s">
        <v>419</v>
      </c>
      <c r="HZ2" s="151" t="s">
        <v>312</v>
      </c>
      <c r="IA2" s="158" t="s">
        <v>413</v>
      </c>
      <c r="IB2" s="151" t="s">
        <v>312</v>
      </c>
      <c r="IC2" s="191" t="s">
        <v>420</v>
      </c>
      <c r="ID2" s="220" t="s">
        <v>421</v>
      </c>
      <c r="IE2" s="154" t="s">
        <v>312</v>
      </c>
      <c r="IF2" s="158" t="s">
        <v>422</v>
      </c>
      <c r="IG2" s="154" t="s">
        <v>312</v>
      </c>
      <c r="IH2" s="217" t="s">
        <v>423</v>
      </c>
      <c r="II2" s="155" t="s">
        <v>424</v>
      </c>
      <c r="IJ2" s="154" t="s">
        <v>312</v>
      </c>
      <c r="IK2" s="155" t="s">
        <v>425</v>
      </c>
      <c r="IL2" s="154" t="s">
        <v>312</v>
      </c>
      <c r="IM2" s="217" t="s">
        <v>426</v>
      </c>
      <c r="IN2" s="221" t="s">
        <v>427</v>
      </c>
      <c r="IO2" s="222" t="s">
        <v>428</v>
      </c>
      <c r="IP2" s="158" t="s">
        <v>429</v>
      </c>
      <c r="IQ2" s="154" t="s">
        <v>312</v>
      </c>
      <c r="IR2" s="191" t="s">
        <v>430</v>
      </c>
      <c r="IS2" s="7" t="s">
        <v>431</v>
      </c>
      <c r="IT2" s="152" t="s">
        <v>312</v>
      </c>
      <c r="IU2" s="94" t="s">
        <v>432</v>
      </c>
      <c r="IV2" s="152" t="s">
        <v>312</v>
      </c>
      <c r="IW2" s="7" t="s">
        <v>433</v>
      </c>
      <c r="IX2" s="152" t="s">
        <v>312</v>
      </c>
      <c r="IY2" s="191" t="s">
        <v>434</v>
      </c>
      <c r="IZ2" s="7" t="s">
        <v>435</v>
      </c>
      <c r="JA2" s="152" t="s">
        <v>312</v>
      </c>
      <c r="JB2" s="191" t="s">
        <v>436</v>
      </c>
      <c r="JC2" s="158" t="s">
        <v>437</v>
      </c>
      <c r="JD2" s="151" t="s">
        <v>312</v>
      </c>
      <c r="JE2" s="191" t="s">
        <v>438</v>
      </c>
      <c r="JF2" s="158" t="s">
        <v>439</v>
      </c>
      <c r="JG2" s="151" t="s">
        <v>312</v>
      </c>
      <c r="JH2" s="191" t="s">
        <v>440</v>
      </c>
      <c r="JI2" s="224" t="s">
        <v>441</v>
      </c>
      <c r="JJ2" s="213" t="s">
        <v>442</v>
      </c>
      <c r="JK2" s="155" t="s">
        <v>443</v>
      </c>
      <c r="JL2" s="154" t="s">
        <v>312</v>
      </c>
      <c r="JM2" s="158" t="s">
        <v>444</v>
      </c>
      <c r="JN2" s="151" t="s">
        <v>312</v>
      </c>
      <c r="JO2" s="192" t="s">
        <v>314</v>
      </c>
      <c r="JP2" s="7" t="s">
        <v>445</v>
      </c>
      <c r="JQ2" s="152" t="s">
        <v>312</v>
      </c>
      <c r="JR2" s="192" t="s">
        <v>314</v>
      </c>
      <c r="JS2" s="225" t="s">
        <v>446</v>
      </c>
      <c r="JT2" s="201" t="s">
        <v>447</v>
      </c>
      <c r="JU2" s="7" t="s">
        <v>448</v>
      </c>
      <c r="JV2" s="151" t="s">
        <v>312</v>
      </c>
      <c r="JW2" s="155" t="s">
        <v>449</v>
      </c>
      <c r="JX2" s="154" t="s">
        <v>312</v>
      </c>
      <c r="JY2" s="226" t="s">
        <v>314</v>
      </c>
      <c r="JZ2" s="155" t="s">
        <v>450</v>
      </c>
      <c r="KA2" s="154" t="s">
        <v>312</v>
      </c>
      <c r="KB2" s="155" t="s">
        <v>449</v>
      </c>
      <c r="KC2" s="154" t="s">
        <v>312</v>
      </c>
      <c r="KD2" s="217" t="s">
        <v>451</v>
      </c>
      <c r="KE2" s="158" t="s">
        <v>452</v>
      </c>
      <c r="KF2" s="154" t="s">
        <v>312</v>
      </c>
      <c r="KG2" s="155" t="s">
        <v>453</v>
      </c>
      <c r="KH2" s="151" t="s">
        <v>312</v>
      </c>
      <c r="KI2" s="191" t="s">
        <v>454</v>
      </c>
      <c r="KJ2" s="218" t="s">
        <v>455</v>
      </c>
      <c r="KK2" s="213" t="s">
        <v>456</v>
      </c>
      <c r="KL2" s="96" t="s">
        <v>457</v>
      </c>
      <c r="KM2" s="229"/>
      <c r="KN2" s="230"/>
      <c r="KO2" s="231"/>
      <c r="KP2" s="232"/>
    </row>
    <row r="3" s="124" customFormat="1" ht="22.5" customHeight="1" spans="1:301">
      <c r="A3" s="137" t="s">
        <v>458</v>
      </c>
      <c r="B3" s="98" t="s">
        <v>459</v>
      </c>
      <c r="C3" s="98" t="s">
        <v>460</v>
      </c>
      <c r="D3" s="98" t="s">
        <v>461</v>
      </c>
      <c r="E3" s="98" t="s">
        <v>462</v>
      </c>
      <c r="F3" s="98" t="s">
        <v>463</v>
      </c>
      <c r="G3" s="98" t="s">
        <v>464</v>
      </c>
      <c r="H3" s="138">
        <v>109</v>
      </c>
      <c r="I3" s="138">
        <v>345426571</v>
      </c>
      <c r="J3" s="138">
        <v>66.2505333774202</v>
      </c>
      <c r="K3" s="138">
        <v>28962460000000</v>
      </c>
      <c r="L3" s="138">
        <v>139.423578683868</v>
      </c>
      <c r="M3" s="138">
        <f t="shared" ref="M3:M42" si="0">K3/I3</f>
        <v>83845.4896974327</v>
      </c>
      <c r="N3" s="138">
        <v>1</v>
      </c>
      <c r="O3" s="148">
        <v>59947</v>
      </c>
      <c r="P3" s="148">
        <v>59947</v>
      </c>
      <c r="Q3" s="150"/>
      <c r="R3" s="148">
        <f t="shared" ref="R3:R42" si="1">P3/J3</f>
        <v>904.853092404406</v>
      </c>
      <c r="S3" s="150"/>
      <c r="T3" s="150"/>
      <c r="U3" s="148">
        <v>124749</v>
      </c>
      <c r="V3" s="138"/>
      <c r="W3" s="156">
        <f t="shared" ref="W3:W42" si="2">U3/J3</f>
        <v>1882.98861368137</v>
      </c>
      <c r="X3" s="138"/>
      <c r="Y3" s="149">
        <v>148</v>
      </c>
      <c r="Z3" s="149">
        <v>77</v>
      </c>
      <c r="AA3" s="149">
        <v>2.2339442787104</v>
      </c>
      <c r="AB3" s="149">
        <v>100</v>
      </c>
      <c r="AC3" s="149">
        <v>267</v>
      </c>
      <c r="AD3" s="149">
        <v>100</v>
      </c>
      <c r="AE3" s="149">
        <v>4.03015623253835</v>
      </c>
      <c r="AF3" s="149">
        <v>100</v>
      </c>
      <c r="AG3" s="149">
        <v>259</v>
      </c>
      <c r="AH3" s="149">
        <v>100</v>
      </c>
      <c r="AI3" s="149">
        <v>3.90940248774319</v>
      </c>
      <c r="AJ3" s="149">
        <v>100</v>
      </c>
      <c r="AK3" s="138"/>
      <c r="AL3" s="149">
        <v>7995</v>
      </c>
      <c r="AM3" s="149">
        <v>79</v>
      </c>
      <c r="AN3" s="149">
        <v>120.67827370466</v>
      </c>
      <c r="AO3" s="149">
        <v>75</v>
      </c>
      <c r="AP3" s="148">
        <v>2542</v>
      </c>
      <c r="AQ3" s="138"/>
      <c r="AR3" s="156">
        <f t="shared" ref="AR3:AR8" si="3">AP3/J3</f>
        <v>38.369502408661</v>
      </c>
      <c r="AS3" s="138"/>
      <c r="AT3" s="138"/>
      <c r="AU3" s="156">
        <v>125</v>
      </c>
      <c r="AV3" s="138"/>
      <c r="AW3" s="156">
        <f t="shared" ref="AW3:AW8" si="4">AU3/L3</f>
        <v>0.896548497606905</v>
      </c>
      <c r="AX3" s="138"/>
      <c r="AY3" s="138"/>
      <c r="AZ3" s="138"/>
      <c r="BA3" s="138"/>
      <c r="BB3" s="156">
        <v>3389</v>
      </c>
      <c r="BC3" s="138"/>
      <c r="BD3" s="156">
        <f t="shared" ref="BD3:BD42" si="5">BB3/J3</f>
        <v>51.1543051388482</v>
      </c>
      <c r="BE3" s="138"/>
      <c r="BF3" s="138"/>
      <c r="BG3" s="149">
        <v>6477869.13</v>
      </c>
      <c r="BH3" s="149">
        <v>100</v>
      </c>
      <c r="BI3" s="149">
        <v>97778.3694675554</v>
      </c>
      <c r="BJ3" s="149">
        <v>75</v>
      </c>
      <c r="BK3" s="149">
        <v>10267226.5682</v>
      </c>
      <c r="BL3" s="149">
        <v>100</v>
      </c>
      <c r="BM3" s="149">
        <v>154975.757096309</v>
      </c>
      <c r="BN3" s="149">
        <v>76</v>
      </c>
      <c r="BO3" s="149">
        <v>87.75</v>
      </c>
      <c r="BP3" s="138">
        <v>96.7</v>
      </c>
      <c r="BQ3" s="138"/>
      <c r="BR3" s="138"/>
      <c r="BS3" s="172">
        <v>109.08</v>
      </c>
      <c r="BT3" s="149">
        <v>100</v>
      </c>
      <c r="BU3" s="149">
        <v>0.482127920073089</v>
      </c>
      <c r="BV3" s="149">
        <v>100</v>
      </c>
      <c r="BW3" s="149">
        <v>100</v>
      </c>
      <c r="BX3" s="172">
        <v>1073</v>
      </c>
      <c r="BY3" s="149">
        <v>100</v>
      </c>
      <c r="BZ3" s="149">
        <v>6.43363201882715</v>
      </c>
      <c r="CA3" s="149">
        <v>75</v>
      </c>
      <c r="CB3" s="149">
        <v>87.5</v>
      </c>
      <c r="CC3" s="177">
        <v>470.92</v>
      </c>
      <c r="CD3" s="149"/>
      <c r="CE3" s="149"/>
      <c r="CF3" s="149"/>
      <c r="CG3" s="149"/>
      <c r="CH3" s="177">
        <v>6956</v>
      </c>
      <c r="CI3" s="149"/>
      <c r="CJ3" s="149"/>
      <c r="CK3" s="149"/>
      <c r="CL3" s="149"/>
      <c r="CM3" s="149">
        <v>93.75</v>
      </c>
      <c r="CN3" s="149">
        <v>100</v>
      </c>
      <c r="CO3" s="138"/>
      <c r="CP3" s="138">
        <v>2036</v>
      </c>
      <c r="CQ3" s="138">
        <v>1020</v>
      </c>
      <c r="CR3" s="149">
        <v>4248</v>
      </c>
      <c r="CS3" s="138">
        <v>108</v>
      </c>
      <c r="CT3" s="156">
        <f t="shared" ref="CT3:CT39" si="6">SUM(CP3,CQ3,CR3,CS3)</f>
        <v>7412</v>
      </c>
      <c r="CU3" s="138"/>
      <c r="CV3" s="156">
        <f t="shared" ref="CV3:CV39" si="7">CT3/L3</f>
        <v>53.1617397140991</v>
      </c>
      <c r="CW3" s="138"/>
      <c r="CX3" s="138"/>
      <c r="CY3" s="138"/>
      <c r="CZ3" s="138"/>
      <c r="DA3" s="149">
        <v>75.49</v>
      </c>
      <c r="DB3" s="149">
        <v>47.39</v>
      </c>
      <c r="DC3" s="149">
        <v>87.74</v>
      </c>
      <c r="DD3" s="149">
        <v>90.57</v>
      </c>
      <c r="DE3" s="149">
        <v>88.68</v>
      </c>
      <c r="DF3" s="149">
        <v>83.02</v>
      </c>
      <c r="DG3" s="149">
        <v>78.815</v>
      </c>
      <c r="DH3" s="149">
        <v>0.927</v>
      </c>
      <c r="DI3" s="149">
        <v>92.7</v>
      </c>
      <c r="DJ3" s="149">
        <v>85.7575</v>
      </c>
      <c r="DK3" s="138">
        <v>0.766</v>
      </c>
      <c r="DL3" s="138">
        <v>76.6</v>
      </c>
      <c r="DM3" s="138">
        <v>0.91945</v>
      </c>
      <c r="DN3" s="138">
        <v>91.945</v>
      </c>
      <c r="DO3" s="138">
        <v>0.9452</v>
      </c>
      <c r="DP3" s="138">
        <v>94.52</v>
      </c>
      <c r="DQ3" s="138">
        <v>99.86</v>
      </c>
      <c r="DR3" s="138">
        <v>38</v>
      </c>
      <c r="DS3" s="195">
        <f t="shared" ref="DS3:DS42" si="8">AVERAGE(DL3,DN3,DP3,DQ3,DR3)</f>
        <v>80.185</v>
      </c>
      <c r="DT3" s="138">
        <v>74.4</v>
      </c>
      <c r="DU3" s="149">
        <v>74</v>
      </c>
      <c r="DV3" s="149">
        <v>79.9808333333333</v>
      </c>
      <c r="DW3" s="149">
        <v>57</v>
      </c>
      <c r="DX3" s="138"/>
      <c r="DY3" s="149">
        <v>57</v>
      </c>
      <c r="DZ3" s="149">
        <v>100</v>
      </c>
      <c r="EA3" s="149">
        <v>1</v>
      </c>
      <c r="EB3" s="149">
        <v>100</v>
      </c>
      <c r="EC3" s="149">
        <v>1</v>
      </c>
      <c r="ED3" s="149">
        <v>100</v>
      </c>
      <c r="EE3" s="149">
        <v>1</v>
      </c>
      <c r="EF3" s="149">
        <v>100</v>
      </c>
      <c r="EG3" s="138">
        <v>12.1</v>
      </c>
      <c r="EH3" s="149">
        <v>80</v>
      </c>
      <c r="EI3" s="149">
        <v>0.0867858945683484</v>
      </c>
      <c r="EJ3" s="149">
        <v>25</v>
      </c>
      <c r="EK3" s="149">
        <v>52.5</v>
      </c>
      <c r="EL3" s="149">
        <v>90.5</v>
      </c>
      <c r="EM3" s="149">
        <v>69</v>
      </c>
      <c r="EN3" s="202">
        <v>11</v>
      </c>
      <c r="EO3" s="203">
        <v>1</v>
      </c>
      <c r="EP3" s="149">
        <v>100</v>
      </c>
      <c r="EQ3" s="149">
        <v>100</v>
      </c>
      <c r="ER3" s="202">
        <v>41</v>
      </c>
      <c r="ES3" s="7">
        <v>1</v>
      </c>
      <c r="ET3" s="149">
        <v>100</v>
      </c>
      <c r="EU3" s="149">
        <v>100</v>
      </c>
      <c r="EV3" s="7">
        <v>1</v>
      </c>
      <c r="EW3" s="149">
        <v>100</v>
      </c>
      <c r="EX3" s="149">
        <v>5</v>
      </c>
      <c r="EY3" s="149">
        <v>100</v>
      </c>
      <c r="EZ3" s="149">
        <v>100</v>
      </c>
      <c r="FA3" s="149">
        <v>100</v>
      </c>
      <c r="FB3" s="149">
        <v>100</v>
      </c>
      <c r="FC3" s="149">
        <v>1</v>
      </c>
      <c r="FD3" s="149">
        <v>100</v>
      </c>
      <c r="FE3" s="149">
        <v>100</v>
      </c>
      <c r="FF3" s="149">
        <v>27</v>
      </c>
      <c r="FG3" s="149">
        <v>2</v>
      </c>
      <c r="FH3" s="149">
        <v>100</v>
      </c>
      <c r="FI3" s="149">
        <v>1</v>
      </c>
      <c r="FJ3" s="149">
        <v>100</v>
      </c>
      <c r="FK3" s="7">
        <v>0</v>
      </c>
      <c r="FL3" s="149">
        <f t="shared" ref="FL3:FL42" si="9">100*FK3</f>
        <v>0</v>
      </c>
      <c r="FM3" s="149">
        <v>66.6666666666667</v>
      </c>
      <c r="FN3" s="149">
        <v>65</v>
      </c>
      <c r="FO3" s="149">
        <v>7</v>
      </c>
      <c r="FP3" s="149">
        <v>85</v>
      </c>
      <c r="FQ3" s="149">
        <v>85</v>
      </c>
      <c r="FR3" s="149">
        <v>1</v>
      </c>
      <c r="FS3" s="149">
        <v>100</v>
      </c>
      <c r="FT3" s="149">
        <v>92.5</v>
      </c>
      <c r="FU3" s="149">
        <v>77</v>
      </c>
      <c r="FV3" s="149">
        <v>87.2857142857143</v>
      </c>
      <c r="FW3" s="149">
        <v>478</v>
      </c>
      <c r="FX3" s="149">
        <v>35</v>
      </c>
      <c r="FY3" s="149">
        <v>465</v>
      </c>
      <c r="FZ3" s="149">
        <v>35</v>
      </c>
      <c r="GA3" s="149">
        <v>27.7</v>
      </c>
      <c r="GB3" s="149">
        <v>100</v>
      </c>
      <c r="GC3" s="149">
        <v>0.41810984135323</v>
      </c>
      <c r="GD3" s="149">
        <v>75</v>
      </c>
      <c r="GE3" s="149">
        <v>61.25</v>
      </c>
      <c r="GF3" s="149">
        <v>0.692592593</v>
      </c>
      <c r="GG3" s="149">
        <v>31</v>
      </c>
      <c r="GH3" s="149">
        <v>31</v>
      </c>
      <c r="GI3" s="149">
        <v>0.68</v>
      </c>
      <c r="GJ3" s="149">
        <v>34</v>
      </c>
      <c r="GK3" s="149">
        <v>0.39</v>
      </c>
      <c r="GL3" s="149">
        <v>11</v>
      </c>
      <c r="GM3" s="149">
        <v>65.53008695</v>
      </c>
      <c r="GN3" s="149">
        <v>1</v>
      </c>
      <c r="GO3" s="149">
        <v>15.3333333333333</v>
      </c>
      <c r="GP3" s="149">
        <v>35.8611111111111</v>
      </c>
      <c r="GQ3" s="149">
        <v>44</v>
      </c>
      <c r="GR3" s="149">
        <v>0.39</v>
      </c>
      <c r="GS3" s="149">
        <v>6</v>
      </c>
      <c r="GT3" s="149">
        <v>0.34</v>
      </c>
      <c r="GU3" s="149">
        <v>4</v>
      </c>
      <c r="GV3" s="149">
        <v>33.40060399</v>
      </c>
      <c r="GW3" s="149">
        <v>76</v>
      </c>
      <c r="GX3" s="149">
        <v>28.6666666666667</v>
      </c>
      <c r="GY3" s="149">
        <v>0.58</v>
      </c>
      <c r="GZ3" s="149">
        <v>15</v>
      </c>
      <c r="HA3" s="149">
        <v>0.19</v>
      </c>
      <c r="HB3" s="149">
        <v>12</v>
      </c>
      <c r="HC3" s="149">
        <v>0.2</v>
      </c>
      <c r="HD3" s="149">
        <v>16</v>
      </c>
      <c r="HE3" s="149">
        <v>0.39</v>
      </c>
      <c r="HF3" s="149">
        <v>11</v>
      </c>
      <c r="HG3" s="149">
        <v>0.28</v>
      </c>
      <c r="HH3" s="149">
        <v>36</v>
      </c>
      <c r="HI3" s="149">
        <v>0.43</v>
      </c>
      <c r="HJ3" s="149">
        <v>10</v>
      </c>
      <c r="HK3" s="149">
        <v>0.32</v>
      </c>
      <c r="HL3" s="149">
        <v>77</v>
      </c>
      <c r="HM3" s="149">
        <v>0.28</v>
      </c>
      <c r="HN3" s="149">
        <v>15</v>
      </c>
      <c r="HO3" s="149">
        <v>0.45</v>
      </c>
      <c r="HP3" s="149">
        <v>60</v>
      </c>
      <c r="HQ3" s="149">
        <v>0.31</v>
      </c>
      <c r="HR3" s="149">
        <v>27</v>
      </c>
      <c r="HS3" s="149">
        <v>0.42</v>
      </c>
      <c r="HT3" s="149">
        <v>51</v>
      </c>
      <c r="HU3" s="149">
        <v>0.21</v>
      </c>
      <c r="HV3" s="149">
        <v>20</v>
      </c>
      <c r="HW3" s="149">
        <v>0.23</v>
      </c>
      <c r="HX3" s="149">
        <v>36</v>
      </c>
      <c r="HY3" s="149">
        <v>0.24</v>
      </c>
      <c r="HZ3" s="149">
        <v>10</v>
      </c>
      <c r="IA3" s="149">
        <v>0.27</v>
      </c>
      <c r="IB3" s="149">
        <v>19</v>
      </c>
      <c r="IC3" s="149">
        <v>27.6666666666667</v>
      </c>
      <c r="ID3" s="149">
        <v>0.33</v>
      </c>
      <c r="IE3" s="149">
        <v>10</v>
      </c>
      <c r="IF3" s="149">
        <v>0.41</v>
      </c>
      <c r="IG3" s="149">
        <v>14</v>
      </c>
      <c r="IH3" s="149">
        <v>12</v>
      </c>
      <c r="II3" s="149">
        <v>0.25</v>
      </c>
      <c r="IJ3" s="149">
        <v>9</v>
      </c>
      <c r="IK3" s="149">
        <v>0.43</v>
      </c>
      <c r="IL3" s="149">
        <v>32</v>
      </c>
      <c r="IM3" s="149">
        <v>20.5</v>
      </c>
      <c r="IN3" s="149">
        <v>22.2083333333333</v>
      </c>
      <c r="IO3" s="149">
        <v>19</v>
      </c>
      <c r="IP3" s="148">
        <v>0.229428692815173</v>
      </c>
      <c r="IQ3" s="138"/>
      <c r="IR3" s="138"/>
      <c r="IS3" s="149">
        <v>1</v>
      </c>
      <c r="IT3" s="149">
        <v>32</v>
      </c>
      <c r="IU3" s="149">
        <v>1</v>
      </c>
      <c r="IV3" s="149">
        <v>31</v>
      </c>
      <c r="IW3" s="149">
        <v>-0.65</v>
      </c>
      <c r="IX3" s="149">
        <v>15</v>
      </c>
      <c r="IY3" s="149">
        <v>26</v>
      </c>
      <c r="IZ3" s="149"/>
      <c r="JA3" s="149">
        <v>32</v>
      </c>
      <c r="JB3" s="149">
        <v>32</v>
      </c>
      <c r="JC3" s="149">
        <v>80.44</v>
      </c>
      <c r="JD3" s="149">
        <v>32</v>
      </c>
      <c r="JE3" s="149">
        <v>32</v>
      </c>
      <c r="JF3" s="149">
        <v>73.9700012207031</v>
      </c>
      <c r="JG3" s="149">
        <v>16</v>
      </c>
      <c r="JH3" s="149">
        <v>16</v>
      </c>
      <c r="JI3" s="138"/>
      <c r="JJ3" s="138"/>
      <c r="JK3" s="156">
        <v>922</v>
      </c>
      <c r="JL3" s="138"/>
      <c r="JM3" s="156">
        <v>995</v>
      </c>
      <c r="JN3" s="150"/>
      <c r="JO3" s="150"/>
      <c r="JP3" s="148">
        <v>202118</v>
      </c>
      <c r="JQ3" s="150"/>
      <c r="JR3" s="150"/>
      <c r="JS3" s="150"/>
      <c r="JT3" s="150"/>
      <c r="JU3" s="148">
        <v>12269</v>
      </c>
      <c r="JV3" s="150"/>
      <c r="JW3" s="150"/>
      <c r="JX3" s="150"/>
      <c r="JY3" s="150"/>
      <c r="JZ3" s="148">
        <v>4321</v>
      </c>
      <c r="KA3" s="150"/>
      <c r="KB3" s="150"/>
      <c r="KC3" s="150"/>
      <c r="KD3" s="150"/>
      <c r="KE3" s="148">
        <v>4031</v>
      </c>
      <c r="KF3" s="227"/>
      <c r="KG3" s="227"/>
      <c r="KH3" s="227"/>
      <c r="KI3" s="227"/>
      <c r="KJ3" s="227"/>
      <c r="KK3" s="227"/>
      <c r="KL3" s="227"/>
      <c r="KM3" s="227"/>
      <c r="KN3" s="233"/>
      <c r="KO3" s="234"/>
    </row>
    <row r="4" s="122" customFormat="1" ht="22.5" customHeight="1" spans="1:300">
      <c r="A4" s="139" t="s">
        <v>465</v>
      </c>
      <c r="B4" s="98" t="s">
        <v>466</v>
      </c>
      <c r="C4" s="98" t="s">
        <v>467</v>
      </c>
      <c r="D4" s="98" t="s">
        <v>468</v>
      </c>
      <c r="E4" s="98" t="s">
        <v>469</v>
      </c>
      <c r="F4" s="98" t="s">
        <v>463</v>
      </c>
      <c r="G4" s="98" t="s">
        <v>470</v>
      </c>
      <c r="H4" s="138">
        <v>109</v>
      </c>
      <c r="I4" s="138">
        <v>69138192</v>
      </c>
      <c r="J4" s="138">
        <v>13.2602482880522</v>
      </c>
      <c r="K4" s="138">
        <v>4273020000000</v>
      </c>
      <c r="L4" s="138">
        <v>20.5700669137823</v>
      </c>
      <c r="M4" s="138">
        <f t="shared" si="0"/>
        <v>61804.0460184438</v>
      </c>
      <c r="N4" s="138">
        <v>1</v>
      </c>
      <c r="O4" s="148">
        <v>11324</v>
      </c>
      <c r="P4" s="148">
        <v>11324</v>
      </c>
      <c r="Q4" s="150"/>
      <c r="R4" s="148">
        <f t="shared" si="1"/>
        <v>853.980992965508</v>
      </c>
      <c r="S4" s="150"/>
      <c r="T4" s="150"/>
      <c r="U4" s="148">
        <v>18223</v>
      </c>
      <c r="V4" s="138"/>
      <c r="W4" s="156">
        <f t="shared" si="2"/>
        <v>1374.25782716447</v>
      </c>
      <c r="X4" s="138"/>
      <c r="Y4" s="149">
        <v>19</v>
      </c>
      <c r="Z4" s="149">
        <v>12</v>
      </c>
      <c r="AA4" s="149">
        <v>1.4328540150428</v>
      </c>
      <c r="AB4" s="149">
        <v>28</v>
      </c>
      <c r="AC4" s="149">
        <v>38</v>
      </c>
      <c r="AD4" s="149">
        <v>23</v>
      </c>
      <c r="AE4" s="149">
        <v>2.8657080300856</v>
      </c>
      <c r="AF4" s="149">
        <v>82</v>
      </c>
      <c r="AG4" s="149">
        <v>42</v>
      </c>
      <c r="AH4" s="149">
        <v>24</v>
      </c>
      <c r="AI4" s="149">
        <v>3.16736150693671</v>
      </c>
      <c r="AJ4" s="149">
        <v>100</v>
      </c>
      <c r="AK4" s="138"/>
      <c r="AL4" s="149">
        <v>142</v>
      </c>
      <c r="AM4" s="149">
        <v>34</v>
      </c>
      <c r="AN4" s="149">
        <v>10.7086984282146</v>
      </c>
      <c r="AO4" s="149">
        <v>25</v>
      </c>
      <c r="AP4" s="148">
        <v>57</v>
      </c>
      <c r="AQ4" s="138"/>
      <c r="AR4" s="156">
        <f t="shared" si="3"/>
        <v>4.2985620451284</v>
      </c>
      <c r="AS4" s="138"/>
      <c r="AT4" s="138"/>
      <c r="AU4" s="156">
        <v>20</v>
      </c>
      <c r="AV4" s="138"/>
      <c r="AW4" s="156">
        <f t="shared" si="4"/>
        <v>0.972286579515191</v>
      </c>
      <c r="AX4" s="138"/>
      <c r="AY4" s="138"/>
      <c r="AZ4" s="138"/>
      <c r="BA4" s="138"/>
      <c r="BB4" s="156">
        <v>378</v>
      </c>
      <c r="BC4" s="138"/>
      <c r="BD4" s="156">
        <f t="shared" si="5"/>
        <v>28.5062535624304</v>
      </c>
      <c r="BE4" s="138"/>
      <c r="BF4" s="138"/>
      <c r="BG4" s="149">
        <v>84813.684</v>
      </c>
      <c r="BH4" s="149">
        <v>28</v>
      </c>
      <c r="BI4" s="149">
        <v>6396.08566578796</v>
      </c>
      <c r="BJ4" s="149">
        <v>17</v>
      </c>
      <c r="BK4" s="149">
        <v>142257.3236</v>
      </c>
      <c r="BL4" s="149">
        <v>30</v>
      </c>
      <c r="BM4" s="149">
        <v>10728.1040678686</v>
      </c>
      <c r="BN4" s="149">
        <v>20</v>
      </c>
      <c r="BO4" s="149">
        <v>23.75</v>
      </c>
      <c r="BP4" s="138">
        <v>93.6</v>
      </c>
      <c r="BQ4" s="138"/>
      <c r="BR4" s="138"/>
      <c r="BS4" s="172">
        <v>4.52</v>
      </c>
      <c r="BT4" s="149">
        <v>25</v>
      </c>
      <c r="BU4" s="149">
        <v>0.183762163528371</v>
      </c>
      <c r="BV4" s="149">
        <v>28</v>
      </c>
      <c r="BW4" s="149">
        <v>26.5</v>
      </c>
      <c r="BX4" s="172">
        <v>116</v>
      </c>
      <c r="BY4" s="149">
        <v>32</v>
      </c>
      <c r="BZ4" s="149">
        <v>5.055890213479</v>
      </c>
      <c r="CA4" s="149">
        <v>53</v>
      </c>
      <c r="CB4" s="149">
        <v>42.5</v>
      </c>
      <c r="CC4" s="177">
        <v>28.17</v>
      </c>
      <c r="CD4" s="149"/>
      <c r="CE4" s="149"/>
      <c r="CF4" s="149"/>
      <c r="CG4" s="149"/>
      <c r="CH4" s="177">
        <v>885</v>
      </c>
      <c r="CI4" s="149"/>
      <c r="CJ4" s="149"/>
      <c r="CK4" s="149"/>
      <c r="CL4" s="149"/>
      <c r="CM4" s="149">
        <v>34.5</v>
      </c>
      <c r="CN4" s="149">
        <v>56</v>
      </c>
      <c r="CO4" s="138"/>
      <c r="CP4" s="138">
        <v>74</v>
      </c>
      <c r="CQ4" s="138">
        <v>239</v>
      </c>
      <c r="CR4" s="149">
        <v>1115</v>
      </c>
      <c r="CS4" s="138">
        <v>8</v>
      </c>
      <c r="CT4" s="156">
        <f t="shared" si="6"/>
        <v>1436</v>
      </c>
      <c r="CU4" s="138"/>
      <c r="CV4" s="156">
        <f t="shared" si="7"/>
        <v>69.8101764091907</v>
      </c>
      <c r="CW4" s="138"/>
      <c r="CX4" s="138"/>
      <c r="CY4" s="138"/>
      <c r="CZ4" s="138"/>
      <c r="DA4" s="149">
        <v>90.2</v>
      </c>
      <c r="DB4" s="149">
        <v>62.09</v>
      </c>
      <c r="DC4" s="149">
        <v>84.43</v>
      </c>
      <c r="DD4" s="149">
        <v>92.92</v>
      </c>
      <c r="DE4" s="149">
        <v>89.15</v>
      </c>
      <c r="DF4" s="149">
        <v>90.57</v>
      </c>
      <c r="DG4" s="149">
        <v>84.8933333333333</v>
      </c>
      <c r="DH4" s="149">
        <v>0.94</v>
      </c>
      <c r="DI4" s="149">
        <v>94</v>
      </c>
      <c r="DJ4" s="149">
        <v>89.4466666666667</v>
      </c>
      <c r="DK4" s="138">
        <v>0.84</v>
      </c>
      <c r="DL4" s="138">
        <v>84</v>
      </c>
      <c r="DM4" s="138">
        <v>0.95773</v>
      </c>
      <c r="DN4" s="138">
        <v>95.773</v>
      </c>
      <c r="DO4" s="138">
        <v>0.9726</v>
      </c>
      <c r="DP4" s="138">
        <v>97.26</v>
      </c>
      <c r="DQ4" s="138">
        <v>100</v>
      </c>
      <c r="DR4" s="138">
        <v>63</v>
      </c>
      <c r="DS4" s="195">
        <f t="shared" si="8"/>
        <v>88.0066</v>
      </c>
      <c r="DT4" s="138">
        <v>82.2</v>
      </c>
      <c r="DU4" s="149">
        <v>82</v>
      </c>
      <c r="DV4" s="149">
        <v>86.4844222222222</v>
      </c>
      <c r="DW4" s="149">
        <v>78</v>
      </c>
      <c r="DX4" s="138"/>
      <c r="DY4" s="149">
        <v>51</v>
      </c>
      <c r="DZ4" s="149">
        <v>100</v>
      </c>
      <c r="EA4" s="149">
        <v>1</v>
      </c>
      <c r="EB4" s="149">
        <v>100</v>
      </c>
      <c r="EC4" s="149">
        <v>1</v>
      </c>
      <c r="ED4" s="149">
        <v>100</v>
      </c>
      <c r="EE4" s="149">
        <v>1</v>
      </c>
      <c r="EF4" s="149">
        <v>100</v>
      </c>
      <c r="EG4" s="138">
        <v>5.8</v>
      </c>
      <c r="EH4" s="149">
        <v>58</v>
      </c>
      <c r="EI4" s="149">
        <v>0.281963108059405</v>
      </c>
      <c r="EJ4" s="149">
        <v>42</v>
      </c>
      <c r="EK4" s="149">
        <v>50</v>
      </c>
      <c r="EL4" s="149">
        <v>90</v>
      </c>
      <c r="EM4" s="149">
        <v>68</v>
      </c>
      <c r="EN4" s="202">
        <v>2</v>
      </c>
      <c r="EO4" s="203">
        <v>1</v>
      </c>
      <c r="EP4" s="149">
        <v>100</v>
      </c>
      <c r="EQ4" s="149">
        <v>100</v>
      </c>
      <c r="ER4" s="202">
        <v>27</v>
      </c>
      <c r="ES4" s="7">
        <v>1</v>
      </c>
      <c r="ET4" s="149">
        <v>100</v>
      </c>
      <c r="EU4" s="149">
        <v>100</v>
      </c>
      <c r="EV4" s="204">
        <v>1</v>
      </c>
      <c r="EW4" s="149">
        <v>100</v>
      </c>
      <c r="EX4" s="149">
        <v>1</v>
      </c>
      <c r="EY4" s="149">
        <v>21</v>
      </c>
      <c r="EZ4" s="149">
        <v>21</v>
      </c>
      <c r="FA4" s="149">
        <v>60.5</v>
      </c>
      <c r="FB4" s="149">
        <v>74</v>
      </c>
      <c r="FC4" s="149">
        <v>0</v>
      </c>
      <c r="FD4" s="149">
        <v>0</v>
      </c>
      <c r="FE4" s="149">
        <v>0</v>
      </c>
      <c r="FF4" s="149">
        <v>21</v>
      </c>
      <c r="FG4" s="149">
        <v>1</v>
      </c>
      <c r="FH4" s="149">
        <v>50</v>
      </c>
      <c r="FI4" s="149">
        <v>1</v>
      </c>
      <c r="FJ4" s="149">
        <v>100</v>
      </c>
      <c r="FK4" s="7">
        <v>1</v>
      </c>
      <c r="FL4" s="149">
        <f t="shared" si="9"/>
        <v>100</v>
      </c>
      <c r="FM4" s="149">
        <v>83.3333333333333</v>
      </c>
      <c r="FN4" s="149">
        <v>77</v>
      </c>
      <c r="FO4" s="149">
        <v>8</v>
      </c>
      <c r="FP4" s="149">
        <v>97</v>
      </c>
      <c r="FQ4" s="149">
        <v>97</v>
      </c>
      <c r="FR4" s="149">
        <v>1</v>
      </c>
      <c r="FS4" s="149">
        <v>100</v>
      </c>
      <c r="FT4" s="149">
        <v>98.5</v>
      </c>
      <c r="FU4" s="149">
        <v>77</v>
      </c>
      <c r="FV4" s="149">
        <v>87.2857142857143</v>
      </c>
      <c r="FW4" s="149">
        <v>502</v>
      </c>
      <c r="FX4" s="149">
        <v>53</v>
      </c>
      <c r="FY4" s="149">
        <v>489</v>
      </c>
      <c r="FZ4" s="149">
        <v>56</v>
      </c>
      <c r="GA4" s="149">
        <v>3.8</v>
      </c>
      <c r="GB4" s="149">
        <v>49</v>
      </c>
      <c r="GC4" s="149">
        <v>0.28657080300856</v>
      </c>
      <c r="GD4" s="149">
        <v>51</v>
      </c>
      <c r="GE4" s="149">
        <v>52.25</v>
      </c>
      <c r="GF4" s="149">
        <v>0.743737374</v>
      </c>
      <c r="GG4" s="149">
        <v>54</v>
      </c>
      <c r="GH4" s="149">
        <v>54</v>
      </c>
      <c r="GI4" s="149">
        <v>0.63</v>
      </c>
      <c r="GJ4" s="149">
        <v>18</v>
      </c>
      <c r="GK4" s="149">
        <v>0.4</v>
      </c>
      <c r="GL4" s="149">
        <v>15</v>
      </c>
      <c r="GM4" s="149">
        <v>77.93185844</v>
      </c>
      <c r="GN4" s="149">
        <v>90</v>
      </c>
      <c r="GO4" s="149">
        <v>41</v>
      </c>
      <c r="GP4" s="149">
        <v>49.0833333333333</v>
      </c>
      <c r="GQ4" s="149">
        <v>74</v>
      </c>
      <c r="GR4" s="149">
        <v>0.46</v>
      </c>
      <c r="GS4" s="149">
        <v>18</v>
      </c>
      <c r="GT4" s="149">
        <v>0.38</v>
      </c>
      <c r="GU4" s="149">
        <v>10</v>
      </c>
      <c r="GV4" s="149">
        <v>25.01247304</v>
      </c>
      <c r="GW4" s="149">
        <v>14</v>
      </c>
      <c r="GX4" s="149">
        <v>14</v>
      </c>
      <c r="GY4" s="149">
        <v>0.58</v>
      </c>
      <c r="GZ4" s="149">
        <v>15</v>
      </c>
      <c r="HA4" s="149">
        <v>0.21</v>
      </c>
      <c r="HB4" s="149">
        <v>18</v>
      </c>
      <c r="HC4" s="149">
        <v>0.2</v>
      </c>
      <c r="HD4" s="149">
        <v>16</v>
      </c>
      <c r="HE4" s="149">
        <v>0.42</v>
      </c>
      <c r="HF4" s="149">
        <v>17</v>
      </c>
      <c r="HG4" s="149">
        <v>0.31</v>
      </c>
      <c r="HH4" s="149">
        <v>58</v>
      </c>
      <c r="HI4" s="149">
        <v>0.45</v>
      </c>
      <c r="HJ4" s="149">
        <v>14</v>
      </c>
      <c r="HK4" s="149">
        <v>0.34</v>
      </c>
      <c r="HL4" s="149">
        <v>85</v>
      </c>
      <c r="HM4" s="149">
        <v>0.3</v>
      </c>
      <c r="HN4" s="149">
        <v>18</v>
      </c>
      <c r="HO4" s="149">
        <v>0.45</v>
      </c>
      <c r="HP4" s="149">
        <v>60</v>
      </c>
      <c r="HQ4" s="149">
        <v>0.26</v>
      </c>
      <c r="HR4" s="149">
        <v>14</v>
      </c>
      <c r="HS4" s="149">
        <v>0.48</v>
      </c>
      <c r="HT4" s="149">
        <v>76</v>
      </c>
      <c r="HU4" s="149">
        <v>0.21</v>
      </c>
      <c r="HV4" s="149">
        <v>20</v>
      </c>
      <c r="HW4" s="149">
        <v>0.24</v>
      </c>
      <c r="HX4" s="149">
        <v>50</v>
      </c>
      <c r="HY4" s="149">
        <v>0.28</v>
      </c>
      <c r="HZ4" s="149">
        <v>18</v>
      </c>
      <c r="IA4" s="149">
        <v>0.31</v>
      </c>
      <c r="IB4" s="149">
        <v>33</v>
      </c>
      <c r="IC4" s="149">
        <v>34.1333333333333</v>
      </c>
      <c r="ID4" s="149">
        <v>0.41</v>
      </c>
      <c r="IE4" s="149">
        <v>21</v>
      </c>
      <c r="IF4" s="149">
        <v>0.44</v>
      </c>
      <c r="IG4" s="149">
        <v>20</v>
      </c>
      <c r="IH4" s="149">
        <v>20.5</v>
      </c>
      <c r="II4" s="149">
        <v>0.26</v>
      </c>
      <c r="IJ4" s="149">
        <v>11</v>
      </c>
      <c r="IK4" s="149">
        <v>0.47</v>
      </c>
      <c r="IL4" s="149">
        <v>86</v>
      </c>
      <c r="IM4" s="149">
        <v>48.5</v>
      </c>
      <c r="IN4" s="149">
        <v>29.2833333333333</v>
      </c>
      <c r="IO4" s="149">
        <v>31</v>
      </c>
      <c r="IP4" s="148">
        <v>0.20583877517423</v>
      </c>
      <c r="IQ4" s="138"/>
      <c r="IR4" s="138"/>
      <c r="IS4" s="149">
        <v>1</v>
      </c>
      <c r="IT4" s="149">
        <v>32</v>
      </c>
      <c r="IU4" s="149">
        <v>1</v>
      </c>
      <c r="IV4" s="149">
        <v>31</v>
      </c>
      <c r="IW4" s="149">
        <v>-0.35</v>
      </c>
      <c r="IX4" s="149">
        <v>17</v>
      </c>
      <c r="IY4" s="149">
        <v>26.6666666666667</v>
      </c>
      <c r="IZ4" s="149">
        <v>24.67280371</v>
      </c>
      <c r="JA4" s="149">
        <v>14</v>
      </c>
      <c r="JB4" s="149">
        <v>14</v>
      </c>
      <c r="JC4" s="149">
        <v>92.29</v>
      </c>
      <c r="JD4" s="149">
        <v>61</v>
      </c>
      <c r="JE4" s="149">
        <v>61</v>
      </c>
      <c r="JF4" s="149"/>
      <c r="JG4" s="149">
        <v>31</v>
      </c>
      <c r="JH4" s="149">
        <v>31</v>
      </c>
      <c r="JI4" s="138"/>
      <c r="JJ4" s="138"/>
      <c r="JK4" s="156">
        <v>84</v>
      </c>
      <c r="JL4" s="138"/>
      <c r="JM4" s="156">
        <v>123</v>
      </c>
      <c r="JN4" s="150"/>
      <c r="JO4" s="150"/>
      <c r="JP4" s="148">
        <v>29051</v>
      </c>
      <c r="JQ4" s="150"/>
      <c r="JR4" s="150"/>
      <c r="JS4" s="150"/>
      <c r="JT4" s="150"/>
      <c r="JU4" s="148">
        <v>2424</v>
      </c>
      <c r="JV4" s="150"/>
      <c r="JW4" s="150"/>
      <c r="JX4" s="150"/>
      <c r="JY4" s="150"/>
      <c r="JZ4" s="148">
        <v>824</v>
      </c>
      <c r="KA4" s="150"/>
      <c r="KB4" s="150"/>
      <c r="KC4" s="150"/>
      <c r="KD4" s="150"/>
      <c r="KE4" s="148">
        <v>555</v>
      </c>
      <c r="KF4" s="227"/>
      <c r="KG4" s="227"/>
      <c r="KH4" s="227"/>
      <c r="KI4" s="227"/>
      <c r="KJ4" s="227"/>
      <c r="KK4" s="227"/>
      <c r="KL4" s="227"/>
      <c r="KM4" s="227"/>
      <c r="KN4" s="235"/>
    </row>
    <row r="5" s="122" customFormat="1" ht="22.5" customHeight="1" spans="1:300">
      <c r="A5" s="139" t="s">
        <v>471</v>
      </c>
      <c r="B5" s="98" t="s">
        <v>472</v>
      </c>
      <c r="C5" s="98" t="s">
        <v>473</v>
      </c>
      <c r="D5" s="98" t="s">
        <v>474</v>
      </c>
      <c r="E5" s="98" t="s">
        <v>472</v>
      </c>
      <c r="F5" s="98" t="s">
        <v>463</v>
      </c>
      <c r="G5" s="98" t="s">
        <v>475</v>
      </c>
      <c r="H5" s="138">
        <v>103</v>
      </c>
      <c r="I5" s="138">
        <v>66548530</v>
      </c>
      <c r="J5" s="138">
        <v>12.7635682316496</v>
      </c>
      <c r="K5" s="138">
        <v>3533780000000</v>
      </c>
      <c r="L5" s="138">
        <v>17.0114090405815</v>
      </c>
      <c r="M5" s="138">
        <f t="shared" si="0"/>
        <v>53100.7972677984</v>
      </c>
      <c r="N5" s="138">
        <v>1</v>
      </c>
      <c r="O5" s="148">
        <v>4859</v>
      </c>
      <c r="P5" s="148">
        <v>4859</v>
      </c>
      <c r="Q5" s="150"/>
      <c r="R5" s="148">
        <f t="shared" si="1"/>
        <v>380.692915320594</v>
      </c>
      <c r="S5" s="150"/>
      <c r="T5" s="150"/>
      <c r="U5" s="148">
        <v>7807</v>
      </c>
      <c r="V5" s="138"/>
      <c r="W5" s="156">
        <f t="shared" si="2"/>
        <v>611.662809201044</v>
      </c>
      <c r="X5" s="138"/>
      <c r="Y5" s="149"/>
      <c r="Z5" s="149">
        <v>30</v>
      </c>
      <c r="AA5" s="149"/>
      <c r="AB5" s="149">
        <v>28</v>
      </c>
      <c r="AC5" s="149"/>
      <c r="AD5" s="149">
        <v>30</v>
      </c>
      <c r="AE5" s="149"/>
      <c r="AF5" s="149">
        <v>29</v>
      </c>
      <c r="AG5" s="149"/>
      <c r="AH5" s="149">
        <v>30</v>
      </c>
      <c r="AI5" s="149"/>
      <c r="AJ5" s="149">
        <v>29</v>
      </c>
      <c r="AK5" s="138"/>
      <c r="AL5" s="149">
        <v>145</v>
      </c>
      <c r="AM5" s="149">
        <v>35</v>
      </c>
      <c r="AN5" s="149">
        <v>11.360459502261</v>
      </c>
      <c r="AO5" s="149">
        <v>25</v>
      </c>
      <c r="AP5" s="148"/>
      <c r="AQ5" s="138"/>
      <c r="AR5" s="156"/>
      <c r="AS5" s="138"/>
      <c r="AT5" s="138"/>
      <c r="AU5" s="156">
        <v>10</v>
      </c>
      <c r="AV5" s="138"/>
      <c r="AW5" s="156">
        <f t="shared" si="4"/>
        <v>0.587840782391661</v>
      </c>
      <c r="AX5" s="138"/>
      <c r="AY5" s="138"/>
      <c r="AZ5" s="138"/>
      <c r="BA5" s="138"/>
      <c r="BB5" s="156">
        <v>243</v>
      </c>
      <c r="BC5" s="138"/>
      <c r="BD5" s="156">
        <f t="shared" si="5"/>
        <v>19.038563165858</v>
      </c>
      <c r="BE5" s="138"/>
      <c r="BF5" s="138"/>
      <c r="BG5" s="149">
        <v>298085.5</v>
      </c>
      <c r="BH5" s="149">
        <v>50</v>
      </c>
      <c r="BI5" s="149">
        <v>23354.401730767</v>
      </c>
      <c r="BJ5" s="149">
        <v>37</v>
      </c>
      <c r="BK5" s="149">
        <v>431753.642</v>
      </c>
      <c r="BL5" s="149">
        <v>50</v>
      </c>
      <c r="BM5" s="149">
        <v>33827.0328613426</v>
      </c>
      <c r="BN5" s="149">
        <v>40</v>
      </c>
      <c r="BO5" s="149">
        <v>44.25</v>
      </c>
      <c r="BP5" s="138">
        <v>89.8</v>
      </c>
      <c r="BQ5" s="138"/>
      <c r="BR5" s="138"/>
      <c r="BS5" s="172">
        <v>2.62</v>
      </c>
      <c r="BT5" s="149">
        <v>15</v>
      </c>
      <c r="BU5" s="149">
        <v>0.0993450922241907</v>
      </c>
      <c r="BV5" s="149">
        <v>15</v>
      </c>
      <c r="BW5" s="149">
        <v>15</v>
      </c>
      <c r="BX5" s="172">
        <v>59</v>
      </c>
      <c r="BY5" s="149">
        <v>19</v>
      </c>
      <c r="BZ5" s="149">
        <v>3.40947653787163</v>
      </c>
      <c r="CA5" s="149">
        <v>18</v>
      </c>
      <c r="CB5" s="149">
        <v>18.5</v>
      </c>
      <c r="CC5" s="177">
        <v>11.1</v>
      </c>
      <c r="CD5" s="149"/>
      <c r="CE5" s="149"/>
      <c r="CF5" s="149"/>
      <c r="CG5" s="149"/>
      <c r="CH5" s="177">
        <v>468</v>
      </c>
      <c r="CI5" s="149"/>
      <c r="CJ5" s="149"/>
      <c r="CK5" s="149"/>
      <c r="CL5" s="149"/>
      <c r="CM5" s="149">
        <v>16.75</v>
      </c>
      <c r="CN5" s="149">
        <v>25</v>
      </c>
      <c r="CO5" s="138"/>
      <c r="CP5" s="138">
        <v>29</v>
      </c>
      <c r="CQ5" s="138">
        <v>37</v>
      </c>
      <c r="CR5" s="149">
        <v>118</v>
      </c>
      <c r="CS5" s="138" t="s">
        <v>476</v>
      </c>
      <c r="CT5" s="156">
        <f t="shared" si="6"/>
        <v>184</v>
      </c>
      <c r="CU5" s="138"/>
      <c r="CV5" s="156">
        <f t="shared" si="7"/>
        <v>10.8162703960066</v>
      </c>
      <c r="CW5" s="138"/>
      <c r="CX5" s="138"/>
      <c r="CY5" s="138"/>
      <c r="CZ5" s="138"/>
      <c r="DA5" s="149">
        <v>86.76</v>
      </c>
      <c r="DB5" s="149">
        <v>55.92</v>
      </c>
      <c r="DC5" s="149">
        <v>83.02</v>
      </c>
      <c r="DD5" s="149">
        <v>85.38</v>
      </c>
      <c r="DE5" s="149">
        <v>84.91</v>
      </c>
      <c r="DF5" s="149">
        <v>83.96</v>
      </c>
      <c r="DG5" s="149">
        <v>79.9916666666667</v>
      </c>
      <c r="DH5" s="149">
        <v>0.91</v>
      </c>
      <c r="DI5" s="149">
        <v>91</v>
      </c>
      <c r="DJ5" s="149">
        <v>85.4958333333334</v>
      </c>
      <c r="DK5" s="138">
        <v>0.945</v>
      </c>
      <c r="DL5" s="138">
        <v>94.5</v>
      </c>
      <c r="DM5" s="138">
        <v>0.87442</v>
      </c>
      <c r="DN5" s="138">
        <v>87.442</v>
      </c>
      <c r="DO5" s="138">
        <v>0.8082</v>
      </c>
      <c r="DP5" s="138">
        <v>80.82</v>
      </c>
      <c r="DQ5" s="138">
        <v>98.98</v>
      </c>
      <c r="DR5" s="138">
        <v>65</v>
      </c>
      <c r="DS5" s="195">
        <f t="shared" si="8"/>
        <v>85.3484</v>
      </c>
      <c r="DT5" s="138">
        <v>82.8</v>
      </c>
      <c r="DU5" s="149">
        <v>83</v>
      </c>
      <c r="DV5" s="149">
        <v>84.6147444444445</v>
      </c>
      <c r="DW5" s="149">
        <v>72</v>
      </c>
      <c r="DX5" s="138"/>
      <c r="DY5" s="149">
        <v>40</v>
      </c>
      <c r="DZ5" s="149">
        <v>100</v>
      </c>
      <c r="EA5" s="149">
        <v>1</v>
      </c>
      <c r="EB5" s="149">
        <v>100</v>
      </c>
      <c r="EC5" s="149">
        <v>1</v>
      </c>
      <c r="ED5" s="149">
        <v>100</v>
      </c>
      <c r="EE5" s="149">
        <v>1</v>
      </c>
      <c r="EF5" s="149">
        <v>100</v>
      </c>
      <c r="EG5" s="138">
        <v>4.5</v>
      </c>
      <c r="EH5" s="149">
        <v>50</v>
      </c>
      <c r="EI5" s="149">
        <v>0.264528352076247</v>
      </c>
      <c r="EJ5" s="149">
        <v>40</v>
      </c>
      <c r="EK5" s="149">
        <v>45</v>
      </c>
      <c r="EL5" s="149">
        <v>89</v>
      </c>
      <c r="EM5" s="149">
        <v>66</v>
      </c>
      <c r="EN5" s="202">
        <v>4</v>
      </c>
      <c r="EO5" s="203">
        <v>1</v>
      </c>
      <c r="EP5" s="149">
        <v>100</v>
      </c>
      <c r="EQ5" s="149">
        <v>100</v>
      </c>
      <c r="ER5" s="202">
        <v>8</v>
      </c>
      <c r="ES5" s="191">
        <v>1</v>
      </c>
      <c r="ET5" s="149">
        <v>100</v>
      </c>
      <c r="EU5" s="149">
        <v>100</v>
      </c>
      <c r="EV5" s="7">
        <v>1</v>
      </c>
      <c r="EW5" s="149">
        <v>100</v>
      </c>
      <c r="EX5" s="149"/>
      <c r="EY5" s="149">
        <v>52</v>
      </c>
      <c r="EZ5" s="149">
        <v>52</v>
      </c>
      <c r="FA5" s="149">
        <v>76</v>
      </c>
      <c r="FB5" s="149">
        <v>88</v>
      </c>
      <c r="FC5" s="149">
        <v>1</v>
      </c>
      <c r="FD5" s="149">
        <v>100</v>
      </c>
      <c r="FE5" s="149">
        <v>100</v>
      </c>
      <c r="FF5" s="149">
        <v>6</v>
      </c>
      <c r="FG5" s="149">
        <v>2</v>
      </c>
      <c r="FH5" s="149">
        <v>100</v>
      </c>
      <c r="FI5" s="149">
        <v>1</v>
      </c>
      <c r="FJ5" s="149">
        <v>100</v>
      </c>
      <c r="FK5" s="7">
        <v>1</v>
      </c>
      <c r="FL5" s="149">
        <f t="shared" si="9"/>
        <v>100</v>
      </c>
      <c r="FM5" s="149">
        <v>100</v>
      </c>
      <c r="FN5" s="149">
        <v>90</v>
      </c>
      <c r="FO5" s="149">
        <v>8</v>
      </c>
      <c r="FP5" s="149">
        <v>97</v>
      </c>
      <c r="FQ5" s="149">
        <v>97</v>
      </c>
      <c r="FR5" s="149">
        <v>1</v>
      </c>
      <c r="FS5" s="149">
        <v>100</v>
      </c>
      <c r="FT5" s="149">
        <v>98.5</v>
      </c>
      <c r="FU5" s="149">
        <v>77</v>
      </c>
      <c r="FV5" s="149">
        <v>87.2857142857143</v>
      </c>
      <c r="FW5" s="149">
        <v>495</v>
      </c>
      <c r="FX5" s="149">
        <v>40</v>
      </c>
      <c r="FY5" s="149">
        <v>474</v>
      </c>
      <c r="FZ5" s="149">
        <v>38</v>
      </c>
      <c r="GA5" s="149">
        <v>1.9</v>
      </c>
      <c r="GB5" s="149">
        <v>25</v>
      </c>
      <c r="GC5" s="149">
        <v>0.148861193477902</v>
      </c>
      <c r="GD5" s="149">
        <v>18</v>
      </c>
      <c r="GE5" s="149">
        <v>30.25</v>
      </c>
      <c r="GF5" s="149">
        <v>0.678148148</v>
      </c>
      <c r="GG5" s="149">
        <v>28</v>
      </c>
      <c r="GH5" s="149">
        <v>28</v>
      </c>
      <c r="GI5" s="149">
        <v>0.61</v>
      </c>
      <c r="GJ5" s="149">
        <v>16</v>
      </c>
      <c r="GK5" s="149">
        <v>0.41</v>
      </c>
      <c r="GL5" s="149">
        <v>19</v>
      </c>
      <c r="GM5" s="149">
        <v>73.72429509</v>
      </c>
      <c r="GN5" s="149">
        <v>32</v>
      </c>
      <c r="GO5" s="149">
        <v>22.3333333333333</v>
      </c>
      <c r="GP5" s="149">
        <v>26.8611111111111</v>
      </c>
      <c r="GQ5" s="149">
        <v>23</v>
      </c>
      <c r="GR5" s="149">
        <v>0.41</v>
      </c>
      <c r="GS5" s="149">
        <v>9</v>
      </c>
      <c r="GT5" s="149">
        <v>0.39</v>
      </c>
      <c r="GU5" s="149">
        <v>12</v>
      </c>
      <c r="GV5" s="149">
        <v>24.43724671</v>
      </c>
      <c r="GW5" s="149">
        <v>12</v>
      </c>
      <c r="GX5" s="149">
        <v>11</v>
      </c>
      <c r="GY5" s="149">
        <v>0.57</v>
      </c>
      <c r="GZ5" s="149">
        <v>12</v>
      </c>
      <c r="HA5" s="149">
        <v>0.21</v>
      </c>
      <c r="HB5" s="149">
        <v>18</v>
      </c>
      <c r="HC5" s="149">
        <v>0.17</v>
      </c>
      <c r="HD5" s="149">
        <v>6</v>
      </c>
      <c r="HE5" s="149">
        <v>0.33</v>
      </c>
      <c r="HF5" s="149">
        <v>0</v>
      </c>
      <c r="HG5" s="149">
        <v>0.36</v>
      </c>
      <c r="HH5" s="149">
        <v>86</v>
      </c>
      <c r="HI5" s="149">
        <v>0.5</v>
      </c>
      <c r="HJ5" s="149">
        <v>26</v>
      </c>
      <c r="HK5" s="149">
        <v>0.25</v>
      </c>
      <c r="HL5" s="149">
        <v>34</v>
      </c>
      <c r="HM5" s="149">
        <v>0.39</v>
      </c>
      <c r="HN5" s="149">
        <v>51</v>
      </c>
      <c r="HO5" s="149">
        <v>0.28</v>
      </c>
      <c r="HP5" s="149">
        <v>10</v>
      </c>
      <c r="HQ5" s="149">
        <v>0.33</v>
      </c>
      <c r="HR5" s="149">
        <v>31</v>
      </c>
      <c r="HS5" s="149">
        <v>0.35</v>
      </c>
      <c r="HT5" s="149">
        <v>28</v>
      </c>
      <c r="HU5" s="149">
        <v>0.27</v>
      </c>
      <c r="HV5" s="149">
        <v>44</v>
      </c>
      <c r="HW5" s="149">
        <v>0.18</v>
      </c>
      <c r="HX5" s="149">
        <v>15</v>
      </c>
      <c r="HY5" s="149">
        <v>0.29</v>
      </c>
      <c r="HZ5" s="149">
        <v>20</v>
      </c>
      <c r="IA5" s="149">
        <v>0.22</v>
      </c>
      <c r="IB5" s="149">
        <v>12</v>
      </c>
      <c r="IC5" s="149">
        <v>26.2</v>
      </c>
      <c r="ID5" s="149">
        <v>0.35</v>
      </c>
      <c r="IE5" s="149">
        <v>13</v>
      </c>
      <c r="IF5" s="149">
        <v>0.41</v>
      </c>
      <c r="IG5" s="149">
        <v>14</v>
      </c>
      <c r="IH5" s="149">
        <v>13.5</v>
      </c>
      <c r="II5" s="149">
        <v>0.31</v>
      </c>
      <c r="IJ5" s="149">
        <v>20</v>
      </c>
      <c r="IK5" s="149">
        <v>0.44</v>
      </c>
      <c r="IL5" s="149">
        <v>52</v>
      </c>
      <c r="IM5" s="149">
        <v>36</v>
      </c>
      <c r="IN5" s="149">
        <v>21.675</v>
      </c>
      <c r="IO5" s="149">
        <v>18</v>
      </c>
      <c r="IP5" s="148">
        <v>0.190213910593058</v>
      </c>
      <c r="IQ5" s="138"/>
      <c r="IR5" s="138"/>
      <c r="IS5" s="149">
        <v>0.989</v>
      </c>
      <c r="IT5" s="149">
        <v>30</v>
      </c>
      <c r="IU5" s="149">
        <v>1</v>
      </c>
      <c r="IV5" s="149">
        <v>31</v>
      </c>
      <c r="IW5" s="149">
        <v>-1.34</v>
      </c>
      <c r="IX5" s="149">
        <v>11</v>
      </c>
      <c r="IY5" s="149">
        <v>24</v>
      </c>
      <c r="IZ5" s="149">
        <v>32.33051448</v>
      </c>
      <c r="JA5" s="149">
        <v>29</v>
      </c>
      <c r="JB5" s="149">
        <v>29</v>
      </c>
      <c r="JC5" s="149">
        <v>84.1</v>
      </c>
      <c r="JD5" s="149">
        <v>36</v>
      </c>
      <c r="JE5" s="149">
        <v>36</v>
      </c>
      <c r="JF5" s="149">
        <v>86.3167037963867</v>
      </c>
      <c r="JG5" s="149">
        <v>55</v>
      </c>
      <c r="JH5" s="149">
        <v>55</v>
      </c>
      <c r="JI5" s="138"/>
      <c r="JJ5" s="138"/>
      <c r="JK5" s="156">
        <v>53</v>
      </c>
      <c r="JL5" s="138"/>
      <c r="JM5" s="156">
        <v>65</v>
      </c>
      <c r="JN5" s="150"/>
      <c r="JO5" s="150"/>
      <c r="JP5" s="148">
        <v>19170</v>
      </c>
      <c r="JQ5" s="150"/>
      <c r="JR5" s="150"/>
      <c r="JS5" s="150"/>
      <c r="JT5" s="150"/>
      <c r="JU5" s="148">
        <v>853</v>
      </c>
      <c r="JV5" s="150"/>
      <c r="JW5" s="150"/>
      <c r="JX5" s="150"/>
      <c r="JY5" s="150"/>
      <c r="JZ5" s="148">
        <v>253</v>
      </c>
      <c r="KA5" s="150"/>
      <c r="KB5" s="150"/>
      <c r="KC5" s="150"/>
      <c r="KD5" s="150"/>
      <c r="KE5" s="148">
        <v>214</v>
      </c>
      <c r="KF5" s="227"/>
      <c r="KG5" s="227"/>
      <c r="KH5" s="227"/>
      <c r="KI5" s="227"/>
      <c r="KJ5" s="227"/>
      <c r="KK5" s="227"/>
      <c r="KL5" s="227"/>
      <c r="KM5" s="227"/>
      <c r="KN5" s="235"/>
    </row>
    <row r="6" s="122" customFormat="1" ht="22.5" customHeight="1" spans="1:300">
      <c r="A6" s="139" t="s">
        <v>477</v>
      </c>
      <c r="B6" s="98" t="s">
        <v>478</v>
      </c>
      <c r="C6" s="98" t="s">
        <v>479</v>
      </c>
      <c r="D6" s="98" t="s">
        <v>480</v>
      </c>
      <c r="E6" s="98" t="s">
        <v>478</v>
      </c>
      <c r="F6" s="98" t="s">
        <v>463</v>
      </c>
      <c r="G6" s="98" t="s">
        <v>481</v>
      </c>
      <c r="H6" s="138">
        <v>104</v>
      </c>
      <c r="I6" s="138">
        <v>71668011</v>
      </c>
      <c r="J6" s="138">
        <v>13.74545085256</v>
      </c>
      <c r="K6" s="138">
        <v>4817920000000</v>
      </c>
      <c r="L6" s="138">
        <v>23.1931834592981</v>
      </c>
      <c r="M6" s="138">
        <f t="shared" si="0"/>
        <v>67225.5296718085</v>
      </c>
      <c r="N6" s="138">
        <v>1</v>
      </c>
      <c r="O6" s="148">
        <v>13398</v>
      </c>
      <c r="P6" s="148">
        <v>13398</v>
      </c>
      <c r="Q6" s="150"/>
      <c r="R6" s="148">
        <f t="shared" si="1"/>
        <v>974.722484094053</v>
      </c>
      <c r="S6" s="150"/>
      <c r="T6" s="150"/>
      <c r="U6" s="148">
        <v>27294</v>
      </c>
      <c r="V6" s="138"/>
      <c r="W6" s="156">
        <f t="shared" si="2"/>
        <v>1985.67513665197</v>
      </c>
      <c r="X6" s="138"/>
      <c r="Y6" s="149"/>
      <c r="Z6" s="149">
        <v>30</v>
      </c>
      <c r="AA6" s="149"/>
      <c r="AB6" s="149">
        <v>28</v>
      </c>
      <c r="AC6" s="149"/>
      <c r="AD6" s="149">
        <v>30</v>
      </c>
      <c r="AE6" s="149"/>
      <c r="AF6" s="149">
        <v>29</v>
      </c>
      <c r="AG6" s="149"/>
      <c r="AH6" s="149">
        <v>30</v>
      </c>
      <c r="AI6" s="149"/>
      <c r="AJ6" s="149">
        <v>29</v>
      </c>
      <c r="AK6" s="138"/>
      <c r="AL6" s="149"/>
      <c r="AM6" s="149">
        <v>54</v>
      </c>
      <c r="AN6" s="149"/>
      <c r="AO6" s="149">
        <v>41</v>
      </c>
      <c r="AP6" s="148"/>
      <c r="AQ6" s="138"/>
      <c r="AR6" s="156"/>
      <c r="AS6" s="138"/>
      <c r="AT6" s="138"/>
      <c r="AU6" s="156">
        <v>4</v>
      </c>
      <c r="AV6" s="138"/>
      <c r="AW6" s="156">
        <f t="shared" si="4"/>
        <v>0.172464465993624</v>
      </c>
      <c r="AX6" s="138"/>
      <c r="AY6" s="138"/>
      <c r="AZ6" s="138"/>
      <c r="BA6" s="138"/>
      <c r="BB6" s="156">
        <v>403</v>
      </c>
      <c r="BC6" s="138"/>
      <c r="BD6" s="156">
        <f t="shared" si="5"/>
        <v>29.3187909456563</v>
      </c>
      <c r="BE6" s="138"/>
      <c r="BF6" s="138"/>
      <c r="BG6" s="149">
        <v>399727.83</v>
      </c>
      <c r="BH6" s="149">
        <v>54</v>
      </c>
      <c r="BI6" s="149">
        <v>29080.7361859326</v>
      </c>
      <c r="BJ6" s="149">
        <v>44</v>
      </c>
      <c r="BK6" s="149">
        <v>577160.6004</v>
      </c>
      <c r="BL6" s="149">
        <v>55</v>
      </c>
      <c r="BM6" s="149">
        <v>41989.2083999928</v>
      </c>
      <c r="BN6" s="149">
        <v>47</v>
      </c>
      <c r="BO6" s="149">
        <v>50</v>
      </c>
      <c r="BP6" s="138">
        <v>87.3</v>
      </c>
      <c r="BQ6" s="138"/>
      <c r="BR6" s="138"/>
      <c r="BS6" s="172">
        <v>1.97</v>
      </c>
      <c r="BT6" s="149">
        <v>16</v>
      </c>
      <c r="BU6" s="149">
        <v>0.0823517825119555</v>
      </c>
      <c r="BV6" s="149">
        <v>12</v>
      </c>
      <c r="BW6" s="149">
        <v>14</v>
      </c>
      <c r="BX6" s="172">
        <v>67</v>
      </c>
      <c r="BY6" s="149">
        <v>25</v>
      </c>
      <c r="BZ6" s="149">
        <v>3.27682485387886</v>
      </c>
      <c r="CA6" s="149">
        <v>18</v>
      </c>
      <c r="CB6" s="149">
        <v>21.5</v>
      </c>
      <c r="CC6" s="177">
        <v>13.27</v>
      </c>
      <c r="CD6" s="149"/>
      <c r="CE6" s="149"/>
      <c r="CF6" s="149"/>
      <c r="CG6" s="149"/>
      <c r="CH6" s="177">
        <v>394</v>
      </c>
      <c r="CI6" s="149"/>
      <c r="CJ6" s="149"/>
      <c r="CK6" s="149"/>
      <c r="CL6" s="149"/>
      <c r="CM6" s="149">
        <v>17.75</v>
      </c>
      <c r="CN6" s="149">
        <v>27</v>
      </c>
      <c r="CO6" s="138"/>
      <c r="CP6" s="138">
        <v>6</v>
      </c>
      <c r="CQ6" s="138">
        <v>45</v>
      </c>
      <c r="CR6" s="149">
        <v>68</v>
      </c>
      <c r="CS6" s="138">
        <v>3</v>
      </c>
      <c r="CT6" s="156">
        <f t="shared" si="6"/>
        <v>122</v>
      </c>
      <c r="CU6" s="138"/>
      <c r="CV6" s="156">
        <f t="shared" si="7"/>
        <v>5.26016621280553</v>
      </c>
      <c r="CW6" s="138"/>
      <c r="CX6" s="138"/>
      <c r="CY6" s="138"/>
      <c r="CZ6" s="138"/>
      <c r="DA6" s="149">
        <v>94.61</v>
      </c>
      <c r="DB6" s="149">
        <v>66.35</v>
      </c>
      <c r="DC6" s="149">
        <v>85.38</v>
      </c>
      <c r="DD6" s="149">
        <v>91.98</v>
      </c>
      <c r="DE6" s="149">
        <v>92.92</v>
      </c>
      <c r="DF6" s="149">
        <v>94.34</v>
      </c>
      <c r="DG6" s="149">
        <v>87.5966666666667</v>
      </c>
      <c r="DH6" s="149">
        <v>0.95</v>
      </c>
      <c r="DI6" s="149">
        <v>95</v>
      </c>
      <c r="DJ6" s="149">
        <v>91.2983333333333</v>
      </c>
      <c r="DK6" s="138">
        <v>0.768</v>
      </c>
      <c r="DL6" s="138">
        <v>76.8</v>
      </c>
      <c r="DM6" s="138">
        <v>0.93821</v>
      </c>
      <c r="DN6" s="138">
        <v>93.821</v>
      </c>
      <c r="DO6" s="138">
        <v>0.9726</v>
      </c>
      <c r="DP6" s="138">
        <v>97.26</v>
      </c>
      <c r="DQ6" s="138">
        <v>93.84</v>
      </c>
      <c r="DR6" s="138">
        <v>67</v>
      </c>
      <c r="DS6" s="195">
        <f t="shared" si="8"/>
        <v>85.7442</v>
      </c>
      <c r="DT6" s="138">
        <v>83.4</v>
      </c>
      <c r="DU6" s="149">
        <v>83</v>
      </c>
      <c r="DV6" s="149">
        <v>86.6808444444444</v>
      </c>
      <c r="DW6" s="149">
        <v>78</v>
      </c>
      <c r="DX6" s="138"/>
      <c r="DY6" s="149">
        <v>41</v>
      </c>
      <c r="DZ6" s="149">
        <v>100</v>
      </c>
      <c r="EA6" s="149">
        <v>1</v>
      </c>
      <c r="EB6" s="149">
        <v>100</v>
      </c>
      <c r="EC6" s="149">
        <v>1</v>
      </c>
      <c r="ED6" s="149">
        <v>100</v>
      </c>
      <c r="EE6" s="149">
        <v>1</v>
      </c>
      <c r="EF6" s="149">
        <v>100</v>
      </c>
      <c r="EG6" s="138">
        <v>5.8</v>
      </c>
      <c r="EH6" s="149">
        <v>58</v>
      </c>
      <c r="EI6" s="149">
        <v>0.250073475690755</v>
      </c>
      <c r="EJ6" s="149">
        <v>38</v>
      </c>
      <c r="EK6" s="149">
        <v>48</v>
      </c>
      <c r="EL6" s="149">
        <v>89.6</v>
      </c>
      <c r="EM6" s="149">
        <v>67</v>
      </c>
      <c r="EN6" s="202">
        <v>2</v>
      </c>
      <c r="EO6" s="203">
        <v>1</v>
      </c>
      <c r="EP6" s="149">
        <v>100</v>
      </c>
      <c r="EQ6" s="149">
        <v>100</v>
      </c>
      <c r="ER6" s="202">
        <v>7</v>
      </c>
      <c r="ES6" s="7">
        <v>1</v>
      </c>
      <c r="ET6" s="149">
        <v>100</v>
      </c>
      <c r="EU6" s="149">
        <v>100</v>
      </c>
      <c r="EV6" s="7">
        <v>0</v>
      </c>
      <c r="EW6" s="149">
        <v>0</v>
      </c>
      <c r="EX6" s="149"/>
      <c r="EY6" s="149">
        <v>52</v>
      </c>
      <c r="EZ6" s="149">
        <v>52</v>
      </c>
      <c r="FA6" s="149">
        <v>26</v>
      </c>
      <c r="FB6" s="149">
        <v>41</v>
      </c>
      <c r="FC6" s="149">
        <v>1</v>
      </c>
      <c r="FD6" s="149">
        <v>100</v>
      </c>
      <c r="FE6" s="149">
        <v>100</v>
      </c>
      <c r="FF6" s="149">
        <v>6</v>
      </c>
      <c r="FG6" s="149">
        <v>2</v>
      </c>
      <c r="FH6" s="149">
        <v>100</v>
      </c>
      <c r="FI6" s="149">
        <v>1</v>
      </c>
      <c r="FJ6" s="149">
        <v>100</v>
      </c>
      <c r="FK6" s="7">
        <v>1</v>
      </c>
      <c r="FL6" s="149">
        <f t="shared" si="9"/>
        <v>100</v>
      </c>
      <c r="FM6" s="149">
        <v>100</v>
      </c>
      <c r="FN6" s="149">
        <v>90</v>
      </c>
      <c r="FO6" s="149">
        <v>7</v>
      </c>
      <c r="FP6" s="149">
        <v>85</v>
      </c>
      <c r="FQ6" s="149">
        <v>85</v>
      </c>
      <c r="FR6" s="149">
        <v>1</v>
      </c>
      <c r="FS6" s="149">
        <v>100</v>
      </c>
      <c r="FT6" s="149">
        <v>92.5</v>
      </c>
      <c r="FU6" s="149">
        <v>77</v>
      </c>
      <c r="FV6" s="149">
        <v>87.2857142857143</v>
      </c>
      <c r="FW6" s="149">
        <v>500</v>
      </c>
      <c r="FX6" s="149">
        <v>52</v>
      </c>
      <c r="FY6" s="149">
        <v>475</v>
      </c>
      <c r="FZ6" s="149">
        <v>38</v>
      </c>
      <c r="GA6" s="149">
        <v>2</v>
      </c>
      <c r="GB6" s="149">
        <v>27</v>
      </c>
      <c r="GC6" s="149">
        <v>0.145502684593828</v>
      </c>
      <c r="GD6" s="149">
        <v>17</v>
      </c>
      <c r="GE6" s="149">
        <v>33.5</v>
      </c>
      <c r="GF6" s="149">
        <v>0.744814815</v>
      </c>
      <c r="GG6" s="149">
        <v>54</v>
      </c>
      <c r="GH6" s="149">
        <v>54</v>
      </c>
      <c r="GI6" s="149">
        <v>0.6</v>
      </c>
      <c r="GJ6" s="149">
        <v>15</v>
      </c>
      <c r="GK6" s="149">
        <v>0.41</v>
      </c>
      <c r="GL6" s="149">
        <v>19</v>
      </c>
      <c r="GM6" s="149">
        <v>77.72925006</v>
      </c>
      <c r="GN6" s="149">
        <v>88</v>
      </c>
      <c r="GO6" s="149">
        <v>40.6666666666667</v>
      </c>
      <c r="GP6" s="149">
        <v>42.7222222222222</v>
      </c>
      <c r="GQ6" s="149">
        <v>60</v>
      </c>
      <c r="GR6" s="149">
        <v>0.47</v>
      </c>
      <c r="GS6" s="149">
        <v>19</v>
      </c>
      <c r="GT6" s="149">
        <v>0.46</v>
      </c>
      <c r="GU6" s="149">
        <v>27</v>
      </c>
      <c r="GV6" s="149">
        <v>28.48882791</v>
      </c>
      <c r="GW6" s="149">
        <v>29</v>
      </c>
      <c r="GX6" s="149">
        <v>25</v>
      </c>
      <c r="GY6" s="149">
        <v>0.59</v>
      </c>
      <c r="GZ6" s="149">
        <v>18</v>
      </c>
      <c r="HA6" s="149">
        <v>0.17</v>
      </c>
      <c r="HB6" s="149">
        <v>6</v>
      </c>
      <c r="HC6" s="149">
        <v>0.29</v>
      </c>
      <c r="HD6" s="149">
        <v>91</v>
      </c>
      <c r="HE6" s="149">
        <v>0.43</v>
      </c>
      <c r="HF6" s="149">
        <v>19</v>
      </c>
      <c r="HG6" s="149">
        <v>0.34</v>
      </c>
      <c r="HH6" s="149">
        <v>78</v>
      </c>
      <c r="HI6" s="149">
        <v>0.41</v>
      </c>
      <c r="HJ6" s="149">
        <v>6</v>
      </c>
      <c r="HK6" s="149">
        <v>0.38</v>
      </c>
      <c r="HL6" s="149">
        <v>100</v>
      </c>
      <c r="HM6" s="149">
        <v>0.27</v>
      </c>
      <c r="HN6" s="149">
        <v>13</v>
      </c>
      <c r="HO6" s="149">
        <v>0.46</v>
      </c>
      <c r="HP6" s="149">
        <v>63</v>
      </c>
      <c r="HQ6" s="149">
        <v>0.27</v>
      </c>
      <c r="HR6" s="149">
        <v>16</v>
      </c>
      <c r="HS6" s="149">
        <v>0.46</v>
      </c>
      <c r="HT6" s="149">
        <v>62</v>
      </c>
      <c r="HU6" s="149">
        <v>0.22</v>
      </c>
      <c r="HV6" s="149">
        <v>27</v>
      </c>
      <c r="HW6" s="149">
        <v>0.31</v>
      </c>
      <c r="HX6" s="149">
        <v>95</v>
      </c>
      <c r="HY6" s="149">
        <v>0.31</v>
      </c>
      <c r="HZ6" s="149">
        <v>27</v>
      </c>
      <c r="IA6" s="149">
        <v>0.31</v>
      </c>
      <c r="IB6" s="149">
        <v>33</v>
      </c>
      <c r="IC6" s="149">
        <v>43.6</v>
      </c>
      <c r="ID6" s="149">
        <v>0.43</v>
      </c>
      <c r="IE6" s="149">
        <v>27</v>
      </c>
      <c r="IF6" s="149">
        <v>0.48</v>
      </c>
      <c r="IG6" s="149">
        <v>27</v>
      </c>
      <c r="IH6" s="149">
        <v>27</v>
      </c>
      <c r="II6" s="149">
        <v>0.34</v>
      </c>
      <c r="IJ6" s="149">
        <v>27</v>
      </c>
      <c r="IK6" s="149">
        <v>0.44</v>
      </c>
      <c r="IL6" s="149">
        <v>52</v>
      </c>
      <c r="IM6" s="149">
        <v>39.5</v>
      </c>
      <c r="IN6" s="149">
        <v>33.775</v>
      </c>
      <c r="IO6" s="149">
        <v>39</v>
      </c>
      <c r="IP6" s="148">
        <v>0.154319630688063</v>
      </c>
      <c r="IQ6" s="138"/>
      <c r="IR6" s="138"/>
      <c r="IS6" s="149">
        <v>0.973</v>
      </c>
      <c r="IT6" s="149">
        <v>28</v>
      </c>
      <c r="IU6" s="149">
        <v>0.991</v>
      </c>
      <c r="IV6" s="149">
        <v>29</v>
      </c>
      <c r="IW6" s="149">
        <v>1.99</v>
      </c>
      <c r="IX6" s="149">
        <v>66</v>
      </c>
      <c r="IY6" s="149">
        <v>41</v>
      </c>
      <c r="IZ6" s="149">
        <v>24.78555305</v>
      </c>
      <c r="JA6" s="149">
        <v>14</v>
      </c>
      <c r="JB6" s="149">
        <v>14</v>
      </c>
      <c r="JC6" s="149">
        <v>85.96</v>
      </c>
      <c r="JD6" s="149">
        <v>50</v>
      </c>
      <c r="JE6" s="149">
        <v>50</v>
      </c>
      <c r="JF6" s="149">
        <v>81.4588012695312</v>
      </c>
      <c r="JG6" s="149">
        <v>28</v>
      </c>
      <c r="JH6" s="149">
        <v>28</v>
      </c>
      <c r="JI6" s="138"/>
      <c r="JJ6" s="138"/>
      <c r="JK6" s="156">
        <v>48</v>
      </c>
      <c r="JL6" s="138"/>
      <c r="JM6" s="156">
        <v>72</v>
      </c>
      <c r="JN6" s="150"/>
      <c r="JO6" s="150"/>
      <c r="JP6" s="148">
        <v>82912</v>
      </c>
      <c r="JQ6" s="150"/>
      <c r="JR6" s="150"/>
      <c r="JS6" s="150"/>
      <c r="JT6" s="150"/>
      <c r="JU6" s="148">
        <v>3019</v>
      </c>
      <c r="JV6" s="150"/>
      <c r="JW6" s="150"/>
      <c r="JX6" s="150"/>
      <c r="JY6" s="150"/>
      <c r="JZ6" s="148">
        <v>735</v>
      </c>
      <c r="KA6" s="150"/>
      <c r="KB6" s="150"/>
      <c r="KC6" s="150"/>
      <c r="KD6" s="150"/>
      <c r="KE6" s="148">
        <v>624</v>
      </c>
      <c r="KF6" s="227"/>
      <c r="KG6" s="227"/>
      <c r="KH6" s="227"/>
      <c r="KI6" s="227"/>
      <c r="KJ6" s="227"/>
      <c r="KK6" s="227"/>
      <c r="KL6" s="227"/>
      <c r="KM6" s="227"/>
      <c r="KN6" s="235"/>
    </row>
    <row r="7" s="122" customFormat="1" ht="22.5" customHeight="1" spans="1:300">
      <c r="A7" s="139" t="s">
        <v>482</v>
      </c>
      <c r="B7" s="98" t="s">
        <v>483</v>
      </c>
      <c r="C7" s="98" t="s">
        <v>484</v>
      </c>
      <c r="D7" s="98" t="s">
        <v>485</v>
      </c>
      <c r="E7" s="98" t="s">
        <v>483</v>
      </c>
      <c r="F7" s="98" t="s">
        <v>463</v>
      </c>
      <c r="G7" s="98" t="s">
        <v>486</v>
      </c>
      <c r="H7" s="138">
        <v>100</v>
      </c>
      <c r="I7" s="138">
        <v>123753041</v>
      </c>
      <c r="J7" s="138">
        <v>23.7350153741582</v>
      </c>
      <c r="K7" s="138">
        <v>6140570000000</v>
      </c>
      <c r="L7" s="138">
        <v>29.5603427526116</v>
      </c>
      <c r="M7" s="138">
        <f t="shared" si="0"/>
        <v>49619.5483390182</v>
      </c>
      <c r="N7" s="138">
        <v>1</v>
      </c>
      <c r="O7" s="148">
        <v>5480</v>
      </c>
      <c r="P7" s="148">
        <v>5480</v>
      </c>
      <c r="Q7" s="150"/>
      <c r="R7" s="148">
        <f t="shared" si="1"/>
        <v>230.88251318204</v>
      </c>
      <c r="S7" s="150"/>
      <c r="T7" s="150"/>
      <c r="U7" s="148">
        <v>10394</v>
      </c>
      <c r="V7" s="138"/>
      <c r="W7" s="156">
        <f t="shared" si="2"/>
        <v>437.918401827395</v>
      </c>
      <c r="X7" s="138"/>
      <c r="Y7" s="149"/>
      <c r="Z7" s="149">
        <v>30</v>
      </c>
      <c r="AA7" s="149"/>
      <c r="AB7" s="149">
        <v>28</v>
      </c>
      <c r="AC7" s="149"/>
      <c r="AD7" s="149">
        <v>30</v>
      </c>
      <c r="AE7" s="149"/>
      <c r="AF7" s="149">
        <v>29</v>
      </c>
      <c r="AG7" s="149"/>
      <c r="AH7" s="149">
        <v>30</v>
      </c>
      <c r="AI7" s="149"/>
      <c r="AJ7" s="149">
        <v>29</v>
      </c>
      <c r="AK7" s="138"/>
      <c r="AL7" s="149">
        <v>1865</v>
      </c>
      <c r="AM7" s="149">
        <v>56</v>
      </c>
      <c r="AN7" s="149">
        <v>78.5758918037417</v>
      </c>
      <c r="AO7" s="149">
        <v>69</v>
      </c>
      <c r="AP7" s="148">
        <v>57</v>
      </c>
      <c r="AQ7" s="138"/>
      <c r="AR7" s="156">
        <f t="shared" si="3"/>
        <v>2.40151519185698</v>
      </c>
      <c r="AS7" s="138"/>
      <c r="AT7" s="138"/>
      <c r="AU7" s="156">
        <v>4</v>
      </c>
      <c r="AV7" s="138"/>
      <c r="AW7" s="156">
        <f t="shared" si="4"/>
        <v>0.135316428279459</v>
      </c>
      <c r="AX7" s="138"/>
      <c r="AY7" s="138"/>
      <c r="AZ7" s="138"/>
      <c r="BA7" s="138"/>
      <c r="BB7" s="156">
        <v>169</v>
      </c>
      <c r="BC7" s="138"/>
      <c r="BD7" s="156">
        <f t="shared" si="5"/>
        <v>7.1202818846286</v>
      </c>
      <c r="BE7" s="138"/>
      <c r="BF7" s="138"/>
      <c r="BG7" s="149">
        <v>940710.34</v>
      </c>
      <c r="BH7" s="149">
        <v>75</v>
      </c>
      <c r="BI7" s="149">
        <v>39633.8626780167</v>
      </c>
      <c r="BJ7" s="149">
        <v>52</v>
      </c>
      <c r="BK7" s="149">
        <v>1249016.1176</v>
      </c>
      <c r="BL7" s="149">
        <v>75</v>
      </c>
      <c r="BM7" s="149">
        <v>52623.3540577304</v>
      </c>
      <c r="BN7" s="149">
        <v>54</v>
      </c>
      <c r="BO7" s="149">
        <v>64</v>
      </c>
      <c r="BP7" s="138">
        <v>93.2</v>
      </c>
      <c r="BQ7" s="138"/>
      <c r="BR7" s="138"/>
      <c r="BS7" s="172">
        <v>0.93</v>
      </c>
      <c r="BT7" s="149">
        <v>8</v>
      </c>
      <c r="BU7" s="149">
        <v>0.0230037928075081</v>
      </c>
      <c r="BV7" s="149">
        <v>4</v>
      </c>
      <c r="BW7" s="149">
        <v>6</v>
      </c>
      <c r="BX7" s="172">
        <v>42</v>
      </c>
      <c r="BY7" s="149">
        <v>13</v>
      </c>
      <c r="BZ7" s="149">
        <v>1.42082249693432</v>
      </c>
      <c r="CA7" s="149">
        <v>6</v>
      </c>
      <c r="CB7" s="149">
        <v>9.5</v>
      </c>
      <c r="CC7" s="177">
        <v>5.89</v>
      </c>
      <c r="CD7" s="149"/>
      <c r="CE7" s="149"/>
      <c r="CF7" s="149"/>
      <c r="CG7" s="149"/>
      <c r="CH7" s="177">
        <v>388</v>
      </c>
      <c r="CI7" s="149"/>
      <c r="CJ7" s="149"/>
      <c r="CK7" s="149"/>
      <c r="CL7" s="149"/>
      <c r="CM7" s="149">
        <v>7.75</v>
      </c>
      <c r="CN7" s="149">
        <v>10</v>
      </c>
      <c r="CO7" s="138"/>
      <c r="CP7" s="138">
        <v>24</v>
      </c>
      <c r="CQ7" s="138">
        <v>23</v>
      </c>
      <c r="CR7" s="149">
        <v>90</v>
      </c>
      <c r="CS7" s="138">
        <v>2</v>
      </c>
      <c r="CT7" s="156">
        <f t="shared" si="6"/>
        <v>139</v>
      </c>
      <c r="CU7" s="138"/>
      <c r="CV7" s="156">
        <f t="shared" si="7"/>
        <v>4.70224588271121</v>
      </c>
      <c r="CW7" s="138"/>
      <c r="CX7" s="138"/>
      <c r="CY7" s="138"/>
      <c r="CZ7" s="138"/>
      <c r="DA7" s="149">
        <v>85.29</v>
      </c>
      <c r="DB7" s="149">
        <v>81.52</v>
      </c>
      <c r="DC7" s="149">
        <v>96.7</v>
      </c>
      <c r="DD7" s="149">
        <v>92.45</v>
      </c>
      <c r="DE7" s="149">
        <v>92.45</v>
      </c>
      <c r="DF7" s="149">
        <v>90.09</v>
      </c>
      <c r="DG7" s="149">
        <v>89.75</v>
      </c>
      <c r="DH7" s="149">
        <v>0.92</v>
      </c>
      <c r="DI7" s="149">
        <v>92</v>
      </c>
      <c r="DJ7" s="149">
        <v>90.875</v>
      </c>
      <c r="DK7" s="138">
        <v>0.767</v>
      </c>
      <c r="DL7" s="138">
        <v>76.7</v>
      </c>
      <c r="DM7" s="138">
        <v>0.9351</v>
      </c>
      <c r="DN7" s="138">
        <v>93.51</v>
      </c>
      <c r="DO7" s="138">
        <v>0.9863</v>
      </c>
      <c r="DP7" s="138">
        <v>98.63</v>
      </c>
      <c r="DQ7" s="138">
        <v>97.58</v>
      </c>
      <c r="DR7" s="138">
        <v>52.90625</v>
      </c>
      <c r="DS7" s="195">
        <f t="shared" si="8"/>
        <v>83.86525</v>
      </c>
      <c r="DT7" s="138">
        <v>79.9</v>
      </c>
      <c r="DU7" s="149">
        <v>80</v>
      </c>
      <c r="DV7" s="149">
        <v>84.9134166666667</v>
      </c>
      <c r="DW7" s="149">
        <v>73</v>
      </c>
      <c r="DX7" s="138"/>
      <c r="DY7" s="149">
        <v>27</v>
      </c>
      <c r="DZ7" s="149">
        <v>100</v>
      </c>
      <c r="EA7" s="149">
        <v>1</v>
      </c>
      <c r="EB7" s="149">
        <v>100</v>
      </c>
      <c r="EC7" s="149">
        <v>1</v>
      </c>
      <c r="ED7" s="149">
        <v>100</v>
      </c>
      <c r="EE7" s="149">
        <v>1</v>
      </c>
      <c r="EF7" s="149">
        <v>100</v>
      </c>
      <c r="EG7" s="138">
        <v>1.6</v>
      </c>
      <c r="EH7" s="149">
        <v>30</v>
      </c>
      <c r="EI7" s="149">
        <v>0.0541265713117837</v>
      </c>
      <c r="EJ7" s="149">
        <v>20</v>
      </c>
      <c r="EK7" s="149">
        <v>25</v>
      </c>
      <c r="EL7" s="149">
        <v>85</v>
      </c>
      <c r="EM7" s="149">
        <v>59</v>
      </c>
      <c r="EN7" s="202">
        <v>1</v>
      </c>
      <c r="EO7" s="203">
        <v>1</v>
      </c>
      <c r="EP7" s="149">
        <v>100</v>
      </c>
      <c r="EQ7" s="149">
        <v>100</v>
      </c>
      <c r="ER7" s="202">
        <v>18</v>
      </c>
      <c r="ES7" s="7">
        <v>1</v>
      </c>
      <c r="ET7" s="149">
        <v>100</v>
      </c>
      <c r="EU7" s="149">
        <v>100</v>
      </c>
      <c r="EV7" s="204">
        <v>1</v>
      </c>
      <c r="EW7" s="149">
        <v>100</v>
      </c>
      <c r="EX7" s="149">
        <v>1</v>
      </c>
      <c r="EY7" s="149">
        <v>21</v>
      </c>
      <c r="EZ7" s="149">
        <v>21</v>
      </c>
      <c r="FA7" s="149">
        <v>60.5</v>
      </c>
      <c r="FB7" s="149">
        <v>74</v>
      </c>
      <c r="FC7" s="149">
        <v>0</v>
      </c>
      <c r="FD7" s="149">
        <v>0</v>
      </c>
      <c r="FE7" s="149">
        <v>0</v>
      </c>
      <c r="FF7" s="149">
        <v>6</v>
      </c>
      <c r="FG7" s="149">
        <v>1</v>
      </c>
      <c r="FH7" s="149">
        <v>50</v>
      </c>
      <c r="FI7" s="149">
        <v>0</v>
      </c>
      <c r="FJ7" s="149">
        <v>0</v>
      </c>
      <c r="FK7" s="7">
        <v>0</v>
      </c>
      <c r="FL7" s="149">
        <f t="shared" si="9"/>
        <v>0</v>
      </c>
      <c r="FM7" s="149">
        <v>16.6666666666667</v>
      </c>
      <c r="FN7" s="149">
        <v>27</v>
      </c>
      <c r="FO7" s="149">
        <v>8</v>
      </c>
      <c r="FP7" s="149">
        <v>97</v>
      </c>
      <c r="FQ7" s="149">
        <v>97</v>
      </c>
      <c r="FR7" s="149">
        <v>1</v>
      </c>
      <c r="FS7" s="149">
        <v>100</v>
      </c>
      <c r="FT7" s="149">
        <v>98.5</v>
      </c>
      <c r="FU7" s="149">
        <v>77</v>
      </c>
      <c r="FV7" s="149">
        <v>87.2857142857143</v>
      </c>
      <c r="FW7" s="149">
        <v>527</v>
      </c>
      <c r="FX7" s="149">
        <v>78</v>
      </c>
      <c r="FY7" s="149">
        <v>536</v>
      </c>
      <c r="FZ7" s="149">
        <v>91</v>
      </c>
      <c r="GA7" s="149"/>
      <c r="GB7" s="149">
        <v>50</v>
      </c>
      <c r="GC7" s="149"/>
      <c r="GD7" s="149">
        <v>33</v>
      </c>
      <c r="GE7" s="149">
        <v>63</v>
      </c>
      <c r="GF7" s="149">
        <v>0.838737374</v>
      </c>
      <c r="GG7" s="149">
        <v>96</v>
      </c>
      <c r="GH7" s="149">
        <v>96</v>
      </c>
      <c r="GI7" s="149">
        <v>0.44</v>
      </c>
      <c r="GJ7" s="149">
        <v>0</v>
      </c>
      <c r="GK7" s="149">
        <v>0.4</v>
      </c>
      <c r="GL7" s="149">
        <v>15</v>
      </c>
      <c r="GM7" s="149">
        <v>78.35657279</v>
      </c>
      <c r="GN7" s="149">
        <v>94</v>
      </c>
      <c r="GO7" s="149">
        <v>36.3333333333333</v>
      </c>
      <c r="GP7" s="149">
        <v>65.1111111111111</v>
      </c>
      <c r="GQ7" s="149">
        <v>100</v>
      </c>
      <c r="GR7" s="149">
        <v>0.48</v>
      </c>
      <c r="GS7" s="149">
        <v>21</v>
      </c>
      <c r="GT7" s="149">
        <v>0.47</v>
      </c>
      <c r="GU7" s="149">
        <v>29</v>
      </c>
      <c r="GV7" s="149">
        <v>38.57893152</v>
      </c>
      <c r="GW7" s="149">
        <v>100</v>
      </c>
      <c r="GX7" s="149">
        <v>50</v>
      </c>
      <c r="GY7" s="149">
        <v>0.63</v>
      </c>
      <c r="GZ7" s="149">
        <v>37</v>
      </c>
      <c r="HA7" s="149">
        <v>0.22</v>
      </c>
      <c r="HB7" s="149">
        <v>21</v>
      </c>
      <c r="HC7" s="149">
        <v>0.25</v>
      </c>
      <c r="HD7" s="149">
        <v>57</v>
      </c>
      <c r="HE7" s="149">
        <v>0.35</v>
      </c>
      <c r="HF7" s="149">
        <v>4</v>
      </c>
      <c r="HG7" s="149">
        <v>0.4</v>
      </c>
      <c r="HH7" s="149">
        <v>100</v>
      </c>
      <c r="HI7" s="149">
        <v>0.39</v>
      </c>
      <c r="HJ7" s="149">
        <v>2</v>
      </c>
      <c r="HK7" s="149">
        <v>0.38</v>
      </c>
      <c r="HL7" s="149">
        <v>100</v>
      </c>
      <c r="HM7" s="149">
        <v>0.19</v>
      </c>
      <c r="HN7" s="149">
        <v>1</v>
      </c>
      <c r="HO7" s="149">
        <v>0.57</v>
      </c>
      <c r="HP7" s="149">
        <v>100</v>
      </c>
      <c r="HQ7" s="149">
        <v>0.17</v>
      </c>
      <c r="HR7" s="149">
        <v>0</v>
      </c>
      <c r="HS7" s="149">
        <v>0.53</v>
      </c>
      <c r="HT7" s="149">
        <v>91</v>
      </c>
      <c r="HU7" s="149">
        <v>0.18</v>
      </c>
      <c r="HV7" s="149">
        <v>8</v>
      </c>
      <c r="HW7" s="149">
        <v>0.31</v>
      </c>
      <c r="HX7" s="149">
        <v>95</v>
      </c>
      <c r="HY7" s="149">
        <v>0.25</v>
      </c>
      <c r="HZ7" s="149">
        <v>12</v>
      </c>
      <c r="IA7" s="149">
        <v>0.38</v>
      </c>
      <c r="IB7" s="149">
        <v>87</v>
      </c>
      <c r="IC7" s="149">
        <v>47.6666666666667</v>
      </c>
      <c r="ID7" s="149">
        <v>0.27</v>
      </c>
      <c r="IE7" s="149">
        <v>2</v>
      </c>
      <c r="IF7" s="149">
        <v>0.38</v>
      </c>
      <c r="IG7" s="149">
        <v>8</v>
      </c>
      <c r="IH7" s="149">
        <v>5</v>
      </c>
      <c r="II7" s="149"/>
      <c r="IJ7" s="149">
        <v>31</v>
      </c>
      <c r="IK7" s="149"/>
      <c r="IL7" s="149">
        <v>28</v>
      </c>
      <c r="IM7" s="149">
        <v>29.5</v>
      </c>
      <c r="IN7" s="149">
        <v>33.0416666666667</v>
      </c>
      <c r="IO7" s="149">
        <v>38</v>
      </c>
      <c r="IP7" s="148">
        <v>0.114200500288628</v>
      </c>
      <c r="IQ7" s="138"/>
      <c r="IR7" s="138"/>
      <c r="IS7" s="149">
        <v>0.87</v>
      </c>
      <c r="IT7" s="149">
        <v>14</v>
      </c>
      <c r="IU7" s="149">
        <v>0.921</v>
      </c>
      <c r="IV7" s="149">
        <v>16</v>
      </c>
      <c r="IW7" s="149">
        <v>1.1</v>
      </c>
      <c r="IX7" s="149">
        <v>52</v>
      </c>
      <c r="IY7" s="149">
        <v>27.3333333333333</v>
      </c>
      <c r="IZ7" s="149"/>
      <c r="JA7" s="149">
        <v>32</v>
      </c>
      <c r="JB7" s="149">
        <v>32</v>
      </c>
      <c r="JC7" s="149"/>
      <c r="JD7" s="149">
        <v>33</v>
      </c>
      <c r="JE7" s="149">
        <v>33</v>
      </c>
      <c r="JF7" s="149"/>
      <c r="JG7" s="149">
        <v>31</v>
      </c>
      <c r="JH7" s="149">
        <v>31</v>
      </c>
      <c r="JI7" s="138"/>
      <c r="JJ7" s="138"/>
      <c r="JK7" s="156">
        <v>29</v>
      </c>
      <c r="JL7" s="138"/>
      <c r="JM7" s="156">
        <v>45</v>
      </c>
      <c r="JN7" s="150"/>
      <c r="JO7" s="150"/>
      <c r="JP7" s="148">
        <v>5198</v>
      </c>
      <c r="JQ7" s="150"/>
      <c r="JR7" s="150"/>
      <c r="JS7" s="150"/>
      <c r="JT7" s="150"/>
      <c r="JU7" s="148">
        <v>1021</v>
      </c>
      <c r="JV7" s="150"/>
      <c r="JW7" s="150"/>
      <c r="JX7" s="150"/>
      <c r="JY7" s="150"/>
      <c r="JZ7" s="148">
        <v>243</v>
      </c>
      <c r="KA7" s="150"/>
      <c r="KB7" s="150"/>
      <c r="KC7" s="150"/>
      <c r="KD7" s="150"/>
      <c r="KE7" s="148">
        <v>160</v>
      </c>
      <c r="KF7" s="227"/>
      <c r="KG7" s="227"/>
      <c r="KH7" s="227"/>
      <c r="KI7" s="227"/>
      <c r="KJ7" s="227"/>
      <c r="KK7" s="227"/>
      <c r="KL7" s="227"/>
      <c r="KM7" s="227"/>
      <c r="KN7" s="235"/>
    </row>
    <row r="8" s="122" customFormat="1" ht="22.5" customHeight="1" spans="1:300">
      <c r="A8" s="139" t="s">
        <v>487</v>
      </c>
      <c r="B8" s="98" t="s">
        <v>488</v>
      </c>
      <c r="C8" s="98" t="s">
        <v>489</v>
      </c>
      <c r="D8" s="98" t="s">
        <v>490</v>
      </c>
      <c r="E8" s="98" t="s">
        <v>488</v>
      </c>
      <c r="F8" s="98" t="s">
        <v>463</v>
      </c>
      <c r="G8" s="98" t="s">
        <v>491</v>
      </c>
      <c r="H8" s="138">
        <v>107</v>
      </c>
      <c r="I8" s="138">
        <v>39742430</v>
      </c>
      <c r="J8" s="138">
        <v>7.62233541441949</v>
      </c>
      <c r="K8" s="138">
        <v>2367230000000</v>
      </c>
      <c r="L8" s="138">
        <v>11.3957059644731</v>
      </c>
      <c r="M8" s="138">
        <f t="shared" si="0"/>
        <v>59564.2994150081</v>
      </c>
      <c r="N8" s="138">
        <v>1</v>
      </c>
      <c r="O8" s="148">
        <v>6954</v>
      </c>
      <c r="P8" s="148">
        <v>6954</v>
      </c>
      <c r="Q8" s="150"/>
      <c r="R8" s="148">
        <f t="shared" si="1"/>
        <v>912.318813318662</v>
      </c>
      <c r="S8" s="150"/>
      <c r="T8" s="150"/>
      <c r="U8" s="148">
        <v>10453</v>
      </c>
      <c r="V8" s="138"/>
      <c r="W8" s="156">
        <f t="shared" si="2"/>
        <v>1371.36447449237</v>
      </c>
      <c r="X8" s="138"/>
      <c r="Y8" s="149">
        <v>18</v>
      </c>
      <c r="Z8" s="149">
        <v>11</v>
      </c>
      <c r="AA8" s="149">
        <v>2.36148096631233</v>
      </c>
      <c r="AB8" s="149">
        <v>100</v>
      </c>
      <c r="AC8" s="149">
        <v>16</v>
      </c>
      <c r="AD8" s="149">
        <v>13</v>
      </c>
      <c r="AE8" s="149">
        <v>2.09909419227762</v>
      </c>
      <c r="AF8" s="149">
        <v>52</v>
      </c>
      <c r="AG8" s="149">
        <v>11</v>
      </c>
      <c r="AH8" s="149">
        <v>11</v>
      </c>
      <c r="AI8" s="149">
        <v>1.44312725719087</v>
      </c>
      <c r="AJ8" s="149">
        <v>21</v>
      </c>
      <c r="AK8" s="138"/>
      <c r="AL8" s="149">
        <v>211</v>
      </c>
      <c r="AM8" s="149">
        <v>42</v>
      </c>
      <c r="AN8" s="149">
        <v>27.6818046606612</v>
      </c>
      <c r="AO8" s="149">
        <v>33</v>
      </c>
      <c r="AP8" s="148">
        <v>8</v>
      </c>
      <c r="AQ8" s="138"/>
      <c r="AR8" s="156">
        <f t="shared" si="3"/>
        <v>1.04954709613881</v>
      </c>
      <c r="AS8" s="138"/>
      <c r="AT8" s="138"/>
      <c r="AU8" s="156">
        <v>3</v>
      </c>
      <c r="AV8" s="138"/>
      <c r="AW8" s="156">
        <f t="shared" si="4"/>
        <v>0.263257055714908</v>
      </c>
      <c r="AX8" s="138"/>
      <c r="AY8" s="138"/>
      <c r="AZ8" s="138"/>
      <c r="BA8" s="138"/>
      <c r="BB8" s="156">
        <v>254</v>
      </c>
      <c r="BC8" s="138"/>
      <c r="BD8" s="156">
        <f t="shared" si="5"/>
        <v>33.3231203024073</v>
      </c>
      <c r="BE8" s="138"/>
      <c r="BF8" s="138"/>
      <c r="BG8" s="149">
        <v>38930.35999</v>
      </c>
      <c r="BH8" s="149">
        <v>18</v>
      </c>
      <c r="BI8" s="149">
        <v>5107.40578489288</v>
      </c>
      <c r="BJ8" s="149">
        <v>15</v>
      </c>
      <c r="BK8" s="149">
        <v>64416.745</v>
      </c>
      <c r="BL8" s="149">
        <v>20</v>
      </c>
      <c r="BM8" s="149">
        <v>8451.05095718304</v>
      </c>
      <c r="BN8" s="149">
        <v>18</v>
      </c>
      <c r="BO8" s="149">
        <v>17.75</v>
      </c>
      <c r="BP8" s="138">
        <v>88.6</v>
      </c>
      <c r="BQ8" s="138"/>
      <c r="BR8" s="138"/>
      <c r="BS8" s="172">
        <v>2.89</v>
      </c>
      <c r="BT8" s="149">
        <v>14</v>
      </c>
      <c r="BU8" s="149">
        <v>0.141281286567</v>
      </c>
      <c r="BV8" s="149">
        <v>21</v>
      </c>
      <c r="BW8" s="149">
        <v>17.5</v>
      </c>
      <c r="BX8" s="172">
        <v>51</v>
      </c>
      <c r="BY8" s="149">
        <v>19</v>
      </c>
      <c r="BZ8" s="149">
        <v>5.17738876239318</v>
      </c>
      <c r="CA8" s="149">
        <v>55</v>
      </c>
      <c r="CB8" s="149">
        <v>37</v>
      </c>
      <c r="CC8" s="177">
        <v>15.31</v>
      </c>
      <c r="CD8" s="149"/>
      <c r="CE8" s="149"/>
      <c r="CF8" s="149"/>
      <c r="CG8" s="149"/>
      <c r="CH8" s="177">
        <v>481</v>
      </c>
      <c r="CI8" s="149"/>
      <c r="CJ8" s="149"/>
      <c r="CK8" s="149"/>
      <c r="CL8" s="149"/>
      <c r="CM8" s="149">
        <v>27.25</v>
      </c>
      <c r="CN8" s="149">
        <v>43</v>
      </c>
      <c r="CO8" s="138"/>
      <c r="CP8" s="138">
        <v>4</v>
      </c>
      <c r="CQ8" s="138">
        <v>38</v>
      </c>
      <c r="CR8" s="149">
        <v>327</v>
      </c>
      <c r="CS8" s="138">
        <v>1</v>
      </c>
      <c r="CT8" s="156">
        <f t="shared" si="6"/>
        <v>370</v>
      </c>
      <c r="CU8" s="138"/>
      <c r="CV8" s="156">
        <f t="shared" si="7"/>
        <v>32.4683702048386</v>
      </c>
      <c r="CW8" s="138"/>
      <c r="CX8" s="138"/>
      <c r="CY8" s="138"/>
      <c r="CZ8" s="138"/>
      <c r="DA8" s="149">
        <v>95.1</v>
      </c>
      <c r="DB8" s="149">
        <v>76.3</v>
      </c>
      <c r="DC8" s="149">
        <v>91.98</v>
      </c>
      <c r="DD8" s="149">
        <v>94.81</v>
      </c>
      <c r="DE8" s="149">
        <v>90.09</v>
      </c>
      <c r="DF8" s="149">
        <v>94.81</v>
      </c>
      <c r="DG8" s="149">
        <v>90.515</v>
      </c>
      <c r="DH8" s="149">
        <v>0.935</v>
      </c>
      <c r="DI8" s="149">
        <v>93.5</v>
      </c>
      <c r="DJ8" s="149">
        <v>92.0075</v>
      </c>
      <c r="DK8" s="138">
        <v>0.769</v>
      </c>
      <c r="DL8" s="138">
        <v>76.9</v>
      </c>
      <c r="DM8" s="138">
        <v>0.84516</v>
      </c>
      <c r="DN8" s="138">
        <v>84.516</v>
      </c>
      <c r="DO8" s="138">
        <v>0.9178</v>
      </c>
      <c r="DP8" s="138">
        <v>91.78</v>
      </c>
      <c r="DQ8" s="138">
        <v>76.5</v>
      </c>
      <c r="DR8" s="138">
        <v>66</v>
      </c>
      <c r="DS8" s="195">
        <f t="shared" si="8"/>
        <v>79.1392</v>
      </c>
      <c r="DT8" s="138">
        <v>78.8</v>
      </c>
      <c r="DU8" s="149">
        <v>79</v>
      </c>
      <c r="DV8" s="149">
        <v>83.3822333333333</v>
      </c>
      <c r="DW8" s="149">
        <v>68</v>
      </c>
      <c r="DX8" s="138"/>
      <c r="DY8" s="149">
        <v>15</v>
      </c>
      <c r="DZ8" s="149">
        <v>100</v>
      </c>
      <c r="EA8" s="149">
        <v>1</v>
      </c>
      <c r="EB8" s="149">
        <v>100</v>
      </c>
      <c r="EC8" s="149">
        <v>1</v>
      </c>
      <c r="ED8" s="149">
        <v>100</v>
      </c>
      <c r="EE8" s="149">
        <v>0</v>
      </c>
      <c r="EF8" s="149">
        <v>0</v>
      </c>
      <c r="EG8" s="138">
        <v>2.8</v>
      </c>
      <c r="EH8" s="149">
        <v>41</v>
      </c>
      <c r="EI8" s="149">
        <v>0.245706585333914</v>
      </c>
      <c r="EJ8" s="149">
        <v>38</v>
      </c>
      <c r="EK8" s="149">
        <v>39.5</v>
      </c>
      <c r="EL8" s="149">
        <v>67.9</v>
      </c>
      <c r="EM8" s="149">
        <v>28</v>
      </c>
      <c r="EN8" s="202">
        <v>1</v>
      </c>
      <c r="EO8" s="203">
        <v>1</v>
      </c>
      <c r="EP8" s="149">
        <v>100</v>
      </c>
      <c r="EQ8" s="149">
        <v>100</v>
      </c>
      <c r="ER8" s="202">
        <v>18</v>
      </c>
      <c r="ES8" s="7">
        <v>1</v>
      </c>
      <c r="ET8" s="149">
        <v>100</v>
      </c>
      <c r="EU8" s="149">
        <v>100</v>
      </c>
      <c r="EV8" s="7">
        <v>1</v>
      </c>
      <c r="EW8" s="149">
        <v>100</v>
      </c>
      <c r="EX8" s="149">
        <v>1</v>
      </c>
      <c r="EY8" s="149">
        <v>21</v>
      </c>
      <c r="EZ8" s="149">
        <v>21</v>
      </c>
      <c r="FA8" s="149">
        <v>60.5</v>
      </c>
      <c r="FB8" s="149">
        <v>74</v>
      </c>
      <c r="FC8" s="149">
        <v>1</v>
      </c>
      <c r="FD8" s="149">
        <v>100</v>
      </c>
      <c r="FE8" s="149">
        <v>100</v>
      </c>
      <c r="FF8" s="149">
        <v>3</v>
      </c>
      <c r="FG8" s="149">
        <v>1</v>
      </c>
      <c r="FH8" s="149">
        <v>50</v>
      </c>
      <c r="FI8" s="149">
        <v>0</v>
      </c>
      <c r="FJ8" s="149">
        <v>0</v>
      </c>
      <c r="FK8" s="7">
        <v>1</v>
      </c>
      <c r="FL8" s="149">
        <f t="shared" si="9"/>
        <v>100</v>
      </c>
      <c r="FM8" s="149">
        <v>50</v>
      </c>
      <c r="FN8" s="149">
        <v>52</v>
      </c>
      <c r="FO8" s="149">
        <v>7</v>
      </c>
      <c r="FP8" s="149">
        <v>85</v>
      </c>
      <c r="FQ8" s="149">
        <v>85</v>
      </c>
      <c r="FR8" s="149">
        <v>1</v>
      </c>
      <c r="FS8" s="149">
        <v>100</v>
      </c>
      <c r="FT8" s="149">
        <v>92.5</v>
      </c>
      <c r="FU8" s="149">
        <v>77</v>
      </c>
      <c r="FV8" s="149">
        <v>87.2857142857143</v>
      </c>
      <c r="FW8" s="149">
        <v>512</v>
      </c>
      <c r="FX8" s="149">
        <v>57</v>
      </c>
      <c r="FY8" s="149">
        <v>497</v>
      </c>
      <c r="FZ8" s="149">
        <v>59</v>
      </c>
      <c r="GA8" s="149">
        <v>4</v>
      </c>
      <c r="GB8" s="149">
        <v>50</v>
      </c>
      <c r="GC8" s="149">
        <v>0.524773548069406</v>
      </c>
      <c r="GD8" s="149">
        <v>92</v>
      </c>
      <c r="GE8" s="149">
        <v>64.5</v>
      </c>
      <c r="GF8" s="149">
        <v>0.712962963</v>
      </c>
      <c r="GG8" s="149">
        <v>35</v>
      </c>
      <c r="GH8" s="149">
        <v>35</v>
      </c>
      <c r="GI8" s="149">
        <v>0.65</v>
      </c>
      <c r="GJ8" s="149">
        <v>28</v>
      </c>
      <c r="GK8" s="149">
        <v>0.36</v>
      </c>
      <c r="GL8" s="149">
        <v>1</v>
      </c>
      <c r="GM8" s="149">
        <v>73.03711328</v>
      </c>
      <c r="GN8" s="149">
        <v>28</v>
      </c>
      <c r="GO8" s="149">
        <v>19</v>
      </c>
      <c r="GP8" s="149">
        <v>39.5</v>
      </c>
      <c r="GQ8" s="149">
        <v>52</v>
      </c>
      <c r="GR8" s="149">
        <v>0.4</v>
      </c>
      <c r="GS8" s="149">
        <v>8</v>
      </c>
      <c r="GT8" s="149">
        <v>0.37</v>
      </c>
      <c r="GU8" s="149">
        <v>9</v>
      </c>
      <c r="GV8" s="149">
        <v>25.13756808</v>
      </c>
      <c r="GW8" s="149">
        <v>15</v>
      </c>
      <c r="GX8" s="149">
        <v>10.6666666666667</v>
      </c>
      <c r="GY8" s="149">
        <v>0.61</v>
      </c>
      <c r="GZ8" s="149">
        <v>29</v>
      </c>
      <c r="HA8" s="149">
        <v>0.17</v>
      </c>
      <c r="HB8" s="149">
        <v>6</v>
      </c>
      <c r="HC8" s="149">
        <v>0.2</v>
      </c>
      <c r="HD8" s="149">
        <v>16</v>
      </c>
      <c r="HE8" s="149">
        <v>0.43</v>
      </c>
      <c r="HF8" s="149">
        <v>19</v>
      </c>
      <c r="HG8" s="149">
        <v>0.3</v>
      </c>
      <c r="HH8" s="149">
        <v>54</v>
      </c>
      <c r="HI8" s="149">
        <v>0.42</v>
      </c>
      <c r="HJ8" s="149">
        <v>8</v>
      </c>
      <c r="HK8" s="149">
        <v>0.33</v>
      </c>
      <c r="HL8" s="149">
        <v>81</v>
      </c>
      <c r="HM8" s="149">
        <v>0.24</v>
      </c>
      <c r="HN8" s="149">
        <v>8</v>
      </c>
      <c r="HO8" s="149">
        <v>0.44</v>
      </c>
      <c r="HP8" s="149">
        <v>57</v>
      </c>
      <c r="HQ8" s="149">
        <v>0.24</v>
      </c>
      <c r="HR8" s="149">
        <v>11</v>
      </c>
      <c r="HS8" s="149">
        <v>0.49</v>
      </c>
      <c r="HT8" s="149">
        <v>79</v>
      </c>
      <c r="HU8" s="149">
        <v>0.18</v>
      </c>
      <c r="HV8" s="149">
        <v>8</v>
      </c>
      <c r="HW8" s="149">
        <v>0.22</v>
      </c>
      <c r="HX8" s="149">
        <v>31</v>
      </c>
      <c r="HY8" s="149">
        <v>0.18</v>
      </c>
      <c r="HZ8" s="149">
        <v>0</v>
      </c>
      <c r="IA8" s="149">
        <v>0.32</v>
      </c>
      <c r="IB8" s="149">
        <v>36</v>
      </c>
      <c r="IC8" s="149">
        <v>29.5333333333333</v>
      </c>
      <c r="ID8" s="149">
        <v>0.28</v>
      </c>
      <c r="IE8" s="149">
        <v>4</v>
      </c>
      <c r="IF8" s="149">
        <v>0.41</v>
      </c>
      <c r="IG8" s="149">
        <v>14</v>
      </c>
      <c r="IH8" s="149">
        <v>9</v>
      </c>
      <c r="II8" s="149">
        <v>0.28</v>
      </c>
      <c r="IJ8" s="149">
        <v>15</v>
      </c>
      <c r="IK8" s="149">
        <v>0.48</v>
      </c>
      <c r="IL8" s="149">
        <v>93</v>
      </c>
      <c r="IM8" s="149">
        <v>54</v>
      </c>
      <c r="IN8" s="149">
        <v>25.8</v>
      </c>
      <c r="IO8" s="149">
        <v>25</v>
      </c>
      <c r="IP8" s="148">
        <v>0.228259829713958</v>
      </c>
      <c r="IQ8" s="138"/>
      <c r="IR8" s="138"/>
      <c r="IS8" s="149">
        <v>1</v>
      </c>
      <c r="IT8" s="149">
        <v>32</v>
      </c>
      <c r="IU8" s="149">
        <v>1</v>
      </c>
      <c r="IV8" s="149">
        <v>31</v>
      </c>
      <c r="IW8" s="149">
        <v>-0.63</v>
      </c>
      <c r="IX8" s="149">
        <v>16</v>
      </c>
      <c r="IY8" s="149">
        <v>26.3333333333333</v>
      </c>
      <c r="IZ8" s="149">
        <v>28.67547314</v>
      </c>
      <c r="JA8" s="149">
        <v>21</v>
      </c>
      <c r="JB8" s="149">
        <v>21</v>
      </c>
      <c r="JC8" s="149">
        <v>92.66</v>
      </c>
      <c r="JD8" s="149">
        <v>61</v>
      </c>
      <c r="JE8" s="149">
        <v>61</v>
      </c>
      <c r="JF8" s="149"/>
      <c r="JG8" s="149">
        <v>31</v>
      </c>
      <c r="JH8" s="149">
        <v>31</v>
      </c>
      <c r="JI8" s="138"/>
      <c r="JJ8" s="138"/>
      <c r="JK8" s="156">
        <v>120</v>
      </c>
      <c r="JL8" s="138"/>
      <c r="JM8" s="156">
        <v>96</v>
      </c>
      <c r="JN8" s="150"/>
      <c r="JO8" s="150"/>
      <c r="JP8" s="148">
        <v>8262</v>
      </c>
      <c r="JQ8" s="150"/>
      <c r="JR8" s="150"/>
      <c r="JS8" s="150"/>
      <c r="JT8" s="150"/>
      <c r="JU8" s="148">
        <v>1441</v>
      </c>
      <c r="JV8" s="150"/>
      <c r="JW8" s="150"/>
      <c r="JX8" s="150"/>
      <c r="JY8" s="150"/>
      <c r="JZ8" s="148">
        <v>489</v>
      </c>
      <c r="KA8" s="150"/>
      <c r="KB8" s="150"/>
      <c r="KC8" s="150"/>
      <c r="KD8" s="150"/>
      <c r="KE8" s="148">
        <v>309</v>
      </c>
      <c r="KF8" s="227"/>
      <c r="KG8" s="227"/>
      <c r="KH8" s="227"/>
      <c r="KI8" s="227"/>
      <c r="KJ8" s="227"/>
      <c r="KK8" s="227"/>
      <c r="KL8" s="227"/>
      <c r="KM8" s="227"/>
      <c r="KN8" s="235"/>
    </row>
    <row r="9" s="122" customFormat="1" ht="22.5" customHeight="1" spans="1:300">
      <c r="A9" s="139" t="s">
        <v>492</v>
      </c>
      <c r="B9" s="98" t="s">
        <v>493</v>
      </c>
      <c r="C9" s="98" t="s">
        <v>494</v>
      </c>
      <c r="D9" s="98" t="s">
        <v>495</v>
      </c>
      <c r="E9" s="98" t="s">
        <v>493</v>
      </c>
      <c r="F9" s="98" t="s">
        <v>463</v>
      </c>
      <c r="G9" s="98" t="s">
        <v>496</v>
      </c>
      <c r="H9" s="138">
        <v>99</v>
      </c>
      <c r="I9" s="138">
        <v>59342867</v>
      </c>
      <c r="J9" s="138">
        <v>11.3815696908137</v>
      </c>
      <c r="K9" s="138">
        <v>2639520000000</v>
      </c>
      <c r="L9" s="138">
        <v>12.7064940066432</v>
      </c>
      <c r="M9" s="138">
        <f t="shared" si="0"/>
        <v>44479.1452357703</v>
      </c>
      <c r="N9" s="138">
        <v>1</v>
      </c>
      <c r="O9" s="148">
        <v>5285</v>
      </c>
      <c r="P9" s="148">
        <v>5285</v>
      </c>
      <c r="Q9" s="150"/>
      <c r="R9" s="148">
        <f t="shared" si="1"/>
        <v>464.347198459421</v>
      </c>
      <c r="S9" s="150"/>
      <c r="T9" s="150"/>
      <c r="U9" s="148">
        <v>11211</v>
      </c>
      <c r="V9" s="138"/>
      <c r="W9" s="156">
        <f t="shared" si="2"/>
        <v>985.013517867279</v>
      </c>
      <c r="X9" s="138"/>
      <c r="Y9" s="149"/>
      <c r="Z9" s="149">
        <v>30</v>
      </c>
      <c r="AA9" s="149"/>
      <c r="AB9" s="149">
        <v>28</v>
      </c>
      <c r="AC9" s="149"/>
      <c r="AD9" s="149">
        <v>30</v>
      </c>
      <c r="AE9" s="149"/>
      <c r="AF9" s="149">
        <v>29</v>
      </c>
      <c r="AG9" s="149"/>
      <c r="AH9" s="149">
        <v>30</v>
      </c>
      <c r="AI9" s="149"/>
      <c r="AJ9" s="149">
        <v>29</v>
      </c>
      <c r="AK9" s="138"/>
      <c r="AL9" s="149">
        <v>5</v>
      </c>
      <c r="AM9" s="149">
        <v>9</v>
      </c>
      <c r="AN9" s="149">
        <v>0.439306715666434</v>
      </c>
      <c r="AO9" s="149">
        <v>8</v>
      </c>
      <c r="AP9" s="148"/>
      <c r="AQ9" s="138"/>
      <c r="AR9" s="156"/>
      <c r="AS9" s="138"/>
      <c r="AT9" s="138"/>
      <c r="AU9" s="156"/>
      <c r="AV9" s="138"/>
      <c r="AW9" s="156"/>
      <c r="AX9" s="138"/>
      <c r="AY9" s="138"/>
      <c r="AZ9" s="138"/>
      <c r="BA9" s="138"/>
      <c r="BB9" s="156">
        <v>157</v>
      </c>
      <c r="BC9" s="138"/>
      <c r="BD9" s="156">
        <f t="shared" si="5"/>
        <v>13.794230871926</v>
      </c>
      <c r="BE9" s="138"/>
      <c r="BF9" s="138"/>
      <c r="BG9" s="149">
        <v>849088.33</v>
      </c>
      <c r="BH9" s="149">
        <v>75</v>
      </c>
      <c r="BI9" s="149">
        <v>74602.0411125995</v>
      </c>
      <c r="BJ9" s="149">
        <v>75</v>
      </c>
      <c r="BK9" s="149">
        <v>1097238.408</v>
      </c>
      <c r="BL9" s="149">
        <v>75</v>
      </c>
      <c r="BM9" s="149">
        <v>96404.8402643094</v>
      </c>
      <c r="BN9" s="149">
        <v>75</v>
      </c>
      <c r="BO9" s="149">
        <v>75</v>
      </c>
      <c r="BP9" s="138">
        <v>87.7</v>
      </c>
      <c r="BQ9" s="138"/>
      <c r="BR9" s="138"/>
      <c r="BS9" s="172">
        <v>0.86</v>
      </c>
      <c r="BT9" s="149">
        <v>34</v>
      </c>
      <c r="BU9" s="149"/>
      <c r="BV9" s="149">
        <v>32</v>
      </c>
      <c r="BW9" s="149">
        <v>33</v>
      </c>
      <c r="BX9" s="172"/>
      <c r="BY9" s="149">
        <v>33</v>
      </c>
      <c r="BZ9" s="149"/>
      <c r="CA9" s="149">
        <v>32</v>
      </c>
      <c r="CB9" s="149">
        <v>32.5</v>
      </c>
      <c r="CC9" s="177"/>
      <c r="CD9" s="149"/>
      <c r="CE9" s="149"/>
      <c r="CF9" s="149"/>
      <c r="CG9" s="149"/>
      <c r="CH9" s="177"/>
      <c r="CI9" s="149"/>
      <c r="CJ9" s="149"/>
      <c r="CK9" s="149"/>
      <c r="CL9" s="149"/>
      <c r="CM9" s="149">
        <v>32.75</v>
      </c>
      <c r="CN9" s="149">
        <v>53</v>
      </c>
      <c r="CO9" s="138"/>
      <c r="CP9" s="138">
        <v>3</v>
      </c>
      <c r="CQ9" s="138">
        <v>22</v>
      </c>
      <c r="CR9" s="149">
        <v>95</v>
      </c>
      <c r="CS9" s="138">
        <v>1</v>
      </c>
      <c r="CT9" s="156">
        <f t="shared" si="6"/>
        <v>121</v>
      </c>
      <c r="CU9" s="138"/>
      <c r="CV9" s="156">
        <f t="shared" si="7"/>
        <v>9.52268973146636</v>
      </c>
      <c r="CW9" s="138"/>
      <c r="CX9" s="138"/>
      <c r="CY9" s="138"/>
      <c r="CZ9" s="138"/>
      <c r="DA9" s="149">
        <v>85.78</v>
      </c>
      <c r="DB9" s="149">
        <v>64.93</v>
      </c>
      <c r="DC9" s="149">
        <v>70.28</v>
      </c>
      <c r="DD9" s="149">
        <v>72.64</v>
      </c>
      <c r="DE9" s="149">
        <v>60.85</v>
      </c>
      <c r="DF9" s="149">
        <v>67.92</v>
      </c>
      <c r="DG9" s="149">
        <v>70.4</v>
      </c>
      <c r="DH9" s="149">
        <v>0.906</v>
      </c>
      <c r="DI9" s="149">
        <v>90.6</v>
      </c>
      <c r="DJ9" s="149">
        <v>80.5</v>
      </c>
      <c r="DK9" s="138">
        <v>0.796</v>
      </c>
      <c r="DL9" s="138">
        <v>79.6</v>
      </c>
      <c r="DM9" s="138">
        <v>0.83557</v>
      </c>
      <c r="DN9" s="138">
        <v>83.557</v>
      </c>
      <c r="DO9" s="138">
        <v>0.6575</v>
      </c>
      <c r="DP9" s="138">
        <v>65.75</v>
      </c>
      <c r="DQ9" s="138">
        <v>100</v>
      </c>
      <c r="DR9" s="138">
        <v>61</v>
      </c>
      <c r="DS9" s="195">
        <f t="shared" si="8"/>
        <v>77.9814</v>
      </c>
      <c r="DT9" s="138">
        <v>79.3</v>
      </c>
      <c r="DU9" s="149">
        <v>79</v>
      </c>
      <c r="DV9" s="149">
        <v>79.1604666666667</v>
      </c>
      <c r="DW9" s="149">
        <v>54</v>
      </c>
      <c r="DX9" s="138"/>
      <c r="DY9" s="149">
        <v>14</v>
      </c>
      <c r="DZ9" s="149">
        <v>100</v>
      </c>
      <c r="EA9" s="149">
        <v>1</v>
      </c>
      <c r="EB9" s="149">
        <v>100</v>
      </c>
      <c r="EC9" s="149">
        <v>1</v>
      </c>
      <c r="ED9" s="149">
        <v>100</v>
      </c>
      <c r="EE9" s="149">
        <v>0</v>
      </c>
      <c r="EF9" s="149">
        <v>0</v>
      </c>
      <c r="EG9" s="138">
        <v>2.9</v>
      </c>
      <c r="EH9" s="149">
        <v>42</v>
      </c>
      <c r="EI9" s="149">
        <v>0.228229753894648</v>
      </c>
      <c r="EJ9" s="149">
        <v>36</v>
      </c>
      <c r="EK9" s="149">
        <v>39</v>
      </c>
      <c r="EL9" s="149">
        <v>67.8</v>
      </c>
      <c r="EM9" s="149">
        <v>27</v>
      </c>
      <c r="EN9" s="202">
        <v>0</v>
      </c>
      <c r="EO9" s="204">
        <v>1</v>
      </c>
      <c r="EP9" s="149">
        <v>100</v>
      </c>
      <c r="EQ9" s="149">
        <v>100</v>
      </c>
      <c r="ER9" s="202">
        <v>0</v>
      </c>
      <c r="ES9" s="7">
        <v>0</v>
      </c>
      <c r="ET9" s="149">
        <v>0</v>
      </c>
      <c r="EU9" s="149">
        <v>0</v>
      </c>
      <c r="EV9" s="7">
        <v>0</v>
      </c>
      <c r="EW9" s="149">
        <v>0</v>
      </c>
      <c r="EX9" s="149"/>
      <c r="EY9" s="149">
        <v>52</v>
      </c>
      <c r="EZ9" s="149">
        <v>52</v>
      </c>
      <c r="FA9" s="149">
        <v>26</v>
      </c>
      <c r="FB9" s="149">
        <v>41</v>
      </c>
      <c r="FC9" s="149">
        <v>0</v>
      </c>
      <c r="FD9" s="149">
        <v>0</v>
      </c>
      <c r="FE9" s="149">
        <v>0</v>
      </c>
      <c r="FF9" s="149">
        <v>0</v>
      </c>
      <c r="FG9" s="149">
        <v>2</v>
      </c>
      <c r="FH9" s="149">
        <v>100</v>
      </c>
      <c r="FI9" s="149">
        <v>1</v>
      </c>
      <c r="FJ9" s="149">
        <v>100</v>
      </c>
      <c r="FK9" s="7">
        <v>1</v>
      </c>
      <c r="FL9" s="149">
        <f t="shared" si="9"/>
        <v>100</v>
      </c>
      <c r="FM9" s="149">
        <v>100</v>
      </c>
      <c r="FN9" s="149">
        <v>90</v>
      </c>
      <c r="FO9" s="149">
        <v>6</v>
      </c>
      <c r="FP9" s="149">
        <v>72</v>
      </c>
      <c r="FQ9" s="149">
        <v>72</v>
      </c>
      <c r="FR9" s="149">
        <v>1</v>
      </c>
      <c r="FS9" s="149">
        <v>100</v>
      </c>
      <c r="FT9" s="149">
        <v>86</v>
      </c>
      <c r="FU9" s="149">
        <v>77</v>
      </c>
      <c r="FV9" s="149">
        <v>87.2857142857143</v>
      </c>
      <c r="FW9" s="149">
        <v>487</v>
      </c>
      <c r="FX9" s="149">
        <v>37</v>
      </c>
      <c r="FY9" s="149">
        <v>471</v>
      </c>
      <c r="FZ9" s="149">
        <v>37</v>
      </c>
      <c r="GA9" s="149"/>
      <c r="GB9" s="149">
        <v>50</v>
      </c>
      <c r="GC9" s="149"/>
      <c r="GD9" s="149">
        <v>33</v>
      </c>
      <c r="GE9" s="149">
        <v>39.25</v>
      </c>
      <c r="GF9" s="149">
        <v>0.712592593</v>
      </c>
      <c r="GG9" s="149">
        <v>35</v>
      </c>
      <c r="GH9" s="149">
        <v>35</v>
      </c>
      <c r="GI9" s="149">
        <v>0.51</v>
      </c>
      <c r="GJ9" s="149">
        <v>6</v>
      </c>
      <c r="GK9" s="149">
        <v>0.51</v>
      </c>
      <c r="GL9" s="149">
        <v>38</v>
      </c>
      <c r="GM9" s="149">
        <v>74.29279639</v>
      </c>
      <c r="GN9" s="149">
        <v>51</v>
      </c>
      <c r="GO9" s="149">
        <v>31.6666666666667</v>
      </c>
      <c r="GP9" s="149">
        <v>35.3055555555556</v>
      </c>
      <c r="GQ9" s="149">
        <v>42</v>
      </c>
      <c r="GR9" s="149">
        <v>0.53</v>
      </c>
      <c r="GS9" s="149">
        <v>34</v>
      </c>
      <c r="GT9" s="149">
        <v>0.49</v>
      </c>
      <c r="GU9" s="149">
        <v>32</v>
      </c>
      <c r="GV9" s="149">
        <v>25.63820881</v>
      </c>
      <c r="GW9" s="149">
        <v>17</v>
      </c>
      <c r="GX9" s="149">
        <v>27.6666666666667</v>
      </c>
      <c r="GY9" s="149">
        <v>0.6</v>
      </c>
      <c r="GZ9" s="149">
        <v>26</v>
      </c>
      <c r="HA9" s="149">
        <v>0.26</v>
      </c>
      <c r="HB9" s="149">
        <v>31</v>
      </c>
      <c r="HC9" s="149">
        <v>0.25</v>
      </c>
      <c r="HD9" s="149">
        <v>57</v>
      </c>
      <c r="HE9" s="149">
        <v>0.44</v>
      </c>
      <c r="HF9" s="149">
        <v>21</v>
      </c>
      <c r="HG9" s="149">
        <v>0.32</v>
      </c>
      <c r="HH9" s="149">
        <v>61</v>
      </c>
      <c r="HI9" s="149">
        <v>0.47</v>
      </c>
      <c r="HJ9" s="149">
        <v>17</v>
      </c>
      <c r="HK9" s="149">
        <v>0.31</v>
      </c>
      <c r="HL9" s="149">
        <v>71</v>
      </c>
      <c r="HM9" s="149">
        <v>0.38</v>
      </c>
      <c r="HN9" s="149">
        <v>38</v>
      </c>
      <c r="HO9" s="149">
        <v>0.38</v>
      </c>
      <c r="HP9" s="149">
        <v>33</v>
      </c>
      <c r="HQ9" s="149">
        <v>0.32</v>
      </c>
      <c r="HR9" s="149">
        <v>29</v>
      </c>
      <c r="HS9" s="149">
        <v>0.42</v>
      </c>
      <c r="HT9" s="149">
        <v>51</v>
      </c>
      <c r="HU9" s="149">
        <v>0.29</v>
      </c>
      <c r="HV9" s="149">
        <v>50</v>
      </c>
      <c r="HW9" s="149">
        <v>0.24</v>
      </c>
      <c r="HX9" s="149">
        <v>50</v>
      </c>
      <c r="HY9" s="149">
        <v>0.28</v>
      </c>
      <c r="HZ9" s="149">
        <v>18</v>
      </c>
      <c r="IA9" s="149">
        <v>0.34</v>
      </c>
      <c r="IB9" s="149">
        <v>57</v>
      </c>
      <c r="IC9" s="149">
        <v>40.6666666666667</v>
      </c>
      <c r="ID9" s="149">
        <v>0.58</v>
      </c>
      <c r="IE9" s="149">
        <v>75</v>
      </c>
      <c r="IF9" s="149">
        <v>0.61</v>
      </c>
      <c r="IG9" s="149">
        <v>60</v>
      </c>
      <c r="IH9" s="149">
        <v>67.5</v>
      </c>
      <c r="II9" s="149">
        <v>0.42</v>
      </c>
      <c r="IJ9" s="149">
        <v>77</v>
      </c>
      <c r="IK9" s="149">
        <v>0.41</v>
      </c>
      <c r="IL9" s="149">
        <v>18</v>
      </c>
      <c r="IM9" s="149">
        <v>47.5</v>
      </c>
      <c r="IN9" s="149">
        <v>45.8333333333333</v>
      </c>
      <c r="IO9" s="149">
        <v>60</v>
      </c>
      <c r="IP9" s="148">
        <v>0.276424939791276</v>
      </c>
      <c r="IQ9" s="138"/>
      <c r="IR9" s="138"/>
      <c r="IS9" s="149">
        <v>0.95</v>
      </c>
      <c r="IT9" s="149">
        <v>19</v>
      </c>
      <c r="IU9" s="149">
        <v>0.976</v>
      </c>
      <c r="IV9" s="149">
        <v>26</v>
      </c>
      <c r="IW9" s="149">
        <v>1.95</v>
      </c>
      <c r="IX9" s="149">
        <v>66</v>
      </c>
      <c r="IY9" s="149">
        <v>37</v>
      </c>
      <c r="IZ9" s="149">
        <v>34.16377503</v>
      </c>
      <c r="JA9" s="149">
        <v>34</v>
      </c>
      <c r="JB9" s="149">
        <v>34</v>
      </c>
      <c r="JC9" s="149">
        <v>74.71</v>
      </c>
      <c r="JD9" s="149">
        <v>23</v>
      </c>
      <c r="JE9" s="149">
        <v>23</v>
      </c>
      <c r="JF9" s="149">
        <v>78.7020034790039</v>
      </c>
      <c r="JG9" s="149">
        <v>21</v>
      </c>
      <c r="JH9" s="149">
        <v>21</v>
      </c>
      <c r="JI9" s="138"/>
      <c r="JJ9" s="138"/>
      <c r="JK9" s="156">
        <v>7</v>
      </c>
      <c r="JL9" s="138"/>
      <c r="JM9" s="156">
        <v>7</v>
      </c>
      <c r="JN9" s="150"/>
      <c r="JO9" s="150"/>
      <c r="JP9" s="148">
        <v>7272</v>
      </c>
      <c r="JQ9" s="150"/>
      <c r="JR9" s="150"/>
      <c r="JS9" s="150"/>
      <c r="JT9" s="150"/>
      <c r="JU9" s="148">
        <v>1228</v>
      </c>
      <c r="JV9" s="150"/>
      <c r="JW9" s="150"/>
      <c r="JX9" s="150"/>
      <c r="JY9" s="150"/>
      <c r="JZ9" s="148">
        <v>347</v>
      </c>
      <c r="KA9" s="150"/>
      <c r="KB9" s="150"/>
      <c r="KC9" s="150"/>
      <c r="KD9" s="150"/>
      <c r="KE9" s="148">
        <v>330</v>
      </c>
      <c r="KF9" s="227"/>
      <c r="KG9" s="227"/>
      <c r="KH9" s="227"/>
      <c r="KI9" s="227"/>
      <c r="KJ9" s="227"/>
      <c r="KK9" s="227"/>
      <c r="KL9" s="227"/>
      <c r="KM9" s="227"/>
      <c r="KN9" s="235"/>
    </row>
    <row r="10" s="122" customFormat="1" ht="22.5" customHeight="1" spans="1:300">
      <c r="A10" s="140" t="s">
        <v>497</v>
      </c>
      <c r="B10" s="98" t="s">
        <v>498</v>
      </c>
      <c r="C10" s="98" t="s">
        <v>499</v>
      </c>
      <c r="D10" s="98" t="s">
        <v>500</v>
      </c>
      <c r="E10" s="98" t="s">
        <v>498</v>
      </c>
      <c r="F10" s="98" t="s">
        <v>501</v>
      </c>
      <c r="G10" s="98" t="s">
        <v>502</v>
      </c>
      <c r="H10" s="138">
        <v>103</v>
      </c>
      <c r="I10" s="138">
        <v>1450670411</v>
      </c>
      <c r="J10" s="138">
        <v>278.228997281137</v>
      </c>
      <c r="K10" s="138">
        <v>22841410000000</v>
      </c>
      <c r="L10" s="138">
        <v>109.957204062966</v>
      </c>
      <c r="M10" s="138">
        <f t="shared" si="0"/>
        <v>15745.4166203435</v>
      </c>
      <c r="N10" s="138">
        <v>1</v>
      </c>
      <c r="O10" s="148">
        <v>76343</v>
      </c>
      <c r="P10" s="148">
        <v>76343</v>
      </c>
      <c r="Q10" s="150"/>
      <c r="R10" s="148">
        <f t="shared" si="1"/>
        <v>274.38908505593</v>
      </c>
      <c r="S10" s="150"/>
      <c r="T10" s="150"/>
      <c r="U10" s="148">
        <v>190199</v>
      </c>
      <c r="V10" s="138"/>
      <c r="W10" s="156">
        <f t="shared" si="2"/>
        <v>683.605957174237</v>
      </c>
      <c r="X10" s="138"/>
      <c r="Y10" s="149">
        <v>407</v>
      </c>
      <c r="Z10" s="149">
        <v>100</v>
      </c>
      <c r="AA10" s="149">
        <v>1.46282380333185</v>
      </c>
      <c r="AB10" s="149">
        <v>30</v>
      </c>
      <c r="AC10" s="149">
        <v>140</v>
      </c>
      <c r="AD10" s="149">
        <v>99</v>
      </c>
      <c r="AE10" s="149">
        <v>0.503182635052725</v>
      </c>
      <c r="AF10" s="149">
        <v>18</v>
      </c>
      <c r="AG10" s="149">
        <v>169</v>
      </c>
      <c r="AH10" s="149">
        <v>100</v>
      </c>
      <c r="AI10" s="149">
        <v>0.607413323742218</v>
      </c>
      <c r="AJ10" s="149">
        <v>12</v>
      </c>
      <c r="AK10" s="138"/>
      <c r="AL10" s="149">
        <v>33761</v>
      </c>
      <c r="AM10" s="149">
        <v>100</v>
      </c>
      <c r="AN10" s="149">
        <v>121.342492442965</v>
      </c>
      <c r="AO10" s="149">
        <v>75</v>
      </c>
      <c r="AP10" s="148">
        <v>4859</v>
      </c>
      <c r="AQ10" s="138"/>
      <c r="AR10" s="156">
        <f t="shared" ref="AR10:AR12" si="10">AP10/J10</f>
        <v>17.4640315980085</v>
      </c>
      <c r="AS10" s="138"/>
      <c r="AT10" s="138"/>
      <c r="AU10" s="156">
        <v>98</v>
      </c>
      <c r="AV10" s="138"/>
      <c r="AW10" s="156">
        <f t="shared" ref="AW10:AW15" si="11">AU10/L10</f>
        <v>0.891255837533675</v>
      </c>
      <c r="AX10" s="138"/>
      <c r="AY10" s="138"/>
      <c r="AZ10" s="138"/>
      <c r="BA10" s="138"/>
      <c r="BB10" s="156">
        <f>328+85+20</f>
        <v>433</v>
      </c>
      <c r="BC10" s="138"/>
      <c r="BD10" s="156">
        <f t="shared" si="5"/>
        <v>1.5562720069845</v>
      </c>
      <c r="BE10" s="138"/>
      <c r="BF10" s="138"/>
      <c r="BG10" s="149">
        <v>422602.6739</v>
      </c>
      <c r="BH10" s="149">
        <v>56</v>
      </c>
      <c r="BI10" s="149">
        <v>1518.90233595235</v>
      </c>
      <c r="BJ10" s="149">
        <v>9</v>
      </c>
      <c r="BK10" s="149">
        <v>699630.9852</v>
      </c>
      <c r="BL10" s="149">
        <v>63</v>
      </c>
      <c r="BM10" s="149">
        <v>2514.5868764105</v>
      </c>
      <c r="BN10" s="149">
        <v>10</v>
      </c>
      <c r="BO10" s="149">
        <v>34.5</v>
      </c>
      <c r="BP10" s="138">
        <v>85.8</v>
      </c>
      <c r="BQ10" s="138"/>
      <c r="BR10" s="138"/>
      <c r="BS10" s="172">
        <v>9.29</v>
      </c>
      <c r="BT10" s="149">
        <v>62</v>
      </c>
      <c r="BU10" s="149">
        <v>0.0705729112169522</v>
      </c>
      <c r="BV10" s="149">
        <v>11</v>
      </c>
      <c r="BW10" s="149">
        <v>36.5</v>
      </c>
      <c r="BX10" s="172">
        <v>98</v>
      </c>
      <c r="BY10" s="149">
        <v>58</v>
      </c>
      <c r="BZ10" s="149">
        <v>1.10952257325621</v>
      </c>
      <c r="CA10" s="149">
        <v>4</v>
      </c>
      <c r="CB10" s="149">
        <v>31</v>
      </c>
      <c r="CC10" s="177">
        <v>119.32</v>
      </c>
      <c r="CD10" s="149"/>
      <c r="CE10" s="149"/>
      <c r="CF10" s="149"/>
      <c r="CG10" s="149"/>
      <c r="CH10" s="177">
        <v>1605</v>
      </c>
      <c r="CI10" s="149"/>
      <c r="CJ10" s="149"/>
      <c r="CK10" s="149"/>
      <c r="CL10" s="149"/>
      <c r="CM10" s="149">
        <v>33.75</v>
      </c>
      <c r="CN10" s="149">
        <v>54</v>
      </c>
      <c r="CO10" s="138"/>
      <c r="CP10" s="138">
        <v>217</v>
      </c>
      <c r="CQ10" s="138">
        <f>115+13+5</f>
        <v>133</v>
      </c>
      <c r="CR10" s="149">
        <v>573</v>
      </c>
      <c r="CS10" s="138">
        <v>51</v>
      </c>
      <c r="CT10" s="156">
        <f t="shared" si="6"/>
        <v>974</v>
      </c>
      <c r="CU10" s="138"/>
      <c r="CV10" s="156">
        <f t="shared" si="7"/>
        <v>8.85799169140612</v>
      </c>
      <c r="CW10" s="138"/>
      <c r="CX10" s="138"/>
      <c r="CY10" s="138"/>
      <c r="CZ10" s="138"/>
      <c r="DA10" s="149">
        <v>7.35</v>
      </c>
      <c r="DB10" s="149">
        <v>25.12</v>
      </c>
      <c r="DC10" s="149">
        <v>73.58</v>
      </c>
      <c r="DD10" s="149">
        <v>38.68</v>
      </c>
      <c r="DE10" s="149">
        <v>52.83</v>
      </c>
      <c r="DF10" s="149">
        <v>54.25</v>
      </c>
      <c r="DG10" s="149">
        <v>41.9683333333333</v>
      </c>
      <c r="DH10" s="149">
        <v>0.788</v>
      </c>
      <c r="DI10" s="149">
        <v>78.8</v>
      </c>
      <c r="DJ10" s="149">
        <v>60.3841666666666</v>
      </c>
      <c r="DK10" s="138">
        <v>0.665</v>
      </c>
      <c r="DL10" s="138">
        <v>66.5</v>
      </c>
      <c r="DM10" s="138">
        <v>0.87184</v>
      </c>
      <c r="DN10" s="138">
        <v>87.184</v>
      </c>
      <c r="DO10" s="138">
        <v>0.9315</v>
      </c>
      <c r="DP10" s="138">
        <v>93.15</v>
      </c>
      <c r="DQ10" s="138">
        <v>91.64</v>
      </c>
      <c r="DR10" s="138">
        <v>35</v>
      </c>
      <c r="DS10" s="195">
        <f t="shared" si="8"/>
        <v>74.6948</v>
      </c>
      <c r="DT10" s="138">
        <v>70.9</v>
      </c>
      <c r="DU10" s="149">
        <v>71</v>
      </c>
      <c r="DV10" s="149">
        <v>68.6929888888889</v>
      </c>
      <c r="DW10" s="149">
        <v>20</v>
      </c>
      <c r="DX10" s="138"/>
      <c r="DY10" s="149">
        <v>13</v>
      </c>
      <c r="DZ10" s="149">
        <v>100</v>
      </c>
      <c r="EA10" s="149">
        <v>1</v>
      </c>
      <c r="EB10" s="149">
        <v>100</v>
      </c>
      <c r="EC10" s="149">
        <v>1</v>
      </c>
      <c r="ED10" s="149">
        <v>100</v>
      </c>
      <c r="EE10" s="149">
        <v>1</v>
      </c>
      <c r="EF10" s="149">
        <v>100</v>
      </c>
      <c r="EG10" s="138">
        <v>32.5</v>
      </c>
      <c r="EH10" s="149">
        <v>100</v>
      </c>
      <c r="EI10" s="149">
        <v>0.295569537957596</v>
      </c>
      <c r="EJ10" s="149">
        <v>43</v>
      </c>
      <c r="EK10" s="149">
        <v>71.5</v>
      </c>
      <c r="EL10" s="149">
        <v>94.3</v>
      </c>
      <c r="EM10" s="149">
        <v>76</v>
      </c>
      <c r="EN10" s="202">
        <v>1</v>
      </c>
      <c r="EO10" s="203">
        <v>1</v>
      </c>
      <c r="EP10" s="149">
        <v>100</v>
      </c>
      <c r="EQ10" s="149">
        <v>100</v>
      </c>
      <c r="ER10" s="202">
        <v>10</v>
      </c>
      <c r="ES10" s="7">
        <v>1</v>
      </c>
      <c r="ET10" s="149">
        <v>100</v>
      </c>
      <c r="EU10" s="149">
        <v>100</v>
      </c>
      <c r="EV10" s="7">
        <v>0</v>
      </c>
      <c r="EW10" s="149">
        <v>0</v>
      </c>
      <c r="EX10" s="149">
        <v>4</v>
      </c>
      <c r="EY10" s="149">
        <v>100</v>
      </c>
      <c r="EZ10" s="149">
        <v>100</v>
      </c>
      <c r="FA10" s="149">
        <v>50</v>
      </c>
      <c r="FB10" s="149">
        <v>64</v>
      </c>
      <c r="FC10" s="149">
        <v>1</v>
      </c>
      <c r="FD10" s="149">
        <v>100</v>
      </c>
      <c r="FE10" s="149">
        <v>100</v>
      </c>
      <c r="FF10" s="149">
        <v>10</v>
      </c>
      <c r="FG10" s="149">
        <v>1</v>
      </c>
      <c r="FH10" s="149">
        <v>50</v>
      </c>
      <c r="FI10" s="149">
        <v>1</v>
      </c>
      <c r="FJ10" s="149">
        <v>100</v>
      </c>
      <c r="FK10" s="7">
        <v>1</v>
      </c>
      <c r="FL10" s="149">
        <f t="shared" si="9"/>
        <v>100</v>
      </c>
      <c r="FM10" s="149">
        <v>83.3333333333333</v>
      </c>
      <c r="FN10" s="149">
        <v>77</v>
      </c>
      <c r="FO10" s="149">
        <v>5</v>
      </c>
      <c r="FP10" s="149">
        <v>59</v>
      </c>
      <c r="FQ10" s="149">
        <v>59</v>
      </c>
      <c r="FR10" s="149">
        <v>1</v>
      </c>
      <c r="FS10" s="149">
        <v>100</v>
      </c>
      <c r="FT10" s="149">
        <v>79.5</v>
      </c>
      <c r="FU10" s="149">
        <v>77</v>
      </c>
      <c r="FV10" s="149">
        <v>87.2857142857143</v>
      </c>
      <c r="FW10" s="149">
        <v>591</v>
      </c>
      <c r="FX10" s="149">
        <v>100</v>
      </c>
      <c r="FY10" s="149"/>
      <c r="FZ10" s="149">
        <v>33</v>
      </c>
      <c r="GA10" s="149"/>
      <c r="GB10" s="149">
        <v>50</v>
      </c>
      <c r="GC10" s="149"/>
      <c r="GD10" s="149">
        <v>33</v>
      </c>
      <c r="GE10" s="149">
        <v>54</v>
      </c>
      <c r="GF10" s="149">
        <v>0.794161224</v>
      </c>
      <c r="GG10" s="149">
        <v>82</v>
      </c>
      <c r="GH10" s="149">
        <v>82</v>
      </c>
      <c r="GI10" s="149">
        <v>0.72</v>
      </c>
      <c r="GJ10" s="149">
        <v>59</v>
      </c>
      <c r="GK10" s="149">
        <v>0.81</v>
      </c>
      <c r="GL10" s="149">
        <v>100</v>
      </c>
      <c r="GM10" s="149"/>
      <c r="GN10" s="149">
        <v>31</v>
      </c>
      <c r="GO10" s="149">
        <v>63.3333333333333</v>
      </c>
      <c r="GP10" s="149">
        <v>66.4444444444444</v>
      </c>
      <c r="GQ10" s="149">
        <v>100</v>
      </c>
      <c r="GR10" s="149">
        <v>0.83</v>
      </c>
      <c r="GS10" s="149">
        <v>100</v>
      </c>
      <c r="GT10" s="149">
        <v>0.8</v>
      </c>
      <c r="GU10" s="149">
        <v>100</v>
      </c>
      <c r="GV10" s="149"/>
      <c r="GW10" s="149">
        <v>33</v>
      </c>
      <c r="GX10" s="149">
        <v>77.6666666666667</v>
      </c>
      <c r="GY10" s="149">
        <v>0.86</v>
      </c>
      <c r="GZ10" s="149">
        <v>100</v>
      </c>
      <c r="HA10" s="149">
        <v>0.5</v>
      </c>
      <c r="HB10" s="149">
        <v>98</v>
      </c>
      <c r="HC10" s="149">
        <v>0.2</v>
      </c>
      <c r="HD10" s="149">
        <v>16</v>
      </c>
      <c r="HE10" s="149">
        <v>0.71</v>
      </c>
      <c r="HF10" s="149">
        <v>99</v>
      </c>
      <c r="HG10" s="149">
        <v>0.21</v>
      </c>
      <c r="HH10" s="149">
        <v>15</v>
      </c>
      <c r="HI10" s="149">
        <v>0.75</v>
      </c>
      <c r="HJ10" s="149">
        <v>100</v>
      </c>
      <c r="HK10" s="149">
        <v>0.17</v>
      </c>
      <c r="HL10" s="149">
        <v>7</v>
      </c>
      <c r="HM10" s="149">
        <v>0.55</v>
      </c>
      <c r="HN10" s="149">
        <v>93</v>
      </c>
      <c r="HO10" s="149">
        <v>0.34</v>
      </c>
      <c r="HP10" s="149">
        <v>19</v>
      </c>
      <c r="HQ10" s="149">
        <v>0.62</v>
      </c>
      <c r="HR10" s="149">
        <v>100</v>
      </c>
      <c r="HS10" s="149">
        <v>0.27</v>
      </c>
      <c r="HT10" s="149">
        <v>11</v>
      </c>
      <c r="HU10" s="149">
        <v>0.44</v>
      </c>
      <c r="HV10" s="149">
        <v>80</v>
      </c>
      <c r="HW10" s="149">
        <v>0.19</v>
      </c>
      <c r="HX10" s="149">
        <v>19</v>
      </c>
      <c r="HY10" s="149">
        <v>0.72</v>
      </c>
      <c r="HZ10" s="149">
        <v>100</v>
      </c>
      <c r="IA10" s="149">
        <v>0.15</v>
      </c>
      <c r="IB10" s="149">
        <v>3</v>
      </c>
      <c r="IC10" s="149">
        <v>57.3333333333333</v>
      </c>
      <c r="ID10" s="149">
        <v>0.66</v>
      </c>
      <c r="IE10" s="149">
        <v>94</v>
      </c>
      <c r="IF10" s="149">
        <v>0.76</v>
      </c>
      <c r="IG10" s="149">
        <v>97</v>
      </c>
      <c r="IH10" s="149">
        <v>95.5</v>
      </c>
      <c r="II10" s="149">
        <v>0.58</v>
      </c>
      <c r="IJ10" s="149">
        <v>100</v>
      </c>
      <c r="IK10" s="149">
        <v>0.3</v>
      </c>
      <c r="IL10" s="149">
        <v>9</v>
      </c>
      <c r="IM10" s="149">
        <v>54.5</v>
      </c>
      <c r="IN10" s="149">
        <v>71.25</v>
      </c>
      <c r="IO10" s="149">
        <v>100</v>
      </c>
      <c r="IP10" s="148">
        <v>0.272845808863348</v>
      </c>
      <c r="IQ10" s="138"/>
      <c r="IR10" s="138"/>
      <c r="IS10" s="149">
        <v>0.96</v>
      </c>
      <c r="IT10" s="149">
        <v>26</v>
      </c>
      <c r="IU10" s="149">
        <v>0.982</v>
      </c>
      <c r="IV10" s="149">
        <v>27</v>
      </c>
      <c r="IW10" s="149">
        <v>0.72</v>
      </c>
      <c r="IX10" s="149">
        <v>35</v>
      </c>
      <c r="IY10" s="149">
        <v>29.3333333333333</v>
      </c>
      <c r="IZ10" s="149"/>
      <c r="JA10" s="149">
        <v>32</v>
      </c>
      <c r="JB10" s="149">
        <v>32</v>
      </c>
      <c r="JC10" s="149"/>
      <c r="JD10" s="149">
        <v>33</v>
      </c>
      <c r="JE10" s="149">
        <v>33</v>
      </c>
      <c r="JF10" s="149"/>
      <c r="JG10" s="149">
        <v>31</v>
      </c>
      <c r="JH10" s="149">
        <v>31</v>
      </c>
      <c r="JI10" s="138"/>
      <c r="JJ10" s="138"/>
      <c r="JK10" s="156">
        <f>868+44</f>
        <v>912</v>
      </c>
      <c r="JL10" s="138"/>
      <c r="JM10" s="156">
        <f>1983+31</f>
        <v>2014</v>
      </c>
      <c r="JN10" s="150"/>
      <c r="JO10" s="150"/>
      <c r="JP10" s="148">
        <v>62789</v>
      </c>
      <c r="JQ10" s="150"/>
      <c r="JR10" s="150"/>
      <c r="JS10" s="150"/>
      <c r="JT10" s="150"/>
      <c r="JU10" s="148">
        <v>11999</v>
      </c>
      <c r="JV10" s="150"/>
      <c r="JW10" s="150"/>
      <c r="JX10" s="150"/>
      <c r="JY10" s="150"/>
      <c r="JZ10" s="148">
        <v>6124</v>
      </c>
      <c r="KA10" s="150"/>
      <c r="KB10" s="150"/>
      <c r="KC10" s="150"/>
      <c r="KD10" s="150"/>
      <c r="KE10" s="148">
        <v>2676</v>
      </c>
      <c r="KF10" s="227"/>
      <c r="KG10" s="227"/>
      <c r="KH10" s="227"/>
      <c r="KI10" s="227"/>
      <c r="KJ10" s="227"/>
      <c r="KK10" s="227"/>
      <c r="KL10" s="227"/>
      <c r="KM10" s="227"/>
      <c r="KN10" s="235"/>
    </row>
    <row r="11" s="122" customFormat="1" ht="22.5" customHeight="1" spans="1:300">
      <c r="A11" s="139" t="s">
        <v>503</v>
      </c>
      <c r="B11" s="98" t="s">
        <v>504</v>
      </c>
      <c r="C11" s="98" t="s">
        <v>505</v>
      </c>
      <c r="D11" s="98" t="s">
        <v>506</v>
      </c>
      <c r="E11" s="98" t="s">
        <v>507</v>
      </c>
      <c r="F11" s="98" t="s">
        <v>463</v>
      </c>
      <c r="G11" s="98" t="s">
        <v>508</v>
      </c>
      <c r="H11" s="138">
        <v>60</v>
      </c>
      <c r="I11" s="138">
        <v>144820423</v>
      </c>
      <c r="J11" s="138">
        <v>27.7756000064443</v>
      </c>
      <c r="K11" s="138">
        <v>2027610000000</v>
      </c>
      <c r="L11" s="138">
        <v>9.76079526308189</v>
      </c>
      <c r="M11" s="138">
        <f t="shared" si="0"/>
        <v>14000.8567714237</v>
      </c>
      <c r="N11" s="138">
        <v>1</v>
      </c>
      <c r="O11" s="148">
        <v>622</v>
      </c>
      <c r="P11" s="148">
        <v>622</v>
      </c>
      <c r="Q11" s="150"/>
      <c r="R11" s="148">
        <f t="shared" si="1"/>
        <v>22.3937556652489</v>
      </c>
      <c r="S11" s="150"/>
      <c r="T11" s="150"/>
      <c r="U11" s="148">
        <v>1103</v>
      </c>
      <c r="V11" s="138"/>
      <c r="W11" s="156">
        <f t="shared" si="2"/>
        <v>39.7111133420732</v>
      </c>
      <c r="X11" s="138"/>
      <c r="Y11" s="149">
        <v>18</v>
      </c>
      <c r="Z11" s="149">
        <v>11</v>
      </c>
      <c r="AA11" s="149">
        <v>0.648050807032927</v>
      </c>
      <c r="AB11" s="149">
        <v>12</v>
      </c>
      <c r="AC11" s="149">
        <v>6</v>
      </c>
      <c r="AD11" s="149">
        <v>8</v>
      </c>
      <c r="AE11" s="149">
        <v>0.216016935677642</v>
      </c>
      <c r="AF11" s="149">
        <v>10</v>
      </c>
      <c r="AG11" s="149">
        <v>3</v>
      </c>
      <c r="AH11" s="149">
        <v>7</v>
      </c>
      <c r="AI11" s="149">
        <v>0.108008467838821</v>
      </c>
      <c r="AJ11" s="149">
        <v>7</v>
      </c>
      <c r="AK11" s="138"/>
      <c r="AL11" s="149">
        <v>173</v>
      </c>
      <c r="AM11" s="149">
        <v>38</v>
      </c>
      <c r="AN11" s="149">
        <v>6.22848831203869</v>
      </c>
      <c r="AO11" s="149">
        <v>18</v>
      </c>
      <c r="AP11" s="148">
        <v>12</v>
      </c>
      <c r="AQ11" s="138"/>
      <c r="AR11" s="156">
        <f t="shared" si="10"/>
        <v>0.432033871355285</v>
      </c>
      <c r="AS11" s="138"/>
      <c r="AT11" s="138"/>
      <c r="AU11" s="156">
        <v>3</v>
      </c>
      <c r="AV11" s="138"/>
      <c r="AW11" s="156">
        <f t="shared" si="11"/>
        <v>0.3073520055632</v>
      </c>
      <c r="AX11" s="138"/>
      <c r="AY11" s="138"/>
      <c r="AZ11" s="138"/>
      <c r="BA11" s="138"/>
      <c r="BB11" s="156">
        <v>115</v>
      </c>
      <c r="BC11" s="138"/>
      <c r="BD11" s="156">
        <f t="shared" si="5"/>
        <v>4.14032460048814</v>
      </c>
      <c r="BE11" s="138"/>
      <c r="BF11" s="138"/>
      <c r="BG11" s="149">
        <v>71457</v>
      </c>
      <c r="BH11" s="149">
        <v>26</v>
      </c>
      <c r="BI11" s="149">
        <v>2572.65369545288</v>
      </c>
      <c r="BJ11" s="149">
        <v>11</v>
      </c>
      <c r="BK11" s="149">
        <v>98725.62</v>
      </c>
      <c r="BL11" s="149">
        <v>25</v>
      </c>
      <c r="BM11" s="149">
        <v>3554.40098421256</v>
      </c>
      <c r="BN11" s="149">
        <v>11</v>
      </c>
      <c r="BO11" s="149">
        <v>18.25</v>
      </c>
      <c r="BP11" s="138">
        <v>90.6</v>
      </c>
      <c r="BQ11" s="138"/>
      <c r="BR11" s="138"/>
      <c r="BS11" s="172"/>
      <c r="BT11" s="149">
        <v>34</v>
      </c>
      <c r="BU11" s="149"/>
      <c r="BV11" s="149">
        <v>32</v>
      </c>
      <c r="BW11" s="149">
        <v>33</v>
      </c>
      <c r="BX11" s="172"/>
      <c r="BY11" s="149">
        <v>33</v>
      </c>
      <c r="BZ11" s="149"/>
      <c r="CA11" s="149">
        <v>32</v>
      </c>
      <c r="CB11" s="149">
        <v>32.5</v>
      </c>
      <c r="CC11" s="177"/>
      <c r="CD11" s="149"/>
      <c r="CE11" s="149"/>
      <c r="CF11" s="149"/>
      <c r="CG11" s="149"/>
      <c r="CH11" s="177"/>
      <c r="CI11" s="149"/>
      <c r="CJ11" s="149"/>
      <c r="CK11" s="149"/>
      <c r="CL11" s="149"/>
      <c r="CM11" s="149">
        <v>32.75</v>
      </c>
      <c r="CN11" s="149">
        <v>53</v>
      </c>
      <c r="CO11" s="138"/>
      <c r="CP11" s="138">
        <v>78</v>
      </c>
      <c r="CQ11" s="138">
        <v>31</v>
      </c>
      <c r="CR11" s="149">
        <v>141</v>
      </c>
      <c r="CS11" s="138">
        <v>3</v>
      </c>
      <c r="CT11" s="156">
        <f t="shared" si="6"/>
        <v>253</v>
      </c>
      <c r="CU11" s="138"/>
      <c r="CV11" s="156">
        <f t="shared" si="7"/>
        <v>25.9200191358299</v>
      </c>
      <c r="CW11" s="138"/>
      <c r="CX11" s="138"/>
      <c r="CY11" s="138"/>
      <c r="CZ11" s="138"/>
      <c r="DA11" s="149">
        <v>13.24</v>
      </c>
      <c r="DB11" s="149">
        <v>13.27</v>
      </c>
      <c r="DC11" s="149">
        <v>26.42</v>
      </c>
      <c r="DD11" s="149">
        <v>12.74</v>
      </c>
      <c r="DE11" s="149">
        <v>12.26</v>
      </c>
      <c r="DF11" s="149">
        <v>15.57</v>
      </c>
      <c r="DG11" s="149">
        <v>15.5833333333333</v>
      </c>
      <c r="DH11" s="149">
        <v>0.821</v>
      </c>
      <c r="DI11" s="149">
        <v>82.1</v>
      </c>
      <c r="DJ11" s="149">
        <v>48.8416666666666</v>
      </c>
      <c r="DK11" s="138">
        <v>0.897</v>
      </c>
      <c r="DL11" s="138">
        <v>89.7</v>
      </c>
      <c r="DM11" s="138">
        <v>0.85325</v>
      </c>
      <c r="DN11" s="138">
        <v>85.325</v>
      </c>
      <c r="DO11" s="138">
        <v>0.6438</v>
      </c>
      <c r="DP11" s="138">
        <v>64.38</v>
      </c>
      <c r="DQ11" s="138">
        <v>92.13</v>
      </c>
      <c r="DR11" s="138">
        <v>35</v>
      </c>
      <c r="DS11" s="195">
        <f t="shared" si="8"/>
        <v>73.307</v>
      </c>
      <c r="DT11" s="138">
        <v>73.1</v>
      </c>
      <c r="DU11" s="149">
        <v>73</v>
      </c>
      <c r="DV11" s="149">
        <v>65.0495555555555</v>
      </c>
      <c r="DW11" s="149">
        <v>8</v>
      </c>
      <c r="DX11" s="138"/>
      <c r="DY11" s="149">
        <v>8</v>
      </c>
      <c r="DZ11" s="149">
        <v>100</v>
      </c>
      <c r="EA11" s="149">
        <v>1</v>
      </c>
      <c r="EB11" s="149">
        <v>100</v>
      </c>
      <c r="EC11" s="149">
        <v>1</v>
      </c>
      <c r="ED11" s="149">
        <v>100</v>
      </c>
      <c r="EE11" s="149">
        <v>1</v>
      </c>
      <c r="EF11" s="149">
        <v>100</v>
      </c>
      <c r="EG11" s="138">
        <v>1.5</v>
      </c>
      <c r="EH11" s="149">
        <v>29</v>
      </c>
      <c r="EI11" s="149">
        <v>0.1536760027816</v>
      </c>
      <c r="EJ11" s="149">
        <v>29</v>
      </c>
      <c r="EK11" s="149">
        <v>29</v>
      </c>
      <c r="EL11" s="149">
        <v>85.8</v>
      </c>
      <c r="EM11" s="149">
        <v>60</v>
      </c>
      <c r="EN11" s="202">
        <v>0</v>
      </c>
      <c r="EO11" s="203">
        <v>1</v>
      </c>
      <c r="EP11" s="149">
        <v>100</v>
      </c>
      <c r="EQ11" s="149">
        <v>100</v>
      </c>
      <c r="ER11" s="202">
        <v>4</v>
      </c>
      <c r="ES11" s="7">
        <v>1</v>
      </c>
      <c r="ET11" s="149">
        <v>100</v>
      </c>
      <c r="EU11" s="149">
        <v>100</v>
      </c>
      <c r="EV11" s="7">
        <v>0</v>
      </c>
      <c r="EW11" s="149">
        <v>0</v>
      </c>
      <c r="EX11" s="149">
        <v>1</v>
      </c>
      <c r="EY11" s="149">
        <v>21</v>
      </c>
      <c r="EZ11" s="149">
        <v>21</v>
      </c>
      <c r="FA11" s="149">
        <v>10.5</v>
      </c>
      <c r="FB11" s="149">
        <v>26</v>
      </c>
      <c r="FC11" s="149">
        <v>1</v>
      </c>
      <c r="FD11" s="149">
        <v>100</v>
      </c>
      <c r="FE11" s="149">
        <v>100</v>
      </c>
      <c r="FF11" s="149">
        <v>8</v>
      </c>
      <c r="FG11" s="149">
        <v>0</v>
      </c>
      <c r="FH11" s="149">
        <v>0</v>
      </c>
      <c r="FI11" s="149">
        <v>1</v>
      </c>
      <c r="FJ11" s="149">
        <v>100</v>
      </c>
      <c r="FK11" s="7">
        <v>1</v>
      </c>
      <c r="FL11" s="149">
        <f t="shared" si="9"/>
        <v>100</v>
      </c>
      <c r="FM11" s="149">
        <v>66.6666666666667</v>
      </c>
      <c r="FN11" s="149">
        <v>65</v>
      </c>
      <c r="FO11" s="149">
        <v>2</v>
      </c>
      <c r="FP11" s="149">
        <v>14</v>
      </c>
      <c r="FQ11" s="149">
        <v>14</v>
      </c>
      <c r="FR11" s="149">
        <v>1</v>
      </c>
      <c r="FS11" s="149">
        <v>100</v>
      </c>
      <c r="FT11" s="149">
        <v>57</v>
      </c>
      <c r="FU11" s="149">
        <v>77</v>
      </c>
      <c r="FV11" s="149">
        <v>87.2857142857143</v>
      </c>
      <c r="FW11" s="149">
        <v>488</v>
      </c>
      <c r="FX11" s="149">
        <v>38</v>
      </c>
      <c r="FY11" s="149"/>
      <c r="FZ11" s="149">
        <v>33</v>
      </c>
      <c r="GA11" s="149"/>
      <c r="GB11" s="149">
        <v>50</v>
      </c>
      <c r="GC11" s="149"/>
      <c r="GD11" s="149">
        <v>33</v>
      </c>
      <c r="GE11" s="149">
        <v>38.5</v>
      </c>
      <c r="GF11" s="149">
        <v>0.675555556</v>
      </c>
      <c r="GG11" s="149">
        <v>28</v>
      </c>
      <c r="GH11" s="149">
        <v>28</v>
      </c>
      <c r="GI11" s="149"/>
      <c r="GJ11" s="149">
        <v>33</v>
      </c>
      <c r="GK11" s="149"/>
      <c r="GL11" s="149">
        <v>40</v>
      </c>
      <c r="GM11" s="149"/>
      <c r="GN11" s="149">
        <v>31</v>
      </c>
      <c r="GO11" s="149">
        <v>34.6666666666667</v>
      </c>
      <c r="GP11" s="149">
        <v>33.7222222222222</v>
      </c>
      <c r="GQ11" s="149">
        <v>39</v>
      </c>
      <c r="GR11" s="149"/>
      <c r="GS11" s="149">
        <v>38</v>
      </c>
      <c r="GT11" s="149"/>
      <c r="GU11" s="149">
        <v>39</v>
      </c>
      <c r="GV11" s="149"/>
      <c r="GW11" s="149">
        <v>33</v>
      </c>
      <c r="GX11" s="149">
        <v>36.6666666666667</v>
      </c>
      <c r="GY11" s="149"/>
      <c r="GZ11" s="149">
        <v>54</v>
      </c>
      <c r="HA11" s="149"/>
      <c r="HB11" s="149">
        <v>40</v>
      </c>
      <c r="HC11" s="149"/>
      <c r="HD11" s="149">
        <v>37</v>
      </c>
      <c r="HE11" s="149"/>
      <c r="HF11" s="149">
        <v>39</v>
      </c>
      <c r="HG11" s="149"/>
      <c r="HH11" s="149">
        <v>34</v>
      </c>
      <c r="HI11" s="149"/>
      <c r="HJ11" s="149">
        <v>38</v>
      </c>
      <c r="HK11" s="149"/>
      <c r="HL11" s="149">
        <v>36</v>
      </c>
      <c r="HM11" s="149"/>
      <c r="HN11" s="149">
        <v>38</v>
      </c>
      <c r="HO11" s="149"/>
      <c r="HP11" s="149">
        <v>35</v>
      </c>
      <c r="HQ11" s="149"/>
      <c r="HR11" s="149">
        <v>39</v>
      </c>
      <c r="HS11" s="149"/>
      <c r="HT11" s="149">
        <v>37</v>
      </c>
      <c r="HU11" s="149"/>
      <c r="HV11" s="149">
        <v>52</v>
      </c>
      <c r="HW11" s="149"/>
      <c r="HX11" s="149">
        <v>36</v>
      </c>
      <c r="HY11" s="149"/>
      <c r="HZ11" s="149">
        <v>39</v>
      </c>
      <c r="IA11" s="149"/>
      <c r="IB11" s="149">
        <v>31</v>
      </c>
      <c r="IC11" s="149">
        <v>39</v>
      </c>
      <c r="ID11" s="149"/>
      <c r="IE11" s="149">
        <v>36</v>
      </c>
      <c r="IF11" s="149"/>
      <c r="IG11" s="149">
        <v>38</v>
      </c>
      <c r="IH11" s="149">
        <v>37</v>
      </c>
      <c r="II11" s="149"/>
      <c r="IJ11" s="149">
        <v>31</v>
      </c>
      <c r="IK11" s="149"/>
      <c r="IL11" s="149">
        <v>28</v>
      </c>
      <c r="IM11" s="149">
        <v>29.5</v>
      </c>
      <c r="IN11" s="149">
        <v>35.5416666666667</v>
      </c>
      <c r="IO11" s="149">
        <v>42</v>
      </c>
      <c r="IP11" s="148">
        <v>0.158658204895739</v>
      </c>
      <c r="IQ11" s="138"/>
      <c r="IR11" s="138"/>
      <c r="IS11" s="149"/>
      <c r="IT11" s="149">
        <v>19</v>
      </c>
      <c r="IU11" s="149"/>
      <c r="IV11" s="149">
        <v>21</v>
      </c>
      <c r="IW11" s="149"/>
      <c r="IX11" s="149">
        <v>36</v>
      </c>
      <c r="IY11" s="149">
        <v>25.3333333333333</v>
      </c>
      <c r="IZ11" s="149"/>
      <c r="JA11" s="149">
        <v>32</v>
      </c>
      <c r="JB11" s="149">
        <v>32</v>
      </c>
      <c r="JC11" s="149"/>
      <c r="JD11" s="149">
        <v>33</v>
      </c>
      <c r="JE11" s="149">
        <v>33</v>
      </c>
      <c r="JF11" s="149"/>
      <c r="JG11" s="149">
        <v>31</v>
      </c>
      <c r="JH11" s="149">
        <v>31</v>
      </c>
      <c r="JI11" s="138"/>
      <c r="JJ11" s="138"/>
      <c r="JK11" s="156">
        <v>1</v>
      </c>
      <c r="JL11" s="138"/>
      <c r="JM11" s="156">
        <v>7</v>
      </c>
      <c r="JN11" s="150"/>
      <c r="JO11" s="150"/>
      <c r="JP11" s="148">
        <v>8508</v>
      </c>
      <c r="JQ11" s="150"/>
      <c r="JR11" s="150"/>
      <c r="JS11" s="150"/>
      <c r="JT11" s="150"/>
      <c r="JU11" s="148">
        <v>81</v>
      </c>
      <c r="JV11" s="150"/>
      <c r="JW11" s="150"/>
      <c r="JX11" s="150"/>
      <c r="JY11" s="150"/>
      <c r="JZ11" s="148">
        <v>35</v>
      </c>
      <c r="KA11" s="150"/>
      <c r="KB11" s="150"/>
      <c r="KC11" s="150"/>
      <c r="KD11" s="150"/>
      <c r="KE11" s="148">
        <v>40</v>
      </c>
      <c r="KF11" s="227"/>
      <c r="KG11" s="227"/>
      <c r="KH11" s="227"/>
      <c r="KI11" s="227"/>
      <c r="KJ11" s="227"/>
      <c r="KK11" s="227"/>
      <c r="KL11" s="227"/>
      <c r="KM11" s="227"/>
      <c r="KN11" s="235"/>
    </row>
    <row r="12" s="122" customFormat="1" ht="22.5" customHeight="1" spans="1:300">
      <c r="A12" s="139" t="s">
        <v>509</v>
      </c>
      <c r="B12" s="98" t="s">
        <v>510</v>
      </c>
      <c r="C12" s="98" t="s">
        <v>511</v>
      </c>
      <c r="D12" s="98" t="s">
        <v>512</v>
      </c>
      <c r="E12" s="98" t="s">
        <v>510</v>
      </c>
      <c r="F12" s="98" t="s">
        <v>513</v>
      </c>
      <c r="G12" s="98" t="s">
        <v>514</v>
      </c>
      <c r="H12" s="138">
        <v>102</v>
      </c>
      <c r="I12" s="138">
        <v>1450935791</v>
      </c>
      <c r="J12" s="138">
        <v>278.279895411228</v>
      </c>
      <c r="K12" s="138">
        <v>4254740000000</v>
      </c>
      <c r="L12" s="138">
        <v>20.4820680691282</v>
      </c>
      <c r="M12" s="138">
        <f t="shared" si="0"/>
        <v>2932.41094912104</v>
      </c>
      <c r="N12" s="138">
        <v>1</v>
      </c>
      <c r="O12" s="148">
        <v>6366</v>
      </c>
      <c r="P12" s="148">
        <v>6366</v>
      </c>
      <c r="Q12" s="150"/>
      <c r="R12" s="148">
        <f t="shared" si="1"/>
        <v>22.8762483563272</v>
      </c>
      <c r="S12" s="150"/>
      <c r="T12" s="150"/>
      <c r="U12" s="148">
        <v>10006</v>
      </c>
      <c r="V12" s="138"/>
      <c r="W12" s="156">
        <f t="shared" si="2"/>
        <v>35.9566039983364</v>
      </c>
      <c r="X12" s="138"/>
      <c r="Y12" s="149">
        <v>41</v>
      </c>
      <c r="Z12" s="149">
        <v>24</v>
      </c>
      <c r="AA12" s="149">
        <v>0.147333676187467</v>
      </c>
      <c r="AB12" s="149">
        <v>6</v>
      </c>
      <c r="AC12" s="149">
        <v>2</v>
      </c>
      <c r="AD12" s="149">
        <v>7</v>
      </c>
      <c r="AE12" s="149">
        <v>0.00718700859451058</v>
      </c>
      <c r="AF12" s="149">
        <v>5</v>
      </c>
      <c r="AG12" s="149">
        <v>6</v>
      </c>
      <c r="AH12" s="149">
        <v>9</v>
      </c>
      <c r="AI12" s="149">
        <v>0.0215610257835317</v>
      </c>
      <c r="AJ12" s="149">
        <v>6</v>
      </c>
      <c r="AK12" s="138"/>
      <c r="AL12" s="149">
        <v>2</v>
      </c>
      <c r="AM12" s="149">
        <v>7</v>
      </c>
      <c r="AN12" s="149">
        <v>0.00718700859451058</v>
      </c>
      <c r="AO12" s="149">
        <v>7</v>
      </c>
      <c r="AP12" s="148">
        <v>325</v>
      </c>
      <c r="AQ12" s="138"/>
      <c r="AR12" s="156">
        <f t="shared" si="10"/>
        <v>1.16788889660797</v>
      </c>
      <c r="AS12" s="138"/>
      <c r="AT12" s="138"/>
      <c r="AU12" s="156"/>
      <c r="AV12" s="138"/>
      <c r="AW12" s="156"/>
      <c r="AX12" s="138"/>
      <c r="AY12" s="138"/>
      <c r="AZ12" s="138"/>
      <c r="BA12" s="138"/>
      <c r="BB12" s="156">
        <v>249</v>
      </c>
      <c r="BC12" s="138"/>
      <c r="BD12" s="156">
        <f t="shared" si="5"/>
        <v>0.894782570016567</v>
      </c>
      <c r="BE12" s="138"/>
      <c r="BF12" s="138"/>
      <c r="BG12" s="149">
        <v>29411.69</v>
      </c>
      <c r="BH12" s="149">
        <v>15</v>
      </c>
      <c r="BI12" s="149">
        <v>105.69103440454</v>
      </c>
      <c r="BJ12" s="149">
        <v>7</v>
      </c>
      <c r="BK12" s="149">
        <v>38541.096</v>
      </c>
      <c r="BL12" s="149">
        <v>14</v>
      </c>
      <c r="BM12" s="149">
        <v>138.497594096929</v>
      </c>
      <c r="BN12" s="149">
        <v>7</v>
      </c>
      <c r="BO12" s="149">
        <v>10.75</v>
      </c>
      <c r="BP12" s="173">
        <v>90.1</v>
      </c>
      <c r="BQ12" s="138"/>
      <c r="BR12" s="138"/>
      <c r="BS12" s="172">
        <v>1.16</v>
      </c>
      <c r="BT12" s="149">
        <v>12</v>
      </c>
      <c r="BU12" s="149">
        <v>0.067864240823176</v>
      </c>
      <c r="BV12" s="149">
        <v>10</v>
      </c>
      <c r="BW12" s="149">
        <v>11</v>
      </c>
      <c r="BX12" s="172">
        <v>74</v>
      </c>
      <c r="BY12" s="149">
        <v>14</v>
      </c>
      <c r="BZ12" s="149">
        <v>2.19704376765678</v>
      </c>
      <c r="CA12" s="149">
        <v>11</v>
      </c>
      <c r="CB12" s="149">
        <v>12.5</v>
      </c>
      <c r="CC12" s="177">
        <v>11.29</v>
      </c>
      <c r="CD12" s="149"/>
      <c r="CE12" s="149"/>
      <c r="CF12" s="149"/>
      <c r="CG12" s="149"/>
      <c r="CH12" s="177">
        <v>434</v>
      </c>
      <c r="CI12" s="149"/>
      <c r="CJ12" s="149"/>
      <c r="CK12" s="149"/>
      <c r="CL12" s="149"/>
      <c r="CM12" s="149">
        <v>11.75</v>
      </c>
      <c r="CN12" s="149">
        <v>17</v>
      </c>
      <c r="CO12" s="138"/>
      <c r="CP12" s="138">
        <v>3</v>
      </c>
      <c r="CQ12" s="138">
        <v>42</v>
      </c>
      <c r="CR12" s="149">
        <v>729</v>
      </c>
      <c r="CS12" s="138" t="s">
        <v>476</v>
      </c>
      <c r="CT12" s="156">
        <f t="shared" si="6"/>
        <v>774</v>
      </c>
      <c r="CU12" s="138"/>
      <c r="CV12" s="156">
        <f t="shared" si="7"/>
        <v>37.7891528036966</v>
      </c>
      <c r="CW12" s="138"/>
      <c r="CX12" s="138"/>
      <c r="CY12" s="138"/>
      <c r="CZ12" s="138"/>
      <c r="DA12" s="149">
        <v>51.47</v>
      </c>
      <c r="DB12" s="149">
        <v>21.33</v>
      </c>
      <c r="DC12" s="149">
        <v>67.92</v>
      </c>
      <c r="DD12" s="149">
        <v>47.17</v>
      </c>
      <c r="DE12" s="149">
        <v>56.13</v>
      </c>
      <c r="DF12" s="149">
        <v>41.51</v>
      </c>
      <c r="DG12" s="149">
        <v>47.5883333333333</v>
      </c>
      <c r="DH12" s="149">
        <v>0.644</v>
      </c>
      <c r="DI12" s="149">
        <v>64.4</v>
      </c>
      <c r="DJ12" s="149">
        <v>55.9941666666667</v>
      </c>
      <c r="DK12" s="138">
        <v>0.94</v>
      </c>
      <c r="DL12" s="138">
        <v>94</v>
      </c>
      <c r="DM12" s="138">
        <v>0.66776</v>
      </c>
      <c r="DN12" s="138">
        <v>66.776</v>
      </c>
      <c r="DO12" s="138">
        <v>0.6575</v>
      </c>
      <c r="DP12" s="138">
        <v>65.75</v>
      </c>
      <c r="DQ12" s="138">
        <v>98.49</v>
      </c>
      <c r="DR12" s="138">
        <v>50</v>
      </c>
      <c r="DS12" s="195">
        <f t="shared" si="8"/>
        <v>75.0032</v>
      </c>
      <c r="DT12" s="138">
        <v>64</v>
      </c>
      <c r="DU12" s="149">
        <v>64</v>
      </c>
      <c r="DV12" s="149">
        <v>64.9991222222222</v>
      </c>
      <c r="DW12" s="149">
        <v>8</v>
      </c>
      <c r="DX12" s="138"/>
      <c r="DY12" s="149">
        <v>23</v>
      </c>
      <c r="DZ12" s="149">
        <v>100</v>
      </c>
      <c r="EA12" s="149">
        <v>0</v>
      </c>
      <c r="EB12" s="149">
        <v>0</v>
      </c>
      <c r="EC12" s="149">
        <v>1</v>
      </c>
      <c r="ED12" s="149">
        <v>100</v>
      </c>
      <c r="EE12" s="149">
        <v>0</v>
      </c>
      <c r="EF12" s="149">
        <v>0</v>
      </c>
      <c r="EG12" s="138">
        <v>0.8</v>
      </c>
      <c r="EH12" s="149">
        <v>25</v>
      </c>
      <c r="EI12" s="149">
        <v>0.0390585558694538</v>
      </c>
      <c r="EJ12" s="149">
        <v>16</v>
      </c>
      <c r="EK12" s="149">
        <v>20.5</v>
      </c>
      <c r="EL12" s="149">
        <v>44.1</v>
      </c>
      <c r="EM12" s="149">
        <v>0</v>
      </c>
      <c r="EN12" s="202">
        <v>1</v>
      </c>
      <c r="EO12" s="191">
        <v>0</v>
      </c>
      <c r="EP12" s="149">
        <v>0</v>
      </c>
      <c r="EQ12" s="149">
        <v>0</v>
      </c>
      <c r="ER12" s="202">
        <v>7</v>
      </c>
      <c r="ES12" s="191">
        <v>0</v>
      </c>
      <c r="ET12" s="149">
        <v>0</v>
      </c>
      <c r="EU12" s="149">
        <v>0</v>
      </c>
      <c r="EV12" s="204">
        <v>1</v>
      </c>
      <c r="EW12" s="149">
        <v>100</v>
      </c>
      <c r="EX12" s="149">
        <v>3</v>
      </c>
      <c r="EY12" s="149">
        <v>85</v>
      </c>
      <c r="EZ12" s="149">
        <v>85</v>
      </c>
      <c r="FA12" s="149">
        <v>92.5</v>
      </c>
      <c r="FB12" s="149">
        <v>100</v>
      </c>
      <c r="FC12" s="149">
        <v>0</v>
      </c>
      <c r="FD12" s="149">
        <v>0</v>
      </c>
      <c r="FE12" s="149">
        <v>0</v>
      </c>
      <c r="FF12" s="149">
        <v>4</v>
      </c>
      <c r="FG12" s="149">
        <v>0</v>
      </c>
      <c r="FH12" s="149">
        <v>0</v>
      </c>
      <c r="FI12" s="149">
        <v>1</v>
      </c>
      <c r="FJ12" s="149">
        <v>100</v>
      </c>
      <c r="FK12" s="7">
        <v>0</v>
      </c>
      <c r="FL12" s="149">
        <f t="shared" si="9"/>
        <v>0</v>
      </c>
      <c r="FM12" s="149">
        <v>33.3333333333333</v>
      </c>
      <c r="FN12" s="149">
        <v>39</v>
      </c>
      <c r="FO12" s="149">
        <v>4</v>
      </c>
      <c r="FP12" s="149">
        <v>42</v>
      </c>
      <c r="FQ12" s="149">
        <v>42</v>
      </c>
      <c r="FR12" s="149">
        <v>1</v>
      </c>
      <c r="FS12" s="149">
        <v>100</v>
      </c>
      <c r="FT12" s="149">
        <v>71</v>
      </c>
      <c r="FU12" s="149">
        <v>77</v>
      </c>
      <c r="FV12" s="149">
        <v>87.2857142857143</v>
      </c>
      <c r="FW12" s="149"/>
      <c r="FX12" s="149">
        <v>33</v>
      </c>
      <c r="FY12" s="149"/>
      <c r="FZ12" s="149">
        <v>33</v>
      </c>
      <c r="GA12" s="149">
        <v>24.6</v>
      </c>
      <c r="GB12" s="149">
        <v>100</v>
      </c>
      <c r="GC12" s="149">
        <v>0.0884002057124801</v>
      </c>
      <c r="GD12" s="149">
        <v>9</v>
      </c>
      <c r="GE12" s="149">
        <v>43.75</v>
      </c>
      <c r="GF12" s="149">
        <v>0.743518519</v>
      </c>
      <c r="GG12" s="149">
        <v>54</v>
      </c>
      <c r="GH12" s="149">
        <v>54</v>
      </c>
      <c r="GI12" s="149">
        <v>0.64</v>
      </c>
      <c r="GJ12" s="149">
        <v>25</v>
      </c>
      <c r="GK12" s="149">
        <v>0.62</v>
      </c>
      <c r="GL12" s="149">
        <v>73</v>
      </c>
      <c r="GM12" s="149"/>
      <c r="GN12" s="149">
        <v>31</v>
      </c>
      <c r="GO12" s="149">
        <v>43</v>
      </c>
      <c r="GP12" s="149">
        <v>46.9166666666667</v>
      </c>
      <c r="GQ12" s="149">
        <v>69</v>
      </c>
      <c r="GR12" s="149">
        <v>0.62</v>
      </c>
      <c r="GS12" s="149">
        <v>62</v>
      </c>
      <c r="GT12" s="149">
        <v>0.63</v>
      </c>
      <c r="GU12" s="149">
        <v>71</v>
      </c>
      <c r="GV12" s="149"/>
      <c r="GW12" s="149">
        <v>33</v>
      </c>
      <c r="GX12" s="149">
        <v>55.3333333333333</v>
      </c>
      <c r="GY12" s="149">
        <v>0.65</v>
      </c>
      <c r="GZ12" s="149">
        <v>44</v>
      </c>
      <c r="HA12" s="149">
        <v>0.49</v>
      </c>
      <c r="HB12" s="149">
        <v>95</v>
      </c>
      <c r="HC12" s="149">
        <v>0.15</v>
      </c>
      <c r="HD12" s="149">
        <v>0</v>
      </c>
      <c r="HE12" s="149">
        <v>0.52</v>
      </c>
      <c r="HF12" s="149">
        <v>50</v>
      </c>
      <c r="HG12" s="149">
        <v>0.16</v>
      </c>
      <c r="HH12" s="149">
        <v>5</v>
      </c>
      <c r="HI12" s="149">
        <v>0.52</v>
      </c>
      <c r="HJ12" s="149">
        <v>31</v>
      </c>
      <c r="HK12" s="149">
        <v>0.18</v>
      </c>
      <c r="HL12" s="149">
        <v>10</v>
      </c>
      <c r="HM12" s="149">
        <v>0.51</v>
      </c>
      <c r="HN12" s="149">
        <v>83</v>
      </c>
      <c r="HO12" s="149">
        <v>0.18</v>
      </c>
      <c r="HP12" s="149">
        <v>0</v>
      </c>
      <c r="HQ12" s="149">
        <v>0.46</v>
      </c>
      <c r="HR12" s="149">
        <v>71</v>
      </c>
      <c r="HS12" s="149">
        <v>0.2</v>
      </c>
      <c r="HT12" s="149">
        <v>1</v>
      </c>
      <c r="HU12" s="149">
        <v>0.48</v>
      </c>
      <c r="HV12" s="149">
        <v>89</v>
      </c>
      <c r="HW12" s="149">
        <v>0.16</v>
      </c>
      <c r="HX12" s="149">
        <v>8</v>
      </c>
      <c r="HY12" s="149">
        <v>0.52</v>
      </c>
      <c r="HZ12" s="149">
        <v>87</v>
      </c>
      <c r="IA12" s="149">
        <v>0.16</v>
      </c>
      <c r="IB12" s="149">
        <v>4</v>
      </c>
      <c r="IC12" s="149">
        <v>38.5333333333333</v>
      </c>
      <c r="ID12" s="149">
        <v>0.6</v>
      </c>
      <c r="IE12" s="149">
        <v>79</v>
      </c>
      <c r="IF12" s="149">
        <v>0.63</v>
      </c>
      <c r="IG12" s="149">
        <v>64</v>
      </c>
      <c r="IH12" s="149">
        <v>71.5</v>
      </c>
      <c r="II12" s="149">
        <v>0.57</v>
      </c>
      <c r="IJ12" s="149">
        <v>100</v>
      </c>
      <c r="IK12" s="149">
        <v>0.27</v>
      </c>
      <c r="IL12" s="149">
        <v>6</v>
      </c>
      <c r="IM12" s="149">
        <v>53</v>
      </c>
      <c r="IN12" s="149">
        <v>54.5916666666667</v>
      </c>
      <c r="IO12" s="149">
        <v>76</v>
      </c>
      <c r="IP12" s="148">
        <v>0.233459924045573</v>
      </c>
      <c r="IQ12" s="138"/>
      <c r="IR12" s="138"/>
      <c r="IS12" s="149">
        <v>0.665</v>
      </c>
      <c r="IT12" s="149">
        <v>3</v>
      </c>
      <c r="IU12" s="149">
        <v>0.783</v>
      </c>
      <c r="IV12" s="149">
        <v>4</v>
      </c>
      <c r="IW12" s="149">
        <v>10.1</v>
      </c>
      <c r="IX12" s="149">
        <v>100</v>
      </c>
      <c r="IY12" s="149">
        <v>35.6666666666667</v>
      </c>
      <c r="IZ12" s="149"/>
      <c r="JA12" s="149">
        <v>32</v>
      </c>
      <c r="JB12" s="149">
        <v>32</v>
      </c>
      <c r="JC12" s="149"/>
      <c r="JD12" s="149">
        <v>33</v>
      </c>
      <c r="JE12" s="149">
        <v>33</v>
      </c>
      <c r="JF12" s="149"/>
      <c r="JG12" s="149">
        <v>31</v>
      </c>
      <c r="JH12" s="149">
        <v>31</v>
      </c>
      <c r="JI12" s="138"/>
      <c r="JJ12" s="138"/>
      <c r="JK12" s="156">
        <v>70</v>
      </c>
      <c r="JL12" s="138"/>
      <c r="JM12" s="156">
        <v>55</v>
      </c>
      <c r="JN12" s="150"/>
      <c r="JO12" s="150"/>
      <c r="JP12" s="148">
        <v>14815</v>
      </c>
      <c r="JQ12" s="150"/>
      <c r="JR12" s="150"/>
      <c r="JS12" s="150"/>
      <c r="JT12" s="150"/>
      <c r="JU12" s="148">
        <v>1339</v>
      </c>
      <c r="JV12" s="150"/>
      <c r="JW12" s="150"/>
      <c r="JX12" s="150"/>
      <c r="JY12" s="150"/>
      <c r="JZ12" s="148">
        <v>373</v>
      </c>
      <c r="KA12" s="150"/>
      <c r="KB12" s="150"/>
      <c r="KC12" s="150"/>
      <c r="KD12" s="150"/>
      <c r="KE12" s="148">
        <v>357</v>
      </c>
      <c r="KF12" s="227"/>
      <c r="KG12" s="227"/>
      <c r="KH12" s="227"/>
      <c r="KI12" s="227"/>
      <c r="KJ12" s="227"/>
      <c r="KK12" s="227"/>
      <c r="KL12" s="227"/>
      <c r="KM12" s="227"/>
      <c r="KN12" s="235"/>
    </row>
    <row r="13" s="122" customFormat="1" ht="22.5" customHeight="1" spans="1:300">
      <c r="A13" s="139" t="s">
        <v>515</v>
      </c>
      <c r="B13" s="98" t="s">
        <v>516</v>
      </c>
      <c r="C13" s="98" t="s">
        <v>517</v>
      </c>
      <c r="D13" s="98" t="s">
        <v>518</v>
      </c>
      <c r="E13" s="98" t="s">
        <v>516</v>
      </c>
      <c r="F13" s="98" t="s">
        <v>501</v>
      </c>
      <c r="G13" s="98" t="s">
        <v>519</v>
      </c>
      <c r="H13" s="138">
        <v>99</v>
      </c>
      <c r="I13" s="138">
        <v>211998573</v>
      </c>
      <c r="J13" s="138">
        <v>40.6599251929058</v>
      </c>
      <c r="K13" s="138">
        <v>2599820000000</v>
      </c>
      <c r="L13" s="138">
        <v>12.5153805420498</v>
      </c>
      <c r="M13" s="138">
        <f t="shared" si="0"/>
        <v>12263.3844332528</v>
      </c>
      <c r="N13" s="138">
        <v>1</v>
      </c>
      <c r="O13" s="148">
        <v>2573</v>
      </c>
      <c r="P13" s="148">
        <v>2573</v>
      </c>
      <c r="Q13" s="150"/>
      <c r="R13" s="148">
        <f t="shared" si="1"/>
        <v>63.2809821413279</v>
      </c>
      <c r="S13" s="150"/>
      <c r="T13" s="150"/>
      <c r="U13" s="148">
        <v>4572</v>
      </c>
      <c r="V13" s="138"/>
      <c r="W13" s="156">
        <f t="shared" si="2"/>
        <v>112.444869937875</v>
      </c>
      <c r="X13" s="138"/>
      <c r="Y13" s="149"/>
      <c r="Z13" s="149">
        <v>30</v>
      </c>
      <c r="AA13" s="149"/>
      <c r="AB13" s="149">
        <v>28</v>
      </c>
      <c r="AC13" s="149"/>
      <c r="AD13" s="149">
        <v>30</v>
      </c>
      <c r="AE13" s="149"/>
      <c r="AF13" s="149">
        <v>29</v>
      </c>
      <c r="AG13" s="149"/>
      <c r="AH13" s="149">
        <v>30</v>
      </c>
      <c r="AI13" s="149"/>
      <c r="AJ13" s="149">
        <v>29</v>
      </c>
      <c r="AK13" s="138"/>
      <c r="AL13" s="149">
        <v>40</v>
      </c>
      <c r="AM13" s="149">
        <v>25</v>
      </c>
      <c r="AN13" s="149">
        <v>0.983769640751308</v>
      </c>
      <c r="AO13" s="149">
        <v>9</v>
      </c>
      <c r="AP13" s="148"/>
      <c r="AQ13" s="138"/>
      <c r="AR13" s="156"/>
      <c r="AS13" s="138"/>
      <c r="AT13" s="138"/>
      <c r="AU13" s="156"/>
      <c r="AV13" s="138"/>
      <c r="AW13" s="156"/>
      <c r="AX13" s="138"/>
      <c r="AY13" s="138"/>
      <c r="AZ13" s="138"/>
      <c r="BA13" s="138"/>
      <c r="BB13" s="156">
        <v>162</v>
      </c>
      <c r="BC13" s="138"/>
      <c r="BD13" s="156">
        <f t="shared" si="5"/>
        <v>3.9842670450428</v>
      </c>
      <c r="BE13" s="138"/>
      <c r="BF13" s="138"/>
      <c r="BG13" s="149">
        <v>67911.65</v>
      </c>
      <c r="BH13" s="149">
        <v>26</v>
      </c>
      <c r="BI13" s="149">
        <v>1670.23548808321</v>
      </c>
      <c r="BJ13" s="149">
        <v>9</v>
      </c>
      <c r="BK13" s="149">
        <v>122168.142</v>
      </c>
      <c r="BL13" s="149">
        <v>28</v>
      </c>
      <c r="BM13" s="149">
        <v>3004.63272916487</v>
      </c>
      <c r="BN13" s="149">
        <v>11</v>
      </c>
      <c r="BO13" s="149">
        <v>18.5</v>
      </c>
      <c r="BP13" s="138">
        <v>82</v>
      </c>
      <c r="BQ13" s="138"/>
      <c r="BR13" s="138"/>
      <c r="BS13" s="172"/>
      <c r="BT13" s="149">
        <v>34</v>
      </c>
      <c r="BU13" s="149"/>
      <c r="BV13" s="149">
        <v>32</v>
      </c>
      <c r="BW13" s="149">
        <v>33</v>
      </c>
      <c r="BX13" s="172"/>
      <c r="BY13" s="149">
        <v>4</v>
      </c>
      <c r="BZ13" s="149">
        <v>1.19852528251956</v>
      </c>
      <c r="CA13" s="149">
        <v>5</v>
      </c>
      <c r="CB13" s="149">
        <v>4.5</v>
      </c>
      <c r="CC13" s="177"/>
      <c r="CD13" s="149"/>
      <c r="CE13" s="149"/>
      <c r="CF13" s="149"/>
      <c r="CG13" s="149"/>
      <c r="CH13" s="177"/>
      <c r="CI13" s="149"/>
      <c r="CJ13" s="149"/>
      <c r="CK13" s="149"/>
      <c r="CL13" s="149"/>
      <c r="CM13" s="149">
        <v>18.75</v>
      </c>
      <c r="CN13" s="149">
        <v>29</v>
      </c>
      <c r="CO13" s="138"/>
      <c r="CP13" s="138" t="s">
        <v>476</v>
      </c>
      <c r="CQ13" s="138">
        <v>17</v>
      </c>
      <c r="CR13" s="149">
        <v>33</v>
      </c>
      <c r="CS13" s="138" t="s">
        <v>476</v>
      </c>
      <c r="CT13" s="156">
        <f t="shared" si="6"/>
        <v>50</v>
      </c>
      <c r="CU13" s="138"/>
      <c r="CV13" s="156">
        <f t="shared" si="7"/>
        <v>3.99508427506519</v>
      </c>
      <c r="CW13" s="138"/>
      <c r="CX13" s="138"/>
      <c r="CY13" s="138"/>
      <c r="CZ13" s="138"/>
      <c r="DA13" s="149">
        <v>59.8</v>
      </c>
      <c r="DB13" s="149">
        <v>28.44</v>
      </c>
      <c r="DC13" s="149">
        <v>32.08</v>
      </c>
      <c r="DD13" s="149">
        <v>40.09</v>
      </c>
      <c r="DE13" s="149">
        <v>41.98</v>
      </c>
      <c r="DF13" s="149">
        <v>34.43</v>
      </c>
      <c r="DG13" s="149">
        <v>39.47</v>
      </c>
      <c r="DH13" s="149">
        <v>0.76</v>
      </c>
      <c r="DI13" s="149">
        <v>76</v>
      </c>
      <c r="DJ13" s="149">
        <v>57.735</v>
      </c>
      <c r="DK13" s="138">
        <v>0.975</v>
      </c>
      <c r="DL13" s="138">
        <v>97.5</v>
      </c>
      <c r="DM13" s="138">
        <v>0.84026</v>
      </c>
      <c r="DN13" s="138">
        <v>84.026</v>
      </c>
      <c r="DO13" s="138">
        <v>0.863</v>
      </c>
      <c r="DP13" s="138">
        <v>86.3</v>
      </c>
      <c r="DQ13" s="138">
        <v>93.65</v>
      </c>
      <c r="DR13" s="138">
        <v>68</v>
      </c>
      <c r="DS13" s="195">
        <f t="shared" si="8"/>
        <v>85.8952</v>
      </c>
      <c r="DT13" s="138">
        <v>73.8</v>
      </c>
      <c r="DU13" s="149">
        <v>74</v>
      </c>
      <c r="DV13" s="149">
        <v>72.5434</v>
      </c>
      <c r="DW13" s="149">
        <v>33</v>
      </c>
      <c r="DX13" s="138"/>
      <c r="DY13" s="149">
        <v>12</v>
      </c>
      <c r="DZ13" s="149">
        <v>100</v>
      </c>
      <c r="EA13" s="149">
        <v>1</v>
      </c>
      <c r="EB13" s="149">
        <v>100</v>
      </c>
      <c r="EC13" s="149">
        <v>1</v>
      </c>
      <c r="ED13" s="149">
        <v>100</v>
      </c>
      <c r="EE13" s="149">
        <v>1</v>
      </c>
      <c r="EF13" s="149">
        <v>100</v>
      </c>
      <c r="EG13" s="138">
        <v>0.2</v>
      </c>
      <c r="EH13" s="149">
        <v>13</v>
      </c>
      <c r="EI13" s="149">
        <v>0.0159803371002608</v>
      </c>
      <c r="EJ13" s="149">
        <v>11</v>
      </c>
      <c r="EK13" s="149">
        <v>12</v>
      </c>
      <c r="EL13" s="149">
        <v>82.4</v>
      </c>
      <c r="EM13" s="149">
        <v>54</v>
      </c>
      <c r="EN13" s="202">
        <v>1</v>
      </c>
      <c r="EO13" s="191">
        <v>0</v>
      </c>
      <c r="EP13" s="149">
        <v>0</v>
      </c>
      <c r="EQ13" s="149">
        <v>0</v>
      </c>
      <c r="ER13" s="202">
        <v>2</v>
      </c>
      <c r="ES13" s="191">
        <v>0</v>
      </c>
      <c r="ET13" s="149">
        <v>0</v>
      </c>
      <c r="EU13" s="149">
        <v>0</v>
      </c>
      <c r="EV13" s="204">
        <v>0</v>
      </c>
      <c r="EW13" s="149">
        <v>0</v>
      </c>
      <c r="EX13" s="149">
        <v>2</v>
      </c>
      <c r="EY13" s="149">
        <v>70</v>
      </c>
      <c r="EZ13" s="149">
        <v>70</v>
      </c>
      <c r="FA13" s="149">
        <v>35</v>
      </c>
      <c r="FB13" s="149">
        <v>50</v>
      </c>
      <c r="FC13" s="149">
        <v>0</v>
      </c>
      <c r="FD13" s="149">
        <v>0</v>
      </c>
      <c r="FE13" s="149">
        <v>0</v>
      </c>
      <c r="FF13" s="149">
        <v>2</v>
      </c>
      <c r="FG13" s="149">
        <v>1</v>
      </c>
      <c r="FH13" s="149">
        <v>50</v>
      </c>
      <c r="FI13" s="149">
        <v>0</v>
      </c>
      <c r="FJ13" s="149">
        <v>0</v>
      </c>
      <c r="FK13" s="7">
        <v>1</v>
      </c>
      <c r="FL13" s="149">
        <f t="shared" si="9"/>
        <v>100</v>
      </c>
      <c r="FM13" s="149">
        <v>50</v>
      </c>
      <c r="FN13" s="149">
        <v>52</v>
      </c>
      <c r="FO13" s="149">
        <v>4</v>
      </c>
      <c r="FP13" s="149">
        <v>42</v>
      </c>
      <c r="FQ13" s="149">
        <v>42</v>
      </c>
      <c r="FR13" s="149">
        <v>1</v>
      </c>
      <c r="FS13" s="149">
        <v>100</v>
      </c>
      <c r="FT13" s="149">
        <v>71</v>
      </c>
      <c r="FU13" s="149">
        <v>77</v>
      </c>
      <c r="FV13" s="149">
        <v>87.2857142857143</v>
      </c>
      <c r="FW13" s="149">
        <v>384</v>
      </c>
      <c r="FX13" s="149">
        <v>8</v>
      </c>
      <c r="FY13" s="149">
        <v>370</v>
      </c>
      <c r="FZ13" s="149">
        <v>5</v>
      </c>
      <c r="GA13" s="149">
        <v>5.8</v>
      </c>
      <c r="GB13" s="149">
        <v>62</v>
      </c>
      <c r="GC13" s="149">
        <v>0.14264659790894</v>
      </c>
      <c r="GD13" s="149">
        <v>17</v>
      </c>
      <c r="GE13" s="149">
        <v>23</v>
      </c>
      <c r="GF13" s="149">
        <v>0.612592593</v>
      </c>
      <c r="GG13" s="149">
        <v>13</v>
      </c>
      <c r="GH13" s="149">
        <v>13</v>
      </c>
      <c r="GI13" s="149">
        <v>0.64</v>
      </c>
      <c r="GJ13" s="149">
        <v>25</v>
      </c>
      <c r="GK13" s="149">
        <v>0.57</v>
      </c>
      <c r="GL13" s="149">
        <v>61</v>
      </c>
      <c r="GM13" s="149">
        <v>68.88464937</v>
      </c>
      <c r="GN13" s="149">
        <v>10</v>
      </c>
      <c r="GO13" s="149">
        <v>32</v>
      </c>
      <c r="GP13" s="149">
        <v>22.6666666666667</v>
      </c>
      <c r="GQ13" s="149">
        <v>13</v>
      </c>
      <c r="GR13" s="149">
        <v>0.56</v>
      </c>
      <c r="GS13" s="149">
        <v>40</v>
      </c>
      <c r="GT13" s="149">
        <v>0.56</v>
      </c>
      <c r="GU13" s="149">
        <v>56</v>
      </c>
      <c r="GV13" s="149">
        <v>39.9606495</v>
      </c>
      <c r="GW13" s="149">
        <v>100</v>
      </c>
      <c r="GX13" s="149">
        <v>65.3333333333333</v>
      </c>
      <c r="GY13" s="149">
        <v>0.62</v>
      </c>
      <c r="GZ13" s="149">
        <v>33</v>
      </c>
      <c r="HA13" s="149">
        <v>0.36</v>
      </c>
      <c r="HB13" s="149">
        <v>65</v>
      </c>
      <c r="HC13" s="149">
        <v>0.21</v>
      </c>
      <c r="HD13" s="149">
        <v>27</v>
      </c>
      <c r="HE13" s="149">
        <v>0.57</v>
      </c>
      <c r="HF13" s="149">
        <v>63</v>
      </c>
      <c r="HG13" s="149">
        <v>0.21</v>
      </c>
      <c r="HH13" s="149">
        <v>15</v>
      </c>
      <c r="HI13" s="149">
        <v>0.59</v>
      </c>
      <c r="HJ13" s="149">
        <v>59</v>
      </c>
      <c r="HK13" s="149">
        <v>0.22</v>
      </c>
      <c r="HL13" s="149">
        <v>21</v>
      </c>
      <c r="HM13" s="149">
        <v>0.44</v>
      </c>
      <c r="HN13" s="149">
        <v>65</v>
      </c>
      <c r="HO13" s="149">
        <v>0.32</v>
      </c>
      <c r="HP13" s="149">
        <v>16</v>
      </c>
      <c r="HQ13" s="149">
        <v>0.46</v>
      </c>
      <c r="HR13" s="149">
        <v>71</v>
      </c>
      <c r="HS13" s="149">
        <v>0.3</v>
      </c>
      <c r="HT13" s="149">
        <v>15</v>
      </c>
      <c r="HU13" s="149">
        <v>0.41</v>
      </c>
      <c r="HV13" s="149">
        <v>75</v>
      </c>
      <c r="HW13" s="149">
        <v>0.17</v>
      </c>
      <c r="HX13" s="149">
        <v>12</v>
      </c>
      <c r="HY13" s="149">
        <v>0.4</v>
      </c>
      <c r="HZ13" s="149">
        <v>62</v>
      </c>
      <c r="IA13" s="149">
        <v>0.27</v>
      </c>
      <c r="IB13" s="149">
        <v>19</v>
      </c>
      <c r="IC13" s="149">
        <v>41.2</v>
      </c>
      <c r="ID13" s="149">
        <v>0.45</v>
      </c>
      <c r="IE13" s="149">
        <v>31</v>
      </c>
      <c r="IF13" s="149">
        <v>0.56</v>
      </c>
      <c r="IG13" s="149">
        <v>40</v>
      </c>
      <c r="IH13" s="149">
        <v>35.5</v>
      </c>
      <c r="II13" s="149"/>
      <c r="IJ13" s="149">
        <v>31</v>
      </c>
      <c r="IK13" s="149"/>
      <c r="IL13" s="149">
        <v>28</v>
      </c>
      <c r="IM13" s="149">
        <v>29.5</v>
      </c>
      <c r="IN13" s="149">
        <v>42.8833333333333</v>
      </c>
      <c r="IO13" s="149">
        <v>55</v>
      </c>
      <c r="IP13" s="148">
        <v>0.19488188976378</v>
      </c>
      <c r="IQ13" s="138"/>
      <c r="IR13" s="138"/>
      <c r="IS13" s="149">
        <v>1</v>
      </c>
      <c r="IT13" s="149">
        <v>32</v>
      </c>
      <c r="IU13" s="149">
        <v>1</v>
      </c>
      <c r="IV13" s="149">
        <v>31</v>
      </c>
      <c r="IW13" s="149">
        <v>-2.65</v>
      </c>
      <c r="IX13" s="149">
        <v>3</v>
      </c>
      <c r="IY13" s="149">
        <v>22</v>
      </c>
      <c r="IZ13" s="149">
        <v>46.48137197</v>
      </c>
      <c r="JA13" s="149">
        <v>100</v>
      </c>
      <c r="JB13" s="149">
        <v>100</v>
      </c>
      <c r="JC13" s="149">
        <v>66.35</v>
      </c>
      <c r="JD13" s="149">
        <v>16</v>
      </c>
      <c r="JE13" s="149">
        <v>16</v>
      </c>
      <c r="JF13" s="149">
        <v>74.7614974975586</v>
      </c>
      <c r="JG13" s="149">
        <v>16</v>
      </c>
      <c r="JH13" s="149">
        <v>16</v>
      </c>
      <c r="JI13" s="138"/>
      <c r="JJ13" s="138"/>
      <c r="JK13" s="156">
        <v>14</v>
      </c>
      <c r="JL13" s="138"/>
      <c r="JM13" s="156">
        <v>30</v>
      </c>
      <c r="JN13" s="150"/>
      <c r="JO13" s="150"/>
      <c r="JP13" s="148">
        <v>1720</v>
      </c>
      <c r="JQ13" s="150"/>
      <c r="JR13" s="150"/>
      <c r="JS13" s="150"/>
      <c r="JT13" s="150"/>
      <c r="JU13" s="148">
        <v>475</v>
      </c>
      <c r="JV13" s="150"/>
      <c r="JW13" s="150"/>
      <c r="JX13" s="150"/>
      <c r="JY13" s="150"/>
      <c r="JZ13" s="148">
        <v>108</v>
      </c>
      <c r="KA13" s="150"/>
      <c r="KB13" s="150"/>
      <c r="KC13" s="150"/>
      <c r="KD13" s="150"/>
      <c r="KE13" s="148">
        <v>177</v>
      </c>
      <c r="KF13" s="227"/>
      <c r="KG13" s="227"/>
      <c r="KH13" s="227"/>
      <c r="KI13" s="227"/>
      <c r="KJ13" s="227"/>
      <c r="KK13" s="227"/>
      <c r="KL13" s="227"/>
      <c r="KM13" s="227"/>
      <c r="KN13" s="235"/>
    </row>
    <row r="14" s="122" customFormat="1" ht="22.5" customHeight="1" spans="1:300">
      <c r="A14" s="139" t="s">
        <v>520</v>
      </c>
      <c r="B14" s="98" t="s">
        <v>521</v>
      </c>
      <c r="C14" s="98" t="s">
        <v>522</v>
      </c>
      <c r="D14" s="98" t="s">
        <v>523</v>
      </c>
      <c r="E14" s="98" t="s">
        <v>524</v>
      </c>
      <c r="F14" s="98" t="s">
        <v>501</v>
      </c>
      <c r="G14" s="98" t="s">
        <v>525</v>
      </c>
      <c r="H14" s="138">
        <v>87</v>
      </c>
      <c r="I14" s="138">
        <v>64007187</v>
      </c>
      <c r="J14" s="138">
        <v>12.2761554401045</v>
      </c>
      <c r="K14" s="138">
        <v>482630000000</v>
      </c>
      <c r="L14" s="237" t="s">
        <v>526</v>
      </c>
      <c r="M14" s="138">
        <f t="shared" si="0"/>
        <v>7540.24700382474</v>
      </c>
      <c r="N14" s="138">
        <v>1</v>
      </c>
      <c r="O14" s="148">
        <v>310</v>
      </c>
      <c r="P14" s="148">
        <v>310</v>
      </c>
      <c r="Q14" s="150"/>
      <c r="R14" s="148">
        <f t="shared" si="1"/>
        <v>25.2522055062347</v>
      </c>
      <c r="S14" s="150"/>
      <c r="T14" s="150"/>
      <c r="U14" s="148">
        <v>459</v>
      </c>
      <c r="V14" s="138"/>
      <c r="W14" s="156">
        <f t="shared" si="2"/>
        <v>37.3895558947153</v>
      </c>
      <c r="X14" s="138"/>
      <c r="Y14" s="149"/>
      <c r="Z14" s="149">
        <v>30</v>
      </c>
      <c r="AA14" s="149"/>
      <c r="AB14" s="149">
        <v>28</v>
      </c>
      <c r="AC14" s="149"/>
      <c r="AD14" s="149">
        <v>30</v>
      </c>
      <c r="AE14" s="149"/>
      <c r="AF14" s="149">
        <v>29</v>
      </c>
      <c r="AG14" s="149"/>
      <c r="AH14" s="149">
        <v>30</v>
      </c>
      <c r="AI14" s="149"/>
      <c r="AJ14" s="149">
        <v>29</v>
      </c>
      <c r="AK14" s="138"/>
      <c r="AL14" s="149">
        <v>3</v>
      </c>
      <c r="AM14" s="149">
        <v>8</v>
      </c>
      <c r="AN14" s="149">
        <v>0.2443761823184</v>
      </c>
      <c r="AO14" s="149">
        <v>7</v>
      </c>
      <c r="AP14" s="148"/>
      <c r="AQ14" s="138"/>
      <c r="AR14" s="156"/>
      <c r="AS14" s="138"/>
      <c r="AT14" s="138"/>
      <c r="AU14" s="156"/>
      <c r="AV14" s="138"/>
      <c r="AW14" s="156"/>
      <c r="AX14" s="138"/>
      <c r="AY14" s="138"/>
      <c r="AZ14" s="138"/>
      <c r="BA14" s="138"/>
      <c r="BB14" s="156">
        <v>47</v>
      </c>
      <c r="BC14" s="138"/>
      <c r="BD14" s="156">
        <f t="shared" si="5"/>
        <v>3.82856018965494</v>
      </c>
      <c r="BE14" s="138"/>
      <c r="BF14" s="138"/>
      <c r="BG14" s="149"/>
      <c r="BH14" s="149">
        <v>51</v>
      </c>
      <c r="BI14" s="149"/>
      <c r="BJ14" s="149">
        <v>50</v>
      </c>
      <c r="BK14" s="149"/>
      <c r="BL14" s="149">
        <v>53</v>
      </c>
      <c r="BM14" s="149"/>
      <c r="BN14" s="149">
        <v>55</v>
      </c>
      <c r="BO14" s="149">
        <v>52.25</v>
      </c>
      <c r="BP14" s="138">
        <v>83.6</v>
      </c>
      <c r="BQ14" s="138"/>
      <c r="BR14" s="138"/>
      <c r="BS14" s="172"/>
      <c r="BT14" s="149">
        <v>34</v>
      </c>
      <c r="BU14" s="149"/>
      <c r="BV14" s="149">
        <v>32</v>
      </c>
      <c r="BW14" s="149">
        <v>33</v>
      </c>
      <c r="BX14" s="172"/>
      <c r="BY14" s="149">
        <v>33</v>
      </c>
      <c r="BZ14" s="149"/>
      <c r="CA14" s="149">
        <v>32</v>
      </c>
      <c r="CB14" s="149">
        <v>32.5</v>
      </c>
      <c r="CC14" s="177"/>
      <c r="CD14" s="149"/>
      <c r="CE14" s="149"/>
      <c r="CF14" s="149"/>
      <c r="CG14" s="149"/>
      <c r="CH14" s="177"/>
      <c r="CI14" s="149"/>
      <c r="CJ14" s="149"/>
      <c r="CK14" s="149"/>
      <c r="CL14" s="149"/>
      <c r="CM14" s="149">
        <v>32.75</v>
      </c>
      <c r="CN14" s="149">
        <v>53</v>
      </c>
      <c r="CO14" s="138"/>
      <c r="CP14" s="138" t="s">
        <v>476</v>
      </c>
      <c r="CQ14" s="138">
        <v>4</v>
      </c>
      <c r="CR14" s="149">
        <v>49</v>
      </c>
      <c r="CS14" s="138" t="s">
        <v>476</v>
      </c>
      <c r="CT14" s="156">
        <f t="shared" si="6"/>
        <v>53</v>
      </c>
      <c r="CU14" s="138"/>
      <c r="CV14" s="156">
        <f t="shared" si="7"/>
        <v>22.8118641609515</v>
      </c>
      <c r="CW14" s="138"/>
      <c r="CX14" s="138"/>
      <c r="CY14" s="138"/>
      <c r="CZ14" s="138"/>
      <c r="DA14" s="149">
        <v>70.59</v>
      </c>
      <c r="DB14" s="149">
        <v>20.85</v>
      </c>
      <c r="DC14" s="149">
        <v>40.57</v>
      </c>
      <c r="DD14" s="149">
        <v>44.34</v>
      </c>
      <c r="DE14" s="149">
        <v>54.25</v>
      </c>
      <c r="DF14" s="149">
        <v>45.75</v>
      </c>
      <c r="DG14" s="149">
        <v>46.0583333333333</v>
      </c>
      <c r="DH14" s="149">
        <v>0.717</v>
      </c>
      <c r="DI14" s="149">
        <v>71.7</v>
      </c>
      <c r="DJ14" s="149">
        <v>58.8791666666666</v>
      </c>
      <c r="DK14" s="138">
        <v>0.562</v>
      </c>
      <c r="DL14" s="138">
        <v>56.2</v>
      </c>
      <c r="DM14" s="138">
        <v>0.86162</v>
      </c>
      <c r="DN14" s="138">
        <v>86.162</v>
      </c>
      <c r="DO14" s="138">
        <v>0.8356</v>
      </c>
      <c r="DP14" s="138">
        <v>83.56</v>
      </c>
      <c r="DQ14" s="138">
        <v>86.25</v>
      </c>
      <c r="DR14" s="138">
        <v>32</v>
      </c>
      <c r="DS14" s="195">
        <f t="shared" si="8"/>
        <v>68.8344</v>
      </c>
      <c r="DT14" s="138">
        <v>63.4</v>
      </c>
      <c r="DU14" s="149">
        <v>63</v>
      </c>
      <c r="DV14" s="149">
        <v>63.5711888888889</v>
      </c>
      <c r="DW14" s="149">
        <v>4</v>
      </c>
      <c r="DX14" s="138"/>
      <c r="DY14" s="149">
        <v>1</v>
      </c>
      <c r="DZ14" s="149">
        <v>100</v>
      </c>
      <c r="EA14" s="149">
        <v>0</v>
      </c>
      <c r="EB14" s="149">
        <v>0</v>
      </c>
      <c r="EC14" s="149">
        <v>1</v>
      </c>
      <c r="ED14" s="149">
        <v>100</v>
      </c>
      <c r="EE14" s="149">
        <v>1</v>
      </c>
      <c r="EF14" s="149">
        <v>100</v>
      </c>
      <c r="EG14" s="138">
        <v>0</v>
      </c>
      <c r="EH14" s="149">
        <v>0</v>
      </c>
      <c r="EI14" s="149">
        <v>0</v>
      </c>
      <c r="EJ14" s="149">
        <v>0</v>
      </c>
      <c r="EK14" s="149">
        <v>0</v>
      </c>
      <c r="EL14" s="149">
        <v>60</v>
      </c>
      <c r="EM14" s="149">
        <v>13</v>
      </c>
      <c r="EN14" s="202">
        <v>0</v>
      </c>
      <c r="EO14" s="191">
        <v>0</v>
      </c>
      <c r="EP14" s="149">
        <v>0</v>
      </c>
      <c r="EQ14" s="149">
        <v>0</v>
      </c>
      <c r="ER14" s="202">
        <v>1</v>
      </c>
      <c r="ES14" s="191">
        <v>0</v>
      </c>
      <c r="ET14" s="149">
        <v>0</v>
      </c>
      <c r="EU14" s="149">
        <v>0</v>
      </c>
      <c r="EV14" s="7">
        <v>0</v>
      </c>
      <c r="EW14" s="149">
        <v>0</v>
      </c>
      <c r="EX14" s="149">
        <v>1</v>
      </c>
      <c r="EY14" s="149">
        <v>21</v>
      </c>
      <c r="EZ14" s="149">
        <v>21</v>
      </c>
      <c r="FA14" s="149">
        <v>10.5</v>
      </c>
      <c r="FB14" s="149">
        <v>26</v>
      </c>
      <c r="FC14" s="149">
        <v>0</v>
      </c>
      <c r="FD14" s="149">
        <v>0</v>
      </c>
      <c r="FE14" s="149">
        <v>0</v>
      </c>
      <c r="FF14" s="149">
        <v>0</v>
      </c>
      <c r="FG14" s="149">
        <v>0</v>
      </c>
      <c r="FH14" s="149">
        <v>0</v>
      </c>
      <c r="FI14" s="149">
        <v>0</v>
      </c>
      <c r="FJ14" s="149">
        <v>0</v>
      </c>
      <c r="FK14" s="7">
        <v>0</v>
      </c>
      <c r="FL14" s="149">
        <f t="shared" si="9"/>
        <v>0</v>
      </c>
      <c r="FM14" s="149">
        <v>0</v>
      </c>
      <c r="FN14" s="149">
        <v>14</v>
      </c>
      <c r="FO14" s="149">
        <v>2</v>
      </c>
      <c r="FP14" s="149">
        <v>14</v>
      </c>
      <c r="FQ14" s="149">
        <v>14</v>
      </c>
      <c r="FR14" s="149"/>
      <c r="FS14" s="149">
        <v>0</v>
      </c>
      <c r="FT14" s="149">
        <v>7</v>
      </c>
      <c r="FU14" s="149">
        <v>77</v>
      </c>
      <c r="FV14" s="149">
        <v>87.2857142857143</v>
      </c>
      <c r="FW14" s="149"/>
      <c r="FX14" s="149">
        <v>33</v>
      </c>
      <c r="FY14" s="149"/>
      <c r="FZ14" s="149">
        <v>33</v>
      </c>
      <c r="GA14" s="149">
        <v>1.3</v>
      </c>
      <c r="GB14" s="149">
        <v>13</v>
      </c>
      <c r="GC14" s="149">
        <v>0.105896345671307</v>
      </c>
      <c r="GD14" s="149">
        <v>12</v>
      </c>
      <c r="GE14" s="149">
        <v>22.75</v>
      </c>
      <c r="GF14" s="149">
        <v>0.689259259</v>
      </c>
      <c r="GG14" s="149">
        <v>30</v>
      </c>
      <c r="GH14" s="149">
        <v>30</v>
      </c>
      <c r="GI14" s="149">
        <v>0.76</v>
      </c>
      <c r="GJ14" s="149">
        <v>80</v>
      </c>
      <c r="GK14" s="149">
        <v>0.64</v>
      </c>
      <c r="GL14" s="149">
        <v>76</v>
      </c>
      <c r="GM14" s="149"/>
      <c r="GN14" s="149">
        <v>31</v>
      </c>
      <c r="GO14" s="149">
        <v>62.3333333333333</v>
      </c>
      <c r="GP14" s="149">
        <v>38.3611111111111</v>
      </c>
      <c r="GQ14" s="149">
        <v>50</v>
      </c>
      <c r="GR14" s="149">
        <v>0.62</v>
      </c>
      <c r="GS14" s="149">
        <v>62</v>
      </c>
      <c r="GT14" s="149">
        <v>0.61</v>
      </c>
      <c r="GU14" s="149">
        <v>67</v>
      </c>
      <c r="GV14" s="149"/>
      <c r="GW14" s="149">
        <v>33</v>
      </c>
      <c r="GX14" s="149">
        <v>54</v>
      </c>
      <c r="GY14" s="149">
        <v>0.76</v>
      </c>
      <c r="GZ14" s="149">
        <v>79</v>
      </c>
      <c r="HA14" s="149">
        <v>0.46</v>
      </c>
      <c r="HB14" s="149">
        <v>88</v>
      </c>
      <c r="HC14" s="149">
        <v>0.17</v>
      </c>
      <c r="HD14" s="149">
        <v>6</v>
      </c>
      <c r="HE14" s="149">
        <v>0.66</v>
      </c>
      <c r="HF14" s="149">
        <v>87</v>
      </c>
      <c r="HG14" s="149">
        <v>0.14</v>
      </c>
      <c r="HH14" s="149">
        <v>1</v>
      </c>
      <c r="HI14" s="149">
        <v>0.7</v>
      </c>
      <c r="HJ14" s="149">
        <v>89</v>
      </c>
      <c r="HK14" s="149">
        <v>0.16</v>
      </c>
      <c r="HL14" s="149">
        <v>5</v>
      </c>
      <c r="HM14" s="149">
        <v>0.49</v>
      </c>
      <c r="HN14" s="149">
        <v>78</v>
      </c>
      <c r="HO14" s="149">
        <v>0.3</v>
      </c>
      <c r="HP14" s="149">
        <v>13</v>
      </c>
      <c r="HQ14" s="149">
        <v>0.53</v>
      </c>
      <c r="HR14" s="149">
        <v>89</v>
      </c>
      <c r="HS14" s="149">
        <v>0.23</v>
      </c>
      <c r="HT14" s="149">
        <v>5</v>
      </c>
      <c r="HU14" s="149">
        <v>0.43</v>
      </c>
      <c r="HV14" s="149">
        <v>78</v>
      </c>
      <c r="HW14" s="149">
        <v>0.15</v>
      </c>
      <c r="HX14" s="149">
        <v>4</v>
      </c>
      <c r="HY14" s="149">
        <v>0.49</v>
      </c>
      <c r="HZ14" s="149">
        <v>80</v>
      </c>
      <c r="IA14" s="149">
        <v>0.2</v>
      </c>
      <c r="IB14" s="149">
        <v>10</v>
      </c>
      <c r="IC14" s="149">
        <v>47.4666666666667</v>
      </c>
      <c r="ID14" s="149">
        <v>0.62</v>
      </c>
      <c r="IE14" s="149">
        <v>84</v>
      </c>
      <c r="IF14" s="149">
        <v>0.72</v>
      </c>
      <c r="IG14" s="149">
        <v>88</v>
      </c>
      <c r="IH14" s="149">
        <v>86</v>
      </c>
      <c r="II14" s="149"/>
      <c r="IJ14" s="149">
        <v>31</v>
      </c>
      <c r="IK14" s="149"/>
      <c r="IL14" s="149">
        <v>28</v>
      </c>
      <c r="IM14" s="149">
        <v>29.5</v>
      </c>
      <c r="IN14" s="149">
        <v>54.2416666666667</v>
      </c>
      <c r="IO14" s="149">
        <v>75</v>
      </c>
      <c r="IP14" s="148">
        <v>0.167755991285403</v>
      </c>
      <c r="IQ14" s="138"/>
      <c r="IR14" s="138"/>
      <c r="IS14" s="149">
        <v>0.971</v>
      </c>
      <c r="IT14" s="149">
        <v>28</v>
      </c>
      <c r="IU14" s="149">
        <v>0.99</v>
      </c>
      <c r="IV14" s="149">
        <v>29</v>
      </c>
      <c r="IW14" s="149"/>
      <c r="IX14" s="149">
        <v>36</v>
      </c>
      <c r="IY14" s="149">
        <v>31</v>
      </c>
      <c r="IZ14" s="149"/>
      <c r="JA14" s="149">
        <v>32</v>
      </c>
      <c r="JB14" s="149">
        <v>32</v>
      </c>
      <c r="JC14" s="149"/>
      <c r="JD14" s="149">
        <v>33</v>
      </c>
      <c r="JE14" s="149">
        <v>33</v>
      </c>
      <c r="JF14" s="149"/>
      <c r="JG14" s="149">
        <v>31</v>
      </c>
      <c r="JH14" s="149">
        <v>31</v>
      </c>
      <c r="JI14" s="138"/>
      <c r="JJ14" s="138"/>
      <c r="JK14" s="156"/>
      <c r="JL14" s="138"/>
      <c r="JM14" s="156"/>
      <c r="JN14" s="150"/>
      <c r="JO14" s="150"/>
      <c r="JP14" s="148">
        <v>336</v>
      </c>
      <c r="JQ14" s="150"/>
      <c r="JR14" s="150"/>
      <c r="JS14" s="150"/>
      <c r="JT14" s="150"/>
      <c r="JU14" s="148">
        <v>86</v>
      </c>
      <c r="JV14" s="150"/>
      <c r="JW14" s="150"/>
      <c r="JX14" s="150"/>
      <c r="JY14" s="150"/>
      <c r="JZ14" s="148">
        <v>19</v>
      </c>
      <c r="KA14" s="150"/>
      <c r="KB14" s="150"/>
      <c r="KC14" s="150"/>
      <c r="KD14" s="150"/>
      <c r="KE14" s="148">
        <v>36</v>
      </c>
      <c r="KF14" s="227"/>
      <c r="KG14" s="227"/>
      <c r="KH14" s="227"/>
      <c r="KI14" s="227"/>
      <c r="KJ14" s="227"/>
      <c r="KK14" s="227"/>
      <c r="KL14" s="227"/>
      <c r="KM14" s="227"/>
      <c r="KN14" s="235"/>
    </row>
    <row r="15" s="122" customFormat="1" ht="22.5" customHeight="1" spans="1:300">
      <c r="A15" s="139" t="s">
        <v>527</v>
      </c>
      <c r="B15" s="98" t="s">
        <v>528</v>
      </c>
      <c r="C15" s="98" t="s">
        <v>529</v>
      </c>
      <c r="D15" s="98" t="s">
        <v>530</v>
      </c>
      <c r="E15" s="98" t="s">
        <v>531</v>
      </c>
      <c r="F15" s="98" t="s">
        <v>463</v>
      </c>
      <c r="G15" s="98" t="s">
        <v>532</v>
      </c>
      <c r="H15" s="138">
        <v>56</v>
      </c>
      <c r="I15" s="138">
        <v>33962757</v>
      </c>
      <c r="J15" s="138">
        <v>6.51383233114893</v>
      </c>
      <c r="K15" s="138">
        <v>1032230000000</v>
      </c>
      <c r="L15" s="138">
        <v>4.96909449766524</v>
      </c>
      <c r="M15" s="138">
        <f t="shared" si="0"/>
        <v>30392.9978358353</v>
      </c>
      <c r="N15" s="138">
        <v>1</v>
      </c>
      <c r="O15" s="148">
        <v>1023</v>
      </c>
      <c r="P15" s="148">
        <v>1023</v>
      </c>
      <c r="Q15" s="150"/>
      <c r="R15" s="148">
        <f t="shared" si="1"/>
        <v>157.050404123552</v>
      </c>
      <c r="S15" s="150"/>
      <c r="T15" s="150"/>
      <c r="U15" s="148">
        <v>1374</v>
      </c>
      <c r="V15" s="138"/>
      <c r="W15" s="156">
        <f t="shared" si="2"/>
        <v>210.935733397616</v>
      </c>
      <c r="X15" s="138"/>
      <c r="Y15" s="149"/>
      <c r="Z15" s="149">
        <v>30</v>
      </c>
      <c r="AA15" s="149"/>
      <c r="AB15" s="149">
        <v>28</v>
      </c>
      <c r="AC15" s="149"/>
      <c r="AD15" s="149">
        <v>30</v>
      </c>
      <c r="AE15" s="149"/>
      <c r="AF15" s="149">
        <v>29</v>
      </c>
      <c r="AG15" s="149"/>
      <c r="AH15" s="149">
        <v>30</v>
      </c>
      <c r="AI15" s="149"/>
      <c r="AJ15" s="149">
        <v>29</v>
      </c>
      <c r="AK15" s="138"/>
      <c r="AL15" s="149"/>
      <c r="AM15" s="149">
        <v>54</v>
      </c>
      <c r="AN15" s="149"/>
      <c r="AO15" s="149">
        <v>41</v>
      </c>
      <c r="AP15" s="148"/>
      <c r="AQ15" s="138"/>
      <c r="AR15" s="156"/>
      <c r="AS15" s="138"/>
      <c r="AT15" s="138"/>
      <c r="AU15" s="156">
        <v>1</v>
      </c>
      <c r="AV15" s="138"/>
      <c r="AW15" s="156">
        <f t="shared" si="11"/>
        <v>0.201243908818771</v>
      </c>
      <c r="AX15" s="138"/>
      <c r="AY15" s="138"/>
      <c r="AZ15" s="138"/>
      <c r="BA15" s="138"/>
      <c r="BB15" s="156">
        <v>35</v>
      </c>
      <c r="BC15" s="138"/>
      <c r="BD15" s="156">
        <f t="shared" si="5"/>
        <v>5.37318098174421</v>
      </c>
      <c r="BE15" s="138"/>
      <c r="BF15" s="138"/>
      <c r="BG15" s="149">
        <v>96035.67</v>
      </c>
      <c r="BH15" s="149">
        <v>30</v>
      </c>
      <c r="BI15" s="149">
        <v>14743.343874659</v>
      </c>
      <c r="BJ15" s="149">
        <v>28</v>
      </c>
      <c r="BK15" s="149">
        <v>153436.04</v>
      </c>
      <c r="BL15" s="149">
        <v>32</v>
      </c>
      <c r="BM15" s="149">
        <v>23555.4174869184</v>
      </c>
      <c r="BN15" s="149">
        <v>31</v>
      </c>
      <c r="BO15" s="149">
        <v>30.25</v>
      </c>
      <c r="BP15" s="138">
        <v>95.7</v>
      </c>
      <c r="BQ15" s="138"/>
      <c r="BR15" s="138"/>
      <c r="BS15" s="172"/>
      <c r="BT15" s="149">
        <v>34</v>
      </c>
      <c r="BU15" s="149"/>
      <c r="BV15" s="149">
        <v>32</v>
      </c>
      <c r="BW15" s="149">
        <v>33</v>
      </c>
      <c r="BX15" s="172"/>
      <c r="BY15" s="149">
        <v>33</v>
      </c>
      <c r="BZ15" s="149"/>
      <c r="CA15" s="149">
        <v>32</v>
      </c>
      <c r="CB15" s="149">
        <v>32.5</v>
      </c>
      <c r="CC15" s="177"/>
      <c r="CD15" s="149"/>
      <c r="CE15" s="149"/>
      <c r="CF15" s="149"/>
      <c r="CG15" s="149"/>
      <c r="CH15" s="177"/>
      <c r="CI15" s="149"/>
      <c r="CJ15" s="149"/>
      <c r="CK15" s="149"/>
      <c r="CL15" s="149"/>
      <c r="CM15" s="149">
        <v>32.75</v>
      </c>
      <c r="CN15" s="149">
        <v>53</v>
      </c>
      <c r="CO15" s="138"/>
      <c r="CP15" s="138" t="s">
        <v>476</v>
      </c>
      <c r="CQ15" s="138">
        <v>1</v>
      </c>
      <c r="CR15" s="149">
        <v>10</v>
      </c>
      <c r="CS15" s="138" t="s">
        <v>476</v>
      </c>
      <c r="CT15" s="156">
        <f t="shared" si="6"/>
        <v>11</v>
      </c>
      <c r="CU15" s="138"/>
      <c r="CV15" s="156">
        <f t="shared" si="7"/>
        <v>2.21368299700648</v>
      </c>
      <c r="CW15" s="138"/>
      <c r="CX15" s="138"/>
      <c r="CY15" s="138"/>
      <c r="CZ15" s="138"/>
      <c r="DA15" s="149">
        <v>8.82</v>
      </c>
      <c r="DB15" s="149">
        <v>39.81</v>
      </c>
      <c r="DC15" s="149">
        <v>78.77</v>
      </c>
      <c r="DD15" s="149">
        <v>68.87</v>
      </c>
      <c r="DE15" s="149">
        <v>62.74</v>
      </c>
      <c r="DF15" s="149">
        <v>66.51</v>
      </c>
      <c r="DG15" s="149">
        <v>54.2533333333333</v>
      </c>
      <c r="DH15" s="149">
        <v>0.875</v>
      </c>
      <c r="DI15" s="149">
        <v>87.5</v>
      </c>
      <c r="DJ15" s="149">
        <v>70.8766666666667</v>
      </c>
      <c r="DK15" s="138">
        <v>0.971</v>
      </c>
      <c r="DL15" s="138">
        <v>97.1</v>
      </c>
      <c r="DM15" s="138">
        <v>0.96022</v>
      </c>
      <c r="DN15" s="138">
        <v>96.022</v>
      </c>
      <c r="DO15" s="138">
        <v>0.9589</v>
      </c>
      <c r="DP15" s="138">
        <v>95.89</v>
      </c>
      <c r="DQ15" s="138">
        <v>100</v>
      </c>
      <c r="DR15" s="138">
        <v>46</v>
      </c>
      <c r="DS15" s="195">
        <f t="shared" si="8"/>
        <v>87.0024</v>
      </c>
      <c r="DT15" s="138">
        <v>64.9</v>
      </c>
      <c r="DU15" s="149">
        <v>65</v>
      </c>
      <c r="DV15" s="149">
        <v>74.2930222222222</v>
      </c>
      <c r="DW15" s="149">
        <v>38</v>
      </c>
      <c r="DX15" s="138"/>
      <c r="DY15" s="149">
        <v>10</v>
      </c>
      <c r="DZ15" s="149">
        <v>100</v>
      </c>
      <c r="EA15" s="149">
        <v>1</v>
      </c>
      <c r="EB15" s="149">
        <v>100</v>
      </c>
      <c r="EC15" s="149">
        <v>1</v>
      </c>
      <c r="ED15" s="149">
        <v>100</v>
      </c>
      <c r="EE15" s="149">
        <v>0</v>
      </c>
      <c r="EF15" s="149">
        <v>0</v>
      </c>
      <c r="EG15" s="138">
        <v>20</v>
      </c>
      <c r="EH15" s="149">
        <v>100</v>
      </c>
      <c r="EI15" s="149">
        <v>4.02487817637542</v>
      </c>
      <c r="EJ15" s="149">
        <v>100</v>
      </c>
      <c r="EK15" s="149">
        <v>100</v>
      </c>
      <c r="EL15" s="149">
        <v>80</v>
      </c>
      <c r="EM15" s="149">
        <v>50</v>
      </c>
      <c r="EN15" s="202">
        <v>1</v>
      </c>
      <c r="EO15" s="203">
        <v>1</v>
      </c>
      <c r="EP15" s="149">
        <v>100</v>
      </c>
      <c r="EQ15" s="149">
        <v>100</v>
      </c>
      <c r="ER15" s="202">
        <v>1</v>
      </c>
      <c r="ES15" s="7">
        <v>1</v>
      </c>
      <c r="ET15" s="149">
        <v>100</v>
      </c>
      <c r="EU15" s="149">
        <v>100</v>
      </c>
      <c r="EV15" s="204">
        <v>1</v>
      </c>
      <c r="EW15" s="149">
        <v>100</v>
      </c>
      <c r="EX15" s="149">
        <v>1</v>
      </c>
      <c r="EY15" s="149">
        <v>21</v>
      </c>
      <c r="EZ15" s="149">
        <v>21</v>
      </c>
      <c r="FA15" s="149">
        <v>60.5</v>
      </c>
      <c r="FB15" s="149">
        <v>74</v>
      </c>
      <c r="FC15" s="149">
        <v>1</v>
      </c>
      <c r="FD15" s="149">
        <v>100</v>
      </c>
      <c r="FE15" s="149">
        <v>100</v>
      </c>
      <c r="FF15" s="149">
        <v>3</v>
      </c>
      <c r="FG15" s="149">
        <v>0</v>
      </c>
      <c r="FH15" s="149">
        <v>0</v>
      </c>
      <c r="FI15" s="149">
        <v>0</v>
      </c>
      <c r="FJ15" s="149">
        <v>0</v>
      </c>
      <c r="FK15" s="7">
        <v>1</v>
      </c>
      <c r="FL15" s="149">
        <f t="shared" si="9"/>
        <v>100</v>
      </c>
      <c r="FM15" s="149">
        <v>33.3333333333333</v>
      </c>
      <c r="FN15" s="149">
        <v>39</v>
      </c>
      <c r="FO15" s="149">
        <v>5</v>
      </c>
      <c r="FP15" s="149">
        <v>59</v>
      </c>
      <c r="FQ15" s="149">
        <v>59</v>
      </c>
      <c r="FR15" s="149">
        <v>1</v>
      </c>
      <c r="FS15" s="149">
        <v>100</v>
      </c>
      <c r="FT15" s="149">
        <v>79.5</v>
      </c>
      <c r="FU15" s="149">
        <v>77</v>
      </c>
      <c r="FV15" s="149">
        <v>87.2857142857143</v>
      </c>
      <c r="FW15" s="149">
        <v>373</v>
      </c>
      <c r="FX15" s="149">
        <v>5</v>
      </c>
      <c r="FY15" s="149">
        <v>389</v>
      </c>
      <c r="FZ15" s="149">
        <v>11</v>
      </c>
      <c r="GA15" s="149">
        <v>1.2</v>
      </c>
      <c r="GB15" s="149">
        <v>11</v>
      </c>
      <c r="GC15" s="149">
        <v>0.184223347945516</v>
      </c>
      <c r="GD15" s="149">
        <v>23</v>
      </c>
      <c r="GE15" s="149">
        <v>12.5</v>
      </c>
      <c r="GF15" s="149">
        <v>0.667474747</v>
      </c>
      <c r="GG15" s="149">
        <v>27</v>
      </c>
      <c r="GH15" s="149">
        <v>27</v>
      </c>
      <c r="GI15" s="149"/>
      <c r="GJ15" s="149">
        <v>33</v>
      </c>
      <c r="GK15" s="149"/>
      <c r="GL15" s="149">
        <v>40</v>
      </c>
      <c r="GM15" s="149"/>
      <c r="GN15" s="149">
        <v>31</v>
      </c>
      <c r="GO15" s="149">
        <v>34.6666666666667</v>
      </c>
      <c r="GP15" s="149">
        <v>24.7222222222222</v>
      </c>
      <c r="GQ15" s="149">
        <v>18</v>
      </c>
      <c r="GR15" s="149"/>
      <c r="GS15" s="149">
        <v>38</v>
      </c>
      <c r="GT15" s="149"/>
      <c r="GU15" s="149">
        <v>39</v>
      </c>
      <c r="GV15" s="149"/>
      <c r="GW15" s="149">
        <v>33</v>
      </c>
      <c r="GX15" s="149">
        <v>36.6666666666667</v>
      </c>
      <c r="GY15" s="149"/>
      <c r="GZ15" s="149">
        <v>54</v>
      </c>
      <c r="HA15" s="149"/>
      <c r="HB15" s="149">
        <v>40</v>
      </c>
      <c r="HC15" s="149"/>
      <c r="HD15" s="149">
        <v>37</v>
      </c>
      <c r="HE15" s="149"/>
      <c r="HF15" s="149">
        <v>39</v>
      </c>
      <c r="HG15" s="149"/>
      <c r="HH15" s="149">
        <v>34</v>
      </c>
      <c r="HI15" s="149"/>
      <c r="HJ15" s="149">
        <v>38</v>
      </c>
      <c r="HK15" s="149"/>
      <c r="HL15" s="149">
        <v>36</v>
      </c>
      <c r="HM15" s="149"/>
      <c r="HN15" s="149">
        <v>38</v>
      </c>
      <c r="HO15" s="149"/>
      <c r="HP15" s="149">
        <v>35</v>
      </c>
      <c r="HQ15" s="149"/>
      <c r="HR15" s="149">
        <v>39</v>
      </c>
      <c r="HS15" s="149"/>
      <c r="HT15" s="149">
        <v>37</v>
      </c>
      <c r="HU15" s="149"/>
      <c r="HV15" s="149">
        <v>52</v>
      </c>
      <c r="HW15" s="149"/>
      <c r="HX15" s="149">
        <v>36</v>
      </c>
      <c r="HY15" s="149"/>
      <c r="HZ15" s="149">
        <v>39</v>
      </c>
      <c r="IA15" s="149"/>
      <c r="IB15" s="149">
        <v>31</v>
      </c>
      <c r="IC15" s="149">
        <v>39</v>
      </c>
      <c r="ID15" s="149"/>
      <c r="IE15" s="149">
        <v>36</v>
      </c>
      <c r="IF15" s="149"/>
      <c r="IG15" s="149">
        <v>38</v>
      </c>
      <c r="IH15" s="149">
        <v>37</v>
      </c>
      <c r="II15" s="149"/>
      <c r="IJ15" s="149">
        <v>31</v>
      </c>
      <c r="IK15" s="149"/>
      <c r="IL15" s="149">
        <v>28</v>
      </c>
      <c r="IM15" s="149">
        <v>29.5</v>
      </c>
      <c r="IN15" s="149">
        <v>35.5416666666667</v>
      </c>
      <c r="IO15" s="149">
        <v>42</v>
      </c>
      <c r="IP15" s="148">
        <v>0.168850072780204</v>
      </c>
      <c r="IQ15" s="138"/>
      <c r="IR15" s="138"/>
      <c r="IS15" s="149">
        <v>0.704</v>
      </c>
      <c r="IT15" s="149">
        <v>5</v>
      </c>
      <c r="IU15" s="149">
        <v>0.809</v>
      </c>
      <c r="IV15" s="149">
        <v>6</v>
      </c>
      <c r="IW15" s="149"/>
      <c r="IX15" s="149">
        <v>36</v>
      </c>
      <c r="IY15" s="149">
        <v>15.6666666666667</v>
      </c>
      <c r="IZ15" s="149"/>
      <c r="JA15" s="149">
        <v>32</v>
      </c>
      <c r="JB15" s="149">
        <v>32</v>
      </c>
      <c r="JC15" s="149"/>
      <c r="JD15" s="149">
        <v>33</v>
      </c>
      <c r="JE15" s="149">
        <v>33</v>
      </c>
      <c r="JF15" s="149"/>
      <c r="JG15" s="149">
        <v>31</v>
      </c>
      <c r="JH15" s="149">
        <v>31</v>
      </c>
      <c r="JI15" s="138"/>
      <c r="JJ15" s="138"/>
      <c r="JK15" s="156">
        <v>4</v>
      </c>
      <c r="JL15" s="138"/>
      <c r="JM15" s="156">
        <v>3</v>
      </c>
      <c r="JN15" s="150"/>
      <c r="JO15" s="150"/>
      <c r="JP15" s="148">
        <v>21</v>
      </c>
      <c r="JQ15" s="150"/>
      <c r="JR15" s="150"/>
      <c r="JS15" s="150"/>
      <c r="JT15" s="150"/>
      <c r="JU15" s="148">
        <v>218</v>
      </c>
      <c r="JV15" s="150"/>
      <c r="JW15" s="150"/>
      <c r="JX15" s="150"/>
      <c r="JY15" s="150"/>
      <c r="JZ15" s="148">
        <v>121</v>
      </c>
      <c r="KA15" s="150"/>
      <c r="KB15" s="150"/>
      <c r="KC15" s="150"/>
      <c r="KD15" s="150"/>
      <c r="KE15" s="148">
        <v>72</v>
      </c>
      <c r="KF15" s="227"/>
      <c r="KG15" s="227"/>
      <c r="KH15" s="227"/>
      <c r="KI15" s="227"/>
      <c r="KJ15" s="227"/>
      <c r="KK15" s="227"/>
      <c r="KL15" s="227"/>
      <c r="KM15" s="227"/>
      <c r="KN15" s="235"/>
    </row>
    <row r="16" s="122" customFormat="1" ht="22.5" customHeight="1" spans="1:300">
      <c r="A16" s="139" t="s">
        <v>533</v>
      </c>
      <c r="B16" s="98" t="s">
        <v>534</v>
      </c>
      <c r="C16" s="98" t="s">
        <v>535</v>
      </c>
      <c r="D16" s="98" t="s">
        <v>536</v>
      </c>
      <c r="E16" s="98" t="s">
        <v>534</v>
      </c>
      <c r="F16" s="98" t="s">
        <v>501</v>
      </c>
      <c r="G16" s="98" t="s">
        <v>537</v>
      </c>
      <c r="H16" s="138">
        <v>90</v>
      </c>
      <c r="I16" s="138">
        <v>45696159</v>
      </c>
      <c r="J16" s="138">
        <v>8.76422128814579</v>
      </c>
      <c r="K16" s="138">
        <v>783420000000</v>
      </c>
      <c r="L16" s="138">
        <v>3.77133779425215</v>
      </c>
      <c r="M16" s="138">
        <f t="shared" si="0"/>
        <v>17144.1105148466</v>
      </c>
      <c r="N16" s="138">
        <v>1</v>
      </c>
      <c r="O16" s="148">
        <v>116</v>
      </c>
      <c r="P16" s="148">
        <v>116</v>
      </c>
      <c r="Q16" s="150"/>
      <c r="R16" s="148">
        <f t="shared" si="1"/>
        <v>13.2356311172674</v>
      </c>
      <c r="S16" s="150"/>
      <c r="T16" s="150"/>
      <c r="U16" s="148">
        <v>158</v>
      </c>
      <c r="V16" s="138"/>
      <c r="W16" s="156">
        <f t="shared" si="2"/>
        <v>18.0278423838642</v>
      </c>
      <c r="X16" s="138"/>
      <c r="Y16" s="149"/>
      <c r="Z16" s="149">
        <v>30</v>
      </c>
      <c r="AA16" s="149"/>
      <c r="AB16" s="149">
        <v>28</v>
      </c>
      <c r="AC16" s="149"/>
      <c r="AD16" s="149">
        <v>30</v>
      </c>
      <c r="AE16" s="149"/>
      <c r="AF16" s="149">
        <v>29</v>
      </c>
      <c r="AG16" s="149"/>
      <c r="AH16" s="149">
        <v>30</v>
      </c>
      <c r="AI16" s="149"/>
      <c r="AJ16" s="149">
        <v>29</v>
      </c>
      <c r="AK16" s="138"/>
      <c r="AL16" s="149"/>
      <c r="AM16" s="149">
        <v>54</v>
      </c>
      <c r="AN16" s="149"/>
      <c r="AO16" s="149">
        <v>41</v>
      </c>
      <c r="AP16" s="148">
        <v>1</v>
      </c>
      <c r="AQ16" s="138"/>
      <c r="AR16" s="156">
        <f t="shared" ref="AR16:AR19" si="12">AP16/J16</f>
        <v>0.114100268252305</v>
      </c>
      <c r="AS16" s="138"/>
      <c r="AT16" s="138"/>
      <c r="AU16" s="156"/>
      <c r="AV16" s="138"/>
      <c r="AW16" s="156"/>
      <c r="AX16" s="138"/>
      <c r="AY16" s="138"/>
      <c r="AZ16" s="138"/>
      <c r="BA16" s="138"/>
      <c r="BB16" s="156">
        <v>31</v>
      </c>
      <c r="BC16" s="138"/>
      <c r="BD16" s="156">
        <f t="shared" si="5"/>
        <v>3.53710831582147</v>
      </c>
      <c r="BE16" s="138"/>
      <c r="BF16" s="138"/>
      <c r="BG16" s="149">
        <v>5390.15</v>
      </c>
      <c r="BH16" s="149">
        <v>7</v>
      </c>
      <c r="BI16" s="149">
        <v>615.017560920164</v>
      </c>
      <c r="BJ16" s="149">
        <v>8</v>
      </c>
      <c r="BK16" s="149">
        <v>12582.91</v>
      </c>
      <c r="BL16" s="149">
        <v>8</v>
      </c>
      <c r="BM16" s="149">
        <v>1435.71340639462</v>
      </c>
      <c r="BN16" s="149">
        <v>8</v>
      </c>
      <c r="BO16" s="149">
        <v>7.75</v>
      </c>
      <c r="BP16" s="138">
        <v>83.4</v>
      </c>
      <c r="BQ16" s="138"/>
      <c r="BR16" s="138"/>
      <c r="BS16" s="172"/>
      <c r="BT16" s="149">
        <v>34</v>
      </c>
      <c r="BU16" s="149"/>
      <c r="BV16" s="149">
        <v>32</v>
      </c>
      <c r="BW16" s="149">
        <v>33</v>
      </c>
      <c r="BX16" s="172"/>
      <c r="BY16" s="149">
        <v>33</v>
      </c>
      <c r="BZ16" s="149"/>
      <c r="CA16" s="149">
        <v>32</v>
      </c>
      <c r="CB16" s="149">
        <v>32.5</v>
      </c>
      <c r="CC16" s="177"/>
      <c r="CD16" s="149"/>
      <c r="CE16" s="149"/>
      <c r="CF16" s="149"/>
      <c r="CG16" s="149"/>
      <c r="CH16" s="177"/>
      <c r="CI16" s="149"/>
      <c r="CJ16" s="149"/>
      <c r="CK16" s="149"/>
      <c r="CL16" s="149"/>
      <c r="CM16" s="149">
        <v>32.75</v>
      </c>
      <c r="CN16" s="149">
        <v>53</v>
      </c>
      <c r="CO16" s="138"/>
      <c r="CP16" s="138">
        <v>6</v>
      </c>
      <c r="CQ16" s="138">
        <v>10</v>
      </c>
      <c r="CR16" s="149">
        <v>7</v>
      </c>
      <c r="CS16" s="138" t="s">
        <v>476</v>
      </c>
      <c r="CT16" s="156">
        <f t="shared" si="6"/>
        <v>23</v>
      </c>
      <c r="CU16" s="138"/>
      <c r="CV16" s="156">
        <f t="shared" si="7"/>
        <v>6.09863164075465</v>
      </c>
      <c r="CW16" s="138"/>
      <c r="CX16" s="138"/>
      <c r="CY16" s="138"/>
      <c r="CZ16" s="138"/>
      <c r="DA16" s="149">
        <v>63.24</v>
      </c>
      <c r="DB16" s="149">
        <v>41.71</v>
      </c>
      <c r="DC16" s="149">
        <v>36.32</v>
      </c>
      <c r="DD16" s="149">
        <v>35.38</v>
      </c>
      <c r="DE16" s="149">
        <v>37.74</v>
      </c>
      <c r="DF16" s="149">
        <v>41.98</v>
      </c>
      <c r="DG16" s="149">
        <v>42.7283333333333</v>
      </c>
      <c r="DH16" s="149">
        <v>0.849</v>
      </c>
      <c r="DI16" s="149">
        <v>84.9</v>
      </c>
      <c r="DJ16" s="149">
        <v>63.8141666666667</v>
      </c>
      <c r="DK16" s="138">
        <v>0.759</v>
      </c>
      <c r="DL16" s="138">
        <v>75.9</v>
      </c>
      <c r="DM16" s="138">
        <v>0.85733</v>
      </c>
      <c r="DN16" s="138">
        <v>85.733</v>
      </c>
      <c r="DO16" s="138">
        <v>0.6301</v>
      </c>
      <c r="DP16" s="138">
        <v>63.01</v>
      </c>
      <c r="DQ16" s="138">
        <v>51.51</v>
      </c>
      <c r="DR16" s="138">
        <v>54</v>
      </c>
      <c r="DS16" s="195">
        <f t="shared" si="8"/>
        <v>66.0306</v>
      </c>
      <c r="DT16" s="138">
        <v>74.4</v>
      </c>
      <c r="DU16" s="149">
        <v>74</v>
      </c>
      <c r="DV16" s="149">
        <v>67.9482555555556</v>
      </c>
      <c r="DW16" s="149">
        <v>18</v>
      </c>
      <c r="DX16" s="138"/>
      <c r="DY16" s="149">
        <v>16</v>
      </c>
      <c r="DZ16" s="149">
        <v>100</v>
      </c>
      <c r="EA16" s="149">
        <v>1</v>
      </c>
      <c r="EB16" s="149">
        <v>100</v>
      </c>
      <c r="EC16" s="149">
        <v>1</v>
      </c>
      <c r="ED16" s="149">
        <v>100</v>
      </c>
      <c r="EE16" s="149">
        <v>1</v>
      </c>
      <c r="EF16" s="149">
        <v>100</v>
      </c>
      <c r="EG16" s="138">
        <v>0.1</v>
      </c>
      <c r="EH16" s="149">
        <v>11</v>
      </c>
      <c r="EI16" s="149">
        <v>0.0265157897424115</v>
      </c>
      <c r="EJ16" s="149">
        <v>14</v>
      </c>
      <c r="EK16" s="149">
        <v>12.5</v>
      </c>
      <c r="EL16" s="149">
        <v>82.5</v>
      </c>
      <c r="EM16" s="149">
        <v>54</v>
      </c>
      <c r="EN16" s="202">
        <v>0</v>
      </c>
      <c r="EO16" s="191">
        <v>0</v>
      </c>
      <c r="EP16" s="149">
        <v>0</v>
      </c>
      <c r="EQ16" s="149">
        <v>0</v>
      </c>
      <c r="ER16" s="202">
        <v>4</v>
      </c>
      <c r="ES16" s="7">
        <v>1</v>
      </c>
      <c r="ET16" s="149">
        <v>100</v>
      </c>
      <c r="EU16" s="149">
        <v>100</v>
      </c>
      <c r="EV16" s="7">
        <v>0</v>
      </c>
      <c r="EW16" s="149">
        <v>0</v>
      </c>
      <c r="EX16" s="149"/>
      <c r="EY16" s="149">
        <v>52</v>
      </c>
      <c r="EZ16" s="149">
        <v>52</v>
      </c>
      <c r="FA16" s="149">
        <v>26</v>
      </c>
      <c r="FB16" s="149">
        <v>41</v>
      </c>
      <c r="FC16" s="149">
        <v>0</v>
      </c>
      <c r="FD16" s="149">
        <v>0</v>
      </c>
      <c r="FE16" s="149">
        <v>0</v>
      </c>
      <c r="FF16" s="149">
        <v>1</v>
      </c>
      <c r="FG16" s="149">
        <v>0</v>
      </c>
      <c r="FH16" s="149">
        <v>0</v>
      </c>
      <c r="FI16" s="149">
        <v>0</v>
      </c>
      <c r="FJ16" s="149">
        <v>0</v>
      </c>
      <c r="FK16" s="7">
        <v>0</v>
      </c>
      <c r="FL16" s="149">
        <f t="shared" si="9"/>
        <v>0</v>
      </c>
      <c r="FM16" s="149">
        <v>0</v>
      </c>
      <c r="FN16" s="149">
        <v>14</v>
      </c>
      <c r="FO16" s="149">
        <v>3</v>
      </c>
      <c r="FP16" s="149">
        <v>28</v>
      </c>
      <c r="FQ16" s="149">
        <v>28</v>
      </c>
      <c r="FR16" s="149"/>
      <c r="FS16" s="149">
        <v>0</v>
      </c>
      <c r="FT16" s="149">
        <v>14</v>
      </c>
      <c r="FU16" s="149">
        <v>77</v>
      </c>
      <c r="FV16" s="149">
        <v>87.2857142857143</v>
      </c>
      <c r="FW16" s="149">
        <v>379</v>
      </c>
      <c r="FX16" s="149">
        <v>6</v>
      </c>
      <c r="FY16" s="149">
        <v>378</v>
      </c>
      <c r="FZ16" s="149">
        <v>8</v>
      </c>
      <c r="GA16" s="149"/>
      <c r="GB16" s="149">
        <v>50</v>
      </c>
      <c r="GC16" s="149"/>
      <c r="GD16" s="149">
        <v>33</v>
      </c>
      <c r="GE16" s="149">
        <v>24.25</v>
      </c>
      <c r="GF16" s="149">
        <v>0.663737374</v>
      </c>
      <c r="GG16" s="149">
        <v>26</v>
      </c>
      <c r="GH16" s="149">
        <v>26</v>
      </c>
      <c r="GI16" s="149">
        <v>0.72</v>
      </c>
      <c r="GJ16" s="149">
        <v>59</v>
      </c>
      <c r="GK16" s="149">
        <v>0.51</v>
      </c>
      <c r="GL16" s="149">
        <v>38</v>
      </c>
      <c r="GM16" s="149"/>
      <c r="GN16" s="149">
        <v>31</v>
      </c>
      <c r="GO16" s="149">
        <v>42.6666666666667</v>
      </c>
      <c r="GP16" s="149">
        <v>30.9722222222222</v>
      </c>
      <c r="GQ16" s="149">
        <v>32</v>
      </c>
      <c r="GR16" s="149">
        <v>0.57</v>
      </c>
      <c r="GS16" s="149">
        <v>51</v>
      </c>
      <c r="GT16" s="149">
        <v>0.52</v>
      </c>
      <c r="GU16" s="149">
        <v>38</v>
      </c>
      <c r="GV16" s="149"/>
      <c r="GW16" s="149">
        <v>33</v>
      </c>
      <c r="GX16" s="149">
        <v>40.6666666666667</v>
      </c>
      <c r="GY16" s="149">
        <v>0.67</v>
      </c>
      <c r="GZ16" s="149">
        <v>56</v>
      </c>
      <c r="HA16" s="149">
        <v>0.39</v>
      </c>
      <c r="HB16" s="149">
        <v>74</v>
      </c>
      <c r="HC16" s="149">
        <v>0.27</v>
      </c>
      <c r="HD16" s="149">
        <v>77</v>
      </c>
      <c r="HE16" s="149">
        <v>0.61</v>
      </c>
      <c r="HF16" s="149">
        <v>73</v>
      </c>
      <c r="HG16" s="149">
        <v>0.24</v>
      </c>
      <c r="HH16" s="149">
        <v>20</v>
      </c>
      <c r="HI16" s="149">
        <v>0.6</v>
      </c>
      <c r="HJ16" s="149">
        <v>62</v>
      </c>
      <c r="HK16" s="149">
        <v>0.24</v>
      </c>
      <c r="HL16" s="149">
        <v>30</v>
      </c>
      <c r="HM16" s="149">
        <v>0.49</v>
      </c>
      <c r="HN16" s="149">
        <v>78</v>
      </c>
      <c r="HO16" s="149">
        <v>0.3</v>
      </c>
      <c r="HP16" s="149">
        <v>13</v>
      </c>
      <c r="HQ16" s="149">
        <v>0.4</v>
      </c>
      <c r="HR16" s="149">
        <v>55</v>
      </c>
      <c r="HS16" s="149">
        <v>0.38</v>
      </c>
      <c r="HT16" s="149">
        <v>34</v>
      </c>
      <c r="HU16" s="149">
        <v>0.44</v>
      </c>
      <c r="HV16" s="149">
        <v>80</v>
      </c>
      <c r="HW16" s="149">
        <v>0.21</v>
      </c>
      <c r="HX16" s="149">
        <v>27</v>
      </c>
      <c r="HY16" s="149">
        <v>0.39</v>
      </c>
      <c r="HZ16" s="149">
        <v>59</v>
      </c>
      <c r="IA16" s="149">
        <v>0.31</v>
      </c>
      <c r="IB16" s="149">
        <v>33</v>
      </c>
      <c r="IC16" s="149">
        <v>51.4</v>
      </c>
      <c r="ID16" s="149">
        <v>0.46</v>
      </c>
      <c r="IE16" s="149">
        <v>33</v>
      </c>
      <c r="IF16" s="149">
        <v>0.6</v>
      </c>
      <c r="IG16" s="149">
        <v>58</v>
      </c>
      <c r="IH16" s="149">
        <v>45.5</v>
      </c>
      <c r="II16" s="149"/>
      <c r="IJ16" s="149">
        <v>31</v>
      </c>
      <c r="IK16" s="149"/>
      <c r="IL16" s="149">
        <v>28</v>
      </c>
      <c r="IM16" s="149">
        <v>29.5</v>
      </c>
      <c r="IN16" s="149">
        <v>41.7666666666667</v>
      </c>
      <c r="IO16" s="149">
        <v>53</v>
      </c>
      <c r="IP16" s="148">
        <v>0.221518987341772</v>
      </c>
      <c r="IQ16" s="138"/>
      <c r="IR16" s="138"/>
      <c r="IS16" s="149">
        <v>0.998</v>
      </c>
      <c r="IT16" s="149">
        <v>32</v>
      </c>
      <c r="IU16" s="149">
        <v>1</v>
      </c>
      <c r="IV16" s="149">
        <v>31</v>
      </c>
      <c r="IW16" s="149"/>
      <c r="IX16" s="149">
        <v>36</v>
      </c>
      <c r="IY16" s="149">
        <v>33</v>
      </c>
      <c r="IZ16" s="149"/>
      <c r="JA16" s="149">
        <v>32</v>
      </c>
      <c r="JB16" s="149">
        <v>32</v>
      </c>
      <c r="JC16" s="149"/>
      <c r="JD16" s="149">
        <v>33</v>
      </c>
      <c r="JE16" s="149">
        <v>33</v>
      </c>
      <c r="JF16" s="149"/>
      <c r="JG16" s="149">
        <v>31</v>
      </c>
      <c r="JH16" s="149">
        <v>31</v>
      </c>
      <c r="JI16" s="138"/>
      <c r="JJ16" s="138"/>
      <c r="JK16" s="156">
        <v>1</v>
      </c>
      <c r="JL16" s="138"/>
      <c r="JM16" s="156">
        <v>5</v>
      </c>
      <c r="JN16" s="150"/>
      <c r="JO16" s="150"/>
      <c r="JP16" s="148">
        <v>106</v>
      </c>
      <c r="JQ16" s="150"/>
      <c r="JR16" s="150"/>
      <c r="JS16" s="150"/>
      <c r="JT16" s="150"/>
      <c r="JU16" s="148">
        <v>16</v>
      </c>
      <c r="JV16" s="150"/>
      <c r="JW16" s="150"/>
      <c r="JX16" s="150"/>
      <c r="JY16" s="150"/>
      <c r="JZ16" s="148">
        <v>4</v>
      </c>
      <c r="KA16" s="150"/>
      <c r="KB16" s="150"/>
      <c r="KC16" s="150"/>
      <c r="KD16" s="150"/>
      <c r="KE16" s="148">
        <v>0</v>
      </c>
      <c r="KF16" s="227"/>
      <c r="KG16" s="227"/>
      <c r="KH16" s="227"/>
      <c r="KI16" s="227"/>
      <c r="KJ16" s="227"/>
      <c r="KK16" s="227"/>
      <c r="KL16" s="227"/>
      <c r="KM16" s="227"/>
      <c r="KN16" s="235"/>
    </row>
    <row r="17" s="122" customFormat="1" ht="22.5" customHeight="1" spans="1:300">
      <c r="A17" s="139" t="s">
        <v>538</v>
      </c>
      <c r="B17" s="98" t="s">
        <v>539</v>
      </c>
      <c r="C17" s="98" t="s">
        <v>540</v>
      </c>
      <c r="D17" s="98" t="s">
        <v>541</v>
      </c>
      <c r="E17" s="98" t="s">
        <v>539</v>
      </c>
      <c r="F17" s="98" t="s">
        <v>463</v>
      </c>
      <c r="G17" s="98" t="s">
        <v>542</v>
      </c>
      <c r="H17" s="138">
        <v>102</v>
      </c>
      <c r="I17" s="138">
        <v>26713205</v>
      </c>
      <c r="J17" s="138">
        <v>5.12341617017751</v>
      </c>
      <c r="K17" s="138">
        <v>2173260000000</v>
      </c>
      <c r="L17" s="138">
        <v>10.4619457950224</v>
      </c>
      <c r="M17" s="138">
        <f t="shared" si="0"/>
        <v>81355.2698000858</v>
      </c>
      <c r="N17" s="138">
        <v>1</v>
      </c>
      <c r="O17" s="148">
        <v>6577</v>
      </c>
      <c r="P17" s="148">
        <v>6577</v>
      </c>
      <c r="Q17" s="150"/>
      <c r="R17" s="148">
        <f t="shared" si="1"/>
        <v>1283.71379203656</v>
      </c>
      <c r="S17" s="150"/>
      <c r="T17" s="150"/>
      <c r="U17" s="148">
        <v>10864</v>
      </c>
      <c r="V17" s="138"/>
      <c r="W17" s="156">
        <f t="shared" si="2"/>
        <v>2120.46018499091</v>
      </c>
      <c r="X17" s="138"/>
      <c r="Y17" s="149">
        <v>6</v>
      </c>
      <c r="Z17" s="149">
        <v>5</v>
      </c>
      <c r="AA17" s="149">
        <v>1.17109362204947</v>
      </c>
      <c r="AB17" s="149">
        <v>19</v>
      </c>
      <c r="AC17" s="149">
        <v>24</v>
      </c>
      <c r="AD17" s="149">
        <v>16</v>
      </c>
      <c r="AE17" s="149">
        <v>4.68437448819788</v>
      </c>
      <c r="AF17" s="149">
        <v>100</v>
      </c>
      <c r="AG17" s="149">
        <v>20</v>
      </c>
      <c r="AH17" s="149">
        <v>15</v>
      </c>
      <c r="AI17" s="149">
        <v>3.90364540683156</v>
      </c>
      <c r="AJ17" s="149">
        <v>100</v>
      </c>
      <c r="AK17" s="138"/>
      <c r="AL17" s="149">
        <v>499</v>
      </c>
      <c r="AM17" s="149">
        <v>50</v>
      </c>
      <c r="AN17" s="149">
        <v>97.3959529004475</v>
      </c>
      <c r="AO17" s="149">
        <v>75</v>
      </c>
      <c r="AP17" s="148">
        <v>26</v>
      </c>
      <c r="AQ17" s="138"/>
      <c r="AR17" s="156">
        <f t="shared" si="12"/>
        <v>5.07473902888103</v>
      </c>
      <c r="AS17" s="138"/>
      <c r="AT17" s="138"/>
      <c r="AU17" s="156"/>
      <c r="AV17" s="138"/>
      <c r="AW17" s="156"/>
      <c r="AX17" s="138"/>
      <c r="AY17" s="138"/>
      <c r="AZ17" s="138"/>
      <c r="BA17" s="138"/>
      <c r="BB17" s="156">
        <v>248</v>
      </c>
      <c r="BC17" s="138"/>
      <c r="BD17" s="156">
        <f t="shared" si="5"/>
        <v>48.4052030447114</v>
      </c>
      <c r="BE17" s="138"/>
      <c r="BF17" s="138"/>
      <c r="BG17" s="149">
        <v>55227.31</v>
      </c>
      <c r="BH17" s="149">
        <v>23</v>
      </c>
      <c r="BI17" s="149">
        <v>10779.3917506581</v>
      </c>
      <c r="BJ17" s="149">
        <v>24</v>
      </c>
      <c r="BK17" s="149">
        <v>73106.0952</v>
      </c>
      <c r="BL17" s="149">
        <v>22</v>
      </c>
      <c r="BM17" s="149">
        <v>14269.0136369435</v>
      </c>
      <c r="BN17" s="149">
        <v>25</v>
      </c>
      <c r="BO17" s="149">
        <v>23.5</v>
      </c>
      <c r="BP17" s="138">
        <v>95.1</v>
      </c>
      <c r="BQ17" s="138"/>
      <c r="BR17" s="138"/>
      <c r="BS17" s="172"/>
      <c r="BT17" s="149">
        <v>5</v>
      </c>
      <c r="BU17" s="149">
        <v>0.0353662700275162</v>
      </c>
      <c r="BV17" s="149">
        <v>6</v>
      </c>
      <c r="BW17" s="149">
        <v>5.5</v>
      </c>
      <c r="BX17" s="172">
        <v>22</v>
      </c>
      <c r="BY17" s="149">
        <v>7</v>
      </c>
      <c r="BZ17" s="149">
        <v>2.29402832610916</v>
      </c>
      <c r="CA17" s="149">
        <v>11</v>
      </c>
      <c r="CB17" s="149">
        <v>9</v>
      </c>
      <c r="CC17" s="177">
        <v>3.99</v>
      </c>
      <c r="CD17" s="149"/>
      <c r="CE17" s="149"/>
      <c r="CF17" s="149"/>
      <c r="CG17" s="149"/>
      <c r="CH17" s="177">
        <v>178</v>
      </c>
      <c r="CI17" s="149"/>
      <c r="CJ17" s="149"/>
      <c r="CK17" s="149"/>
      <c r="CL17" s="149"/>
      <c r="CM17" s="149">
        <v>7.25</v>
      </c>
      <c r="CN17" s="149">
        <v>9</v>
      </c>
      <c r="CO17" s="138"/>
      <c r="CP17" s="138">
        <v>3</v>
      </c>
      <c r="CQ17" s="138">
        <v>47</v>
      </c>
      <c r="CR17" s="149">
        <v>299</v>
      </c>
      <c r="CS17" s="138">
        <v>2</v>
      </c>
      <c r="CT17" s="156">
        <f t="shared" si="6"/>
        <v>351</v>
      </c>
      <c r="CU17" s="138"/>
      <c r="CV17" s="156">
        <f t="shared" si="7"/>
        <v>33.5501642693465</v>
      </c>
      <c r="CW17" s="138"/>
      <c r="CX17" s="138"/>
      <c r="CY17" s="138"/>
      <c r="CZ17" s="138"/>
      <c r="DA17" s="149">
        <v>96.08</v>
      </c>
      <c r="DB17" s="149">
        <v>79.62</v>
      </c>
      <c r="DC17" s="149">
        <v>93.87</v>
      </c>
      <c r="DD17" s="149">
        <v>99.53</v>
      </c>
      <c r="DE17" s="149">
        <v>91.98</v>
      </c>
      <c r="DF17" s="149">
        <v>95.75</v>
      </c>
      <c r="DG17" s="149">
        <v>92.805</v>
      </c>
      <c r="DH17" s="149">
        <v>0.946</v>
      </c>
      <c r="DI17" s="149">
        <v>94.6</v>
      </c>
      <c r="DJ17" s="149">
        <v>93.7025</v>
      </c>
      <c r="DK17" s="138">
        <v>0.811</v>
      </c>
      <c r="DL17" s="138">
        <v>81.1</v>
      </c>
      <c r="DM17" s="138">
        <v>0.9577</v>
      </c>
      <c r="DN17" s="138">
        <v>95.77</v>
      </c>
      <c r="DO17" s="138">
        <v>0.863</v>
      </c>
      <c r="DP17" s="138">
        <v>86.3</v>
      </c>
      <c r="DQ17" s="138">
        <v>96.24</v>
      </c>
      <c r="DR17" s="138">
        <v>63</v>
      </c>
      <c r="DS17" s="195">
        <f t="shared" si="8"/>
        <v>84.482</v>
      </c>
      <c r="DT17" s="138">
        <v>76.9</v>
      </c>
      <c r="DU17" s="149">
        <v>77</v>
      </c>
      <c r="DV17" s="149">
        <v>85.0615</v>
      </c>
      <c r="DW17" s="149">
        <v>73</v>
      </c>
      <c r="DX17" s="138"/>
      <c r="DY17" s="149">
        <v>61</v>
      </c>
      <c r="DZ17" s="149">
        <v>100</v>
      </c>
      <c r="EA17" s="149">
        <v>1</v>
      </c>
      <c r="EB17" s="149">
        <v>100</v>
      </c>
      <c r="EC17" s="149">
        <v>1</v>
      </c>
      <c r="ED17" s="149">
        <v>100</v>
      </c>
      <c r="EE17" s="149">
        <v>0</v>
      </c>
      <c r="EF17" s="149">
        <v>0</v>
      </c>
      <c r="EG17" s="138">
        <v>0.079880364</v>
      </c>
      <c r="EH17" s="149">
        <v>10</v>
      </c>
      <c r="EI17" s="149">
        <v>0.00763532573816293</v>
      </c>
      <c r="EJ17" s="149">
        <v>10</v>
      </c>
      <c r="EK17" s="149">
        <v>10</v>
      </c>
      <c r="EL17" s="149">
        <v>62</v>
      </c>
      <c r="EM17" s="149">
        <v>17</v>
      </c>
      <c r="EN17" s="202">
        <v>4</v>
      </c>
      <c r="EO17" s="203">
        <v>1</v>
      </c>
      <c r="EP17" s="149">
        <v>100</v>
      </c>
      <c r="EQ17" s="149">
        <v>100</v>
      </c>
      <c r="ER17" s="202">
        <v>16</v>
      </c>
      <c r="ES17" s="7">
        <v>1</v>
      </c>
      <c r="ET17" s="149">
        <v>100</v>
      </c>
      <c r="EU17" s="149">
        <v>100</v>
      </c>
      <c r="EV17" s="7">
        <v>0</v>
      </c>
      <c r="EW17" s="149">
        <v>0</v>
      </c>
      <c r="EX17" s="149">
        <v>1</v>
      </c>
      <c r="EY17" s="149">
        <v>21</v>
      </c>
      <c r="EZ17" s="149">
        <v>21</v>
      </c>
      <c r="FA17" s="149">
        <v>10.5</v>
      </c>
      <c r="FB17" s="149">
        <v>26</v>
      </c>
      <c r="FC17" s="149">
        <v>1</v>
      </c>
      <c r="FD17" s="149">
        <v>100</v>
      </c>
      <c r="FE17" s="149">
        <v>100</v>
      </c>
      <c r="FF17" s="149">
        <v>8</v>
      </c>
      <c r="FG17" s="149">
        <v>0</v>
      </c>
      <c r="FH17" s="149">
        <v>0</v>
      </c>
      <c r="FI17" s="149">
        <v>0</v>
      </c>
      <c r="FJ17" s="149">
        <v>0</v>
      </c>
      <c r="FK17" s="7">
        <v>1</v>
      </c>
      <c r="FL17" s="149">
        <f t="shared" si="9"/>
        <v>100</v>
      </c>
      <c r="FM17" s="149">
        <v>33.3333333333333</v>
      </c>
      <c r="FN17" s="149">
        <v>39</v>
      </c>
      <c r="FO17" s="149">
        <v>6</v>
      </c>
      <c r="FP17" s="149">
        <v>72</v>
      </c>
      <c r="FQ17" s="149">
        <v>72</v>
      </c>
      <c r="FR17" s="149">
        <v>1</v>
      </c>
      <c r="FS17" s="149">
        <v>100</v>
      </c>
      <c r="FT17" s="149">
        <v>86</v>
      </c>
      <c r="FU17" s="149">
        <v>77</v>
      </c>
      <c r="FV17" s="149">
        <v>87.2857142857143</v>
      </c>
      <c r="FW17" s="149">
        <v>491</v>
      </c>
      <c r="FX17" s="149">
        <v>39</v>
      </c>
      <c r="FY17" s="149">
        <v>487</v>
      </c>
      <c r="FZ17" s="149">
        <v>55</v>
      </c>
      <c r="GA17" s="149"/>
      <c r="GB17" s="149">
        <v>50</v>
      </c>
      <c r="GC17" s="149"/>
      <c r="GD17" s="149">
        <v>33</v>
      </c>
      <c r="GE17" s="149">
        <v>44.25</v>
      </c>
      <c r="GF17" s="149">
        <v>0.766481481</v>
      </c>
      <c r="GG17" s="149">
        <v>60</v>
      </c>
      <c r="GH17" s="149">
        <v>60</v>
      </c>
      <c r="GI17" s="149">
        <v>0.63</v>
      </c>
      <c r="GJ17" s="149">
        <v>18</v>
      </c>
      <c r="GK17" s="149">
        <v>0.38</v>
      </c>
      <c r="GL17" s="149">
        <v>8</v>
      </c>
      <c r="GM17" s="149">
        <v>71.13789625</v>
      </c>
      <c r="GN17" s="149">
        <v>16</v>
      </c>
      <c r="GO17" s="149">
        <v>14</v>
      </c>
      <c r="GP17" s="149">
        <v>39.4166666666667</v>
      </c>
      <c r="GQ17" s="149">
        <v>52</v>
      </c>
      <c r="GR17" s="149">
        <v>0.44</v>
      </c>
      <c r="GS17" s="149">
        <v>14</v>
      </c>
      <c r="GT17" s="149">
        <v>0.39</v>
      </c>
      <c r="GU17" s="149">
        <v>12</v>
      </c>
      <c r="GV17" s="149">
        <v>29.79498265</v>
      </c>
      <c r="GW17" s="149">
        <v>51</v>
      </c>
      <c r="GX17" s="149">
        <v>25.6666666666667</v>
      </c>
      <c r="GY17" s="149">
        <v>0.61</v>
      </c>
      <c r="GZ17" s="149">
        <v>29</v>
      </c>
      <c r="HA17" s="149">
        <v>0.19</v>
      </c>
      <c r="HB17" s="149">
        <v>12</v>
      </c>
      <c r="HC17" s="149">
        <v>0.2</v>
      </c>
      <c r="HD17" s="149">
        <v>16</v>
      </c>
      <c r="HE17" s="149">
        <v>0.45</v>
      </c>
      <c r="HF17" s="149">
        <v>26</v>
      </c>
      <c r="HG17" s="149">
        <v>0.29</v>
      </c>
      <c r="HH17" s="149">
        <v>38</v>
      </c>
      <c r="HI17" s="149">
        <v>0.48</v>
      </c>
      <c r="HJ17" s="149">
        <v>19</v>
      </c>
      <c r="HK17" s="149">
        <v>0.2</v>
      </c>
      <c r="HL17" s="149">
        <v>16</v>
      </c>
      <c r="HM17" s="149">
        <v>0.29</v>
      </c>
      <c r="HN17" s="149">
        <v>16</v>
      </c>
      <c r="HO17" s="149">
        <v>0.44</v>
      </c>
      <c r="HP17" s="149">
        <v>57</v>
      </c>
      <c r="HQ17" s="149">
        <v>0.29</v>
      </c>
      <c r="HR17" s="149">
        <v>19</v>
      </c>
      <c r="HS17" s="149">
        <v>0.42</v>
      </c>
      <c r="HT17" s="149">
        <v>51</v>
      </c>
      <c r="HU17" s="149">
        <v>0.21</v>
      </c>
      <c r="HV17" s="149">
        <v>20</v>
      </c>
      <c r="HW17" s="149">
        <v>0.21</v>
      </c>
      <c r="HX17" s="149">
        <v>27</v>
      </c>
      <c r="HY17" s="149">
        <v>0.26</v>
      </c>
      <c r="HZ17" s="149">
        <v>14</v>
      </c>
      <c r="IA17" s="149">
        <v>0.29</v>
      </c>
      <c r="IB17" s="149">
        <v>27</v>
      </c>
      <c r="IC17" s="149">
        <v>25.8</v>
      </c>
      <c r="ID17" s="149">
        <v>0.32</v>
      </c>
      <c r="IE17" s="149">
        <v>9</v>
      </c>
      <c r="IF17" s="149">
        <v>0.42</v>
      </c>
      <c r="IG17" s="149">
        <v>16</v>
      </c>
      <c r="IH17" s="149">
        <v>12.5</v>
      </c>
      <c r="II17" s="149">
        <v>0.24</v>
      </c>
      <c r="IJ17" s="149">
        <v>8</v>
      </c>
      <c r="IK17" s="149">
        <v>0.44</v>
      </c>
      <c r="IL17" s="149">
        <v>52</v>
      </c>
      <c r="IM17" s="149">
        <v>30</v>
      </c>
      <c r="IN17" s="149">
        <v>23.4916666666667</v>
      </c>
      <c r="IO17" s="149">
        <v>21</v>
      </c>
      <c r="IP17" s="148">
        <v>0.232418998527246</v>
      </c>
      <c r="IQ17" s="138"/>
      <c r="IR17" s="138"/>
      <c r="IS17" s="149">
        <v>1</v>
      </c>
      <c r="IT17" s="149">
        <v>32</v>
      </c>
      <c r="IU17" s="149">
        <v>1</v>
      </c>
      <c r="IV17" s="149">
        <v>31</v>
      </c>
      <c r="IW17" s="149">
        <v>-0.67</v>
      </c>
      <c r="IX17" s="149">
        <v>15</v>
      </c>
      <c r="IY17" s="149">
        <v>26</v>
      </c>
      <c r="IZ17" s="149"/>
      <c r="JA17" s="149">
        <v>32</v>
      </c>
      <c r="JB17" s="149">
        <v>32</v>
      </c>
      <c r="JC17" s="149">
        <v>76.62</v>
      </c>
      <c r="JD17" s="149">
        <v>27</v>
      </c>
      <c r="JE17" s="149">
        <v>27</v>
      </c>
      <c r="JF17" s="149"/>
      <c r="JG17" s="149">
        <v>31</v>
      </c>
      <c r="JH17" s="149">
        <v>31</v>
      </c>
      <c r="JI17" s="138"/>
      <c r="JJ17" s="138"/>
      <c r="JK17" s="156">
        <v>40</v>
      </c>
      <c r="JL17" s="138"/>
      <c r="JM17" s="156">
        <v>90</v>
      </c>
      <c r="JN17" s="150"/>
      <c r="JO17" s="150"/>
      <c r="JP17" s="148">
        <v>4864</v>
      </c>
      <c r="JQ17" s="150"/>
      <c r="JR17" s="150"/>
      <c r="JS17" s="150"/>
      <c r="JT17" s="150"/>
      <c r="JU17" s="148">
        <v>1488</v>
      </c>
      <c r="JV17" s="150"/>
      <c r="JW17" s="150"/>
      <c r="JX17" s="150"/>
      <c r="JY17" s="150"/>
      <c r="JZ17" s="148">
        <v>712</v>
      </c>
      <c r="KA17" s="150"/>
      <c r="KB17" s="150"/>
      <c r="KC17" s="150"/>
      <c r="KD17" s="150"/>
      <c r="KE17" s="148">
        <v>294</v>
      </c>
      <c r="KF17" s="227"/>
      <c r="KG17" s="227"/>
      <c r="KH17" s="227"/>
      <c r="KI17" s="227"/>
      <c r="KJ17" s="227"/>
      <c r="KK17" s="227"/>
      <c r="KL17" s="227"/>
      <c r="KM17" s="227"/>
      <c r="KN17" s="235"/>
    </row>
    <row r="18" s="122" customFormat="1" ht="22.5" customHeight="1" spans="1:300">
      <c r="A18" s="139" t="s">
        <v>543</v>
      </c>
      <c r="B18" s="98" t="s">
        <v>544</v>
      </c>
      <c r="C18" s="98" t="s">
        <v>545</v>
      </c>
      <c r="D18" s="98" t="s">
        <v>546</v>
      </c>
      <c r="E18" s="98" t="s">
        <v>547</v>
      </c>
      <c r="F18" s="98" t="s">
        <v>463</v>
      </c>
      <c r="G18" s="98" t="s">
        <v>548</v>
      </c>
      <c r="H18" s="138">
        <v>105</v>
      </c>
      <c r="I18" s="138">
        <v>51717590</v>
      </c>
      <c r="J18" s="138">
        <v>9.9190919580264</v>
      </c>
      <c r="K18" s="138">
        <v>2346770000000</v>
      </c>
      <c r="L18" s="138">
        <v>11.2972127280605</v>
      </c>
      <c r="M18" s="138">
        <f t="shared" si="0"/>
        <v>45376.6310456462</v>
      </c>
      <c r="N18" s="138">
        <v>1</v>
      </c>
      <c r="O18" s="148">
        <v>4567</v>
      </c>
      <c r="P18" s="148">
        <v>4567</v>
      </c>
      <c r="Q18" s="150"/>
      <c r="R18" s="148">
        <f t="shared" si="1"/>
        <v>460.425210223446</v>
      </c>
      <c r="S18" s="150"/>
      <c r="T18" s="150"/>
      <c r="U18" s="148">
        <v>8880</v>
      </c>
      <c r="V18" s="138"/>
      <c r="W18" s="156">
        <f t="shared" si="2"/>
        <v>895.24323774561</v>
      </c>
      <c r="X18" s="138"/>
      <c r="Y18" s="149">
        <v>20</v>
      </c>
      <c r="Z18" s="149">
        <v>12</v>
      </c>
      <c r="AA18" s="149">
        <v>2.01631359852615</v>
      </c>
      <c r="AB18" s="149">
        <v>94</v>
      </c>
      <c r="AC18" s="149">
        <v>5</v>
      </c>
      <c r="AD18" s="149">
        <v>8</v>
      </c>
      <c r="AE18" s="149">
        <v>0.504078399631537</v>
      </c>
      <c r="AF18" s="149">
        <v>18</v>
      </c>
      <c r="AG18" s="149">
        <v>9</v>
      </c>
      <c r="AH18" s="149">
        <v>10</v>
      </c>
      <c r="AI18" s="149">
        <v>0.907341119336767</v>
      </c>
      <c r="AJ18" s="149">
        <v>16</v>
      </c>
      <c r="AK18" s="138"/>
      <c r="AL18" s="149">
        <v>5164</v>
      </c>
      <c r="AM18" s="149">
        <v>75</v>
      </c>
      <c r="AN18" s="149">
        <v>520.612171139452</v>
      </c>
      <c r="AO18" s="149">
        <v>100</v>
      </c>
      <c r="AP18" s="148">
        <v>65</v>
      </c>
      <c r="AQ18" s="138"/>
      <c r="AR18" s="156">
        <f t="shared" si="12"/>
        <v>6.55301919520999</v>
      </c>
      <c r="AS18" s="138"/>
      <c r="AT18" s="138"/>
      <c r="AU18" s="156">
        <v>14</v>
      </c>
      <c r="AV18" s="138"/>
      <c r="AW18" s="156">
        <f t="shared" ref="AW18:AW23" si="13">AU18/L18</f>
        <v>1.23924372648363</v>
      </c>
      <c r="AX18" s="138"/>
      <c r="AY18" s="138"/>
      <c r="AZ18" s="138"/>
      <c r="BA18" s="138"/>
      <c r="BB18" s="156">
        <v>56</v>
      </c>
      <c r="BC18" s="138"/>
      <c r="BD18" s="156">
        <f t="shared" si="5"/>
        <v>5.64567807587322</v>
      </c>
      <c r="BE18" s="138"/>
      <c r="BF18" s="138"/>
      <c r="BG18" s="149">
        <v>213090.9</v>
      </c>
      <c r="BH18" s="149">
        <v>50</v>
      </c>
      <c r="BI18" s="149">
        <v>21482.9039696088</v>
      </c>
      <c r="BJ18" s="149">
        <v>35</v>
      </c>
      <c r="BK18" s="149">
        <v>286331.88</v>
      </c>
      <c r="BL18" s="149">
        <v>48</v>
      </c>
      <c r="BM18" s="149">
        <v>28866.7431667779</v>
      </c>
      <c r="BN18" s="149">
        <v>36</v>
      </c>
      <c r="BO18" s="149">
        <v>42.25</v>
      </c>
      <c r="BP18" s="138">
        <v>94.4</v>
      </c>
      <c r="BQ18" s="138"/>
      <c r="BR18" s="138"/>
      <c r="BS18" s="172">
        <v>1.33</v>
      </c>
      <c r="BT18" s="149">
        <v>12</v>
      </c>
      <c r="BU18" s="149">
        <v>0.123039198558018</v>
      </c>
      <c r="BV18" s="149">
        <v>18</v>
      </c>
      <c r="BW18" s="149">
        <v>15</v>
      </c>
      <c r="BX18" s="172">
        <v>52</v>
      </c>
      <c r="BY18" s="149">
        <v>14</v>
      </c>
      <c r="BZ18" s="149">
        <v>3.89476599751998</v>
      </c>
      <c r="CA18" s="149">
        <v>22</v>
      </c>
      <c r="CB18" s="149">
        <v>18</v>
      </c>
      <c r="CC18" s="177">
        <v>8.96</v>
      </c>
      <c r="CD18" s="149"/>
      <c r="CE18" s="149"/>
      <c r="CF18" s="149"/>
      <c r="CG18" s="149"/>
      <c r="CH18" s="177">
        <v>270</v>
      </c>
      <c r="CI18" s="149"/>
      <c r="CJ18" s="149"/>
      <c r="CK18" s="149"/>
      <c r="CL18" s="149"/>
      <c r="CM18" s="149">
        <v>16.5</v>
      </c>
      <c r="CN18" s="149">
        <v>25</v>
      </c>
      <c r="CO18" s="138"/>
      <c r="CP18" s="138">
        <v>2</v>
      </c>
      <c r="CQ18" s="138">
        <v>24</v>
      </c>
      <c r="CR18" s="149">
        <v>115</v>
      </c>
      <c r="CS18" s="138">
        <v>4</v>
      </c>
      <c r="CT18" s="156">
        <f t="shared" si="6"/>
        <v>145</v>
      </c>
      <c r="CU18" s="138"/>
      <c r="CV18" s="156">
        <f t="shared" si="7"/>
        <v>12.835024310009</v>
      </c>
      <c r="CW18" s="138"/>
      <c r="CX18" s="138"/>
      <c r="CY18" s="138"/>
      <c r="CZ18" s="138"/>
      <c r="DA18" s="149">
        <v>73.53</v>
      </c>
      <c r="DB18" s="149">
        <v>68.25</v>
      </c>
      <c r="DC18" s="149">
        <v>90.57</v>
      </c>
      <c r="DD18" s="149">
        <v>84.91</v>
      </c>
      <c r="DE18" s="149">
        <v>85.85</v>
      </c>
      <c r="DF18" s="149">
        <v>79.72</v>
      </c>
      <c r="DG18" s="149">
        <v>80.4716666666667</v>
      </c>
      <c r="DH18" s="149">
        <v>0.929</v>
      </c>
      <c r="DI18" s="149">
        <v>92.9</v>
      </c>
      <c r="DJ18" s="149">
        <v>86.6858333333334</v>
      </c>
      <c r="DK18" s="138">
        <v>0.991</v>
      </c>
      <c r="DL18" s="138">
        <v>99.1</v>
      </c>
      <c r="DM18" s="138">
        <v>0.96789</v>
      </c>
      <c r="DN18" s="138">
        <v>96.789</v>
      </c>
      <c r="DO18" s="138">
        <v>0.9726</v>
      </c>
      <c r="DP18" s="138">
        <v>97.26</v>
      </c>
      <c r="DQ18" s="138">
        <v>100</v>
      </c>
      <c r="DR18" s="138">
        <v>79</v>
      </c>
      <c r="DS18" s="195">
        <f t="shared" si="8"/>
        <v>94.4298</v>
      </c>
      <c r="DT18" s="138">
        <v>77.3</v>
      </c>
      <c r="DU18" s="149">
        <v>77</v>
      </c>
      <c r="DV18" s="149">
        <v>86.0385444444445</v>
      </c>
      <c r="DW18" s="149">
        <v>76</v>
      </c>
      <c r="DX18" s="138"/>
      <c r="DY18" s="149">
        <v>40</v>
      </c>
      <c r="DZ18" s="149">
        <v>100</v>
      </c>
      <c r="EA18" s="149">
        <v>1</v>
      </c>
      <c r="EB18" s="149">
        <v>100</v>
      </c>
      <c r="EC18" s="149">
        <v>1</v>
      </c>
      <c r="ED18" s="149">
        <v>100</v>
      </c>
      <c r="EE18" s="149">
        <v>1</v>
      </c>
      <c r="EF18" s="149">
        <v>100</v>
      </c>
      <c r="EG18" s="138">
        <v>12.06044975</v>
      </c>
      <c r="EH18" s="149">
        <v>80</v>
      </c>
      <c r="EI18" s="149">
        <v>1.06755976366133</v>
      </c>
      <c r="EJ18" s="149">
        <v>79</v>
      </c>
      <c r="EK18" s="149">
        <v>79.5</v>
      </c>
      <c r="EL18" s="149">
        <v>95.9</v>
      </c>
      <c r="EM18" s="149">
        <v>79</v>
      </c>
      <c r="EN18" s="202">
        <v>1</v>
      </c>
      <c r="EO18" s="203">
        <v>1</v>
      </c>
      <c r="EP18" s="149">
        <v>100</v>
      </c>
      <c r="EQ18" s="149">
        <v>100</v>
      </c>
      <c r="ER18" s="202">
        <v>6</v>
      </c>
      <c r="ES18" s="7">
        <v>1</v>
      </c>
      <c r="ET18" s="149">
        <v>100</v>
      </c>
      <c r="EU18" s="149">
        <v>100</v>
      </c>
      <c r="EV18" s="204">
        <v>1</v>
      </c>
      <c r="EW18" s="149">
        <v>100</v>
      </c>
      <c r="EX18" s="149">
        <v>1</v>
      </c>
      <c r="EY18" s="149">
        <v>21</v>
      </c>
      <c r="EZ18" s="149">
        <v>21</v>
      </c>
      <c r="FA18" s="149">
        <v>60.5</v>
      </c>
      <c r="FB18" s="149">
        <v>74</v>
      </c>
      <c r="FC18" s="149">
        <v>1</v>
      </c>
      <c r="FD18" s="149">
        <v>100</v>
      </c>
      <c r="FE18" s="149">
        <v>100</v>
      </c>
      <c r="FF18" s="149">
        <v>5</v>
      </c>
      <c r="FG18" s="149">
        <v>1</v>
      </c>
      <c r="FH18" s="149">
        <v>50</v>
      </c>
      <c r="FI18" s="149">
        <v>1</v>
      </c>
      <c r="FJ18" s="149">
        <v>100</v>
      </c>
      <c r="FK18" s="7">
        <v>0</v>
      </c>
      <c r="FL18" s="149">
        <f t="shared" si="9"/>
        <v>0</v>
      </c>
      <c r="FM18" s="149">
        <v>50</v>
      </c>
      <c r="FN18" s="149">
        <v>52</v>
      </c>
      <c r="FO18" s="149">
        <v>8</v>
      </c>
      <c r="FP18" s="149">
        <v>97</v>
      </c>
      <c r="FQ18" s="149">
        <v>97</v>
      </c>
      <c r="FR18" s="149">
        <v>1</v>
      </c>
      <c r="FS18" s="149">
        <v>100</v>
      </c>
      <c r="FT18" s="149">
        <v>98.5</v>
      </c>
      <c r="FU18" s="149">
        <v>77</v>
      </c>
      <c r="FV18" s="149">
        <v>87.2857142857143</v>
      </c>
      <c r="FW18" s="149">
        <v>526</v>
      </c>
      <c r="FX18" s="149">
        <v>77</v>
      </c>
      <c r="FY18" s="149">
        <v>527</v>
      </c>
      <c r="FZ18" s="149">
        <v>86</v>
      </c>
      <c r="GA18" s="149"/>
      <c r="GB18" s="149">
        <v>50</v>
      </c>
      <c r="GC18" s="149"/>
      <c r="GD18" s="149">
        <v>33</v>
      </c>
      <c r="GE18" s="149">
        <v>61.5</v>
      </c>
      <c r="GF18" s="149">
        <v>0.725925926</v>
      </c>
      <c r="GG18" s="149">
        <v>37</v>
      </c>
      <c r="GH18" s="149">
        <v>37</v>
      </c>
      <c r="GI18" s="149">
        <v>0.72</v>
      </c>
      <c r="GJ18" s="149">
        <v>59</v>
      </c>
      <c r="GK18" s="149">
        <v>0.65</v>
      </c>
      <c r="GL18" s="149">
        <v>78</v>
      </c>
      <c r="GM18" s="149"/>
      <c r="GN18" s="149">
        <v>31</v>
      </c>
      <c r="GO18" s="149">
        <v>56</v>
      </c>
      <c r="GP18" s="149">
        <v>51.5</v>
      </c>
      <c r="GQ18" s="149">
        <v>80</v>
      </c>
      <c r="GR18" s="149">
        <v>0.66</v>
      </c>
      <c r="GS18" s="149">
        <v>71</v>
      </c>
      <c r="GT18" s="149">
        <v>0.73</v>
      </c>
      <c r="GU18" s="149">
        <v>90</v>
      </c>
      <c r="GV18" s="149"/>
      <c r="GW18" s="149">
        <v>33</v>
      </c>
      <c r="GX18" s="149">
        <v>64.6666666666667</v>
      </c>
      <c r="GY18" s="149">
        <v>0.79</v>
      </c>
      <c r="GZ18" s="149">
        <v>89</v>
      </c>
      <c r="HA18" s="149">
        <v>0.3</v>
      </c>
      <c r="HB18" s="149">
        <v>40</v>
      </c>
      <c r="HC18" s="149">
        <v>0.31</v>
      </c>
      <c r="HD18" s="149">
        <v>100</v>
      </c>
      <c r="HE18" s="149">
        <v>0.51</v>
      </c>
      <c r="HF18" s="149">
        <v>39</v>
      </c>
      <c r="HG18" s="149">
        <v>0.32</v>
      </c>
      <c r="HH18" s="149">
        <v>61</v>
      </c>
      <c r="HI18" s="149">
        <v>0.62</v>
      </c>
      <c r="HJ18" s="149">
        <v>68</v>
      </c>
      <c r="HK18" s="149">
        <v>0.25</v>
      </c>
      <c r="HL18" s="149">
        <v>34</v>
      </c>
      <c r="HM18" s="149">
        <v>0.35</v>
      </c>
      <c r="HN18" s="149">
        <v>31</v>
      </c>
      <c r="HO18" s="149">
        <v>0.45</v>
      </c>
      <c r="HP18" s="149">
        <v>60</v>
      </c>
      <c r="HQ18" s="149">
        <v>0.23</v>
      </c>
      <c r="HR18" s="149">
        <v>9</v>
      </c>
      <c r="HS18" s="149">
        <v>0.51</v>
      </c>
      <c r="HT18" s="149">
        <v>85</v>
      </c>
      <c r="HU18" s="149">
        <v>0.19</v>
      </c>
      <c r="HV18" s="149">
        <v>12</v>
      </c>
      <c r="HW18" s="149">
        <v>0.3</v>
      </c>
      <c r="HX18" s="149">
        <v>89</v>
      </c>
      <c r="HY18" s="149">
        <v>0.34</v>
      </c>
      <c r="HZ18" s="149">
        <v>35</v>
      </c>
      <c r="IA18" s="149">
        <v>0.36</v>
      </c>
      <c r="IB18" s="149">
        <v>77</v>
      </c>
      <c r="IC18" s="149">
        <v>55.2666666666667</v>
      </c>
      <c r="ID18" s="149">
        <v>0.37</v>
      </c>
      <c r="IE18" s="149">
        <v>16</v>
      </c>
      <c r="IF18" s="149">
        <v>0.51</v>
      </c>
      <c r="IG18" s="149">
        <v>32</v>
      </c>
      <c r="IH18" s="149">
        <v>24</v>
      </c>
      <c r="II18" s="149">
        <v>0.22</v>
      </c>
      <c r="IJ18" s="149">
        <v>4</v>
      </c>
      <c r="IK18" s="149">
        <v>0.46</v>
      </c>
      <c r="IL18" s="149">
        <v>79</v>
      </c>
      <c r="IM18" s="149">
        <v>41.5</v>
      </c>
      <c r="IN18" s="149">
        <v>46.3583333333333</v>
      </c>
      <c r="IO18" s="149">
        <v>61</v>
      </c>
      <c r="IP18" s="148">
        <v>0.142905405405405</v>
      </c>
      <c r="IQ18" s="138"/>
      <c r="IR18" s="138"/>
      <c r="IS18" s="149">
        <v>0.779</v>
      </c>
      <c r="IT18" s="149">
        <v>9</v>
      </c>
      <c r="IU18" s="149">
        <v>0.86</v>
      </c>
      <c r="IV18" s="149">
        <v>11</v>
      </c>
      <c r="IW18" s="149">
        <v>1.2</v>
      </c>
      <c r="IX18" s="149">
        <v>54</v>
      </c>
      <c r="IY18" s="149">
        <v>24.6666666666667</v>
      </c>
      <c r="IZ18" s="149">
        <v>47.86598154</v>
      </c>
      <c r="JA18" s="149">
        <v>100</v>
      </c>
      <c r="JB18" s="149">
        <v>100</v>
      </c>
      <c r="JC18" s="149">
        <v>92.51</v>
      </c>
      <c r="JD18" s="149">
        <v>61</v>
      </c>
      <c r="JE18" s="149">
        <v>61</v>
      </c>
      <c r="JF18" s="149">
        <v>82.5286178588867</v>
      </c>
      <c r="JG18" s="149">
        <v>31</v>
      </c>
      <c r="JH18" s="149">
        <v>31</v>
      </c>
      <c r="JI18" s="138"/>
      <c r="JJ18" s="138"/>
      <c r="JK18" s="156">
        <v>57</v>
      </c>
      <c r="JL18" s="138"/>
      <c r="JM18" s="156">
        <v>39</v>
      </c>
      <c r="JN18" s="150"/>
      <c r="JO18" s="150"/>
      <c r="JP18" s="148">
        <v>5734</v>
      </c>
      <c r="JQ18" s="150"/>
      <c r="JR18" s="150"/>
      <c r="JS18" s="150"/>
      <c r="JT18" s="150"/>
      <c r="JU18" s="148">
        <v>808</v>
      </c>
      <c r="JV18" s="150"/>
      <c r="JW18" s="150"/>
      <c r="JX18" s="150"/>
      <c r="JY18" s="150"/>
      <c r="JZ18" s="148">
        <v>312</v>
      </c>
      <c r="KA18" s="150"/>
      <c r="KB18" s="150"/>
      <c r="KC18" s="150"/>
      <c r="KD18" s="150"/>
      <c r="KE18" s="148">
        <v>189</v>
      </c>
      <c r="KF18" s="227"/>
      <c r="KG18" s="227"/>
      <c r="KH18" s="227"/>
      <c r="KI18" s="227"/>
      <c r="KJ18" s="227"/>
      <c r="KK18" s="227"/>
      <c r="KL18" s="227"/>
      <c r="KM18" s="227"/>
      <c r="KN18" s="235"/>
    </row>
    <row r="19" s="122" customFormat="1" ht="22.5" customHeight="1" spans="1:300">
      <c r="A19" s="139" t="s">
        <v>549</v>
      </c>
      <c r="B19" s="98" t="s">
        <v>550</v>
      </c>
      <c r="C19" s="98" t="s">
        <v>551</v>
      </c>
      <c r="D19" s="98" t="s">
        <v>552</v>
      </c>
      <c r="E19" s="98" t="s">
        <v>550</v>
      </c>
      <c r="F19" s="98" t="s">
        <v>501</v>
      </c>
      <c r="G19" s="98" t="s">
        <v>553</v>
      </c>
      <c r="H19" s="138">
        <v>96</v>
      </c>
      <c r="I19" s="138">
        <v>130861007</v>
      </c>
      <c r="J19" s="138">
        <v>25.0982762760781</v>
      </c>
      <c r="K19" s="138">
        <v>1764320000000</v>
      </c>
      <c r="L19" s="138">
        <v>8.49333269147451</v>
      </c>
      <c r="M19" s="138">
        <f t="shared" si="0"/>
        <v>13482.3966317178</v>
      </c>
      <c r="N19" s="138">
        <v>1</v>
      </c>
      <c r="O19" s="148">
        <v>642</v>
      </c>
      <c r="P19" s="148">
        <v>642</v>
      </c>
      <c r="Q19" s="150"/>
      <c r="R19" s="148">
        <f t="shared" si="1"/>
        <v>25.5794458925416</v>
      </c>
      <c r="S19" s="150"/>
      <c r="T19" s="150"/>
      <c r="U19" s="148">
        <v>1067</v>
      </c>
      <c r="V19" s="138"/>
      <c r="W19" s="156">
        <f t="shared" si="2"/>
        <v>42.5128796999095</v>
      </c>
      <c r="X19" s="138"/>
      <c r="Y19" s="149"/>
      <c r="Z19" s="149">
        <v>30</v>
      </c>
      <c r="AA19" s="149"/>
      <c r="AB19" s="149">
        <v>28</v>
      </c>
      <c r="AC19" s="149"/>
      <c r="AD19" s="149">
        <v>30</v>
      </c>
      <c r="AE19" s="149"/>
      <c r="AF19" s="149">
        <v>29</v>
      </c>
      <c r="AG19" s="149"/>
      <c r="AH19" s="149">
        <v>30</v>
      </c>
      <c r="AI19" s="149"/>
      <c r="AJ19" s="149">
        <v>29</v>
      </c>
      <c r="AK19" s="138"/>
      <c r="AL19" s="149">
        <v>29</v>
      </c>
      <c r="AM19" s="149">
        <v>22</v>
      </c>
      <c r="AN19" s="149">
        <v>1.15545783626746</v>
      </c>
      <c r="AO19" s="149">
        <v>9</v>
      </c>
      <c r="AP19" s="148">
        <v>1</v>
      </c>
      <c r="AQ19" s="138"/>
      <c r="AR19" s="156">
        <f t="shared" si="12"/>
        <v>0.039843373664395</v>
      </c>
      <c r="AS19" s="138"/>
      <c r="AT19" s="138"/>
      <c r="AU19" s="156"/>
      <c r="AV19" s="138"/>
      <c r="AW19" s="156"/>
      <c r="AX19" s="138"/>
      <c r="AY19" s="138"/>
      <c r="AZ19" s="138"/>
      <c r="BA19" s="138"/>
      <c r="BB19" s="156">
        <v>54</v>
      </c>
      <c r="BC19" s="138"/>
      <c r="BD19" s="156">
        <f t="shared" si="5"/>
        <v>2.15154217787733</v>
      </c>
      <c r="BE19" s="138"/>
      <c r="BF19" s="138"/>
      <c r="BG19" s="149">
        <v>3158.11</v>
      </c>
      <c r="BH19" s="149">
        <v>6</v>
      </c>
      <c r="BI19" s="149">
        <v>125.829756803262</v>
      </c>
      <c r="BJ19" s="149">
        <v>7</v>
      </c>
      <c r="BK19" s="149">
        <v>5014.73</v>
      </c>
      <c r="BL19" s="149">
        <v>6</v>
      </c>
      <c r="BM19" s="149">
        <v>199.803761216051</v>
      </c>
      <c r="BN19" s="149">
        <v>7</v>
      </c>
      <c r="BO19" s="149">
        <v>6.5</v>
      </c>
      <c r="BP19" s="138">
        <v>80.7</v>
      </c>
      <c r="BQ19" s="138"/>
      <c r="BR19" s="138"/>
      <c r="BS19" s="172"/>
      <c r="BT19" s="149">
        <v>34</v>
      </c>
      <c r="BU19" s="149"/>
      <c r="BV19" s="149">
        <v>32</v>
      </c>
      <c r="BW19" s="149">
        <v>33</v>
      </c>
      <c r="BX19" s="172"/>
      <c r="BY19" s="149">
        <v>33</v>
      </c>
      <c r="BZ19" s="149"/>
      <c r="CA19" s="149">
        <v>32</v>
      </c>
      <c r="CB19" s="149">
        <v>32.5</v>
      </c>
      <c r="CC19" s="177"/>
      <c r="CD19" s="149"/>
      <c r="CE19" s="149"/>
      <c r="CF19" s="149"/>
      <c r="CG19" s="149"/>
      <c r="CH19" s="177"/>
      <c r="CI19" s="149"/>
      <c r="CJ19" s="149"/>
      <c r="CK19" s="149"/>
      <c r="CL19" s="149"/>
      <c r="CM19" s="149">
        <v>32.75</v>
      </c>
      <c r="CN19" s="149">
        <v>53</v>
      </c>
      <c r="CO19" s="138"/>
      <c r="CP19" s="138" t="s">
        <v>476</v>
      </c>
      <c r="CQ19" s="138">
        <v>2</v>
      </c>
      <c r="CR19" s="149">
        <v>24</v>
      </c>
      <c r="CS19" s="138" t="s">
        <v>476</v>
      </c>
      <c r="CT19" s="156">
        <f t="shared" si="6"/>
        <v>26</v>
      </c>
      <c r="CU19" s="138"/>
      <c r="CV19" s="156">
        <f t="shared" si="7"/>
        <v>3.06122472113902</v>
      </c>
      <c r="CW19" s="138"/>
      <c r="CX19" s="138"/>
      <c r="CY19" s="138"/>
      <c r="CZ19" s="138"/>
      <c r="DA19" s="149">
        <v>42.16</v>
      </c>
      <c r="DB19" s="149">
        <v>22.75</v>
      </c>
      <c r="DC19" s="149">
        <v>43.4</v>
      </c>
      <c r="DD19" s="149">
        <v>46.23</v>
      </c>
      <c r="DE19" s="149">
        <v>24.06</v>
      </c>
      <c r="DF19" s="149">
        <v>17.45</v>
      </c>
      <c r="DG19" s="149">
        <v>32.675</v>
      </c>
      <c r="DH19" s="149">
        <v>0.781</v>
      </c>
      <c r="DI19" s="149">
        <v>78.1</v>
      </c>
      <c r="DJ19" s="149">
        <v>55.3875</v>
      </c>
      <c r="DK19" s="138">
        <v>0.792</v>
      </c>
      <c r="DL19" s="138">
        <v>79.2</v>
      </c>
      <c r="DM19" s="138">
        <v>0.78499</v>
      </c>
      <c r="DN19" s="138">
        <v>78.499</v>
      </c>
      <c r="DO19" s="138">
        <v>0.7397</v>
      </c>
      <c r="DP19" s="138">
        <v>73.97</v>
      </c>
      <c r="DQ19" s="138">
        <v>85.77</v>
      </c>
      <c r="DR19" s="138">
        <v>52</v>
      </c>
      <c r="DS19" s="195">
        <f t="shared" si="8"/>
        <v>73.8878</v>
      </c>
      <c r="DT19" s="138">
        <v>69.3</v>
      </c>
      <c r="DU19" s="149">
        <v>69</v>
      </c>
      <c r="DV19" s="149">
        <v>66.0917666666667</v>
      </c>
      <c r="DW19" s="149">
        <v>12</v>
      </c>
      <c r="DX19" s="138"/>
      <c r="DY19" s="149">
        <v>1</v>
      </c>
      <c r="DZ19" s="149">
        <v>100</v>
      </c>
      <c r="EA19" s="149">
        <v>0</v>
      </c>
      <c r="EB19" s="149">
        <v>0</v>
      </c>
      <c r="EC19" s="149">
        <v>1</v>
      </c>
      <c r="ED19" s="149">
        <v>100</v>
      </c>
      <c r="EE19" s="149">
        <v>1</v>
      </c>
      <c r="EF19" s="149">
        <v>100</v>
      </c>
      <c r="EG19" s="138">
        <v>0</v>
      </c>
      <c r="EH19" s="149">
        <v>0</v>
      </c>
      <c r="EI19" s="149">
        <v>0</v>
      </c>
      <c r="EJ19" s="149">
        <v>0</v>
      </c>
      <c r="EK19" s="149">
        <v>0</v>
      </c>
      <c r="EL19" s="149">
        <v>60</v>
      </c>
      <c r="EM19" s="149">
        <v>13</v>
      </c>
      <c r="EN19" s="202">
        <v>0</v>
      </c>
      <c r="EO19" s="203">
        <v>1</v>
      </c>
      <c r="EP19" s="149">
        <v>100</v>
      </c>
      <c r="EQ19" s="149">
        <v>100</v>
      </c>
      <c r="ER19" s="202">
        <v>2</v>
      </c>
      <c r="ES19" s="7">
        <v>1</v>
      </c>
      <c r="ET19" s="149">
        <v>100</v>
      </c>
      <c r="EU19" s="149">
        <v>100</v>
      </c>
      <c r="EV19" s="7">
        <v>0</v>
      </c>
      <c r="EW19" s="149">
        <v>0</v>
      </c>
      <c r="EX19" s="149">
        <v>1</v>
      </c>
      <c r="EY19" s="149">
        <v>21</v>
      </c>
      <c r="EZ19" s="149">
        <v>21</v>
      </c>
      <c r="FA19" s="149">
        <v>10.5</v>
      </c>
      <c r="FB19" s="149">
        <v>26</v>
      </c>
      <c r="FC19" s="149">
        <v>0</v>
      </c>
      <c r="FD19" s="149">
        <v>0</v>
      </c>
      <c r="FE19" s="149">
        <v>0</v>
      </c>
      <c r="FF19" s="149">
        <v>2</v>
      </c>
      <c r="FG19" s="149">
        <v>1</v>
      </c>
      <c r="FH19" s="149">
        <v>50</v>
      </c>
      <c r="FI19" s="149">
        <v>0</v>
      </c>
      <c r="FJ19" s="149">
        <v>0</v>
      </c>
      <c r="FK19" s="7">
        <v>0</v>
      </c>
      <c r="FL19" s="149">
        <f t="shared" si="9"/>
        <v>0</v>
      </c>
      <c r="FM19" s="149">
        <v>16.6666666666667</v>
      </c>
      <c r="FN19" s="149">
        <v>27</v>
      </c>
      <c r="FO19" s="149">
        <v>4</v>
      </c>
      <c r="FP19" s="149">
        <v>42</v>
      </c>
      <c r="FQ19" s="149">
        <v>42</v>
      </c>
      <c r="FR19" s="149"/>
      <c r="FS19" s="149">
        <v>0</v>
      </c>
      <c r="FT19" s="149">
        <v>21</v>
      </c>
      <c r="FU19" s="149">
        <v>77</v>
      </c>
      <c r="FV19" s="149">
        <v>87.2857142857143</v>
      </c>
      <c r="FW19" s="149">
        <v>409</v>
      </c>
      <c r="FX19" s="149">
        <v>14</v>
      </c>
      <c r="FY19" s="149">
        <v>395</v>
      </c>
      <c r="FZ19" s="149">
        <v>13</v>
      </c>
      <c r="GA19" s="149">
        <v>6.7</v>
      </c>
      <c r="GB19" s="149">
        <v>72</v>
      </c>
      <c r="GC19" s="149">
        <v>0.266950603551447</v>
      </c>
      <c r="GD19" s="149">
        <v>33</v>
      </c>
      <c r="GE19" s="149">
        <v>33</v>
      </c>
      <c r="GF19" s="149">
        <v>0.723737374</v>
      </c>
      <c r="GG19" s="149">
        <v>37</v>
      </c>
      <c r="GH19" s="149">
        <v>37</v>
      </c>
      <c r="GI19" s="149">
        <v>0.8</v>
      </c>
      <c r="GJ19" s="149">
        <v>93</v>
      </c>
      <c r="GK19" s="149">
        <v>0.65</v>
      </c>
      <c r="GL19" s="149">
        <v>78</v>
      </c>
      <c r="GM19" s="149">
        <v>74.79867049</v>
      </c>
      <c r="GN19" s="149">
        <v>55</v>
      </c>
      <c r="GO19" s="149">
        <v>75.3333333333333</v>
      </c>
      <c r="GP19" s="149">
        <v>48.4444444444444</v>
      </c>
      <c r="GQ19" s="149">
        <v>73</v>
      </c>
      <c r="GR19" s="149">
        <v>0.7</v>
      </c>
      <c r="GS19" s="149">
        <v>82</v>
      </c>
      <c r="GT19" s="149">
        <v>0.7</v>
      </c>
      <c r="GU19" s="149">
        <v>84</v>
      </c>
      <c r="GV19" s="149">
        <v>40.12013574</v>
      </c>
      <c r="GW19" s="149">
        <v>100</v>
      </c>
      <c r="GX19" s="149">
        <v>88.6666666666667</v>
      </c>
      <c r="GY19" s="149">
        <v>0.76</v>
      </c>
      <c r="GZ19" s="149">
        <v>79</v>
      </c>
      <c r="HA19" s="149">
        <v>0.43</v>
      </c>
      <c r="HB19" s="149">
        <v>81</v>
      </c>
      <c r="HC19" s="149">
        <v>0.26</v>
      </c>
      <c r="HD19" s="149">
        <v>63</v>
      </c>
      <c r="HE19" s="149">
        <v>0.69</v>
      </c>
      <c r="HF19" s="149">
        <v>94</v>
      </c>
      <c r="HG19" s="149">
        <v>0.18</v>
      </c>
      <c r="HH19" s="149">
        <v>9</v>
      </c>
      <c r="HI19" s="149">
        <v>0.71</v>
      </c>
      <c r="HJ19" s="149">
        <v>92</v>
      </c>
      <c r="HK19" s="149">
        <v>0.19</v>
      </c>
      <c r="HL19" s="149">
        <v>13</v>
      </c>
      <c r="HM19" s="149">
        <v>0.56</v>
      </c>
      <c r="HN19" s="149">
        <v>96</v>
      </c>
      <c r="HO19" s="149">
        <v>0.28</v>
      </c>
      <c r="HP19" s="149">
        <v>10</v>
      </c>
      <c r="HQ19" s="149">
        <v>0.51</v>
      </c>
      <c r="HR19" s="149">
        <v>84</v>
      </c>
      <c r="HS19" s="149">
        <v>0.32</v>
      </c>
      <c r="HT19" s="149">
        <v>18</v>
      </c>
      <c r="HU19" s="149">
        <v>0.52</v>
      </c>
      <c r="HV19" s="149">
        <v>99</v>
      </c>
      <c r="HW19" s="149">
        <v>0.16</v>
      </c>
      <c r="HX19" s="149">
        <v>8</v>
      </c>
      <c r="HY19" s="149">
        <v>0.5</v>
      </c>
      <c r="HZ19" s="149">
        <v>83</v>
      </c>
      <c r="IA19" s="149">
        <v>0.31</v>
      </c>
      <c r="IB19" s="149">
        <v>33</v>
      </c>
      <c r="IC19" s="149">
        <v>57.4666666666667</v>
      </c>
      <c r="ID19" s="149">
        <v>0.64</v>
      </c>
      <c r="IE19" s="149">
        <v>89</v>
      </c>
      <c r="IF19" s="149">
        <v>0.76</v>
      </c>
      <c r="IG19" s="149">
        <v>97</v>
      </c>
      <c r="IH19" s="149">
        <v>93</v>
      </c>
      <c r="II19" s="149"/>
      <c r="IJ19" s="149">
        <v>31</v>
      </c>
      <c r="IK19" s="149"/>
      <c r="IL19" s="149">
        <v>28</v>
      </c>
      <c r="IM19" s="149">
        <v>29.5</v>
      </c>
      <c r="IN19" s="149">
        <v>67.1583333333333</v>
      </c>
      <c r="IO19" s="149">
        <v>98</v>
      </c>
      <c r="IP19" s="148">
        <v>0.18369259606373</v>
      </c>
      <c r="IQ19" s="138"/>
      <c r="IR19" s="138"/>
      <c r="IS19" s="149">
        <v>0.99</v>
      </c>
      <c r="IT19" s="149">
        <v>30</v>
      </c>
      <c r="IU19" s="149">
        <v>1</v>
      </c>
      <c r="IV19" s="149">
        <v>31</v>
      </c>
      <c r="IW19" s="149">
        <v>0.76</v>
      </c>
      <c r="IX19" s="149">
        <v>35</v>
      </c>
      <c r="IY19" s="149">
        <v>32</v>
      </c>
      <c r="IZ19" s="149">
        <v>46.49511979</v>
      </c>
      <c r="JA19" s="149">
        <v>100</v>
      </c>
      <c r="JB19" s="149">
        <v>100</v>
      </c>
      <c r="JC19" s="149">
        <v>53.87</v>
      </c>
      <c r="JD19" s="149">
        <v>7</v>
      </c>
      <c r="JE19" s="149">
        <v>7</v>
      </c>
      <c r="JF19" s="149"/>
      <c r="JG19" s="149">
        <v>31</v>
      </c>
      <c r="JH19" s="149">
        <v>31</v>
      </c>
      <c r="JI19" s="138"/>
      <c r="JJ19" s="138"/>
      <c r="JK19" s="156">
        <v>4</v>
      </c>
      <c r="JL19" s="138"/>
      <c r="JM19" s="156">
        <v>1</v>
      </c>
      <c r="JN19" s="150"/>
      <c r="JO19" s="150"/>
      <c r="JP19" s="148">
        <v>59</v>
      </c>
      <c r="JQ19" s="150"/>
      <c r="JR19" s="150"/>
      <c r="JS19" s="150"/>
      <c r="JT19" s="150"/>
      <c r="JU19" s="148">
        <v>120</v>
      </c>
      <c r="JV19" s="150"/>
      <c r="JW19" s="150"/>
      <c r="JX19" s="150"/>
      <c r="JY19" s="150"/>
      <c r="JZ19" s="148">
        <v>13</v>
      </c>
      <c r="KA19" s="150"/>
      <c r="KB19" s="150"/>
      <c r="KC19" s="150"/>
      <c r="KD19" s="150"/>
      <c r="KE19" s="148">
        <v>42</v>
      </c>
      <c r="KF19" s="227"/>
      <c r="KG19" s="227"/>
      <c r="KH19" s="227"/>
      <c r="KI19" s="227"/>
      <c r="KJ19" s="227"/>
      <c r="KK19" s="227"/>
      <c r="KL19" s="227"/>
      <c r="KM19" s="227"/>
      <c r="KN19" s="235"/>
    </row>
    <row r="20" s="122" customFormat="1" ht="22.5" customHeight="1" spans="1:300">
      <c r="A20" s="139" t="s">
        <v>554</v>
      </c>
      <c r="B20" s="98" t="s">
        <v>555</v>
      </c>
      <c r="C20" s="98" t="s">
        <v>556</v>
      </c>
      <c r="D20" s="98" t="s">
        <v>557</v>
      </c>
      <c r="E20" s="98" t="s">
        <v>555</v>
      </c>
      <c r="F20" s="98" t="s">
        <v>501</v>
      </c>
      <c r="G20" s="98" t="s">
        <v>558</v>
      </c>
      <c r="H20" s="138">
        <v>94</v>
      </c>
      <c r="I20" s="138">
        <v>87473805</v>
      </c>
      <c r="J20" s="138">
        <v>16.7768976805274</v>
      </c>
      <c r="K20" s="138">
        <v>1660310000000</v>
      </c>
      <c r="L20" s="138">
        <v>7.99263467000433</v>
      </c>
      <c r="M20" s="138">
        <f t="shared" si="0"/>
        <v>18980.653693983</v>
      </c>
      <c r="N20" s="138">
        <v>1</v>
      </c>
      <c r="O20" s="148">
        <v>542</v>
      </c>
      <c r="P20" s="148">
        <v>542</v>
      </c>
      <c r="Q20" s="150"/>
      <c r="R20" s="148">
        <f t="shared" si="1"/>
        <v>32.3063304265775</v>
      </c>
      <c r="S20" s="150"/>
      <c r="T20" s="150"/>
      <c r="U20" s="148">
        <v>762</v>
      </c>
      <c r="V20" s="138"/>
      <c r="W20" s="156">
        <f t="shared" si="2"/>
        <v>45.4196010794318</v>
      </c>
      <c r="X20" s="138"/>
      <c r="Y20" s="149"/>
      <c r="Z20" s="149">
        <v>30</v>
      </c>
      <c r="AA20" s="149"/>
      <c r="AB20" s="149">
        <v>28</v>
      </c>
      <c r="AC20" s="149"/>
      <c r="AD20" s="149">
        <v>30</v>
      </c>
      <c r="AE20" s="149"/>
      <c r="AF20" s="149">
        <v>29</v>
      </c>
      <c r="AG20" s="149"/>
      <c r="AH20" s="149">
        <v>30</v>
      </c>
      <c r="AI20" s="149"/>
      <c r="AJ20" s="149">
        <v>29</v>
      </c>
      <c r="AK20" s="138"/>
      <c r="AL20" s="149"/>
      <c r="AM20" s="149">
        <v>54</v>
      </c>
      <c r="AN20" s="149"/>
      <c r="AO20" s="149">
        <v>41</v>
      </c>
      <c r="AP20" s="148"/>
      <c r="AQ20" s="138"/>
      <c r="AR20" s="156"/>
      <c r="AS20" s="138"/>
      <c r="AT20" s="138"/>
      <c r="AU20" s="156"/>
      <c r="AV20" s="138"/>
      <c r="AW20" s="156"/>
      <c r="AX20" s="138"/>
      <c r="AY20" s="138"/>
      <c r="AZ20" s="138"/>
      <c r="BA20" s="138"/>
      <c r="BB20" s="156">
        <v>82</v>
      </c>
      <c r="BC20" s="138"/>
      <c r="BD20" s="156">
        <f t="shared" si="5"/>
        <v>4.88767360697298</v>
      </c>
      <c r="BE20" s="138"/>
      <c r="BF20" s="138"/>
      <c r="BG20" s="149">
        <v>7366.29</v>
      </c>
      <c r="BH20" s="149">
        <v>8</v>
      </c>
      <c r="BI20" s="149">
        <v>439.073429442793</v>
      </c>
      <c r="BJ20" s="149">
        <v>7</v>
      </c>
      <c r="BK20" s="149">
        <v>10100.61</v>
      </c>
      <c r="BL20" s="149">
        <v>7</v>
      </c>
      <c r="BM20" s="149">
        <v>602.054694040578</v>
      </c>
      <c r="BN20" s="149">
        <v>7</v>
      </c>
      <c r="BO20" s="149">
        <v>7.25</v>
      </c>
      <c r="BP20" s="138">
        <v>87.5</v>
      </c>
      <c r="BQ20" s="138"/>
      <c r="BR20" s="138"/>
      <c r="BS20" s="172"/>
      <c r="BT20" s="149">
        <v>34</v>
      </c>
      <c r="BU20" s="149"/>
      <c r="BV20" s="149">
        <v>32</v>
      </c>
      <c r="BW20" s="149">
        <v>33</v>
      </c>
      <c r="BX20" s="172"/>
      <c r="BY20" s="149">
        <v>33</v>
      </c>
      <c r="BZ20" s="149"/>
      <c r="CA20" s="149">
        <v>32</v>
      </c>
      <c r="CB20" s="149">
        <v>32.5</v>
      </c>
      <c r="CC20" s="177"/>
      <c r="CD20" s="149"/>
      <c r="CE20" s="149"/>
      <c r="CF20" s="149"/>
      <c r="CG20" s="149"/>
      <c r="CH20" s="177"/>
      <c r="CI20" s="149"/>
      <c r="CJ20" s="149"/>
      <c r="CK20" s="149"/>
      <c r="CL20" s="149"/>
      <c r="CM20" s="149">
        <v>32.75</v>
      </c>
      <c r="CN20" s="149">
        <v>53</v>
      </c>
      <c r="CO20" s="138"/>
      <c r="CP20" s="138" t="s">
        <v>476</v>
      </c>
      <c r="CQ20" s="138">
        <v>8</v>
      </c>
      <c r="CR20" s="149">
        <v>6</v>
      </c>
      <c r="CS20" s="138" t="s">
        <v>476</v>
      </c>
      <c r="CT20" s="156">
        <f t="shared" si="6"/>
        <v>14</v>
      </c>
      <c r="CU20" s="138"/>
      <c r="CV20" s="156">
        <f t="shared" si="7"/>
        <v>1.75161265064958</v>
      </c>
      <c r="CW20" s="138"/>
      <c r="CX20" s="138"/>
      <c r="CY20" s="138"/>
      <c r="CZ20" s="138"/>
      <c r="DA20" s="149">
        <v>25</v>
      </c>
      <c r="DB20" s="149">
        <v>13.74</v>
      </c>
      <c r="DC20" s="149">
        <v>41.51</v>
      </c>
      <c r="DD20" s="149">
        <v>43.87</v>
      </c>
      <c r="DE20" s="149">
        <v>32.55</v>
      </c>
      <c r="DF20" s="149">
        <v>34.91</v>
      </c>
      <c r="DG20" s="149">
        <v>31.93</v>
      </c>
      <c r="DH20" s="149">
        <v>0.855</v>
      </c>
      <c r="DI20" s="149">
        <v>85.5</v>
      </c>
      <c r="DJ20" s="149">
        <v>58.715</v>
      </c>
      <c r="DK20" s="138">
        <v>0.873</v>
      </c>
      <c r="DL20" s="138">
        <v>87.3</v>
      </c>
      <c r="DM20" s="138">
        <v>0.89131</v>
      </c>
      <c r="DN20" s="138">
        <v>89.131</v>
      </c>
      <c r="DO20" s="138">
        <v>0.863</v>
      </c>
      <c r="DP20" s="138">
        <v>86.3</v>
      </c>
      <c r="DQ20" s="138">
        <v>100</v>
      </c>
      <c r="DR20" s="138">
        <v>52.90625</v>
      </c>
      <c r="DS20" s="195">
        <f t="shared" si="8"/>
        <v>83.12745</v>
      </c>
      <c r="DT20" s="138">
        <v>70.5</v>
      </c>
      <c r="DU20" s="149">
        <v>71</v>
      </c>
      <c r="DV20" s="149">
        <v>70.9474833333333</v>
      </c>
      <c r="DW20" s="149">
        <v>27</v>
      </c>
      <c r="DX20" s="138"/>
      <c r="DY20" s="149">
        <v>51</v>
      </c>
      <c r="DZ20" s="149">
        <v>100</v>
      </c>
      <c r="EA20" s="149">
        <v>1</v>
      </c>
      <c r="EB20" s="149">
        <v>100</v>
      </c>
      <c r="EC20" s="149">
        <v>1</v>
      </c>
      <c r="ED20" s="149">
        <v>100</v>
      </c>
      <c r="EE20" s="149">
        <v>1</v>
      </c>
      <c r="EF20" s="149">
        <v>100</v>
      </c>
      <c r="EG20" s="138">
        <v>0</v>
      </c>
      <c r="EH20" s="149">
        <v>0</v>
      </c>
      <c r="EI20" s="149">
        <v>0</v>
      </c>
      <c r="EJ20" s="149">
        <v>0</v>
      </c>
      <c r="EK20" s="149">
        <v>0</v>
      </c>
      <c r="EL20" s="149">
        <v>80</v>
      </c>
      <c r="EM20" s="149">
        <v>50</v>
      </c>
      <c r="EN20" s="202">
        <v>3</v>
      </c>
      <c r="EO20" s="203">
        <v>1</v>
      </c>
      <c r="EP20" s="149">
        <v>100</v>
      </c>
      <c r="EQ20" s="149">
        <v>100</v>
      </c>
      <c r="ER20" s="202">
        <v>6</v>
      </c>
      <c r="ES20" s="7">
        <v>1</v>
      </c>
      <c r="ET20" s="149">
        <v>100</v>
      </c>
      <c r="EU20" s="149">
        <v>100</v>
      </c>
      <c r="EV20" s="7">
        <v>0</v>
      </c>
      <c r="EW20" s="149">
        <v>0</v>
      </c>
      <c r="EX20" s="149">
        <v>1</v>
      </c>
      <c r="EY20" s="149">
        <v>21</v>
      </c>
      <c r="EZ20" s="149">
        <v>21</v>
      </c>
      <c r="FA20" s="149">
        <v>10.5</v>
      </c>
      <c r="FB20" s="149">
        <v>26</v>
      </c>
      <c r="FC20" s="149">
        <v>0</v>
      </c>
      <c r="FD20" s="149">
        <v>0</v>
      </c>
      <c r="FE20" s="149">
        <v>0</v>
      </c>
      <c r="FF20" s="149">
        <v>1</v>
      </c>
      <c r="FG20" s="149">
        <v>1</v>
      </c>
      <c r="FH20" s="149">
        <v>50</v>
      </c>
      <c r="FI20" s="149">
        <v>0</v>
      </c>
      <c r="FJ20" s="149">
        <v>0</v>
      </c>
      <c r="FK20" s="7">
        <v>0</v>
      </c>
      <c r="FL20" s="149">
        <f t="shared" si="9"/>
        <v>0</v>
      </c>
      <c r="FM20" s="149">
        <v>16.6666666666667</v>
      </c>
      <c r="FN20" s="149">
        <v>27</v>
      </c>
      <c r="FO20" s="149">
        <v>5</v>
      </c>
      <c r="FP20" s="149">
        <v>59</v>
      </c>
      <c r="FQ20" s="149">
        <v>59</v>
      </c>
      <c r="FR20" s="149">
        <v>1</v>
      </c>
      <c r="FS20" s="149">
        <v>100</v>
      </c>
      <c r="FT20" s="149">
        <v>79.5</v>
      </c>
      <c r="FU20" s="149">
        <v>77</v>
      </c>
      <c r="FV20" s="149">
        <v>87.2857142857143</v>
      </c>
      <c r="FW20" s="149">
        <v>454</v>
      </c>
      <c r="FX20" s="149">
        <v>28</v>
      </c>
      <c r="FY20" s="149">
        <v>453</v>
      </c>
      <c r="FZ20" s="149">
        <v>31</v>
      </c>
      <c r="GA20" s="149">
        <v>1.4</v>
      </c>
      <c r="GB20" s="149">
        <v>15</v>
      </c>
      <c r="GC20" s="149">
        <v>0.0834480859727094</v>
      </c>
      <c r="GD20" s="149">
        <v>9</v>
      </c>
      <c r="GE20" s="149">
        <v>20.75</v>
      </c>
      <c r="GF20" s="149">
        <v>0.747222222</v>
      </c>
      <c r="GG20" s="149">
        <v>55</v>
      </c>
      <c r="GH20" s="149">
        <v>55</v>
      </c>
      <c r="GI20" s="149">
        <v>0.74</v>
      </c>
      <c r="GJ20" s="149">
        <v>66</v>
      </c>
      <c r="GK20" s="149">
        <v>0.67</v>
      </c>
      <c r="GL20" s="149">
        <v>83</v>
      </c>
      <c r="GM20" s="149"/>
      <c r="GN20" s="149">
        <v>31</v>
      </c>
      <c r="GO20" s="149">
        <v>60</v>
      </c>
      <c r="GP20" s="149">
        <v>45.25</v>
      </c>
      <c r="GQ20" s="149">
        <v>66</v>
      </c>
      <c r="GR20" s="149">
        <v>0.69</v>
      </c>
      <c r="GS20" s="149">
        <v>79</v>
      </c>
      <c r="GT20" s="149">
        <v>0.7</v>
      </c>
      <c r="GU20" s="149">
        <v>84</v>
      </c>
      <c r="GV20" s="149"/>
      <c r="GW20" s="149">
        <v>33</v>
      </c>
      <c r="GX20" s="149">
        <v>65.3333333333333</v>
      </c>
      <c r="GY20" s="149">
        <v>0.76</v>
      </c>
      <c r="GZ20" s="149">
        <v>79</v>
      </c>
      <c r="HA20" s="149">
        <v>0.38</v>
      </c>
      <c r="HB20" s="149">
        <v>71</v>
      </c>
      <c r="HC20" s="149">
        <v>0.2</v>
      </c>
      <c r="HD20" s="149">
        <v>16</v>
      </c>
      <c r="HE20" s="149">
        <v>0.6</v>
      </c>
      <c r="HF20" s="149">
        <v>71</v>
      </c>
      <c r="HG20" s="149">
        <v>0.18</v>
      </c>
      <c r="HH20" s="149">
        <v>9</v>
      </c>
      <c r="HI20" s="149">
        <v>0.62</v>
      </c>
      <c r="HJ20" s="149">
        <v>68</v>
      </c>
      <c r="HK20" s="149">
        <v>0.19</v>
      </c>
      <c r="HL20" s="149">
        <v>13</v>
      </c>
      <c r="HM20" s="149">
        <v>0.43</v>
      </c>
      <c r="HN20" s="149">
        <v>62</v>
      </c>
      <c r="HO20" s="149">
        <v>0.3</v>
      </c>
      <c r="HP20" s="149">
        <v>13</v>
      </c>
      <c r="HQ20" s="149">
        <v>0.41</v>
      </c>
      <c r="HR20" s="149">
        <v>58</v>
      </c>
      <c r="HS20" s="149">
        <v>0.36</v>
      </c>
      <c r="HT20" s="149">
        <v>30</v>
      </c>
      <c r="HU20" s="149">
        <v>0.47</v>
      </c>
      <c r="HV20" s="149">
        <v>87</v>
      </c>
      <c r="HW20" s="149">
        <v>0.16</v>
      </c>
      <c r="HX20" s="149">
        <v>8</v>
      </c>
      <c r="HY20" s="149">
        <v>0.35</v>
      </c>
      <c r="HZ20" s="149">
        <v>37</v>
      </c>
      <c r="IA20" s="149">
        <v>0.29</v>
      </c>
      <c r="IB20" s="149">
        <v>27</v>
      </c>
      <c r="IC20" s="149">
        <v>43.2666666666667</v>
      </c>
      <c r="ID20" s="149">
        <v>0.46</v>
      </c>
      <c r="IE20" s="149">
        <v>33</v>
      </c>
      <c r="IF20" s="149">
        <v>0.61</v>
      </c>
      <c r="IG20" s="149">
        <v>60</v>
      </c>
      <c r="IH20" s="149">
        <v>46.5</v>
      </c>
      <c r="II20" s="149"/>
      <c r="IJ20" s="149">
        <v>31</v>
      </c>
      <c r="IK20" s="149"/>
      <c r="IL20" s="149">
        <v>28</v>
      </c>
      <c r="IM20" s="149">
        <v>29.5</v>
      </c>
      <c r="IN20" s="149">
        <v>46.15</v>
      </c>
      <c r="IO20" s="149">
        <v>61</v>
      </c>
      <c r="IP20" s="148">
        <v>0.137795275590551</v>
      </c>
      <c r="IQ20" s="138"/>
      <c r="IR20" s="138"/>
      <c r="IS20" s="149">
        <v>0.733</v>
      </c>
      <c r="IT20" s="149">
        <v>7</v>
      </c>
      <c r="IU20" s="149">
        <v>0.829</v>
      </c>
      <c r="IV20" s="149">
        <v>8</v>
      </c>
      <c r="IW20" s="149">
        <v>7.66</v>
      </c>
      <c r="IX20" s="149">
        <v>100</v>
      </c>
      <c r="IY20" s="149">
        <v>38.3333333333333</v>
      </c>
      <c r="IZ20" s="149">
        <v>30.96667483</v>
      </c>
      <c r="JA20" s="149">
        <v>25</v>
      </c>
      <c r="JB20" s="149">
        <v>25</v>
      </c>
      <c r="JC20" s="149">
        <v>57.42</v>
      </c>
      <c r="JD20" s="149">
        <v>10</v>
      </c>
      <c r="JE20" s="149">
        <v>10</v>
      </c>
      <c r="JF20" s="149">
        <v>61.9877014160156</v>
      </c>
      <c r="JG20" s="149">
        <v>2</v>
      </c>
      <c r="JH20" s="149">
        <v>2</v>
      </c>
      <c r="JI20" s="138"/>
      <c r="JJ20" s="138"/>
      <c r="JK20" s="156">
        <v>2</v>
      </c>
      <c r="JL20" s="138"/>
      <c r="JM20" s="156"/>
      <c r="JN20" s="150"/>
      <c r="JO20" s="150"/>
      <c r="JP20" s="148">
        <v>249</v>
      </c>
      <c r="JQ20" s="150"/>
      <c r="JR20" s="150"/>
      <c r="JS20" s="150"/>
      <c r="JT20" s="150"/>
      <c r="JU20" s="148">
        <v>110</v>
      </c>
      <c r="JV20" s="150"/>
      <c r="JW20" s="150"/>
      <c r="JX20" s="150"/>
      <c r="JY20" s="150"/>
      <c r="JZ20" s="148">
        <v>42</v>
      </c>
      <c r="KA20" s="150"/>
      <c r="KB20" s="150"/>
      <c r="KC20" s="150"/>
      <c r="KD20" s="150"/>
      <c r="KE20" s="148">
        <v>26</v>
      </c>
      <c r="KF20" s="227"/>
      <c r="KG20" s="227"/>
      <c r="KH20" s="227"/>
      <c r="KI20" s="227"/>
      <c r="KJ20" s="227"/>
      <c r="KK20" s="227"/>
      <c r="KL20" s="227"/>
      <c r="KM20" s="227"/>
      <c r="KN20" s="235"/>
    </row>
    <row r="21" s="122" customFormat="1" ht="22.5" customHeight="1" spans="1:300">
      <c r="A21" s="139" t="s">
        <v>559</v>
      </c>
      <c r="B21" s="98" t="s">
        <v>560</v>
      </c>
      <c r="C21" s="98" t="s">
        <v>561</v>
      </c>
      <c r="D21" s="98" t="s">
        <v>562</v>
      </c>
      <c r="E21" s="98" t="s">
        <v>560</v>
      </c>
      <c r="F21" s="98" t="s">
        <v>501</v>
      </c>
      <c r="G21" s="98" t="s">
        <v>563</v>
      </c>
      <c r="H21" s="138">
        <v>90</v>
      </c>
      <c r="I21" s="138">
        <v>283487931</v>
      </c>
      <c r="J21" s="138">
        <v>54.3711115807918</v>
      </c>
      <c r="K21" s="138">
        <v>1567970000000</v>
      </c>
      <c r="L21" s="138">
        <v>7.54811534203052</v>
      </c>
      <c r="M21" s="138">
        <f t="shared" si="0"/>
        <v>5530.99383973422</v>
      </c>
      <c r="N21" s="138">
        <v>1</v>
      </c>
      <c r="O21" s="148">
        <v>271</v>
      </c>
      <c r="P21" s="148">
        <v>271</v>
      </c>
      <c r="Q21" s="150"/>
      <c r="R21" s="148">
        <f t="shared" si="1"/>
        <v>4.98426447650077</v>
      </c>
      <c r="S21" s="150"/>
      <c r="T21" s="150"/>
      <c r="U21" s="148">
        <v>382</v>
      </c>
      <c r="V21" s="138"/>
      <c r="W21" s="156">
        <f t="shared" si="2"/>
        <v>7.02578977868374</v>
      </c>
      <c r="X21" s="138"/>
      <c r="Y21" s="149"/>
      <c r="Z21" s="149">
        <v>30</v>
      </c>
      <c r="AA21" s="149"/>
      <c r="AB21" s="149">
        <v>28</v>
      </c>
      <c r="AC21" s="149"/>
      <c r="AD21" s="149">
        <v>30</v>
      </c>
      <c r="AE21" s="149"/>
      <c r="AF21" s="149">
        <v>29</v>
      </c>
      <c r="AG21" s="149"/>
      <c r="AH21" s="149">
        <v>30</v>
      </c>
      <c r="AI21" s="149"/>
      <c r="AJ21" s="149">
        <v>29</v>
      </c>
      <c r="AK21" s="138"/>
      <c r="AL21" s="149"/>
      <c r="AM21" s="149">
        <v>54</v>
      </c>
      <c r="AN21" s="149"/>
      <c r="AO21" s="149">
        <v>41</v>
      </c>
      <c r="AP21" s="148">
        <v>17</v>
      </c>
      <c r="AQ21" s="138"/>
      <c r="AR21" s="156">
        <f t="shared" ref="AR21:AR25" si="14">AP21/J21</f>
        <v>0.312666037271266</v>
      </c>
      <c r="AS21" s="138"/>
      <c r="AT21" s="138"/>
      <c r="AU21" s="156"/>
      <c r="AV21" s="138"/>
      <c r="AW21" s="156"/>
      <c r="AX21" s="138"/>
      <c r="AY21" s="138"/>
      <c r="AZ21" s="138"/>
      <c r="BA21" s="138"/>
      <c r="BB21" s="156">
        <v>137</v>
      </c>
      <c r="BC21" s="138"/>
      <c r="BD21" s="156">
        <f t="shared" si="5"/>
        <v>2.51972041800961</v>
      </c>
      <c r="BE21" s="138"/>
      <c r="BF21" s="138"/>
      <c r="BG21" s="149"/>
      <c r="BH21" s="149">
        <v>51</v>
      </c>
      <c r="BI21" s="149"/>
      <c r="BJ21" s="149">
        <v>50</v>
      </c>
      <c r="BK21" s="149"/>
      <c r="BL21" s="149">
        <v>53</v>
      </c>
      <c r="BM21" s="149"/>
      <c r="BN21" s="149">
        <v>55</v>
      </c>
      <c r="BO21" s="149">
        <v>52.25</v>
      </c>
      <c r="BP21" s="138">
        <v>82.8</v>
      </c>
      <c r="BQ21" s="138"/>
      <c r="BR21" s="138"/>
      <c r="BS21" s="172"/>
      <c r="BT21" s="149">
        <v>34</v>
      </c>
      <c r="BU21" s="149"/>
      <c r="BV21" s="149">
        <v>32</v>
      </c>
      <c r="BW21" s="149">
        <v>33</v>
      </c>
      <c r="BX21" s="172"/>
      <c r="BY21" s="149">
        <v>33</v>
      </c>
      <c r="BZ21" s="149"/>
      <c r="CA21" s="149">
        <v>32</v>
      </c>
      <c r="CB21" s="149">
        <v>32.5</v>
      </c>
      <c r="CC21" s="177"/>
      <c r="CD21" s="149"/>
      <c r="CE21" s="149"/>
      <c r="CF21" s="149"/>
      <c r="CG21" s="149"/>
      <c r="CH21" s="177"/>
      <c r="CI21" s="149"/>
      <c r="CJ21" s="149"/>
      <c r="CK21" s="149"/>
      <c r="CL21" s="149"/>
      <c r="CM21" s="149">
        <v>32.75</v>
      </c>
      <c r="CN21" s="149">
        <v>53</v>
      </c>
      <c r="CO21" s="138"/>
      <c r="CP21" s="138">
        <v>1</v>
      </c>
      <c r="CQ21" s="138">
        <v>3</v>
      </c>
      <c r="CR21" s="149">
        <v>20</v>
      </c>
      <c r="CS21" s="138" t="s">
        <v>476</v>
      </c>
      <c r="CT21" s="156">
        <f t="shared" si="6"/>
        <v>24</v>
      </c>
      <c r="CU21" s="138"/>
      <c r="CV21" s="156">
        <f t="shared" si="7"/>
        <v>3.17960165054178</v>
      </c>
      <c r="CW21" s="138"/>
      <c r="CX21" s="138"/>
      <c r="CY21" s="138"/>
      <c r="CZ21" s="138"/>
      <c r="DA21" s="149">
        <v>52.45</v>
      </c>
      <c r="DB21" s="149">
        <v>28.91</v>
      </c>
      <c r="DC21" s="149">
        <v>69.81</v>
      </c>
      <c r="DD21" s="149">
        <v>60.85</v>
      </c>
      <c r="DE21" s="149">
        <v>46.7</v>
      </c>
      <c r="DF21" s="149">
        <v>36.32</v>
      </c>
      <c r="DG21" s="149">
        <v>49.1733333333333</v>
      </c>
      <c r="DH21" s="149">
        <v>0.713</v>
      </c>
      <c r="DI21" s="149">
        <v>71.3</v>
      </c>
      <c r="DJ21" s="149">
        <v>60.2366666666667</v>
      </c>
      <c r="DK21" s="138">
        <v>0.817</v>
      </c>
      <c r="DL21" s="138">
        <v>81.7</v>
      </c>
      <c r="DM21" s="138">
        <v>0.79911</v>
      </c>
      <c r="DN21" s="138">
        <v>79.911</v>
      </c>
      <c r="DO21" s="138">
        <v>0.7945</v>
      </c>
      <c r="DP21" s="138">
        <v>79.45</v>
      </c>
      <c r="DQ21" s="138">
        <v>100</v>
      </c>
      <c r="DR21" s="138">
        <v>26</v>
      </c>
      <c r="DS21" s="195">
        <f t="shared" si="8"/>
        <v>73.4122</v>
      </c>
      <c r="DT21" s="138">
        <v>69.4</v>
      </c>
      <c r="DU21" s="149">
        <v>69</v>
      </c>
      <c r="DV21" s="149">
        <v>67.5496222222222</v>
      </c>
      <c r="DW21" s="149">
        <v>16</v>
      </c>
      <c r="DX21" s="138"/>
      <c r="DY21" s="149">
        <v>2</v>
      </c>
      <c r="DZ21" s="149">
        <v>100</v>
      </c>
      <c r="EA21" s="149">
        <v>1</v>
      </c>
      <c r="EB21" s="149">
        <v>100</v>
      </c>
      <c r="EC21" s="149">
        <v>1</v>
      </c>
      <c r="ED21" s="149">
        <v>100</v>
      </c>
      <c r="EE21" s="149">
        <v>1</v>
      </c>
      <c r="EF21" s="149">
        <v>100</v>
      </c>
      <c r="EG21" s="138">
        <v>0</v>
      </c>
      <c r="EH21" s="149">
        <v>0</v>
      </c>
      <c r="EI21" s="149">
        <v>0</v>
      </c>
      <c r="EJ21" s="149">
        <v>0</v>
      </c>
      <c r="EK21" s="149">
        <v>0</v>
      </c>
      <c r="EL21" s="149">
        <v>80</v>
      </c>
      <c r="EM21" s="149">
        <v>50</v>
      </c>
      <c r="EN21" s="202">
        <v>0</v>
      </c>
      <c r="EO21" s="203">
        <v>1</v>
      </c>
      <c r="EP21" s="149">
        <v>100</v>
      </c>
      <c r="EQ21" s="149">
        <v>100</v>
      </c>
      <c r="ER21" s="202">
        <v>0</v>
      </c>
      <c r="ES21" s="7">
        <v>1</v>
      </c>
      <c r="ET21" s="149">
        <v>100</v>
      </c>
      <c r="EU21" s="149">
        <v>100</v>
      </c>
      <c r="EV21" s="7">
        <v>0</v>
      </c>
      <c r="EW21" s="149">
        <v>0</v>
      </c>
      <c r="EX21" s="149">
        <v>2</v>
      </c>
      <c r="EY21" s="149">
        <v>70</v>
      </c>
      <c r="EZ21" s="149">
        <v>70</v>
      </c>
      <c r="FA21" s="149">
        <v>35</v>
      </c>
      <c r="FB21" s="149">
        <v>50</v>
      </c>
      <c r="FC21" s="149">
        <v>0</v>
      </c>
      <c r="FD21" s="149">
        <v>0</v>
      </c>
      <c r="FE21" s="149">
        <v>0</v>
      </c>
      <c r="FF21" s="149">
        <v>0</v>
      </c>
      <c r="FG21" s="149">
        <v>0</v>
      </c>
      <c r="FH21" s="149">
        <v>0</v>
      </c>
      <c r="FI21" s="149">
        <v>0</v>
      </c>
      <c r="FJ21" s="149">
        <v>0</v>
      </c>
      <c r="FK21" s="7">
        <v>0</v>
      </c>
      <c r="FL21" s="149">
        <f t="shared" si="9"/>
        <v>0</v>
      </c>
      <c r="FM21" s="149">
        <v>0</v>
      </c>
      <c r="FN21" s="149">
        <v>14</v>
      </c>
      <c r="FO21" s="149">
        <v>4</v>
      </c>
      <c r="FP21" s="149">
        <v>42</v>
      </c>
      <c r="FQ21" s="149">
        <v>42</v>
      </c>
      <c r="FR21" s="149"/>
      <c r="FS21" s="149">
        <v>0</v>
      </c>
      <c r="FT21" s="149">
        <v>21</v>
      </c>
      <c r="FU21" s="149">
        <v>77</v>
      </c>
      <c r="FV21" s="149">
        <v>87.2857142857143</v>
      </c>
      <c r="FW21" s="149">
        <v>379</v>
      </c>
      <c r="FX21" s="149">
        <v>6</v>
      </c>
      <c r="FY21" s="149">
        <v>366</v>
      </c>
      <c r="FZ21" s="149">
        <v>4</v>
      </c>
      <c r="GA21" s="149">
        <v>1.8</v>
      </c>
      <c r="GB21" s="149">
        <v>23</v>
      </c>
      <c r="GC21" s="149">
        <v>0.0331058157110752</v>
      </c>
      <c r="GD21" s="149">
        <v>2</v>
      </c>
      <c r="GE21" s="149">
        <v>8.75</v>
      </c>
      <c r="GF21" s="149">
        <v>0.564259259</v>
      </c>
      <c r="GG21" s="149">
        <v>9</v>
      </c>
      <c r="GH21" s="149">
        <v>9</v>
      </c>
      <c r="GI21" s="149">
        <v>0.86</v>
      </c>
      <c r="GJ21" s="149">
        <v>100</v>
      </c>
      <c r="GK21" s="149">
        <v>0.8</v>
      </c>
      <c r="GL21" s="149">
        <v>100</v>
      </c>
      <c r="GM21" s="149"/>
      <c r="GN21" s="149">
        <v>31</v>
      </c>
      <c r="GO21" s="149">
        <v>77</v>
      </c>
      <c r="GP21" s="149">
        <v>31.5833333333333</v>
      </c>
      <c r="GQ21" s="149">
        <v>34</v>
      </c>
      <c r="GR21" s="149">
        <v>0.8</v>
      </c>
      <c r="GS21" s="149">
        <v>100</v>
      </c>
      <c r="GT21" s="149">
        <v>0.76</v>
      </c>
      <c r="GU21" s="149">
        <v>96</v>
      </c>
      <c r="GV21" s="149"/>
      <c r="GW21" s="149">
        <v>33</v>
      </c>
      <c r="GX21" s="149">
        <v>76.3333333333333</v>
      </c>
      <c r="GY21" s="149">
        <v>0.8</v>
      </c>
      <c r="GZ21" s="149">
        <v>92</v>
      </c>
      <c r="HA21" s="149">
        <v>0.48</v>
      </c>
      <c r="HB21" s="149">
        <v>93</v>
      </c>
      <c r="HC21" s="149">
        <v>0.25</v>
      </c>
      <c r="HD21" s="149">
        <v>57</v>
      </c>
      <c r="HE21" s="149">
        <v>0.64</v>
      </c>
      <c r="HF21" s="149">
        <v>82</v>
      </c>
      <c r="HG21" s="149">
        <v>0.25</v>
      </c>
      <c r="HH21" s="149">
        <v>27</v>
      </c>
      <c r="HI21" s="149">
        <v>0.78</v>
      </c>
      <c r="HJ21" s="149">
        <v>100</v>
      </c>
      <c r="HK21" s="149">
        <v>0.15</v>
      </c>
      <c r="HL21" s="149">
        <v>2</v>
      </c>
      <c r="HM21" s="149">
        <v>0.51</v>
      </c>
      <c r="HN21" s="149">
        <v>83</v>
      </c>
      <c r="HO21" s="149">
        <v>0.39</v>
      </c>
      <c r="HP21" s="149">
        <v>35</v>
      </c>
      <c r="HQ21" s="149">
        <v>0.59</v>
      </c>
      <c r="HR21" s="149">
        <v>100</v>
      </c>
      <c r="HS21" s="149">
        <v>0.28</v>
      </c>
      <c r="HT21" s="149">
        <v>12</v>
      </c>
      <c r="HU21" s="149">
        <v>0.45</v>
      </c>
      <c r="HV21" s="149">
        <v>82</v>
      </c>
      <c r="HW21" s="149">
        <v>0.24</v>
      </c>
      <c r="HX21" s="149">
        <v>50</v>
      </c>
      <c r="HY21" s="149">
        <v>0.54</v>
      </c>
      <c r="HZ21" s="149">
        <v>92</v>
      </c>
      <c r="IA21" s="149">
        <v>0.3</v>
      </c>
      <c r="IB21" s="149">
        <v>30</v>
      </c>
      <c r="IC21" s="149">
        <v>62.4666666666667</v>
      </c>
      <c r="ID21" s="149">
        <v>0.66</v>
      </c>
      <c r="IE21" s="149">
        <v>94</v>
      </c>
      <c r="IF21" s="149">
        <v>0.68</v>
      </c>
      <c r="IG21" s="149">
        <v>79</v>
      </c>
      <c r="IH21" s="149">
        <v>86.5</v>
      </c>
      <c r="II21" s="149"/>
      <c r="IJ21" s="149">
        <v>31</v>
      </c>
      <c r="IK21" s="149"/>
      <c r="IL21" s="149">
        <v>28</v>
      </c>
      <c r="IM21" s="149">
        <v>29.5</v>
      </c>
      <c r="IN21" s="149">
        <v>63.7</v>
      </c>
      <c r="IO21" s="149">
        <v>92</v>
      </c>
      <c r="IP21" s="148">
        <v>0.308900523560209</v>
      </c>
      <c r="IQ21" s="138"/>
      <c r="IR21" s="138"/>
      <c r="IS21" s="149">
        <v>0.844</v>
      </c>
      <c r="IT21" s="149">
        <v>13</v>
      </c>
      <c r="IU21" s="149">
        <v>0.904</v>
      </c>
      <c r="IV21" s="149">
        <v>15</v>
      </c>
      <c r="IW21" s="149">
        <v>5.86</v>
      </c>
      <c r="IX21" s="149">
        <v>100</v>
      </c>
      <c r="IY21" s="149">
        <v>42.6666666666667</v>
      </c>
      <c r="IZ21" s="149"/>
      <c r="JA21" s="149">
        <v>32</v>
      </c>
      <c r="JB21" s="149">
        <v>32</v>
      </c>
      <c r="JC21" s="149"/>
      <c r="JD21" s="149">
        <v>33</v>
      </c>
      <c r="JE21" s="149">
        <v>33</v>
      </c>
      <c r="JF21" s="149"/>
      <c r="JG21" s="149">
        <v>31</v>
      </c>
      <c r="JH21" s="149">
        <v>31</v>
      </c>
      <c r="JI21" s="138"/>
      <c r="JJ21" s="138"/>
      <c r="JK21" s="156">
        <v>4</v>
      </c>
      <c r="JL21" s="138"/>
      <c r="JM21" s="156">
        <v>23</v>
      </c>
      <c r="JN21" s="150"/>
      <c r="JO21" s="150"/>
      <c r="JP21" s="148">
        <v>252</v>
      </c>
      <c r="JQ21" s="150"/>
      <c r="JR21" s="150"/>
      <c r="JS21" s="150"/>
      <c r="JT21" s="150"/>
      <c r="JU21" s="148">
        <v>100</v>
      </c>
      <c r="JV21" s="150"/>
      <c r="JW21" s="150"/>
      <c r="JX21" s="150"/>
      <c r="JY21" s="150"/>
      <c r="JZ21" s="148">
        <v>7</v>
      </c>
      <c r="KA21" s="150"/>
      <c r="KB21" s="150"/>
      <c r="KC21" s="150"/>
      <c r="KD21" s="150"/>
      <c r="KE21" s="148">
        <v>27</v>
      </c>
      <c r="KF21" s="227"/>
      <c r="KG21" s="227"/>
      <c r="KH21" s="227"/>
      <c r="KI21" s="227"/>
      <c r="KJ21" s="227"/>
      <c r="KK21" s="227"/>
      <c r="KL21" s="227"/>
      <c r="KM21" s="227"/>
      <c r="KN21" s="235"/>
    </row>
    <row r="22" s="122" customFormat="1" ht="22.5" customHeight="1" spans="1:300">
      <c r="A22" s="139" t="s">
        <v>564</v>
      </c>
      <c r="B22" s="98" t="s">
        <v>565</v>
      </c>
      <c r="C22" s="98" t="s">
        <v>566</v>
      </c>
      <c r="D22" s="98" t="s">
        <v>567</v>
      </c>
      <c r="E22" s="98" t="s">
        <v>568</v>
      </c>
      <c r="F22" s="98" t="s">
        <v>463</v>
      </c>
      <c r="G22" s="98" t="s">
        <v>569</v>
      </c>
      <c r="H22" s="138">
        <v>57</v>
      </c>
      <c r="I22" s="138">
        <v>11027129</v>
      </c>
      <c r="J22" s="138">
        <v>2.11493046338818</v>
      </c>
      <c r="K22" s="138">
        <v>593350000000</v>
      </c>
      <c r="L22" s="138">
        <v>2.85635199537862</v>
      </c>
      <c r="M22" s="138">
        <f t="shared" si="0"/>
        <v>53808.2033863937</v>
      </c>
      <c r="N22" s="138">
        <v>1</v>
      </c>
      <c r="O22" s="148">
        <v>784</v>
      </c>
      <c r="P22" s="148">
        <v>784</v>
      </c>
      <c r="Q22" s="150"/>
      <c r="R22" s="148">
        <f t="shared" si="1"/>
        <v>370.69776693462</v>
      </c>
      <c r="S22" s="150"/>
      <c r="T22" s="150"/>
      <c r="U22" s="148">
        <v>1110</v>
      </c>
      <c r="V22" s="138"/>
      <c r="W22" s="156">
        <f t="shared" si="2"/>
        <v>524.839950634475</v>
      </c>
      <c r="X22" s="138"/>
      <c r="Y22" s="149"/>
      <c r="Z22" s="149">
        <v>30</v>
      </c>
      <c r="AA22" s="149"/>
      <c r="AB22" s="149">
        <v>28</v>
      </c>
      <c r="AC22" s="149"/>
      <c r="AD22" s="149">
        <v>30</v>
      </c>
      <c r="AE22" s="149"/>
      <c r="AF22" s="149">
        <v>29</v>
      </c>
      <c r="AG22" s="149"/>
      <c r="AH22" s="149">
        <v>30</v>
      </c>
      <c r="AI22" s="149"/>
      <c r="AJ22" s="149">
        <v>29</v>
      </c>
      <c r="AK22" s="138"/>
      <c r="AL22" s="149"/>
      <c r="AM22" s="149">
        <v>54</v>
      </c>
      <c r="AN22" s="149"/>
      <c r="AO22" s="149">
        <v>41</v>
      </c>
      <c r="AP22" s="148"/>
      <c r="AQ22" s="138"/>
      <c r="AR22" s="156"/>
      <c r="AS22" s="138"/>
      <c r="AT22" s="138"/>
      <c r="AU22" s="156">
        <v>3</v>
      </c>
      <c r="AV22" s="138"/>
      <c r="AW22" s="156">
        <f t="shared" si="13"/>
        <v>1.05029072217072</v>
      </c>
      <c r="AX22" s="138"/>
      <c r="AY22" s="138"/>
      <c r="AZ22" s="138"/>
      <c r="BA22" s="138"/>
      <c r="BB22" s="156">
        <v>32</v>
      </c>
      <c r="BC22" s="138"/>
      <c r="BD22" s="156">
        <f t="shared" si="5"/>
        <v>15.1305210993723</v>
      </c>
      <c r="BE22" s="138"/>
      <c r="BF22" s="138"/>
      <c r="BG22" s="149">
        <v>68161</v>
      </c>
      <c r="BH22" s="149">
        <v>26</v>
      </c>
      <c r="BI22" s="149">
        <v>32228.4827704473</v>
      </c>
      <c r="BJ22" s="149">
        <v>47</v>
      </c>
      <c r="BK22" s="149">
        <v>102605.583</v>
      </c>
      <c r="BL22" s="149">
        <v>26</v>
      </c>
      <c r="BM22" s="149">
        <v>48514.8730779653</v>
      </c>
      <c r="BN22" s="149">
        <v>51</v>
      </c>
      <c r="BO22" s="149">
        <v>37.5</v>
      </c>
      <c r="BP22" s="138">
        <v>97.5</v>
      </c>
      <c r="BQ22" s="138"/>
      <c r="BR22" s="138"/>
      <c r="BS22" s="172">
        <v>1.77</v>
      </c>
      <c r="BT22" s="149">
        <v>6</v>
      </c>
      <c r="BU22" s="149">
        <v>0.143539732029999</v>
      </c>
      <c r="BV22" s="149">
        <v>21</v>
      </c>
      <c r="BW22" s="149">
        <v>13.5</v>
      </c>
      <c r="BX22" s="172"/>
      <c r="BY22" s="149">
        <v>33</v>
      </c>
      <c r="BZ22" s="149"/>
      <c r="CA22" s="149">
        <v>32</v>
      </c>
      <c r="CB22" s="149">
        <v>32.5</v>
      </c>
      <c r="CC22" s="177">
        <v>3.67</v>
      </c>
      <c r="CD22" s="149"/>
      <c r="CE22" s="149"/>
      <c r="CF22" s="149"/>
      <c r="CG22" s="149"/>
      <c r="CH22" s="177"/>
      <c r="CI22" s="149"/>
      <c r="CJ22" s="149"/>
      <c r="CK22" s="149"/>
      <c r="CL22" s="149"/>
      <c r="CM22" s="149">
        <v>23</v>
      </c>
      <c r="CN22" s="149">
        <v>36</v>
      </c>
      <c r="CO22" s="138"/>
      <c r="CP22" s="138" t="s">
        <v>476</v>
      </c>
      <c r="CQ22" s="138">
        <v>7</v>
      </c>
      <c r="CR22" s="149">
        <v>30</v>
      </c>
      <c r="CS22" s="138">
        <v>1</v>
      </c>
      <c r="CT22" s="156">
        <f t="shared" si="6"/>
        <v>38</v>
      </c>
      <c r="CU22" s="138"/>
      <c r="CV22" s="156">
        <f t="shared" si="7"/>
        <v>13.3036824808292</v>
      </c>
      <c r="CW22" s="138"/>
      <c r="CX22" s="138"/>
      <c r="CY22" s="138"/>
      <c r="CZ22" s="138"/>
      <c r="DA22" s="149">
        <v>18.63</v>
      </c>
      <c r="DB22" s="149">
        <v>70.14</v>
      </c>
      <c r="DC22" s="149">
        <v>95.28</v>
      </c>
      <c r="DD22" s="149">
        <v>82.08</v>
      </c>
      <c r="DE22" s="149">
        <v>78.77</v>
      </c>
      <c r="DF22" s="149">
        <v>82.55</v>
      </c>
      <c r="DG22" s="149">
        <v>71.2416666666667</v>
      </c>
      <c r="DH22" s="149">
        <v>0.937</v>
      </c>
      <c r="DI22" s="149">
        <v>93.7</v>
      </c>
      <c r="DJ22" s="149">
        <v>82.4708333333334</v>
      </c>
      <c r="DK22" s="138">
        <v>0.961</v>
      </c>
      <c r="DL22" s="138">
        <v>96.1</v>
      </c>
      <c r="DM22" s="138">
        <v>0.95328</v>
      </c>
      <c r="DN22" s="138">
        <v>95.328</v>
      </c>
      <c r="DO22" s="138">
        <v>0.7808</v>
      </c>
      <c r="DP22" s="138">
        <v>78.08</v>
      </c>
      <c r="DQ22" s="138">
        <v>100</v>
      </c>
      <c r="DR22" s="138">
        <v>24</v>
      </c>
      <c r="DS22" s="195">
        <f t="shared" si="8"/>
        <v>78.7016</v>
      </c>
      <c r="DT22" s="138">
        <v>70.5</v>
      </c>
      <c r="DU22" s="149">
        <v>71</v>
      </c>
      <c r="DV22" s="149">
        <v>77.3908111111111</v>
      </c>
      <c r="DW22" s="149">
        <v>48</v>
      </c>
      <c r="DX22" s="138"/>
      <c r="DY22" s="149">
        <v>4</v>
      </c>
      <c r="DZ22" s="149">
        <v>100</v>
      </c>
      <c r="EA22" s="149">
        <v>0</v>
      </c>
      <c r="EB22" s="149">
        <v>0</v>
      </c>
      <c r="EC22" s="149">
        <v>1</v>
      </c>
      <c r="ED22" s="149">
        <v>100</v>
      </c>
      <c r="EE22" s="149">
        <v>0</v>
      </c>
      <c r="EF22" s="149">
        <v>0</v>
      </c>
      <c r="EG22" s="138">
        <v>0</v>
      </c>
      <c r="EH22" s="149">
        <v>0</v>
      </c>
      <c r="EI22" s="149">
        <v>0</v>
      </c>
      <c r="EJ22" s="149">
        <v>0</v>
      </c>
      <c r="EK22" s="149">
        <v>0</v>
      </c>
      <c r="EL22" s="149">
        <v>40</v>
      </c>
      <c r="EM22" s="149">
        <v>0</v>
      </c>
      <c r="EN22" s="202">
        <v>0</v>
      </c>
      <c r="EO22" s="7">
        <v>1</v>
      </c>
      <c r="EP22" s="149">
        <v>100</v>
      </c>
      <c r="EQ22" s="149">
        <v>100</v>
      </c>
      <c r="ER22" s="202">
        <v>3</v>
      </c>
      <c r="ES22" s="7">
        <v>1</v>
      </c>
      <c r="ET22" s="149">
        <v>100</v>
      </c>
      <c r="EU22" s="149">
        <v>100</v>
      </c>
      <c r="EV22" s="7">
        <v>1</v>
      </c>
      <c r="EW22" s="149">
        <v>100</v>
      </c>
      <c r="EX22" s="149">
        <v>2</v>
      </c>
      <c r="EY22" s="149">
        <v>70</v>
      </c>
      <c r="EZ22" s="149">
        <v>70</v>
      </c>
      <c r="FA22" s="149">
        <v>85</v>
      </c>
      <c r="FB22" s="149">
        <v>97</v>
      </c>
      <c r="FC22" s="149">
        <v>0</v>
      </c>
      <c r="FD22" s="149">
        <v>0</v>
      </c>
      <c r="FE22" s="149">
        <v>0</v>
      </c>
      <c r="FF22" s="149">
        <v>2</v>
      </c>
      <c r="FG22" s="149">
        <v>0</v>
      </c>
      <c r="FH22" s="149">
        <v>0</v>
      </c>
      <c r="FI22" s="149">
        <v>0</v>
      </c>
      <c r="FJ22" s="149">
        <v>0</v>
      </c>
      <c r="FK22" s="7">
        <v>0</v>
      </c>
      <c r="FL22" s="149">
        <f t="shared" si="9"/>
        <v>0</v>
      </c>
      <c r="FM22" s="149">
        <v>0</v>
      </c>
      <c r="FN22" s="149">
        <v>14</v>
      </c>
      <c r="FO22" s="149">
        <v>4</v>
      </c>
      <c r="FP22" s="149">
        <v>42</v>
      </c>
      <c r="FQ22" s="149">
        <v>42</v>
      </c>
      <c r="FR22" s="149"/>
      <c r="FS22" s="149">
        <v>0</v>
      </c>
      <c r="FT22" s="149">
        <v>21</v>
      </c>
      <c r="FU22" s="149">
        <v>77</v>
      </c>
      <c r="FV22" s="149">
        <v>87.2857142857143</v>
      </c>
      <c r="FW22" s="149">
        <v>435</v>
      </c>
      <c r="FX22" s="149">
        <v>21</v>
      </c>
      <c r="FY22" s="149">
        <v>431</v>
      </c>
      <c r="FZ22" s="149">
        <v>25</v>
      </c>
      <c r="GA22" s="149">
        <v>1</v>
      </c>
      <c r="GB22" s="149">
        <v>7</v>
      </c>
      <c r="GC22" s="149">
        <v>0.472828784355383</v>
      </c>
      <c r="GD22" s="149">
        <v>84</v>
      </c>
      <c r="GE22" s="149">
        <v>34.25</v>
      </c>
      <c r="GF22" s="149">
        <v>0.646296296</v>
      </c>
      <c r="GG22" s="149">
        <v>16</v>
      </c>
      <c r="GH22" s="149">
        <v>16</v>
      </c>
      <c r="GI22" s="149"/>
      <c r="GJ22" s="149">
        <v>33</v>
      </c>
      <c r="GK22" s="149"/>
      <c r="GL22" s="149">
        <v>40</v>
      </c>
      <c r="GM22" s="149"/>
      <c r="GN22" s="149">
        <v>31</v>
      </c>
      <c r="GO22" s="149">
        <v>34.6666666666667</v>
      </c>
      <c r="GP22" s="149">
        <v>28.3055555555556</v>
      </c>
      <c r="GQ22" s="149">
        <v>26</v>
      </c>
      <c r="GR22" s="149"/>
      <c r="GS22" s="149">
        <v>38</v>
      </c>
      <c r="GT22" s="149"/>
      <c r="GU22" s="149">
        <v>39</v>
      </c>
      <c r="GV22" s="149"/>
      <c r="GW22" s="149">
        <v>33</v>
      </c>
      <c r="GX22" s="149">
        <v>36.6666666666667</v>
      </c>
      <c r="GY22" s="149"/>
      <c r="GZ22" s="149">
        <v>54</v>
      </c>
      <c r="HA22" s="149"/>
      <c r="HB22" s="149">
        <v>40</v>
      </c>
      <c r="HC22" s="149"/>
      <c r="HD22" s="149">
        <v>37</v>
      </c>
      <c r="HE22" s="149"/>
      <c r="HF22" s="149">
        <v>39</v>
      </c>
      <c r="HG22" s="149"/>
      <c r="HH22" s="149">
        <v>34</v>
      </c>
      <c r="HI22" s="149"/>
      <c r="HJ22" s="149">
        <v>38</v>
      </c>
      <c r="HK22" s="149"/>
      <c r="HL22" s="149">
        <v>36</v>
      </c>
      <c r="HM22" s="149"/>
      <c r="HN22" s="149">
        <v>38</v>
      </c>
      <c r="HO22" s="149"/>
      <c r="HP22" s="149">
        <v>35</v>
      </c>
      <c r="HQ22" s="149"/>
      <c r="HR22" s="149">
        <v>39</v>
      </c>
      <c r="HS22" s="149"/>
      <c r="HT22" s="149">
        <v>37</v>
      </c>
      <c r="HU22" s="149"/>
      <c r="HV22" s="149">
        <v>52</v>
      </c>
      <c r="HW22" s="149"/>
      <c r="HX22" s="149">
        <v>36</v>
      </c>
      <c r="HY22" s="149"/>
      <c r="HZ22" s="149">
        <v>39</v>
      </c>
      <c r="IA22" s="149"/>
      <c r="IB22" s="149">
        <v>31</v>
      </c>
      <c r="IC22" s="149">
        <v>39</v>
      </c>
      <c r="ID22" s="149"/>
      <c r="IE22" s="149">
        <v>36</v>
      </c>
      <c r="IF22" s="149"/>
      <c r="IG22" s="149">
        <v>38</v>
      </c>
      <c r="IH22" s="149">
        <v>37</v>
      </c>
      <c r="II22" s="149">
        <v>0.38</v>
      </c>
      <c r="IJ22" s="149">
        <v>60</v>
      </c>
      <c r="IK22" s="149">
        <v>0.4</v>
      </c>
      <c r="IL22" s="149">
        <v>17</v>
      </c>
      <c r="IM22" s="149">
        <v>38.5</v>
      </c>
      <c r="IN22" s="149">
        <v>37.7916666666667</v>
      </c>
      <c r="IO22" s="149">
        <v>46</v>
      </c>
      <c r="IP22" s="148">
        <v>0.238738738738739</v>
      </c>
      <c r="IQ22" s="138"/>
      <c r="IR22" s="138"/>
      <c r="IS22" s="149">
        <v>1</v>
      </c>
      <c r="IT22" s="149">
        <v>32</v>
      </c>
      <c r="IU22" s="149">
        <v>1</v>
      </c>
      <c r="IV22" s="149">
        <v>31</v>
      </c>
      <c r="IW22" s="149"/>
      <c r="IX22" s="149">
        <v>36</v>
      </c>
      <c r="IY22" s="149">
        <v>33</v>
      </c>
      <c r="IZ22" s="149"/>
      <c r="JA22" s="149">
        <v>32</v>
      </c>
      <c r="JB22" s="149">
        <v>32</v>
      </c>
      <c r="JC22" s="149"/>
      <c r="JD22" s="149">
        <v>33</v>
      </c>
      <c r="JE22" s="149">
        <v>33</v>
      </c>
      <c r="JF22" s="149"/>
      <c r="JG22" s="149">
        <v>31</v>
      </c>
      <c r="JH22" s="149">
        <v>31</v>
      </c>
      <c r="JI22" s="138"/>
      <c r="JJ22" s="138"/>
      <c r="JK22" s="156">
        <v>8</v>
      </c>
      <c r="JL22" s="138"/>
      <c r="JM22" s="156">
        <v>8</v>
      </c>
      <c r="JN22" s="150"/>
      <c r="JO22" s="150"/>
      <c r="JP22" s="148">
        <v>1837</v>
      </c>
      <c r="JQ22" s="150"/>
      <c r="JR22" s="150"/>
      <c r="JS22" s="150"/>
      <c r="JT22" s="150"/>
      <c r="JU22" s="148">
        <v>134</v>
      </c>
      <c r="JV22" s="150"/>
      <c r="JW22" s="150"/>
      <c r="JX22" s="150"/>
      <c r="JY22" s="150"/>
      <c r="JZ22" s="148">
        <v>68</v>
      </c>
      <c r="KA22" s="150"/>
      <c r="KB22" s="150"/>
      <c r="KC22" s="150"/>
      <c r="KD22" s="150"/>
      <c r="KE22" s="148">
        <v>44</v>
      </c>
      <c r="KF22" s="227"/>
      <c r="KG22" s="227"/>
      <c r="KH22" s="227"/>
      <c r="KI22" s="227"/>
      <c r="KJ22" s="227"/>
      <c r="KK22" s="227"/>
      <c r="KL22" s="227"/>
      <c r="KM22" s="227"/>
      <c r="KN22" s="235"/>
    </row>
    <row r="23" s="122" customFormat="1" ht="22.5" customHeight="1" spans="1:300">
      <c r="A23" s="139" t="s">
        <v>570</v>
      </c>
      <c r="B23" s="98" t="s">
        <v>571</v>
      </c>
      <c r="C23" s="98" t="s">
        <v>572</v>
      </c>
      <c r="D23" s="98" t="s">
        <v>573</v>
      </c>
      <c r="E23" s="98" t="s">
        <v>571</v>
      </c>
      <c r="F23" s="98" t="s">
        <v>463</v>
      </c>
      <c r="G23" s="98" t="s">
        <v>574</v>
      </c>
      <c r="H23" s="138">
        <v>92</v>
      </c>
      <c r="I23" s="138">
        <v>5832387</v>
      </c>
      <c r="J23" s="138">
        <v>1.11861328008126</v>
      </c>
      <c r="K23" s="138">
        <v>514910000000</v>
      </c>
      <c r="L23" s="138">
        <v>2.47874644971838</v>
      </c>
      <c r="M23" s="138">
        <f t="shared" si="0"/>
        <v>88284.6080001207</v>
      </c>
      <c r="N23" s="138">
        <v>1</v>
      </c>
      <c r="O23" s="148">
        <v>3797</v>
      </c>
      <c r="P23" s="148">
        <v>3797</v>
      </c>
      <c r="Q23" s="150"/>
      <c r="R23" s="148">
        <f t="shared" si="1"/>
        <v>3394.38130014349</v>
      </c>
      <c r="S23" s="150"/>
      <c r="T23" s="150"/>
      <c r="U23" s="148">
        <v>5283</v>
      </c>
      <c r="V23" s="138"/>
      <c r="W23" s="156">
        <f t="shared" si="2"/>
        <v>4722.81180106875</v>
      </c>
      <c r="X23" s="138"/>
      <c r="Y23" s="149"/>
      <c r="Z23" s="149">
        <v>30</v>
      </c>
      <c r="AA23" s="149"/>
      <c r="AB23" s="149">
        <v>28</v>
      </c>
      <c r="AC23" s="149"/>
      <c r="AD23" s="149">
        <v>30</v>
      </c>
      <c r="AE23" s="149"/>
      <c r="AF23" s="149">
        <v>29</v>
      </c>
      <c r="AG23" s="149"/>
      <c r="AH23" s="149">
        <v>30</v>
      </c>
      <c r="AI23" s="149"/>
      <c r="AJ23" s="149">
        <v>29</v>
      </c>
      <c r="AK23" s="138"/>
      <c r="AL23" s="149">
        <v>23</v>
      </c>
      <c r="AM23" s="149">
        <v>19</v>
      </c>
      <c r="AN23" s="149">
        <v>20.5611719524099</v>
      </c>
      <c r="AO23" s="149">
        <v>28</v>
      </c>
      <c r="AP23" s="148"/>
      <c r="AQ23" s="138"/>
      <c r="AR23" s="156"/>
      <c r="AS23" s="138"/>
      <c r="AT23" s="138"/>
      <c r="AU23" s="156">
        <v>1</v>
      </c>
      <c r="AV23" s="138"/>
      <c r="AW23" s="156">
        <f t="shared" si="13"/>
        <v>0.403429725583112</v>
      </c>
      <c r="AX23" s="138"/>
      <c r="AY23" s="138"/>
      <c r="AZ23" s="138"/>
      <c r="BA23" s="138"/>
      <c r="BB23" s="156">
        <v>68</v>
      </c>
      <c r="BC23" s="138"/>
      <c r="BD23" s="156">
        <f t="shared" si="5"/>
        <v>60.7895518592987</v>
      </c>
      <c r="BE23" s="138"/>
      <c r="BF23" s="138"/>
      <c r="BG23" s="149">
        <v>23237.83</v>
      </c>
      <c r="BH23" s="149">
        <v>13</v>
      </c>
      <c r="BI23" s="149">
        <v>20773.7834100378</v>
      </c>
      <c r="BJ23" s="149">
        <v>35</v>
      </c>
      <c r="BK23" s="149">
        <v>37512.61</v>
      </c>
      <c r="BL23" s="149">
        <v>14</v>
      </c>
      <c r="BM23" s="149">
        <v>33534.9228084213</v>
      </c>
      <c r="BN23" s="149">
        <v>40</v>
      </c>
      <c r="BO23" s="149">
        <v>25.5</v>
      </c>
      <c r="BP23" s="138">
        <v>97.8</v>
      </c>
      <c r="BQ23" s="138"/>
      <c r="BR23" s="138"/>
      <c r="BS23" s="172"/>
      <c r="BT23" s="149">
        <v>11</v>
      </c>
      <c r="BU23" s="149">
        <v>0.459909887164748</v>
      </c>
      <c r="BV23" s="149">
        <v>100</v>
      </c>
      <c r="BW23" s="149">
        <v>55.5</v>
      </c>
      <c r="BX23" s="172">
        <v>39</v>
      </c>
      <c r="BY23" s="149">
        <v>9</v>
      </c>
      <c r="BZ23" s="149">
        <v>11.6994620419103</v>
      </c>
      <c r="CA23" s="149">
        <v>100</v>
      </c>
      <c r="CB23" s="149">
        <v>54.5</v>
      </c>
      <c r="CC23" s="177">
        <v>7.27</v>
      </c>
      <c r="CD23" s="149"/>
      <c r="CE23" s="149"/>
      <c r="CF23" s="149"/>
      <c r="CG23" s="149"/>
      <c r="CH23" s="177">
        <v>239</v>
      </c>
      <c r="CI23" s="149"/>
      <c r="CJ23" s="149"/>
      <c r="CK23" s="149"/>
      <c r="CL23" s="149"/>
      <c r="CM23" s="149">
        <v>55</v>
      </c>
      <c r="CN23" s="149">
        <v>91</v>
      </c>
      <c r="CO23" s="138"/>
      <c r="CP23" s="138">
        <v>1</v>
      </c>
      <c r="CQ23" s="138">
        <v>9</v>
      </c>
      <c r="CR23" s="149">
        <v>89</v>
      </c>
      <c r="CS23" s="138" t="s">
        <v>476</v>
      </c>
      <c r="CT23" s="156">
        <f t="shared" si="6"/>
        <v>99</v>
      </c>
      <c r="CU23" s="138"/>
      <c r="CV23" s="156">
        <f t="shared" si="7"/>
        <v>39.9395428327281</v>
      </c>
      <c r="CW23" s="138"/>
      <c r="CX23" s="138"/>
      <c r="CY23" s="138"/>
      <c r="CZ23" s="138"/>
      <c r="DA23" s="149">
        <v>43.63</v>
      </c>
      <c r="DB23" s="149">
        <v>97.16</v>
      </c>
      <c r="DC23" s="149">
        <v>100</v>
      </c>
      <c r="DD23" s="149">
        <v>100</v>
      </c>
      <c r="DE23" s="149">
        <v>98.11</v>
      </c>
      <c r="DF23" s="149">
        <v>98.11</v>
      </c>
      <c r="DG23" s="149">
        <v>89.5016666666667</v>
      </c>
      <c r="DH23" s="149">
        <v>0.949</v>
      </c>
      <c r="DI23" s="149">
        <v>94.9</v>
      </c>
      <c r="DJ23" s="149">
        <v>92.2008333333333</v>
      </c>
      <c r="DK23" s="138">
        <v>0.833</v>
      </c>
      <c r="DL23" s="138">
        <v>83.3</v>
      </c>
      <c r="DM23" s="138">
        <v>0.96912</v>
      </c>
      <c r="DN23" s="138">
        <v>96.912</v>
      </c>
      <c r="DO23" s="138">
        <v>0.9589</v>
      </c>
      <c r="DP23" s="138">
        <v>95.89</v>
      </c>
      <c r="DQ23" s="138">
        <v>99.86</v>
      </c>
      <c r="DR23" s="138">
        <v>52.90625</v>
      </c>
      <c r="DS23" s="195">
        <f t="shared" si="8"/>
        <v>85.77365</v>
      </c>
      <c r="DT23" s="138">
        <v>71.4</v>
      </c>
      <c r="DU23" s="149">
        <v>71</v>
      </c>
      <c r="DV23" s="149">
        <v>82.9914944444444</v>
      </c>
      <c r="DW23" s="149">
        <v>66</v>
      </c>
      <c r="DX23" s="138"/>
      <c r="DY23" s="149">
        <v>18</v>
      </c>
      <c r="DZ23" s="149">
        <v>100</v>
      </c>
      <c r="EA23" s="149">
        <v>0</v>
      </c>
      <c r="EB23" s="149">
        <v>0</v>
      </c>
      <c r="EC23" s="149">
        <v>1</v>
      </c>
      <c r="ED23" s="149">
        <v>100</v>
      </c>
      <c r="EE23" s="149">
        <v>1</v>
      </c>
      <c r="EF23" s="149">
        <v>100</v>
      </c>
      <c r="EG23" s="138">
        <v>0.74</v>
      </c>
      <c r="EH23" s="149">
        <v>23</v>
      </c>
      <c r="EI23" s="149">
        <v>0.298537996931503</v>
      </c>
      <c r="EJ23" s="149">
        <v>43</v>
      </c>
      <c r="EK23" s="149">
        <v>33</v>
      </c>
      <c r="EL23" s="149">
        <v>66.6</v>
      </c>
      <c r="EM23" s="149">
        <v>25</v>
      </c>
      <c r="EN23" s="202">
        <v>0</v>
      </c>
      <c r="EO23" s="7">
        <v>1</v>
      </c>
      <c r="EP23" s="149">
        <v>100</v>
      </c>
      <c r="EQ23" s="149">
        <v>100</v>
      </c>
      <c r="ER23" s="202">
        <v>9</v>
      </c>
      <c r="ES23" s="7">
        <v>1</v>
      </c>
      <c r="ET23" s="149">
        <v>100</v>
      </c>
      <c r="EU23" s="149">
        <v>100</v>
      </c>
      <c r="EV23" s="7">
        <v>1</v>
      </c>
      <c r="EW23" s="149">
        <v>100</v>
      </c>
      <c r="EX23" s="149">
        <v>2</v>
      </c>
      <c r="EY23" s="149">
        <v>70</v>
      </c>
      <c r="EZ23" s="149">
        <v>70</v>
      </c>
      <c r="FA23" s="149">
        <v>85</v>
      </c>
      <c r="FB23" s="149">
        <v>97</v>
      </c>
      <c r="FC23" s="149">
        <v>0</v>
      </c>
      <c r="FD23" s="149">
        <v>0</v>
      </c>
      <c r="FE23" s="149">
        <v>0</v>
      </c>
      <c r="FF23" s="149">
        <v>6</v>
      </c>
      <c r="FG23" s="149">
        <v>0</v>
      </c>
      <c r="FH23" s="149">
        <v>0</v>
      </c>
      <c r="FI23" s="149">
        <v>1</v>
      </c>
      <c r="FJ23" s="149">
        <v>100</v>
      </c>
      <c r="FK23" s="7">
        <v>0</v>
      </c>
      <c r="FL23" s="149">
        <f t="shared" si="9"/>
        <v>0</v>
      </c>
      <c r="FM23" s="149">
        <v>33.3333333333333</v>
      </c>
      <c r="FN23" s="149">
        <v>39</v>
      </c>
      <c r="FO23" s="149">
        <v>6</v>
      </c>
      <c r="FP23" s="149">
        <v>72</v>
      </c>
      <c r="FQ23" s="149">
        <v>72</v>
      </c>
      <c r="FR23" s="149">
        <v>1</v>
      </c>
      <c r="FS23" s="149">
        <v>100</v>
      </c>
      <c r="FT23" s="149">
        <v>86</v>
      </c>
      <c r="FU23" s="149">
        <v>77</v>
      </c>
      <c r="FV23" s="149">
        <v>87.2857142857143</v>
      </c>
      <c r="FW23" s="149"/>
      <c r="FX23" s="149">
        <v>33</v>
      </c>
      <c r="FY23" s="149">
        <v>575</v>
      </c>
      <c r="FZ23" s="149">
        <v>100</v>
      </c>
      <c r="GA23" s="149">
        <v>1.1</v>
      </c>
      <c r="GB23" s="149">
        <v>9</v>
      </c>
      <c r="GC23" s="149">
        <v>0.98336039772395</v>
      </c>
      <c r="GD23" s="149">
        <v>100</v>
      </c>
      <c r="GE23" s="149">
        <v>60.5</v>
      </c>
      <c r="GF23" s="149">
        <v>0.796851852</v>
      </c>
      <c r="GG23" s="149">
        <v>83</v>
      </c>
      <c r="GH23" s="149">
        <v>83</v>
      </c>
      <c r="GI23" s="149">
        <v>0.67</v>
      </c>
      <c r="GJ23" s="149">
        <v>32</v>
      </c>
      <c r="GK23" s="149">
        <v>0.56</v>
      </c>
      <c r="GL23" s="149">
        <v>59</v>
      </c>
      <c r="GM23" s="149"/>
      <c r="GN23" s="149">
        <v>31</v>
      </c>
      <c r="GO23" s="149">
        <v>40.6666666666667</v>
      </c>
      <c r="GP23" s="149">
        <v>61.3888888888889</v>
      </c>
      <c r="GQ23" s="149">
        <v>100</v>
      </c>
      <c r="GR23" s="149">
        <v>0.66</v>
      </c>
      <c r="GS23" s="149">
        <v>71</v>
      </c>
      <c r="GT23" s="149">
        <v>0.64</v>
      </c>
      <c r="GU23" s="149">
        <v>73</v>
      </c>
      <c r="GV23" s="149"/>
      <c r="GW23" s="149">
        <v>33</v>
      </c>
      <c r="GX23" s="149">
        <v>59</v>
      </c>
      <c r="GY23" s="149">
        <v>0.79</v>
      </c>
      <c r="GZ23" s="149">
        <v>89</v>
      </c>
      <c r="HA23" s="149">
        <v>0.3</v>
      </c>
      <c r="HB23" s="149">
        <v>40</v>
      </c>
      <c r="HC23" s="149">
        <v>0.24</v>
      </c>
      <c r="HD23" s="149">
        <v>50</v>
      </c>
      <c r="HE23" s="149">
        <v>0.58</v>
      </c>
      <c r="HF23" s="149">
        <v>66</v>
      </c>
      <c r="HG23" s="149">
        <v>0.27</v>
      </c>
      <c r="HH23" s="149">
        <v>33</v>
      </c>
      <c r="HI23" s="149">
        <v>0.66</v>
      </c>
      <c r="HJ23" s="149">
        <v>79</v>
      </c>
      <c r="HK23" s="149">
        <v>0.19</v>
      </c>
      <c r="HL23" s="149">
        <v>13</v>
      </c>
      <c r="HM23" s="149">
        <v>0.41</v>
      </c>
      <c r="HN23" s="149">
        <v>57</v>
      </c>
      <c r="HO23" s="149">
        <v>0.37</v>
      </c>
      <c r="HP23" s="149">
        <v>31</v>
      </c>
      <c r="HQ23" s="149">
        <v>0.39</v>
      </c>
      <c r="HR23" s="149">
        <v>53</v>
      </c>
      <c r="HS23" s="149">
        <v>0.31</v>
      </c>
      <c r="HT23" s="149">
        <v>16</v>
      </c>
      <c r="HU23" s="149">
        <v>0.34</v>
      </c>
      <c r="HV23" s="149">
        <v>60</v>
      </c>
      <c r="HW23" s="149">
        <v>0.25</v>
      </c>
      <c r="HX23" s="149">
        <v>56</v>
      </c>
      <c r="HY23" s="149">
        <v>0.52</v>
      </c>
      <c r="HZ23" s="149">
        <v>87</v>
      </c>
      <c r="IA23" s="149">
        <v>0.25</v>
      </c>
      <c r="IB23" s="149">
        <v>16</v>
      </c>
      <c r="IC23" s="149">
        <v>49.7333333333333</v>
      </c>
      <c r="ID23" s="149">
        <v>0.56</v>
      </c>
      <c r="IE23" s="149">
        <v>70</v>
      </c>
      <c r="IF23" s="149">
        <v>0.6</v>
      </c>
      <c r="IG23" s="149">
        <v>58</v>
      </c>
      <c r="IH23" s="149">
        <v>64</v>
      </c>
      <c r="II23" s="149">
        <v>0.39</v>
      </c>
      <c r="IJ23" s="149">
        <v>65</v>
      </c>
      <c r="IK23" s="149">
        <v>0.46</v>
      </c>
      <c r="IL23" s="149">
        <v>79</v>
      </c>
      <c r="IM23" s="149">
        <v>72</v>
      </c>
      <c r="IN23" s="149">
        <v>61.1833333333333</v>
      </c>
      <c r="IO23" s="149">
        <v>87</v>
      </c>
      <c r="IP23" s="148">
        <v>0.23679727427598</v>
      </c>
      <c r="IQ23" s="138"/>
      <c r="IR23" s="138"/>
      <c r="IS23" s="149">
        <v>1</v>
      </c>
      <c r="IT23" s="149">
        <v>32</v>
      </c>
      <c r="IU23" s="149">
        <v>1</v>
      </c>
      <c r="IV23" s="149">
        <v>31</v>
      </c>
      <c r="IW23" s="149"/>
      <c r="IX23" s="149">
        <v>36</v>
      </c>
      <c r="IY23" s="149">
        <v>33</v>
      </c>
      <c r="IZ23" s="149"/>
      <c r="JA23" s="149">
        <v>32</v>
      </c>
      <c r="JB23" s="149">
        <v>32</v>
      </c>
      <c r="JC23" s="149"/>
      <c r="JD23" s="149">
        <v>33</v>
      </c>
      <c r="JE23" s="149">
        <v>33</v>
      </c>
      <c r="JF23" s="149"/>
      <c r="JG23" s="149">
        <v>31</v>
      </c>
      <c r="JH23" s="149">
        <v>31</v>
      </c>
      <c r="JI23" s="138"/>
      <c r="JJ23" s="138"/>
      <c r="JK23" s="156">
        <v>59</v>
      </c>
      <c r="JL23" s="138"/>
      <c r="JM23" s="156">
        <v>116</v>
      </c>
      <c r="JN23" s="150"/>
      <c r="JO23" s="150"/>
      <c r="JP23" s="148">
        <v>12371</v>
      </c>
      <c r="JQ23" s="150"/>
      <c r="JR23" s="150"/>
      <c r="JS23" s="150"/>
      <c r="JT23" s="150"/>
      <c r="JU23" s="148">
        <v>646</v>
      </c>
      <c r="JV23" s="150"/>
      <c r="JW23" s="150"/>
      <c r="JX23" s="150"/>
      <c r="JY23" s="150"/>
      <c r="JZ23" s="148">
        <v>487</v>
      </c>
      <c r="KA23" s="150"/>
      <c r="KB23" s="150"/>
      <c r="KC23" s="150"/>
      <c r="KD23" s="150"/>
      <c r="KE23" s="148">
        <v>119</v>
      </c>
      <c r="KF23" s="227"/>
      <c r="KG23" s="227"/>
      <c r="KH23" s="227"/>
      <c r="KI23" s="227"/>
      <c r="KJ23" s="227"/>
      <c r="KK23" s="227"/>
      <c r="KL23" s="227"/>
      <c r="KM23" s="227"/>
      <c r="KN23" s="235"/>
    </row>
    <row r="24" s="122" customFormat="1" ht="22.5" customHeight="1" spans="1:300">
      <c r="A24" s="139" t="s">
        <v>575</v>
      </c>
      <c r="B24" s="98" t="s">
        <v>576</v>
      </c>
      <c r="C24" s="98" t="s">
        <v>577</v>
      </c>
      <c r="D24" s="98" t="s">
        <v>578</v>
      </c>
      <c r="E24" s="98" t="s">
        <v>579</v>
      </c>
      <c r="F24" s="98" t="s">
        <v>463</v>
      </c>
      <c r="G24" s="98" t="s">
        <v>580</v>
      </c>
      <c r="H24" s="138">
        <v>85</v>
      </c>
      <c r="I24" s="138">
        <v>5213944</v>
      </c>
      <c r="J24" s="138">
        <v>1</v>
      </c>
      <c r="K24" s="138">
        <v>289850000000</v>
      </c>
      <c r="L24" s="138">
        <v>1.39532084917922</v>
      </c>
      <c r="M24" s="138">
        <f t="shared" si="0"/>
        <v>55591.3143677799</v>
      </c>
      <c r="N24" s="138">
        <v>1</v>
      </c>
      <c r="O24" s="148">
        <v>830</v>
      </c>
      <c r="P24" s="148">
        <v>830</v>
      </c>
      <c r="Q24" s="150"/>
      <c r="R24" s="148">
        <f t="shared" si="1"/>
        <v>830</v>
      </c>
      <c r="S24" s="150"/>
      <c r="T24" s="150"/>
      <c r="U24" s="148">
        <v>1358</v>
      </c>
      <c r="V24" s="138"/>
      <c r="W24" s="156">
        <f t="shared" si="2"/>
        <v>1358</v>
      </c>
      <c r="X24" s="138"/>
      <c r="Y24" s="149"/>
      <c r="Z24" s="149">
        <v>30</v>
      </c>
      <c r="AA24" s="149"/>
      <c r="AB24" s="149">
        <v>28</v>
      </c>
      <c r="AC24" s="149"/>
      <c r="AD24" s="149">
        <v>30</v>
      </c>
      <c r="AE24" s="149"/>
      <c r="AF24" s="149">
        <v>29</v>
      </c>
      <c r="AG24" s="149"/>
      <c r="AH24" s="149">
        <v>30</v>
      </c>
      <c r="AI24" s="149"/>
      <c r="AJ24" s="149">
        <v>29</v>
      </c>
      <c r="AK24" s="138"/>
      <c r="AL24" s="149"/>
      <c r="AM24" s="149">
        <v>54</v>
      </c>
      <c r="AN24" s="149"/>
      <c r="AO24" s="149">
        <v>41</v>
      </c>
      <c r="AP24" s="148">
        <v>11</v>
      </c>
      <c r="AQ24" s="138"/>
      <c r="AR24" s="156">
        <f t="shared" si="14"/>
        <v>11</v>
      </c>
      <c r="AS24" s="138"/>
      <c r="AT24" s="138"/>
      <c r="AU24" s="156"/>
      <c r="AV24" s="138"/>
      <c r="AW24" s="156"/>
      <c r="AX24" s="138"/>
      <c r="AY24" s="138"/>
      <c r="AZ24" s="138"/>
      <c r="BA24" s="138"/>
      <c r="BB24" s="156">
        <v>54</v>
      </c>
      <c r="BC24" s="138"/>
      <c r="BD24" s="156">
        <f t="shared" si="5"/>
        <v>54</v>
      </c>
      <c r="BE24" s="138"/>
      <c r="BF24" s="138"/>
      <c r="BG24" s="149"/>
      <c r="BH24" s="149">
        <v>51</v>
      </c>
      <c r="BI24" s="149"/>
      <c r="BJ24" s="149">
        <v>50</v>
      </c>
      <c r="BK24" s="149"/>
      <c r="BL24" s="149">
        <v>53</v>
      </c>
      <c r="BM24" s="149"/>
      <c r="BN24" s="149">
        <v>55</v>
      </c>
      <c r="BO24" s="149">
        <v>52.25</v>
      </c>
      <c r="BP24" s="138">
        <v>90.3</v>
      </c>
      <c r="BQ24" s="138"/>
      <c r="BR24" s="138"/>
      <c r="BS24" s="172"/>
      <c r="BT24" s="149">
        <v>34</v>
      </c>
      <c r="BU24" s="149"/>
      <c r="BV24" s="149">
        <v>32</v>
      </c>
      <c r="BW24" s="149">
        <v>33</v>
      </c>
      <c r="BX24" s="172"/>
      <c r="BY24" s="149">
        <v>33</v>
      </c>
      <c r="BZ24" s="149"/>
      <c r="CA24" s="149">
        <v>32</v>
      </c>
      <c r="CB24" s="149">
        <v>32.5</v>
      </c>
      <c r="CC24" s="177"/>
      <c r="CD24" s="149"/>
      <c r="CE24" s="149"/>
      <c r="CF24" s="149"/>
      <c r="CG24" s="149"/>
      <c r="CH24" s="177"/>
      <c r="CI24" s="149"/>
      <c r="CJ24" s="149"/>
      <c r="CK24" s="149"/>
      <c r="CL24" s="149"/>
      <c r="CM24" s="149">
        <v>32.75</v>
      </c>
      <c r="CN24" s="149">
        <v>53</v>
      </c>
      <c r="CO24" s="138"/>
      <c r="CP24" s="138">
        <v>2</v>
      </c>
      <c r="CQ24" s="138">
        <v>12</v>
      </c>
      <c r="CR24" s="138">
        <v>73</v>
      </c>
      <c r="CS24" s="138" t="s">
        <v>476</v>
      </c>
      <c r="CT24" s="156">
        <f t="shared" si="6"/>
        <v>87</v>
      </c>
      <c r="CU24" s="138"/>
      <c r="CV24" s="156">
        <f t="shared" si="7"/>
        <v>62.3512506468865</v>
      </c>
      <c r="CW24" s="138"/>
      <c r="CX24" s="138"/>
      <c r="CY24" s="138"/>
      <c r="CZ24" s="138"/>
      <c r="DA24" s="149">
        <v>99.51</v>
      </c>
      <c r="DB24" s="149">
        <v>96.21</v>
      </c>
      <c r="DC24" s="149">
        <v>92.54</v>
      </c>
      <c r="DD24" s="149">
        <v>98.59</v>
      </c>
      <c r="DE24" s="149">
        <v>95.76</v>
      </c>
      <c r="DF24" s="149">
        <v>98.59</v>
      </c>
      <c r="DG24" s="149">
        <v>96.8666666666667</v>
      </c>
      <c r="DH24" s="149">
        <v>0.939</v>
      </c>
      <c r="DI24" s="149">
        <v>93.9</v>
      </c>
      <c r="DJ24" s="149">
        <v>95.3833333333334</v>
      </c>
      <c r="DK24" s="138">
        <v>0.814</v>
      </c>
      <c r="DL24" s="138">
        <v>81.4</v>
      </c>
      <c r="DM24" s="138">
        <v>0.92654</v>
      </c>
      <c r="DN24" s="138">
        <v>92.654</v>
      </c>
      <c r="DO24" s="138">
        <v>0.9315</v>
      </c>
      <c r="DP24" s="138">
        <v>93.15</v>
      </c>
      <c r="DQ24" s="138">
        <v>82.63</v>
      </c>
      <c r="DR24" s="138">
        <v>78</v>
      </c>
      <c r="DS24" s="195">
        <f t="shared" si="8"/>
        <v>85.5668</v>
      </c>
      <c r="DT24" s="138">
        <v>78.8</v>
      </c>
      <c r="DU24" s="149">
        <v>79</v>
      </c>
      <c r="DV24" s="149">
        <v>86.6500444444445</v>
      </c>
      <c r="DW24" s="149">
        <v>78</v>
      </c>
      <c r="DX24" s="138"/>
      <c r="DY24" s="149">
        <v>6</v>
      </c>
      <c r="DZ24" s="149">
        <v>100</v>
      </c>
      <c r="EA24" s="149">
        <v>0</v>
      </c>
      <c r="EB24" s="149">
        <v>0</v>
      </c>
      <c r="EC24" s="149">
        <v>1</v>
      </c>
      <c r="ED24" s="149">
        <v>100</v>
      </c>
      <c r="EE24" s="149">
        <v>1</v>
      </c>
      <c r="EF24" s="149">
        <v>100</v>
      </c>
      <c r="EG24" s="138" t="s">
        <v>476</v>
      </c>
      <c r="EH24" s="149">
        <v>51</v>
      </c>
      <c r="EI24" s="149"/>
      <c r="EJ24" s="149">
        <v>52</v>
      </c>
      <c r="EK24" s="149">
        <v>51.5</v>
      </c>
      <c r="EL24" s="149">
        <v>70.3</v>
      </c>
      <c r="EM24" s="149">
        <v>32</v>
      </c>
      <c r="EN24" s="202">
        <v>0</v>
      </c>
      <c r="EO24" s="191">
        <v>0</v>
      </c>
      <c r="EP24" s="149">
        <v>0</v>
      </c>
      <c r="EQ24" s="149">
        <v>0</v>
      </c>
      <c r="ER24" s="202">
        <v>5</v>
      </c>
      <c r="ES24" s="7">
        <v>1</v>
      </c>
      <c r="ET24" s="149">
        <v>100</v>
      </c>
      <c r="EU24" s="149">
        <v>100</v>
      </c>
      <c r="EV24" s="7">
        <v>0</v>
      </c>
      <c r="EW24" s="149">
        <v>0</v>
      </c>
      <c r="EX24" s="149"/>
      <c r="EY24" s="149">
        <v>52</v>
      </c>
      <c r="EZ24" s="149">
        <v>52</v>
      </c>
      <c r="FA24" s="149">
        <v>26</v>
      </c>
      <c r="FB24" s="149">
        <v>41</v>
      </c>
      <c r="FC24" s="149">
        <v>0</v>
      </c>
      <c r="FD24" s="149">
        <v>0</v>
      </c>
      <c r="FE24" s="149">
        <v>0</v>
      </c>
      <c r="FF24" s="149">
        <v>2</v>
      </c>
      <c r="FG24" s="149">
        <v>0</v>
      </c>
      <c r="FH24" s="149">
        <v>0</v>
      </c>
      <c r="FI24" s="149">
        <v>0</v>
      </c>
      <c r="FJ24" s="149">
        <v>0</v>
      </c>
      <c r="FK24" s="7">
        <v>0</v>
      </c>
      <c r="FL24" s="149">
        <f t="shared" si="9"/>
        <v>0</v>
      </c>
      <c r="FM24" s="149">
        <v>0</v>
      </c>
      <c r="FN24" s="149">
        <v>14</v>
      </c>
      <c r="FO24" s="149">
        <v>3</v>
      </c>
      <c r="FP24" s="149">
        <v>28</v>
      </c>
      <c r="FQ24" s="149">
        <v>28</v>
      </c>
      <c r="FR24" s="149">
        <v>1</v>
      </c>
      <c r="FS24" s="149">
        <v>100</v>
      </c>
      <c r="FT24" s="149">
        <v>64</v>
      </c>
      <c r="FU24" s="149">
        <v>77</v>
      </c>
      <c r="FV24" s="149">
        <v>87.2857142857143</v>
      </c>
      <c r="FW24" s="149"/>
      <c r="FX24" s="149">
        <v>33</v>
      </c>
      <c r="FY24" s="149">
        <v>479</v>
      </c>
      <c r="FZ24" s="149">
        <v>51</v>
      </c>
      <c r="GA24" s="149"/>
      <c r="GB24" s="149">
        <v>50</v>
      </c>
      <c r="GC24" s="149"/>
      <c r="GD24" s="149">
        <v>33</v>
      </c>
      <c r="GE24" s="149">
        <v>41.75</v>
      </c>
      <c r="GF24" s="149">
        <v>0.75962963</v>
      </c>
      <c r="GG24" s="149">
        <v>58</v>
      </c>
      <c r="GH24" s="149">
        <v>58</v>
      </c>
      <c r="GI24" s="149">
        <v>0.69</v>
      </c>
      <c r="GJ24" s="149">
        <v>37</v>
      </c>
      <c r="GK24" s="149">
        <v>0.39</v>
      </c>
      <c r="GL24" s="149">
        <v>11</v>
      </c>
      <c r="GM24" s="149"/>
      <c r="GN24" s="149">
        <v>31</v>
      </c>
      <c r="GO24" s="149">
        <v>26.3333333333333</v>
      </c>
      <c r="GP24" s="149">
        <v>42.0277777777778</v>
      </c>
      <c r="GQ24" s="149">
        <v>58</v>
      </c>
      <c r="GR24" s="149">
        <v>0.48</v>
      </c>
      <c r="GS24" s="149">
        <v>21</v>
      </c>
      <c r="GT24" s="149">
        <v>0.43</v>
      </c>
      <c r="GU24" s="149">
        <v>19</v>
      </c>
      <c r="GV24" s="149"/>
      <c r="GW24" s="149">
        <v>33</v>
      </c>
      <c r="GX24" s="149">
        <v>24.3333333333333</v>
      </c>
      <c r="GY24" s="149">
        <v>0.64</v>
      </c>
      <c r="GZ24" s="149">
        <v>40</v>
      </c>
      <c r="HA24" s="149">
        <v>0.17</v>
      </c>
      <c r="HB24" s="149">
        <v>6</v>
      </c>
      <c r="HC24" s="149">
        <v>0.2</v>
      </c>
      <c r="HD24" s="149">
        <v>16</v>
      </c>
      <c r="HE24" s="149">
        <v>0.47</v>
      </c>
      <c r="HF24" s="149">
        <v>30</v>
      </c>
      <c r="HG24" s="149">
        <v>0.29</v>
      </c>
      <c r="HH24" s="149">
        <v>38</v>
      </c>
      <c r="HI24" s="149">
        <v>0.51</v>
      </c>
      <c r="HJ24" s="149">
        <v>29</v>
      </c>
      <c r="HK24" s="149">
        <v>0.29</v>
      </c>
      <c r="HL24" s="149">
        <v>62</v>
      </c>
      <c r="HM24" s="149">
        <v>0.31</v>
      </c>
      <c r="HN24" s="149">
        <v>19</v>
      </c>
      <c r="HO24" s="149">
        <v>0.46</v>
      </c>
      <c r="HP24" s="149">
        <v>63</v>
      </c>
      <c r="HQ24" s="149">
        <v>0.33</v>
      </c>
      <c r="HR24" s="149">
        <v>31</v>
      </c>
      <c r="HS24" s="149">
        <v>0.45</v>
      </c>
      <c r="HT24" s="149">
        <v>59</v>
      </c>
      <c r="HU24" s="149">
        <v>0.19</v>
      </c>
      <c r="HV24" s="149">
        <v>12</v>
      </c>
      <c r="HW24" s="149">
        <v>0.23</v>
      </c>
      <c r="HX24" s="149">
        <v>36</v>
      </c>
      <c r="HY24" s="149">
        <v>0.27</v>
      </c>
      <c r="HZ24" s="149">
        <v>16</v>
      </c>
      <c r="IA24" s="149">
        <v>0.34</v>
      </c>
      <c r="IB24" s="149">
        <v>57</v>
      </c>
      <c r="IC24" s="149">
        <v>34.2666666666667</v>
      </c>
      <c r="ID24" s="149">
        <v>0.39</v>
      </c>
      <c r="IE24" s="149">
        <v>18</v>
      </c>
      <c r="IF24" s="149">
        <v>0.43</v>
      </c>
      <c r="IG24" s="149">
        <v>18</v>
      </c>
      <c r="IH24" s="149">
        <v>18</v>
      </c>
      <c r="II24" s="149"/>
      <c r="IJ24" s="149">
        <v>31</v>
      </c>
      <c r="IK24" s="149"/>
      <c r="IL24" s="149">
        <v>28</v>
      </c>
      <c r="IM24" s="149">
        <v>29.5</v>
      </c>
      <c r="IN24" s="149">
        <v>26.525</v>
      </c>
      <c r="IO24" s="149">
        <v>26</v>
      </c>
      <c r="IP24" s="148">
        <v>0.270986745213549</v>
      </c>
      <c r="IQ24" s="138"/>
      <c r="IR24" s="138"/>
      <c r="IS24" s="149">
        <v>1</v>
      </c>
      <c r="IT24" s="149">
        <v>32</v>
      </c>
      <c r="IU24" s="149">
        <v>1</v>
      </c>
      <c r="IV24" s="149">
        <v>31</v>
      </c>
      <c r="IW24" s="149">
        <v>-3</v>
      </c>
      <c r="IX24" s="149">
        <v>1</v>
      </c>
      <c r="IY24" s="149">
        <v>21.3333333333333</v>
      </c>
      <c r="IZ24" s="149"/>
      <c r="JA24" s="149">
        <v>32</v>
      </c>
      <c r="JB24" s="149">
        <v>32</v>
      </c>
      <c r="JC24" s="149"/>
      <c r="JD24" s="149">
        <v>33</v>
      </c>
      <c r="JE24" s="149">
        <v>33</v>
      </c>
      <c r="JF24" s="149"/>
      <c r="JG24" s="149">
        <v>31</v>
      </c>
      <c r="JH24" s="149">
        <v>31</v>
      </c>
      <c r="JI24" s="138"/>
      <c r="JJ24" s="138"/>
      <c r="JK24" s="156">
        <v>6</v>
      </c>
      <c r="JL24" s="138"/>
      <c r="JM24" s="156">
        <v>4</v>
      </c>
      <c r="JN24" s="150"/>
      <c r="JO24" s="150"/>
      <c r="JP24" s="148">
        <v>745</v>
      </c>
      <c r="JQ24" s="150"/>
      <c r="JR24" s="150"/>
      <c r="JS24" s="150"/>
      <c r="JT24" s="150"/>
      <c r="JU24" s="148">
        <v>180</v>
      </c>
      <c r="JV24" s="150"/>
      <c r="JW24" s="150"/>
      <c r="JX24" s="150"/>
      <c r="JY24" s="150"/>
      <c r="JZ24" s="148">
        <v>39</v>
      </c>
      <c r="KA24" s="150"/>
      <c r="KB24" s="150"/>
      <c r="KC24" s="150"/>
      <c r="KD24" s="150"/>
      <c r="KE24" s="148">
        <v>45</v>
      </c>
      <c r="KF24" s="227"/>
      <c r="KG24" s="227"/>
      <c r="KH24" s="227"/>
      <c r="KI24" s="227"/>
      <c r="KJ24" s="227"/>
      <c r="KK24" s="227"/>
      <c r="KL24" s="227"/>
      <c r="KM24" s="227"/>
      <c r="KN24" s="235"/>
    </row>
    <row r="25" s="122" customFormat="1" ht="22.5" customHeight="1" spans="1:300">
      <c r="A25" s="139" t="s">
        <v>581</v>
      </c>
      <c r="B25" s="98" t="s">
        <v>582</v>
      </c>
      <c r="C25" s="98" t="s">
        <v>583</v>
      </c>
      <c r="D25" s="98" t="s">
        <v>584</v>
      </c>
      <c r="E25" s="98" t="s">
        <v>582</v>
      </c>
      <c r="F25" s="98" t="s">
        <v>463</v>
      </c>
      <c r="G25" s="98" t="s">
        <v>585</v>
      </c>
      <c r="H25" s="138">
        <v>96</v>
      </c>
      <c r="I25" s="138">
        <v>18228742</v>
      </c>
      <c r="J25" s="138">
        <v>3.4961522409907</v>
      </c>
      <c r="K25" s="138">
        <v>1191370000000</v>
      </c>
      <c r="L25" s="138">
        <v>5.73518509603813</v>
      </c>
      <c r="M25" s="138">
        <f t="shared" si="0"/>
        <v>65356.6768348578</v>
      </c>
      <c r="N25" s="138">
        <v>1</v>
      </c>
      <c r="O25" s="148">
        <v>3030</v>
      </c>
      <c r="P25" s="148">
        <v>3030</v>
      </c>
      <c r="Q25" s="150"/>
      <c r="R25" s="148">
        <f t="shared" si="1"/>
        <v>866.667064573078</v>
      </c>
      <c r="S25" s="150"/>
      <c r="T25" s="150"/>
      <c r="U25" s="148">
        <v>4831</v>
      </c>
      <c r="V25" s="138"/>
      <c r="W25" s="156">
        <f t="shared" si="2"/>
        <v>1381.80481483582</v>
      </c>
      <c r="X25" s="138"/>
      <c r="Y25" s="149"/>
      <c r="Z25" s="149">
        <v>30</v>
      </c>
      <c r="AA25" s="149"/>
      <c r="AB25" s="149">
        <v>28</v>
      </c>
      <c r="AC25" s="149"/>
      <c r="AD25" s="149">
        <v>30</v>
      </c>
      <c r="AE25" s="149"/>
      <c r="AF25" s="149">
        <v>29</v>
      </c>
      <c r="AG25" s="149"/>
      <c r="AH25" s="149">
        <v>30</v>
      </c>
      <c r="AI25" s="149"/>
      <c r="AJ25" s="149">
        <v>29</v>
      </c>
      <c r="AK25" s="138"/>
      <c r="AL25" s="149">
        <v>19</v>
      </c>
      <c r="AM25" s="149">
        <v>17</v>
      </c>
      <c r="AN25" s="149">
        <v>5.43454594946815</v>
      </c>
      <c r="AO25" s="149">
        <v>17</v>
      </c>
      <c r="AP25" s="148">
        <v>4</v>
      </c>
      <c r="AQ25" s="138"/>
      <c r="AR25" s="156">
        <f t="shared" si="14"/>
        <v>1.14411493673014</v>
      </c>
      <c r="AS25" s="138"/>
      <c r="AT25" s="138"/>
      <c r="AU25" s="156"/>
      <c r="AV25" s="138"/>
      <c r="AW25" s="156"/>
      <c r="AX25" s="138"/>
      <c r="AY25" s="138"/>
      <c r="AZ25" s="138"/>
      <c r="BA25" s="138"/>
      <c r="BB25" s="156">
        <v>188</v>
      </c>
      <c r="BC25" s="138"/>
      <c r="BD25" s="156">
        <f t="shared" si="5"/>
        <v>53.7734020263164</v>
      </c>
      <c r="BE25" s="138"/>
      <c r="BF25" s="138"/>
      <c r="BG25" s="149">
        <v>98363.52</v>
      </c>
      <c r="BH25" s="149">
        <v>31</v>
      </c>
      <c r="BI25" s="149">
        <v>28134.7931153384</v>
      </c>
      <c r="BJ25" s="149">
        <v>43</v>
      </c>
      <c r="BK25" s="149">
        <v>169511.06</v>
      </c>
      <c r="BL25" s="149">
        <v>34</v>
      </c>
      <c r="BM25" s="149">
        <v>48485.0339217396</v>
      </c>
      <c r="BN25" s="149">
        <v>51</v>
      </c>
      <c r="BO25" s="149">
        <v>39.75</v>
      </c>
      <c r="BP25" s="138">
        <v>92.5</v>
      </c>
      <c r="BQ25" s="138"/>
      <c r="BR25" s="138"/>
      <c r="BS25" s="172">
        <v>1.09</v>
      </c>
      <c r="BT25" s="149">
        <v>34</v>
      </c>
      <c r="BU25" s="149"/>
      <c r="BV25" s="149">
        <v>32</v>
      </c>
      <c r="BW25" s="149">
        <v>33</v>
      </c>
      <c r="BX25" s="172">
        <v>24</v>
      </c>
      <c r="BY25" s="149">
        <v>33</v>
      </c>
      <c r="BZ25" s="149"/>
      <c r="CA25" s="149">
        <v>32</v>
      </c>
      <c r="CB25" s="149">
        <v>32.5</v>
      </c>
      <c r="CC25" s="177"/>
      <c r="CD25" s="149"/>
      <c r="CE25" s="149"/>
      <c r="CF25" s="149"/>
      <c r="CG25" s="149"/>
      <c r="CH25" s="177">
        <v>116</v>
      </c>
      <c r="CI25" s="149"/>
      <c r="CJ25" s="149"/>
      <c r="CK25" s="149"/>
      <c r="CL25" s="149"/>
      <c r="CM25" s="149">
        <v>32.75</v>
      </c>
      <c r="CN25" s="149">
        <v>53</v>
      </c>
      <c r="CO25" s="138"/>
      <c r="CP25" s="138" t="s">
        <v>476</v>
      </c>
      <c r="CQ25" s="138">
        <v>23</v>
      </c>
      <c r="CR25" s="138">
        <v>45</v>
      </c>
      <c r="CS25" s="138" t="s">
        <v>476</v>
      </c>
      <c r="CT25" s="156">
        <f t="shared" si="6"/>
        <v>68</v>
      </c>
      <c r="CU25" s="138"/>
      <c r="CV25" s="156">
        <f t="shared" si="7"/>
        <v>11.856635637963</v>
      </c>
      <c r="CW25" s="138"/>
      <c r="CX25" s="138"/>
      <c r="CY25" s="138"/>
      <c r="CZ25" s="138"/>
      <c r="DA25" s="149">
        <v>96.57</v>
      </c>
      <c r="DB25" s="149">
        <v>68.72</v>
      </c>
      <c r="DC25" s="149">
        <v>95.75</v>
      </c>
      <c r="DD25" s="149">
        <v>97.17</v>
      </c>
      <c r="DE25" s="149">
        <v>94.34</v>
      </c>
      <c r="DF25" s="149">
        <v>96.23</v>
      </c>
      <c r="DG25" s="149">
        <v>91.4633333333333</v>
      </c>
      <c r="DH25" s="149">
        <v>0.946</v>
      </c>
      <c r="DI25" s="149">
        <v>94.6</v>
      </c>
      <c r="DJ25" s="149">
        <v>93.0316666666666</v>
      </c>
      <c r="DK25" s="138">
        <v>0.759</v>
      </c>
      <c r="DL25" s="138">
        <v>75.9</v>
      </c>
      <c r="DM25" s="138">
        <v>0.95384</v>
      </c>
      <c r="DN25" s="138">
        <v>95.384</v>
      </c>
      <c r="DO25" s="138">
        <v>0.9315</v>
      </c>
      <c r="DP25" s="138">
        <v>93.15</v>
      </c>
      <c r="DQ25" s="138">
        <v>99.22</v>
      </c>
      <c r="DR25" s="138">
        <v>52</v>
      </c>
      <c r="DS25" s="195">
        <f t="shared" si="8"/>
        <v>83.1308</v>
      </c>
      <c r="DT25" s="138">
        <v>79.2</v>
      </c>
      <c r="DU25" s="149">
        <v>79</v>
      </c>
      <c r="DV25" s="149">
        <v>85.0541555555555</v>
      </c>
      <c r="DW25" s="149">
        <v>73</v>
      </c>
      <c r="DX25" s="138"/>
      <c r="DY25" s="149">
        <v>10</v>
      </c>
      <c r="DZ25" s="149">
        <v>100</v>
      </c>
      <c r="EA25" s="149">
        <v>1</v>
      </c>
      <c r="EB25" s="149">
        <v>100</v>
      </c>
      <c r="EC25" s="149">
        <v>1</v>
      </c>
      <c r="ED25" s="149">
        <v>100</v>
      </c>
      <c r="EE25" s="149">
        <v>1</v>
      </c>
      <c r="EF25" s="149">
        <v>100</v>
      </c>
      <c r="EG25" s="138" t="s">
        <v>476</v>
      </c>
      <c r="EH25" s="149">
        <v>51</v>
      </c>
      <c r="EI25" s="149"/>
      <c r="EJ25" s="149">
        <v>52</v>
      </c>
      <c r="EK25" s="149">
        <v>51.5</v>
      </c>
      <c r="EL25" s="149">
        <v>90.3</v>
      </c>
      <c r="EM25" s="149">
        <v>68</v>
      </c>
      <c r="EN25" s="202">
        <v>2</v>
      </c>
      <c r="EO25" s="191">
        <v>0</v>
      </c>
      <c r="EP25" s="149">
        <v>0</v>
      </c>
      <c r="EQ25" s="149">
        <v>0</v>
      </c>
      <c r="ER25" s="202">
        <v>2</v>
      </c>
      <c r="ES25" s="191">
        <v>0</v>
      </c>
      <c r="ET25" s="149">
        <v>0</v>
      </c>
      <c r="EU25" s="149">
        <v>0</v>
      </c>
      <c r="EV25" s="7">
        <v>1</v>
      </c>
      <c r="EW25" s="149">
        <v>100</v>
      </c>
      <c r="EX25" s="149">
        <v>1</v>
      </c>
      <c r="EY25" s="149">
        <v>21</v>
      </c>
      <c r="EZ25" s="149">
        <v>21</v>
      </c>
      <c r="FA25" s="149">
        <v>60.5</v>
      </c>
      <c r="FB25" s="149">
        <v>74</v>
      </c>
      <c r="FC25" s="149">
        <v>0</v>
      </c>
      <c r="FD25" s="149">
        <v>0</v>
      </c>
      <c r="FE25" s="149">
        <v>0</v>
      </c>
      <c r="FF25" s="149">
        <v>2</v>
      </c>
      <c r="FG25" s="149">
        <v>2</v>
      </c>
      <c r="FH25" s="149">
        <v>100</v>
      </c>
      <c r="FI25" s="149">
        <v>1</v>
      </c>
      <c r="FJ25" s="149">
        <v>100</v>
      </c>
      <c r="FK25" s="7">
        <v>1</v>
      </c>
      <c r="FL25" s="149">
        <f t="shared" si="9"/>
        <v>100</v>
      </c>
      <c r="FM25" s="149">
        <v>100</v>
      </c>
      <c r="FN25" s="149">
        <v>90</v>
      </c>
      <c r="FO25" s="149">
        <v>6</v>
      </c>
      <c r="FP25" s="149">
        <v>72</v>
      </c>
      <c r="FQ25" s="149">
        <v>72</v>
      </c>
      <c r="FR25" s="149">
        <v>1</v>
      </c>
      <c r="FS25" s="149">
        <v>100</v>
      </c>
      <c r="FT25" s="149">
        <v>86</v>
      </c>
      <c r="FU25" s="149">
        <v>77</v>
      </c>
      <c r="FV25" s="149">
        <v>87.2857142857143</v>
      </c>
      <c r="FW25" s="149">
        <v>519</v>
      </c>
      <c r="FX25" s="149">
        <v>60</v>
      </c>
      <c r="FY25" s="149">
        <v>493</v>
      </c>
      <c r="FZ25" s="149">
        <v>57</v>
      </c>
      <c r="GA25" s="149"/>
      <c r="GB25" s="149">
        <v>50</v>
      </c>
      <c r="GC25" s="149"/>
      <c r="GD25" s="149">
        <v>33</v>
      </c>
      <c r="GE25" s="149">
        <v>50</v>
      </c>
      <c r="GF25" s="149">
        <v>0.658888889</v>
      </c>
      <c r="GG25" s="149">
        <v>25</v>
      </c>
      <c r="GH25" s="149">
        <v>25</v>
      </c>
      <c r="GI25" s="149">
        <v>0.7</v>
      </c>
      <c r="GJ25" s="149">
        <v>53</v>
      </c>
      <c r="GK25" s="149">
        <v>0.37</v>
      </c>
      <c r="GL25" s="149">
        <v>4</v>
      </c>
      <c r="GM25" s="149">
        <v>69.37289517</v>
      </c>
      <c r="GN25" s="149">
        <v>11</v>
      </c>
      <c r="GO25" s="149">
        <v>22.6666666666667</v>
      </c>
      <c r="GP25" s="149">
        <v>32.5555555555556</v>
      </c>
      <c r="GQ25" s="149">
        <v>36</v>
      </c>
      <c r="GR25" s="149">
        <v>0.36</v>
      </c>
      <c r="GS25" s="149">
        <v>1</v>
      </c>
      <c r="GT25" s="149">
        <v>0.4</v>
      </c>
      <c r="GU25" s="149">
        <v>14</v>
      </c>
      <c r="GV25" s="149">
        <v>21.04687966</v>
      </c>
      <c r="GW25" s="149">
        <v>0</v>
      </c>
      <c r="GX25" s="149">
        <v>5</v>
      </c>
      <c r="GY25" s="149">
        <v>0.63</v>
      </c>
      <c r="GZ25" s="149">
        <v>37</v>
      </c>
      <c r="HA25" s="149">
        <v>0.17</v>
      </c>
      <c r="HB25" s="149">
        <v>6</v>
      </c>
      <c r="HC25" s="149">
        <v>0.27</v>
      </c>
      <c r="HD25" s="149">
        <v>77</v>
      </c>
      <c r="HE25" s="149">
        <v>0.42</v>
      </c>
      <c r="HF25" s="149">
        <v>17</v>
      </c>
      <c r="HG25" s="149">
        <v>0.34</v>
      </c>
      <c r="HH25" s="149">
        <v>78</v>
      </c>
      <c r="HI25" s="149">
        <v>0.53</v>
      </c>
      <c r="HJ25" s="149">
        <v>33</v>
      </c>
      <c r="HK25" s="149">
        <v>0.28</v>
      </c>
      <c r="HL25" s="149">
        <v>57</v>
      </c>
      <c r="HM25" s="149">
        <v>0.25</v>
      </c>
      <c r="HN25" s="149">
        <v>10</v>
      </c>
      <c r="HO25" s="149">
        <v>0.56</v>
      </c>
      <c r="HP25" s="149">
        <v>100</v>
      </c>
      <c r="HQ25" s="149">
        <v>0.27</v>
      </c>
      <c r="HR25" s="149">
        <v>16</v>
      </c>
      <c r="HS25" s="149">
        <v>0.54</v>
      </c>
      <c r="HT25" s="149">
        <v>94</v>
      </c>
      <c r="HU25" s="149">
        <v>0.21</v>
      </c>
      <c r="HV25" s="149">
        <v>20</v>
      </c>
      <c r="HW25" s="149">
        <v>0.35</v>
      </c>
      <c r="HX25" s="149">
        <v>100</v>
      </c>
      <c r="HY25" s="149">
        <v>0.24</v>
      </c>
      <c r="HZ25" s="149">
        <v>10</v>
      </c>
      <c r="IA25" s="149">
        <v>0.41</v>
      </c>
      <c r="IB25" s="149">
        <v>100</v>
      </c>
      <c r="IC25" s="149">
        <v>50.3333333333333</v>
      </c>
      <c r="ID25" s="149">
        <v>0.44</v>
      </c>
      <c r="IE25" s="149">
        <v>29</v>
      </c>
      <c r="IF25" s="149">
        <v>0.38</v>
      </c>
      <c r="IG25" s="149">
        <v>8</v>
      </c>
      <c r="IH25" s="149">
        <v>18.5</v>
      </c>
      <c r="II25" s="149"/>
      <c r="IJ25" s="149">
        <v>31</v>
      </c>
      <c r="IK25" s="149"/>
      <c r="IL25" s="149">
        <v>28</v>
      </c>
      <c r="IM25" s="149">
        <v>29.5</v>
      </c>
      <c r="IN25" s="149">
        <v>25.8333333333333</v>
      </c>
      <c r="IO25" s="149">
        <v>25</v>
      </c>
      <c r="IP25" s="148">
        <v>0.184226868143242</v>
      </c>
      <c r="IQ25" s="138"/>
      <c r="IR25" s="138"/>
      <c r="IS25" s="149">
        <v>1</v>
      </c>
      <c r="IT25" s="149">
        <v>32</v>
      </c>
      <c r="IU25" s="149">
        <v>1</v>
      </c>
      <c r="IV25" s="149">
        <v>31</v>
      </c>
      <c r="IW25" s="149">
        <v>0.06</v>
      </c>
      <c r="IX25" s="149">
        <v>27</v>
      </c>
      <c r="IY25" s="149">
        <v>30</v>
      </c>
      <c r="IZ25" s="149">
        <v>26.8637281</v>
      </c>
      <c r="JA25" s="149">
        <v>17</v>
      </c>
      <c r="JB25" s="149">
        <v>17</v>
      </c>
      <c r="JC25" s="149">
        <v>97.98</v>
      </c>
      <c r="JD25" s="149">
        <v>84</v>
      </c>
      <c r="JE25" s="149">
        <v>84</v>
      </c>
      <c r="JF25" s="149">
        <v>88.0833969116211</v>
      </c>
      <c r="JG25" s="149">
        <v>60</v>
      </c>
      <c r="JH25" s="149">
        <v>60</v>
      </c>
      <c r="JI25" s="138"/>
      <c r="JJ25" s="138"/>
      <c r="JK25" s="156">
        <v>23</v>
      </c>
      <c r="JL25" s="138"/>
      <c r="JM25" s="156">
        <v>40</v>
      </c>
      <c r="JN25" s="150"/>
      <c r="JO25" s="150"/>
      <c r="JP25" s="148">
        <v>73558</v>
      </c>
      <c r="JQ25" s="150"/>
      <c r="JR25" s="150"/>
      <c r="JS25" s="150"/>
      <c r="JT25" s="150"/>
      <c r="JU25" s="148">
        <v>681</v>
      </c>
      <c r="JV25" s="150"/>
      <c r="JW25" s="150"/>
      <c r="JX25" s="150"/>
      <c r="JY25" s="150"/>
      <c r="JZ25" s="148">
        <v>193</v>
      </c>
      <c r="KA25" s="150"/>
      <c r="KB25" s="150"/>
      <c r="KC25" s="150"/>
      <c r="KD25" s="150"/>
      <c r="KE25" s="148">
        <v>145</v>
      </c>
      <c r="KF25" s="227"/>
      <c r="KG25" s="227"/>
      <c r="KH25" s="227"/>
      <c r="KI25" s="227"/>
      <c r="KJ25" s="227"/>
      <c r="KK25" s="227"/>
      <c r="KL25" s="227"/>
      <c r="KM25" s="227"/>
      <c r="KN25" s="235"/>
    </row>
    <row r="26" s="122" customFormat="1" ht="22.5" customHeight="1" spans="1:300">
      <c r="A26" s="139" t="s">
        <v>586</v>
      </c>
      <c r="B26" s="98" t="s">
        <v>587</v>
      </c>
      <c r="C26" s="98" t="s">
        <v>588</v>
      </c>
      <c r="D26" s="98" t="s">
        <v>589</v>
      </c>
      <c r="E26" s="98" t="s">
        <v>587</v>
      </c>
      <c r="F26" s="98" t="s">
        <v>463</v>
      </c>
      <c r="G26" s="98" t="s">
        <v>590</v>
      </c>
      <c r="H26" s="138">
        <v>59</v>
      </c>
      <c r="I26" s="138">
        <v>5617310</v>
      </c>
      <c r="J26" s="138">
        <v>1.07736293293522</v>
      </c>
      <c r="K26" s="138">
        <v>341190000000</v>
      </c>
      <c r="L26" s="138">
        <v>1.64246858903384</v>
      </c>
      <c r="M26" s="138">
        <f t="shared" si="0"/>
        <v>60739.0370123778</v>
      </c>
      <c r="N26" s="138">
        <v>1</v>
      </c>
      <c r="O26" s="148">
        <v>1147</v>
      </c>
      <c r="P26" s="148">
        <v>1147</v>
      </c>
      <c r="Q26" s="150"/>
      <c r="R26" s="148">
        <f t="shared" si="1"/>
        <v>1064.63659082372</v>
      </c>
      <c r="S26" s="150"/>
      <c r="T26" s="150"/>
      <c r="U26" s="148">
        <v>1772</v>
      </c>
      <c r="V26" s="138"/>
      <c r="W26" s="156">
        <f t="shared" si="2"/>
        <v>1644.75679070587</v>
      </c>
      <c r="X26" s="138"/>
      <c r="Y26" s="149"/>
      <c r="Z26" s="149">
        <v>30</v>
      </c>
      <c r="AA26" s="149"/>
      <c r="AB26" s="149">
        <v>28</v>
      </c>
      <c r="AC26" s="149"/>
      <c r="AD26" s="149">
        <v>30</v>
      </c>
      <c r="AE26" s="149"/>
      <c r="AF26" s="149">
        <v>29</v>
      </c>
      <c r="AG26" s="149"/>
      <c r="AH26" s="149">
        <v>30</v>
      </c>
      <c r="AI26" s="149"/>
      <c r="AJ26" s="149">
        <v>29</v>
      </c>
      <c r="AK26" s="138"/>
      <c r="AL26" s="149">
        <v>18</v>
      </c>
      <c r="AM26" s="149">
        <v>16</v>
      </c>
      <c r="AN26" s="149">
        <v>16.7074617566059</v>
      </c>
      <c r="AO26" s="149">
        <v>25</v>
      </c>
      <c r="AP26" s="148"/>
      <c r="AQ26" s="138"/>
      <c r="AR26" s="156"/>
      <c r="AS26" s="138"/>
      <c r="AT26" s="138"/>
      <c r="AU26" s="156">
        <v>2</v>
      </c>
      <c r="AV26" s="138"/>
      <c r="AW26" s="156">
        <f>AU26/L26</f>
        <v>1.21767929892435</v>
      </c>
      <c r="AX26" s="138"/>
      <c r="AY26" s="138"/>
      <c r="AZ26" s="138"/>
      <c r="BA26" s="138"/>
      <c r="BB26" s="156">
        <v>49</v>
      </c>
      <c r="BC26" s="138"/>
      <c r="BD26" s="156">
        <f t="shared" si="5"/>
        <v>45.4814236707606</v>
      </c>
      <c r="BE26" s="138"/>
      <c r="BF26" s="138"/>
      <c r="BG26" s="149">
        <v>391388.31</v>
      </c>
      <c r="BH26" s="149">
        <v>54</v>
      </c>
      <c r="BI26" s="149">
        <v>363283.623405979</v>
      </c>
      <c r="BJ26" s="149">
        <v>100</v>
      </c>
      <c r="BK26" s="149">
        <v>546192.5848</v>
      </c>
      <c r="BL26" s="149">
        <v>53</v>
      </c>
      <c r="BM26" s="149">
        <v>506971.762349319</v>
      </c>
      <c r="BN26" s="149">
        <v>100</v>
      </c>
      <c r="BO26" s="149">
        <v>76.75</v>
      </c>
      <c r="BP26" s="138">
        <v>98.1</v>
      </c>
      <c r="BQ26" s="138"/>
      <c r="BR26" s="138"/>
      <c r="BS26" s="172"/>
      <c r="BT26" s="149">
        <v>34</v>
      </c>
      <c r="BU26" s="149"/>
      <c r="BV26" s="149">
        <v>32</v>
      </c>
      <c r="BW26" s="149">
        <v>33</v>
      </c>
      <c r="BX26" s="172"/>
      <c r="BY26" s="149">
        <v>33</v>
      </c>
      <c r="BZ26" s="149"/>
      <c r="CA26" s="149">
        <v>32</v>
      </c>
      <c r="CB26" s="149">
        <v>32.5</v>
      </c>
      <c r="CC26" s="177"/>
      <c r="CD26" s="149"/>
      <c r="CE26" s="149"/>
      <c r="CF26" s="149"/>
      <c r="CG26" s="149"/>
      <c r="CH26" s="177"/>
      <c r="CI26" s="149"/>
      <c r="CJ26" s="149"/>
      <c r="CK26" s="149"/>
      <c r="CL26" s="149"/>
      <c r="CM26" s="149">
        <v>32.75</v>
      </c>
      <c r="CN26" s="149">
        <v>53</v>
      </c>
      <c r="CO26" s="138"/>
      <c r="CP26" s="138" t="s">
        <v>476</v>
      </c>
      <c r="CQ26" s="138">
        <v>3</v>
      </c>
      <c r="CR26" s="138">
        <v>11</v>
      </c>
      <c r="CS26" s="138" t="s">
        <v>476</v>
      </c>
      <c r="CT26" s="156">
        <f t="shared" si="6"/>
        <v>14</v>
      </c>
      <c r="CU26" s="138"/>
      <c r="CV26" s="156">
        <f t="shared" si="7"/>
        <v>8.52375509247048</v>
      </c>
      <c r="CW26" s="138"/>
      <c r="CX26" s="138"/>
      <c r="CY26" s="138"/>
      <c r="CZ26" s="138"/>
      <c r="DA26" s="149">
        <v>97.55</v>
      </c>
      <c r="DB26" s="149">
        <v>71.09</v>
      </c>
      <c r="DC26" s="149">
        <v>97.17</v>
      </c>
      <c r="DD26" s="149">
        <v>96.7</v>
      </c>
      <c r="DE26" s="149">
        <v>100</v>
      </c>
      <c r="DF26" s="149">
        <v>99.53</v>
      </c>
      <c r="DG26" s="149">
        <v>93.6733333333333</v>
      </c>
      <c r="DH26" s="149">
        <v>0.942</v>
      </c>
      <c r="DI26" s="149">
        <v>94.2</v>
      </c>
      <c r="DJ26" s="149">
        <v>93.9366666666667</v>
      </c>
      <c r="DK26" s="138">
        <v>0.811</v>
      </c>
      <c r="DL26" s="138">
        <v>81.1</v>
      </c>
      <c r="DM26" s="138">
        <v>0.95746</v>
      </c>
      <c r="DN26" s="138">
        <v>95.746</v>
      </c>
      <c r="DO26" s="138">
        <v>0.8904</v>
      </c>
      <c r="DP26" s="138">
        <v>89.04</v>
      </c>
      <c r="DQ26" s="138">
        <v>100</v>
      </c>
      <c r="DR26" s="138">
        <v>52</v>
      </c>
      <c r="DS26" s="195">
        <f t="shared" si="8"/>
        <v>83.5772</v>
      </c>
      <c r="DT26" s="138">
        <v>86.4</v>
      </c>
      <c r="DU26" s="149">
        <v>86</v>
      </c>
      <c r="DV26" s="149">
        <v>87.8379555555556</v>
      </c>
      <c r="DW26" s="149">
        <v>82</v>
      </c>
      <c r="DX26" s="138"/>
      <c r="DY26" s="149">
        <v>17</v>
      </c>
      <c r="DZ26" s="149">
        <v>100</v>
      </c>
      <c r="EA26" s="149">
        <v>1</v>
      </c>
      <c r="EB26" s="149">
        <v>100</v>
      </c>
      <c r="EC26" s="149">
        <v>1</v>
      </c>
      <c r="ED26" s="149">
        <v>100</v>
      </c>
      <c r="EE26" s="149">
        <v>1</v>
      </c>
      <c r="EF26" s="149">
        <v>100</v>
      </c>
      <c r="EG26" s="138" t="s">
        <v>476</v>
      </c>
      <c r="EH26" s="149">
        <v>51</v>
      </c>
      <c r="EI26" s="149"/>
      <c r="EJ26" s="149">
        <v>52</v>
      </c>
      <c r="EK26" s="149">
        <v>51.5</v>
      </c>
      <c r="EL26" s="149">
        <v>90.3</v>
      </c>
      <c r="EM26" s="149">
        <v>68</v>
      </c>
      <c r="EN26" s="202">
        <v>2</v>
      </c>
      <c r="EO26" s="191">
        <v>1</v>
      </c>
      <c r="EP26" s="149">
        <v>100</v>
      </c>
      <c r="EQ26" s="149">
        <v>100</v>
      </c>
      <c r="ER26" s="202">
        <v>5</v>
      </c>
      <c r="ES26" s="191">
        <v>0</v>
      </c>
      <c r="ET26" s="149">
        <v>0</v>
      </c>
      <c r="EU26" s="149">
        <v>0</v>
      </c>
      <c r="EV26" s="7">
        <v>0</v>
      </c>
      <c r="EW26" s="149">
        <v>0</v>
      </c>
      <c r="EX26" s="149"/>
      <c r="EY26" s="149">
        <v>52</v>
      </c>
      <c r="EZ26" s="149">
        <v>52</v>
      </c>
      <c r="FA26" s="149">
        <v>26</v>
      </c>
      <c r="FB26" s="149">
        <v>41</v>
      </c>
      <c r="FC26" s="149">
        <v>0</v>
      </c>
      <c r="FD26" s="149">
        <v>0</v>
      </c>
      <c r="FE26" s="149">
        <v>0</v>
      </c>
      <c r="FF26" s="149">
        <v>2</v>
      </c>
      <c r="FG26" s="149">
        <v>2</v>
      </c>
      <c r="FH26" s="149">
        <v>100</v>
      </c>
      <c r="FI26" s="149">
        <v>0</v>
      </c>
      <c r="FJ26" s="149">
        <v>0</v>
      </c>
      <c r="FK26" s="7">
        <v>1</v>
      </c>
      <c r="FL26" s="149">
        <f t="shared" si="9"/>
        <v>100</v>
      </c>
      <c r="FM26" s="149">
        <v>66.6666666666667</v>
      </c>
      <c r="FN26" s="149">
        <v>65</v>
      </c>
      <c r="FO26" s="149">
        <v>2</v>
      </c>
      <c r="FP26" s="149">
        <v>14</v>
      </c>
      <c r="FQ26" s="149">
        <v>14</v>
      </c>
      <c r="FR26" s="149">
        <v>1</v>
      </c>
      <c r="FS26" s="149">
        <v>100</v>
      </c>
      <c r="FT26" s="149">
        <v>57</v>
      </c>
      <c r="FU26" s="149">
        <v>77</v>
      </c>
      <c r="FV26" s="149">
        <v>87.2857142857143</v>
      </c>
      <c r="FW26" s="149">
        <v>507</v>
      </c>
      <c r="FX26" s="149">
        <v>55</v>
      </c>
      <c r="FY26" s="149">
        <v>473</v>
      </c>
      <c r="FZ26" s="149">
        <v>37</v>
      </c>
      <c r="GA26" s="149"/>
      <c r="GB26" s="149">
        <v>50</v>
      </c>
      <c r="GC26" s="149"/>
      <c r="GD26" s="149">
        <v>33</v>
      </c>
      <c r="GE26" s="149">
        <v>43.75</v>
      </c>
      <c r="GF26" s="149">
        <v>0.733148148</v>
      </c>
      <c r="GG26" s="149">
        <v>51</v>
      </c>
      <c r="GH26" s="149">
        <v>51</v>
      </c>
      <c r="GI26" s="149"/>
      <c r="GJ26" s="149">
        <v>33</v>
      </c>
      <c r="GK26" s="149"/>
      <c r="GL26" s="149">
        <v>40</v>
      </c>
      <c r="GM26" s="149">
        <v>81.68826078</v>
      </c>
      <c r="GN26" s="149">
        <v>100</v>
      </c>
      <c r="GO26" s="149">
        <v>57.6666666666667</v>
      </c>
      <c r="GP26" s="149">
        <v>50.8055555555556</v>
      </c>
      <c r="GQ26" s="149">
        <v>78</v>
      </c>
      <c r="GR26" s="149"/>
      <c r="GS26" s="149">
        <v>38</v>
      </c>
      <c r="GT26" s="149"/>
      <c r="GU26" s="149">
        <v>39</v>
      </c>
      <c r="GV26" s="149">
        <v>26.00041781</v>
      </c>
      <c r="GW26" s="149">
        <v>18</v>
      </c>
      <c r="GX26" s="149">
        <v>31.6666666666667</v>
      </c>
      <c r="GY26" s="149"/>
      <c r="GZ26" s="149">
        <v>54</v>
      </c>
      <c r="HA26" s="149"/>
      <c r="HB26" s="149">
        <v>40</v>
      </c>
      <c r="HC26" s="149"/>
      <c r="HD26" s="149">
        <v>37</v>
      </c>
      <c r="HE26" s="149"/>
      <c r="HF26" s="149">
        <v>39</v>
      </c>
      <c r="HG26" s="149"/>
      <c r="HH26" s="149">
        <v>34</v>
      </c>
      <c r="HI26" s="149"/>
      <c r="HJ26" s="149">
        <v>38</v>
      </c>
      <c r="HK26" s="149"/>
      <c r="HL26" s="149">
        <v>36</v>
      </c>
      <c r="HM26" s="149"/>
      <c r="HN26" s="149">
        <v>38</v>
      </c>
      <c r="HO26" s="149"/>
      <c r="HP26" s="149">
        <v>35</v>
      </c>
      <c r="HQ26" s="149"/>
      <c r="HR26" s="149">
        <v>39</v>
      </c>
      <c r="HS26" s="149"/>
      <c r="HT26" s="149">
        <v>37</v>
      </c>
      <c r="HU26" s="149"/>
      <c r="HV26" s="149">
        <v>52</v>
      </c>
      <c r="HW26" s="149"/>
      <c r="HX26" s="149">
        <v>36</v>
      </c>
      <c r="HY26" s="149"/>
      <c r="HZ26" s="149">
        <v>39</v>
      </c>
      <c r="IA26" s="149"/>
      <c r="IB26" s="149">
        <v>31</v>
      </c>
      <c r="IC26" s="149">
        <v>39</v>
      </c>
      <c r="ID26" s="149"/>
      <c r="IE26" s="149">
        <v>36</v>
      </c>
      <c r="IF26" s="149"/>
      <c r="IG26" s="149">
        <v>38</v>
      </c>
      <c r="IH26" s="149">
        <v>37</v>
      </c>
      <c r="II26" s="149"/>
      <c r="IJ26" s="149">
        <v>31</v>
      </c>
      <c r="IK26" s="149"/>
      <c r="IL26" s="149">
        <v>28</v>
      </c>
      <c r="IM26" s="149">
        <v>29.5</v>
      </c>
      <c r="IN26" s="149">
        <v>34.2916666666667</v>
      </c>
      <c r="IO26" s="149">
        <v>40</v>
      </c>
      <c r="IP26" s="148">
        <v>0.159142212189616</v>
      </c>
      <c r="IQ26" s="138"/>
      <c r="IR26" s="138"/>
      <c r="IS26" s="149">
        <v>1</v>
      </c>
      <c r="IT26" s="149">
        <v>32</v>
      </c>
      <c r="IU26" s="149">
        <v>1</v>
      </c>
      <c r="IV26" s="149">
        <v>31</v>
      </c>
      <c r="IW26" s="149">
        <v>-0.03</v>
      </c>
      <c r="IX26" s="149">
        <v>26</v>
      </c>
      <c r="IY26" s="149">
        <v>29.6666666666667</v>
      </c>
      <c r="IZ26" s="149">
        <v>23.85630406</v>
      </c>
      <c r="JA26" s="149">
        <v>12</v>
      </c>
      <c r="JB26" s="149">
        <v>12</v>
      </c>
      <c r="JC26" s="149">
        <v>93.58</v>
      </c>
      <c r="JD26" s="149">
        <v>63</v>
      </c>
      <c r="JE26" s="149">
        <v>63</v>
      </c>
      <c r="JF26" s="149">
        <v>95.5774993896484</v>
      </c>
      <c r="JG26" s="149">
        <v>93</v>
      </c>
      <c r="JH26" s="149">
        <v>93</v>
      </c>
      <c r="JI26" s="138"/>
      <c r="JJ26" s="138"/>
      <c r="JK26" s="156"/>
      <c r="JL26" s="138"/>
      <c r="JM26" s="156">
        <v>9</v>
      </c>
      <c r="JN26" s="150"/>
      <c r="JO26" s="150"/>
      <c r="JP26" s="148">
        <v>2965</v>
      </c>
      <c r="JQ26" s="150"/>
      <c r="JR26" s="150"/>
      <c r="JS26" s="150"/>
      <c r="JT26" s="150"/>
      <c r="JU26" s="148">
        <v>258</v>
      </c>
      <c r="JV26" s="150"/>
      <c r="JW26" s="150"/>
      <c r="JX26" s="150"/>
      <c r="JY26" s="150"/>
      <c r="JZ26" s="148">
        <v>55</v>
      </c>
      <c r="KA26" s="150"/>
      <c r="KB26" s="150"/>
      <c r="KC26" s="150"/>
      <c r="KD26" s="150"/>
      <c r="KE26" s="148">
        <v>80</v>
      </c>
      <c r="KF26" s="227"/>
      <c r="KG26" s="227"/>
      <c r="KH26" s="227"/>
      <c r="KI26" s="227"/>
      <c r="KJ26" s="227"/>
      <c r="KK26" s="227"/>
      <c r="KL26" s="227"/>
      <c r="KM26" s="227"/>
      <c r="KN26" s="235"/>
    </row>
    <row r="27" s="122" customFormat="1" ht="22.5" customHeight="1" spans="1:300">
      <c r="A27" s="139" t="s">
        <v>591</v>
      </c>
      <c r="B27" s="98" t="s">
        <v>592</v>
      </c>
      <c r="C27" s="98" t="s">
        <v>593</v>
      </c>
      <c r="D27" s="98" t="s">
        <v>594</v>
      </c>
      <c r="E27" s="98" t="s">
        <v>592</v>
      </c>
      <c r="F27" s="98" t="s">
        <v>463</v>
      </c>
      <c r="G27" s="98" t="s">
        <v>595</v>
      </c>
      <c r="H27" s="138">
        <v>99</v>
      </c>
      <c r="I27" s="138">
        <v>47910526</v>
      </c>
      <c r="J27" s="138">
        <v>9.18892224389061</v>
      </c>
      <c r="K27" s="138">
        <v>1804440000000</v>
      </c>
      <c r="L27" s="138">
        <v>8.6864680113609</v>
      </c>
      <c r="M27" s="138">
        <f t="shared" si="0"/>
        <v>37662.7048511219</v>
      </c>
      <c r="N27" s="138">
        <v>1</v>
      </c>
      <c r="O27" s="148">
        <v>4011</v>
      </c>
      <c r="P27" s="148">
        <v>4011</v>
      </c>
      <c r="Q27" s="150"/>
      <c r="R27" s="148">
        <f t="shared" si="1"/>
        <v>436.503856876879</v>
      </c>
      <c r="S27" s="150"/>
      <c r="T27" s="150"/>
      <c r="U27" s="148">
        <v>7317</v>
      </c>
      <c r="V27" s="138"/>
      <c r="W27" s="156">
        <f t="shared" si="2"/>
        <v>796.284896726035</v>
      </c>
      <c r="X27" s="138"/>
      <c r="Y27" s="149"/>
      <c r="Z27" s="149">
        <v>30</v>
      </c>
      <c r="AA27" s="149"/>
      <c r="AB27" s="149">
        <v>28</v>
      </c>
      <c r="AC27" s="149"/>
      <c r="AD27" s="149">
        <v>30</v>
      </c>
      <c r="AE27" s="149"/>
      <c r="AF27" s="149">
        <v>29</v>
      </c>
      <c r="AG27" s="149"/>
      <c r="AH27" s="149">
        <v>30</v>
      </c>
      <c r="AI27" s="149"/>
      <c r="AJ27" s="149">
        <v>29</v>
      </c>
      <c r="AK27" s="138"/>
      <c r="AL27" s="149">
        <v>26</v>
      </c>
      <c r="AM27" s="149">
        <v>21</v>
      </c>
      <c r="AN27" s="149">
        <v>2.82949396130612</v>
      </c>
      <c r="AO27" s="149">
        <v>12</v>
      </c>
      <c r="AP27" s="148">
        <v>6</v>
      </c>
      <c r="AQ27" s="138"/>
      <c r="AR27" s="156">
        <f>AP27/J27</f>
        <v>0.652960144916798</v>
      </c>
      <c r="AS27" s="138"/>
      <c r="AT27" s="138"/>
      <c r="AU27" s="156"/>
      <c r="AV27" s="138"/>
      <c r="AW27" s="156"/>
      <c r="AX27" s="138"/>
      <c r="AY27" s="138"/>
      <c r="AZ27" s="138"/>
      <c r="BA27" s="138"/>
      <c r="BB27" s="156">
        <v>129</v>
      </c>
      <c r="BC27" s="138"/>
      <c r="BD27" s="156">
        <f t="shared" si="5"/>
        <v>14.0386431157112</v>
      </c>
      <c r="BE27" s="138"/>
      <c r="BF27" s="138"/>
      <c r="BG27" s="149">
        <v>221872.6</v>
      </c>
      <c r="BH27" s="149">
        <v>50</v>
      </c>
      <c r="BI27" s="149">
        <v>24145.6608415111</v>
      </c>
      <c r="BJ27" s="149">
        <v>38</v>
      </c>
      <c r="BK27" s="149">
        <v>306102.9906</v>
      </c>
      <c r="BL27" s="149">
        <v>50</v>
      </c>
      <c r="BM27" s="149">
        <v>33312.1755169402</v>
      </c>
      <c r="BN27" s="149">
        <v>40</v>
      </c>
      <c r="BO27" s="149">
        <v>44.5</v>
      </c>
      <c r="BP27" s="138">
        <v>92.5</v>
      </c>
      <c r="BQ27" s="138"/>
      <c r="BR27" s="138"/>
      <c r="BS27" s="172"/>
      <c r="BT27" s="149">
        <v>5</v>
      </c>
      <c r="BU27" s="149">
        <v>0.0414437720289952</v>
      </c>
      <c r="BV27" s="149">
        <v>7</v>
      </c>
      <c r="BW27" s="149">
        <v>6</v>
      </c>
      <c r="BX27" s="172">
        <v>18</v>
      </c>
      <c r="BY27" s="149">
        <v>6</v>
      </c>
      <c r="BZ27" s="149">
        <v>2.41755336835805</v>
      </c>
      <c r="CA27" s="149">
        <v>12</v>
      </c>
      <c r="CB27" s="149">
        <v>9</v>
      </c>
      <c r="CC27" s="177"/>
      <c r="CD27" s="149"/>
      <c r="CE27" s="149"/>
      <c r="CF27" s="149"/>
      <c r="CG27" s="149"/>
      <c r="CH27" s="177">
        <v>117</v>
      </c>
      <c r="CI27" s="149"/>
      <c r="CJ27" s="149"/>
      <c r="CK27" s="149"/>
      <c r="CL27" s="149"/>
      <c r="CM27" s="149">
        <v>7.5</v>
      </c>
      <c r="CN27" s="149">
        <v>10</v>
      </c>
      <c r="CO27" s="138"/>
      <c r="CP27" s="138">
        <v>25</v>
      </c>
      <c r="CQ27" s="138">
        <v>21</v>
      </c>
      <c r="CR27" s="138">
        <v>52</v>
      </c>
      <c r="CS27" s="138" t="s">
        <v>476</v>
      </c>
      <c r="CT27" s="156">
        <f t="shared" si="6"/>
        <v>98</v>
      </c>
      <c r="CU27" s="138"/>
      <c r="CV27" s="156">
        <f t="shared" si="7"/>
        <v>11.2819157190042</v>
      </c>
      <c r="CW27" s="138"/>
      <c r="CX27" s="138"/>
      <c r="CY27" s="138"/>
      <c r="CZ27" s="138"/>
      <c r="DA27" s="149">
        <v>87.75</v>
      </c>
      <c r="DB27" s="149">
        <v>54.98</v>
      </c>
      <c r="DC27" s="149">
        <v>76.89</v>
      </c>
      <c r="DD27" s="149">
        <v>74.53</v>
      </c>
      <c r="DE27" s="149">
        <v>78.3</v>
      </c>
      <c r="DF27" s="149">
        <v>71.1</v>
      </c>
      <c r="DG27" s="149">
        <v>73.925</v>
      </c>
      <c r="DH27" s="149">
        <v>0.911</v>
      </c>
      <c r="DI27" s="149">
        <v>91.1</v>
      </c>
      <c r="DJ27" s="149">
        <v>82.5125</v>
      </c>
      <c r="DK27" s="138">
        <v>0.888</v>
      </c>
      <c r="DL27" s="138">
        <v>88.8</v>
      </c>
      <c r="DM27" s="138">
        <v>0.9206</v>
      </c>
      <c r="DN27" s="138">
        <v>92.06</v>
      </c>
      <c r="DO27" s="138">
        <v>0.8082</v>
      </c>
      <c r="DP27" s="138">
        <v>80.82</v>
      </c>
      <c r="DQ27" s="138">
        <v>99.74</v>
      </c>
      <c r="DR27" s="138">
        <v>77</v>
      </c>
      <c r="DS27" s="195">
        <f t="shared" si="8"/>
        <v>87.684</v>
      </c>
      <c r="DT27" s="138">
        <v>80.7</v>
      </c>
      <c r="DU27" s="149">
        <v>81</v>
      </c>
      <c r="DV27" s="149">
        <v>83.7321666666667</v>
      </c>
      <c r="DW27" s="149">
        <v>69</v>
      </c>
      <c r="DX27" s="138"/>
      <c r="DY27" s="149">
        <v>33</v>
      </c>
      <c r="DZ27" s="149">
        <v>100</v>
      </c>
      <c r="EA27" s="149">
        <v>1</v>
      </c>
      <c r="EB27" s="149">
        <v>100</v>
      </c>
      <c r="EC27" s="149">
        <v>1</v>
      </c>
      <c r="ED27" s="149">
        <v>100</v>
      </c>
      <c r="EE27" s="149">
        <v>1</v>
      </c>
      <c r="EF27" s="149">
        <v>100</v>
      </c>
      <c r="EG27" s="138" t="s">
        <v>476</v>
      </c>
      <c r="EH27" s="149">
        <v>51</v>
      </c>
      <c r="EI27" s="149"/>
      <c r="EJ27" s="149">
        <v>52</v>
      </c>
      <c r="EK27" s="149">
        <v>51.5</v>
      </c>
      <c r="EL27" s="149">
        <v>90.3</v>
      </c>
      <c r="EM27" s="149">
        <v>68</v>
      </c>
      <c r="EN27" s="202">
        <v>2</v>
      </c>
      <c r="EO27" s="191">
        <v>1</v>
      </c>
      <c r="EP27" s="149">
        <v>100</v>
      </c>
      <c r="EQ27" s="149">
        <v>100</v>
      </c>
      <c r="ER27" s="202">
        <v>10</v>
      </c>
      <c r="ES27" s="191">
        <v>0</v>
      </c>
      <c r="ET27" s="149">
        <v>0</v>
      </c>
      <c r="EU27" s="149">
        <v>0</v>
      </c>
      <c r="EV27" s="204">
        <v>0</v>
      </c>
      <c r="EW27" s="149">
        <v>0</v>
      </c>
      <c r="EX27" s="149">
        <v>1</v>
      </c>
      <c r="EY27" s="149">
        <v>21</v>
      </c>
      <c r="EZ27" s="149">
        <v>21</v>
      </c>
      <c r="FA27" s="149">
        <v>10.5</v>
      </c>
      <c r="FB27" s="149">
        <v>26</v>
      </c>
      <c r="FC27" s="149">
        <v>0</v>
      </c>
      <c r="FD27" s="149">
        <v>0</v>
      </c>
      <c r="FE27" s="149">
        <v>0</v>
      </c>
      <c r="FF27" s="149">
        <v>4</v>
      </c>
      <c r="FG27" s="149">
        <v>2</v>
      </c>
      <c r="FH27" s="149">
        <v>100</v>
      </c>
      <c r="FI27" s="149">
        <v>0</v>
      </c>
      <c r="FJ27" s="149">
        <v>0</v>
      </c>
      <c r="FK27" s="7">
        <v>1</v>
      </c>
      <c r="FL27" s="149">
        <f t="shared" si="9"/>
        <v>100</v>
      </c>
      <c r="FM27" s="149">
        <v>66.6666666666667</v>
      </c>
      <c r="FN27" s="149">
        <v>65</v>
      </c>
      <c r="FO27" s="149">
        <v>4</v>
      </c>
      <c r="FP27" s="149">
        <v>42</v>
      </c>
      <c r="FQ27" s="149">
        <v>42</v>
      </c>
      <c r="FR27" s="149">
        <v>1</v>
      </c>
      <c r="FS27" s="149">
        <v>100</v>
      </c>
      <c r="FT27" s="149">
        <v>71</v>
      </c>
      <c r="FU27" s="149">
        <v>77</v>
      </c>
      <c r="FV27" s="149">
        <v>87.2857142857143</v>
      </c>
      <c r="FW27" s="149">
        <v>481</v>
      </c>
      <c r="FX27" s="149">
        <v>36</v>
      </c>
      <c r="FY27" s="149"/>
      <c r="FZ27" s="149">
        <v>33</v>
      </c>
      <c r="GA27" s="149">
        <v>2.3</v>
      </c>
      <c r="GB27" s="149">
        <v>30</v>
      </c>
      <c r="GC27" s="149">
        <v>0.250301388884772</v>
      </c>
      <c r="GD27" s="149">
        <v>31</v>
      </c>
      <c r="GE27" s="149">
        <v>32.5</v>
      </c>
      <c r="GF27" s="149">
        <v>0.656666667</v>
      </c>
      <c r="GG27" s="149">
        <v>16</v>
      </c>
      <c r="GH27" s="149">
        <v>16</v>
      </c>
      <c r="GI27" s="149">
        <v>0.65</v>
      </c>
      <c r="GJ27" s="149">
        <v>28</v>
      </c>
      <c r="GK27" s="149">
        <v>0.46</v>
      </c>
      <c r="GL27" s="149">
        <v>28</v>
      </c>
      <c r="GM27" s="149">
        <v>76.79236274</v>
      </c>
      <c r="GN27" s="149">
        <v>79</v>
      </c>
      <c r="GO27" s="149">
        <v>45</v>
      </c>
      <c r="GP27" s="149">
        <v>31.1666666666667</v>
      </c>
      <c r="GQ27" s="149">
        <v>33</v>
      </c>
      <c r="GR27" s="149">
        <v>0.5</v>
      </c>
      <c r="GS27" s="149">
        <v>29</v>
      </c>
      <c r="GT27" s="149">
        <v>0.45</v>
      </c>
      <c r="GU27" s="149">
        <v>22</v>
      </c>
      <c r="GV27" s="149">
        <v>30.03800496</v>
      </c>
      <c r="GW27" s="149">
        <v>53</v>
      </c>
      <c r="GX27" s="149">
        <v>34.6666666666667</v>
      </c>
      <c r="GY27" s="149">
        <v>0.59</v>
      </c>
      <c r="GZ27" s="149">
        <v>18</v>
      </c>
      <c r="HA27" s="149">
        <v>0.22</v>
      </c>
      <c r="HB27" s="149">
        <v>21</v>
      </c>
      <c r="HC27" s="149">
        <v>0.29</v>
      </c>
      <c r="HD27" s="149">
        <v>91</v>
      </c>
      <c r="HE27" s="149">
        <v>0.48</v>
      </c>
      <c r="HF27" s="149">
        <v>32</v>
      </c>
      <c r="HG27" s="149">
        <v>0.31</v>
      </c>
      <c r="HH27" s="149">
        <v>58</v>
      </c>
      <c r="HI27" s="149">
        <v>0.5</v>
      </c>
      <c r="HJ27" s="149">
        <v>26</v>
      </c>
      <c r="HK27" s="149">
        <v>0.31</v>
      </c>
      <c r="HL27" s="149">
        <v>71</v>
      </c>
      <c r="HM27" s="149">
        <v>0.33</v>
      </c>
      <c r="HN27" s="149">
        <v>27</v>
      </c>
      <c r="HO27" s="149">
        <v>0.43</v>
      </c>
      <c r="HP27" s="149">
        <v>54</v>
      </c>
      <c r="HQ27" s="149">
        <v>0.28</v>
      </c>
      <c r="HR27" s="149">
        <v>18</v>
      </c>
      <c r="HS27" s="149">
        <v>0.45</v>
      </c>
      <c r="HT27" s="149">
        <v>59</v>
      </c>
      <c r="HU27" s="149">
        <v>0.23</v>
      </c>
      <c r="HV27" s="149">
        <v>30</v>
      </c>
      <c r="HW27" s="149">
        <v>0.26</v>
      </c>
      <c r="HX27" s="149">
        <v>62</v>
      </c>
      <c r="HY27" s="149">
        <v>0.26</v>
      </c>
      <c r="HZ27" s="149">
        <v>14</v>
      </c>
      <c r="IA27" s="149">
        <v>0.35</v>
      </c>
      <c r="IB27" s="149">
        <v>61</v>
      </c>
      <c r="IC27" s="149">
        <v>42.8</v>
      </c>
      <c r="ID27" s="149">
        <v>0.48</v>
      </c>
      <c r="IE27" s="149">
        <v>37</v>
      </c>
      <c r="IF27" s="149">
        <v>0.52</v>
      </c>
      <c r="IG27" s="149">
        <v>34</v>
      </c>
      <c r="IH27" s="149">
        <v>35.5</v>
      </c>
      <c r="II27" s="149">
        <v>0.31</v>
      </c>
      <c r="IJ27" s="149">
        <v>20</v>
      </c>
      <c r="IK27" s="149">
        <v>0.45</v>
      </c>
      <c r="IL27" s="149">
        <v>58</v>
      </c>
      <c r="IM27" s="149">
        <v>39</v>
      </c>
      <c r="IN27" s="149">
        <v>37.9916666666667</v>
      </c>
      <c r="IO27" s="149">
        <v>46</v>
      </c>
      <c r="IP27" s="148">
        <v>0.17630176301763</v>
      </c>
      <c r="IQ27" s="138"/>
      <c r="IR27" s="138"/>
      <c r="IS27" s="149">
        <v>1</v>
      </c>
      <c r="IT27" s="149">
        <v>32</v>
      </c>
      <c r="IU27" s="149">
        <v>1</v>
      </c>
      <c r="IV27" s="149">
        <v>31</v>
      </c>
      <c r="IW27" s="149">
        <v>-0.35</v>
      </c>
      <c r="IX27" s="149">
        <v>17</v>
      </c>
      <c r="IY27" s="149">
        <v>26.6666666666667</v>
      </c>
      <c r="IZ27" s="149">
        <v>38.30101809</v>
      </c>
      <c r="JA27" s="149">
        <v>65</v>
      </c>
      <c r="JB27" s="149">
        <v>65</v>
      </c>
      <c r="JC27" s="149">
        <v>88.33</v>
      </c>
      <c r="JD27" s="149">
        <v>54</v>
      </c>
      <c r="JE27" s="149">
        <v>54</v>
      </c>
      <c r="JF27" s="149">
        <v>87.7552032470703</v>
      </c>
      <c r="JG27" s="149">
        <v>59</v>
      </c>
      <c r="JH27" s="149">
        <v>59</v>
      </c>
      <c r="JI27" s="138"/>
      <c r="JJ27" s="138"/>
      <c r="JK27" s="156">
        <v>15</v>
      </c>
      <c r="JL27" s="138"/>
      <c r="JM27" s="156">
        <v>3</v>
      </c>
      <c r="JN27" s="150"/>
      <c r="JO27" s="150"/>
      <c r="JP27" s="148">
        <v>9315</v>
      </c>
      <c r="JQ27" s="150"/>
      <c r="JR27" s="150"/>
      <c r="JS27" s="150"/>
      <c r="JT27" s="150"/>
      <c r="JU27" s="148">
        <v>802</v>
      </c>
      <c r="JV27" s="150"/>
      <c r="JW27" s="150"/>
      <c r="JX27" s="150"/>
      <c r="JY27" s="150"/>
      <c r="JZ27" s="148">
        <v>263</v>
      </c>
      <c r="KA27" s="150"/>
      <c r="KB27" s="150"/>
      <c r="KC27" s="150"/>
      <c r="KD27" s="150"/>
      <c r="KE27" s="148">
        <v>276</v>
      </c>
      <c r="KF27" s="227"/>
      <c r="KG27" s="227"/>
      <c r="KH27" s="227"/>
      <c r="KI27" s="227"/>
      <c r="KJ27" s="227"/>
      <c r="KK27" s="227"/>
      <c r="KL27" s="227"/>
      <c r="KM27" s="227"/>
      <c r="KN27" s="235"/>
    </row>
    <row r="28" s="122" customFormat="1" ht="22.5" customHeight="1" spans="1:300">
      <c r="A28" s="139" t="s">
        <v>596</v>
      </c>
      <c r="B28" s="98" t="s">
        <v>597</v>
      </c>
      <c r="C28" s="98" t="s">
        <v>598</v>
      </c>
      <c r="D28" s="98" t="s">
        <v>599</v>
      </c>
      <c r="E28" s="98" t="s">
        <v>597</v>
      </c>
      <c r="F28" s="98" t="s">
        <v>463</v>
      </c>
      <c r="G28" s="98" t="s">
        <v>600</v>
      </c>
      <c r="H28" s="138">
        <v>59</v>
      </c>
      <c r="I28" s="138">
        <v>10425292</v>
      </c>
      <c r="J28" s="138">
        <v>1.99950210435709</v>
      </c>
      <c r="K28" s="138">
        <v>313260000000</v>
      </c>
      <c r="L28" s="138">
        <v>1.50801521205411</v>
      </c>
      <c r="M28" s="138">
        <f t="shared" si="0"/>
        <v>30048.07922886</v>
      </c>
      <c r="N28" s="138">
        <v>1</v>
      </c>
      <c r="O28" s="148">
        <v>1831</v>
      </c>
      <c r="P28" s="148">
        <v>1831</v>
      </c>
      <c r="Q28" s="150"/>
      <c r="R28" s="148">
        <f t="shared" si="1"/>
        <v>915.727968482799</v>
      </c>
      <c r="S28" s="150"/>
      <c r="T28" s="150"/>
      <c r="U28" s="148">
        <v>3556</v>
      </c>
      <c r="V28" s="138"/>
      <c r="W28" s="156">
        <f t="shared" si="2"/>
        <v>1778.44273944557</v>
      </c>
      <c r="X28" s="138"/>
      <c r="Y28" s="149"/>
      <c r="Z28" s="149">
        <v>30</v>
      </c>
      <c r="AA28" s="149"/>
      <c r="AB28" s="149">
        <v>28</v>
      </c>
      <c r="AC28" s="149"/>
      <c r="AD28" s="149">
        <v>30</v>
      </c>
      <c r="AE28" s="149"/>
      <c r="AF28" s="149">
        <v>29</v>
      </c>
      <c r="AG28" s="149"/>
      <c r="AH28" s="149">
        <v>30</v>
      </c>
      <c r="AI28" s="149"/>
      <c r="AJ28" s="149">
        <v>29</v>
      </c>
      <c r="AK28" s="138"/>
      <c r="AL28" s="149">
        <v>6</v>
      </c>
      <c r="AM28" s="149">
        <v>10</v>
      </c>
      <c r="AN28" s="149">
        <v>3.00074702943572</v>
      </c>
      <c r="AO28" s="149">
        <v>12</v>
      </c>
      <c r="AP28" s="148"/>
      <c r="AQ28" s="138"/>
      <c r="AR28" s="156"/>
      <c r="AS28" s="138"/>
      <c r="AT28" s="138"/>
      <c r="AU28" s="156"/>
      <c r="AV28" s="138"/>
      <c r="AW28" s="156"/>
      <c r="AX28" s="138"/>
      <c r="AY28" s="138"/>
      <c r="AZ28" s="138"/>
      <c r="BA28" s="138"/>
      <c r="BB28" s="156">
        <v>41</v>
      </c>
      <c r="BC28" s="138"/>
      <c r="BD28" s="156">
        <f t="shared" si="5"/>
        <v>20.5051047011441</v>
      </c>
      <c r="BE28" s="138"/>
      <c r="BF28" s="138"/>
      <c r="BG28" s="149">
        <v>3955.5</v>
      </c>
      <c r="BH28" s="149">
        <v>7</v>
      </c>
      <c r="BI28" s="149">
        <v>1978.2424791555</v>
      </c>
      <c r="BJ28" s="149">
        <v>10</v>
      </c>
      <c r="BK28" s="149">
        <v>5013.5</v>
      </c>
      <c r="BL28" s="149">
        <v>6</v>
      </c>
      <c r="BM28" s="149">
        <v>2507.37420534599</v>
      </c>
      <c r="BN28" s="149">
        <v>10</v>
      </c>
      <c r="BO28" s="149">
        <v>8.25</v>
      </c>
      <c r="BP28" s="138">
        <v>87.4</v>
      </c>
      <c r="BQ28" s="138"/>
      <c r="BR28" s="138"/>
      <c r="BS28" s="172"/>
      <c r="BT28" s="149">
        <v>34</v>
      </c>
      <c r="BU28" s="149"/>
      <c r="BV28" s="149">
        <v>32</v>
      </c>
      <c r="BW28" s="149">
        <v>33</v>
      </c>
      <c r="BX28" s="172"/>
      <c r="BY28" s="149">
        <v>33</v>
      </c>
      <c r="BZ28" s="149"/>
      <c r="CA28" s="149">
        <v>32</v>
      </c>
      <c r="CB28" s="149">
        <v>32.5</v>
      </c>
      <c r="CC28" s="177"/>
      <c r="CD28" s="149"/>
      <c r="CE28" s="149"/>
      <c r="CF28" s="149"/>
      <c r="CG28" s="149"/>
      <c r="CH28" s="177"/>
      <c r="CI28" s="149"/>
      <c r="CJ28" s="149"/>
      <c r="CK28" s="149"/>
      <c r="CL28" s="149"/>
      <c r="CM28" s="149">
        <v>32.75</v>
      </c>
      <c r="CN28" s="149">
        <v>53</v>
      </c>
      <c r="CO28" s="138"/>
      <c r="CP28" s="138" t="s">
        <v>476</v>
      </c>
      <c r="CQ28" s="138">
        <v>6</v>
      </c>
      <c r="CR28" s="138">
        <v>5</v>
      </c>
      <c r="CS28" s="138" t="s">
        <v>476</v>
      </c>
      <c r="CT28" s="156">
        <f t="shared" si="6"/>
        <v>11</v>
      </c>
      <c r="CU28" s="138"/>
      <c r="CV28" s="156">
        <f t="shared" si="7"/>
        <v>7.2943561259018</v>
      </c>
      <c r="CW28" s="138"/>
      <c r="CX28" s="138"/>
      <c r="CY28" s="138"/>
      <c r="CZ28" s="138"/>
      <c r="DA28" s="149">
        <v>88.24</v>
      </c>
      <c r="DB28" s="149">
        <v>70.62</v>
      </c>
      <c r="DC28" s="149">
        <v>80.19</v>
      </c>
      <c r="DD28" s="149">
        <v>75.47</v>
      </c>
      <c r="DE28" s="149">
        <v>83.49</v>
      </c>
      <c r="DF28" s="149">
        <v>74.06</v>
      </c>
      <c r="DG28" s="149">
        <v>78.6783333333333</v>
      </c>
      <c r="DH28" s="149">
        <v>0.874</v>
      </c>
      <c r="DI28" s="149">
        <v>87.4</v>
      </c>
      <c r="DJ28" s="149">
        <v>83.0391666666667</v>
      </c>
      <c r="DK28" s="138">
        <v>0.833</v>
      </c>
      <c r="DL28" s="138">
        <v>83.3</v>
      </c>
      <c r="DM28" s="138">
        <v>0.84153</v>
      </c>
      <c r="DN28" s="138">
        <v>84.153</v>
      </c>
      <c r="DO28" s="138">
        <v>0.6438</v>
      </c>
      <c r="DP28" s="138">
        <v>64.38</v>
      </c>
      <c r="DQ28" s="138">
        <v>99.72</v>
      </c>
      <c r="DR28" s="138">
        <v>48</v>
      </c>
      <c r="DS28" s="195">
        <f t="shared" si="8"/>
        <v>75.9106</v>
      </c>
      <c r="DT28" s="138">
        <v>80.2</v>
      </c>
      <c r="DU28" s="149">
        <v>80</v>
      </c>
      <c r="DV28" s="149">
        <v>79.6499222222222</v>
      </c>
      <c r="DW28" s="149">
        <v>56</v>
      </c>
      <c r="DX28" s="138"/>
      <c r="DY28" s="149">
        <v>23</v>
      </c>
      <c r="DZ28" s="149">
        <v>100</v>
      </c>
      <c r="EA28" s="149">
        <v>1</v>
      </c>
      <c r="EB28" s="149">
        <v>100</v>
      </c>
      <c r="EC28" s="149">
        <v>1</v>
      </c>
      <c r="ED28" s="149">
        <v>100</v>
      </c>
      <c r="EE28" s="149">
        <v>1</v>
      </c>
      <c r="EF28" s="149">
        <v>100</v>
      </c>
      <c r="EG28" s="138" t="s">
        <v>476</v>
      </c>
      <c r="EH28" s="149">
        <v>51</v>
      </c>
      <c r="EI28" s="149"/>
      <c r="EJ28" s="149">
        <v>52</v>
      </c>
      <c r="EK28" s="149">
        <v>51.5</v>
      </c>
      <c r="EL28" s="149">
        <v>90.3</v>
      </c>
      <c r="EM28" s="149">
        <v>68</v>
      </c>
      <c r="EN28" s="202">
        <v>1</v>
      </c>
      <c r="EO28" s="191">
        <v>0</v>
      </c>
      <c r="EP28" s="149">
        <v>0</v>
      </c>
      <c r="EQ28" s="149">
        <v>0</v>
      </c>
      <c r="ER28" s="202">
        <v>2</v>
      </c>
      <c r="ES28" s="191">
        <v>0</v>
      </c>
      <c r="ET28" s="149">
        <v>0</v>
      </c>
      <c r="EU28" s="149">
        <v>0</v>
      </c>
      <c r="EV28" s="7">
        <v>0</v>
      </c>
      <c r="EW28" s="149">
        <v>0</v>
      </c>
      <c r="EX28" s="149"/>
      <c r="EY28" s="149">
        <v>52</v>
      </c>
      <c r="EZ28" s="149">
        <v>52</v>
      </c>
      <c r="FA28" s="149">
        <v>26</v>
      </c>
      <c r="FB28" s="149">
        <v>41</v>
      </c>
      <c r="FC28" s="149">
        <v>0</v>
      </c>
      <c r="FD28" s="149">
        <v>0</v>
      </c>
      <c r="FE28" s="149">
        <v>0</v>
      </c>
      <c r="FF28" s="149">
        <v>1</v>
      </c>
      <c r="FG28" s="149">
        <v>2</v>
      </c>
      <c r="FH28" s="149">
        <v>100</v>
      </c>
      <c r="FI28" s="149">
        <v>0</v>
      </c>
      <c r="FJ28" s="149">
        <v>0</v>
      </c>
      <c r="FK28" s="7">
        <v>1</v>
      </c>
      <c r="FL28" s="149">
        <f t="shared" si="9"/>
        <v>100</v>
      </c>
      <c r="FM28" s="149">
        <v>66.6666666666667</v>
      </c>
      <c r="FN28" s="149">
        <v>65</v>
      </c>
      <c r="FO28" s="149">
        <v>2</v>
      </c>
      <c r="FP28" s="149">
        <v>14</v>
      </c>
      <c r="FQ28" s="149">
        <v>14</v>
      </c>
      <c r="FR28" s="149">
        <v>1</v>
      </c>
      <c r="FS28" s="149">
        <v>100</v>
      </c>
      <c r="FT28" s="149">
        <v>57</v>
      </c>
      <c r="FU28" s="149">
        <v>77</v>
      </c>
      <c r="FV28" s="149">
        <v>87.2857142857143</v>
      </c>
      <c r="FW28" s="149">
        <v>492</v>
      </c>
      <c r="FX28" s="149">
        <v>39</v>
      </c>
      <c r="FY28" s="149">
        <v>472</v>
      </c>
      <c r="FZ28" s="149">
        <v>37</v>
      </c>
      <c r="GA28" s="149"/>
      <c r="GB28" s="149">
        <v>50</v>
      </c>
      <c r="GC28" s="149"/>
      <c r="GD28" s="149">
        <v>33</v>
      </c>
      <c r="GE28" s="149">
        <v>39.75</v>
      </c>
      <c r="GF28" s="149">
        <v>0.645925926</v>
      </c>
      <c r="GG28" s="149">
        <v>16</v>
      </c>
      <c r="GH28" s="149">
        <v>16</v>
      </c>
      <c r="GI28" s="149"/>
      <c r="GJ28" s="149">
        <v>33</v>
      </c>
      <c r="GK28" s="149"/>
      <c r="GL28" s="149">
        <v>40</v>
      </c>
      <c r="GM28" s="149">
        <v>75.97540395</v>
      </c>
      <c r="GN28" s="149">
        <v>66</v>
      </c>
      <c r="GO28" s="149">
        <v>46.3333333333333</v>
      </c>
      <c r="GP28" s="149">
        <v>34.0277777777778</v>
      </c>
      <c r="GQ28" s="149">
        <v>40</v>
      </c>
      <c r="GR28" s="149"/>
      <c r="GS28" s="149">
        <v>38</v>
      </c>
      <c r="GT28" s="149"/>
      <c r="GU28" s="149">
        <v>39</v>
      </c>
      <c r="GV28" s="149">
        <v>30.99006328</v>
      </c>
      <c r="GW28" s="149">
        <v>61</v>
      </c>
      <c r="GX28" s="149">
        <v>46</v>
      </c>
      <c r="GY28" s="149"/>
      <c r="GZ28" s="149">
        <v>54</v>
      </c>
      <c r="HA28" s="149"/>
      <c r="HB28" s="149">
        <v>40</v>
      </c>
      <c r="HC28" s="149"/>
      <c r="HD28" s="149">
        <v>37</v>
      </c>
      <c r="HE28" s="149"/>
      <c r="HF28" s="149">
        <v>39</v>
      </c>
      <c r="HG28" s="149"/>
      <c r="HH28" s="149">
        <v>34</v>
      </c>
      <c r="HI28" s="149"/>
      <c r="HJ28" s="149">
        <v>38</v>
      </c>
      <c r="HK28" s="149"/>
      <c r="HL28" s="149">
        <v>36</v>
      </c>
      <c r="HM28" s="149"/>
      <c r="HN28" s="149">
        <v>38</v>
      </c>
      <c r="HO28" s="149"/>
      <c r="HP28" s="149">
        <v>35</v>
      </c>
      <c r="HQ28" s="149"/>
      <c r="HR28" s="149">
        <v>39</v>
      </c>
      <c r="HS28" s="149"/>
      <c r="HT28" s="149">
        <v>37</v>
      </c>
      <c r="HU28" s="149"/>
      <c r="HV28" s="149">
        <v>52</v>
      </c>
      <c r="HW28" s="149"/>
      <c r="HX28" s="149">
        <v>36</v>
      </c>
      <c r="HY28" s="149"/>
      <c r="HZ28" s="149">
        <v>39</v>
      </c>
      <c r="IA28" s="149"/>
      <c r="IB28" s="149">
        <v>31</v>
      </c>
      <c r="IC28" s="149">
        <v>39</v>
      </c>
      <c r="ID28" s="149"/>
      <c r="IE28" s="149">
        <v>36</v>
      </c>
      <c r="IF28" s="149"/>
      <c r="IG28" s="149">
        <v>38</v>
      </c>
      <c r="IH28" s="149">
        <v>37</v>
      </c>
      <c r="II28" s="149"/>
      <c r="IJ28" s="149">
        <v>31</v>
      </c>
      <c r="IK28" s="149"/>
      <c r="IL28" s="149">
        <v>28</v>
      </c>
      <c r="IM28" s="149">
        <v>29.5</v>
      </c>
      <c r="IN28" s="149">
        <v>37.875</v>
      </c>
      <c r="IO28" s="149">
        <v>46</v>
      </c>
      <c r="IP28" s="148">
        <v>0.216254218222722</v>
      </c>
      <c r="IQ28" s="138"/>
      <c r="IR28" s="138"/>
      <c r="IS28" s="149">
        <v>0.96</v>
      </c>
      <c r="IT28" s="149">
        <v>26</v>
      </c>
      <c r="IU28" s="149">
        <v>0.982</v>
      </c>
      <c r="IV28" s="149">
        <v>27</v>
      </c>
      <c r="IW28" s="149">
        <v>1.61</v>
      </c>
      <c r="IX28" s="149">
        <v>60</v>
      </c>
      <c r="IY28" s="149">
        <v>37.6666666666667</v>
      </c>
      <c r="IZ28" s="149">
        <v>36.91237053</v>
      </c>
      <c r="JA28" s="149">
        <v>59</v>
      </c>
      <c r="JB28" s="149">
        <v>59</v>
      </c>
      <c r="JC28" s="149">
        <v>65.6</v>
      </c>
      <c r="JD28" s="149">
        <v>16</v>
      </c>
      <c r="JE28" s="149">
        <v>16</v>
      </c>
      <c r="JF28" s="149">
        <v>66.0678024291992</v>
      </c>
      <c r="JG28" s="149">
        <v>7</v>
      </c>
      <c r="JH28" s="149">
        <v>7</v>
      </c>
      <c r="JI28" s="138"/>
      <c r="JJ28" s="138"/>
      <c r="JK28" s="156">
        <v>2</v>
      </c>
      <c r="JL28" s="138"/>
      <c r="JM28" s="156">
        <v>2</v>
      </c>
      <c r="JN28" s="150"/>
      <c r="JO28" s="150"/>
      <c r="JP28" s="148">
        <v>856</v>
      </c>
      <c r="JQ28" s="150"/>
      <c r="JR28" s="150"/>
      <c r="JS28" s="150"/>
      <c r="JT28" s="150"/>
      <c r="JU28" s="148">
        <v>448</v>
      </c>
      <c r="JV28" s="150"/>
      <c r="JW28" s="150"/>
      <c r="JX28" s="150"/>
      <c r="JY28" s="150"/>
      <c r="JZ28" s="148">
        <v>63</v>
      </c>
      <c r="KA28" s="150"/>
      <c r="KB28" s="150"/>
      <c r="KC28" s="150"/>
      <c r="KD28" s="150"/>
      <c r="KE28" s="148">
        <v>150</v>
      </c>
      <c r="KF28" s="227"/>
      <c r="KG28" s="227"/>
      <c r="KH28" s="227"/>
      <c r="KI28" s="227"/>
      <c r="KJ28" s="227"/>
      <c r="KK28" s="227"/>
      <c r="KL28" s="227"/>
      <c r="KM28" s="227"/>
      <c r="KN28" s="235"/>
    </row>
    <row r="29" s="122" customFormat="1" ht="22.5" customHeight="1" spans="1:300">
      <c r="A29" s="139" t="s">
        <v>601</v>
      </c>
      <c r="B29" s="98" t="s">
        <v>602</v>
      </c>
      <c r="C29" s="98" t="s">
        <v>603</v>
      </c>
      <c r="D29" s="98" t="s">
        <v>604</v>
      </c>
      <c r="E29" s="98" t="s">
        <v>602</v>
      </c>
      <c r="F29" s="98" t="s">
        <v>463</v>
      </c>
      <c r="G29" s="98" t="s">
        <v>605</v>
      </c>
      <c r="H29" s="138">
        <v>60</v>
      </c>
      <c r="I29" s="138">
        <v>9387021</v>
      </c>
      <c r="J29" s="138">
        <v>1.80036858853873</v>
      </c>
      <c r="K29" s="138">
        <v>553760000000</v>
      </c>
      <c r="L29" s="138">
        <v>2.66576806431425</v>
      </c>
      <c r="M29" s="138">
        <f t="shared" si="0"/>
        <v>58992.0913141667</v>
      </c>
      <c r="N29" s="138">
        <v>1</v>
      </c>
      <c r="O29" s="148">
        <v>1104</v>
      </c>
      <c r="P29" s="148">
        <v>1104</v>
      </c>
      <c r="Q29" s="150"/>
      <c r="R29" s="148">
        <f t="shared" si="1"/>
        <v>613.207765914235</v>
      </c>
      <c r="S29" s="150"/>
      <c r="T29" s="150"/>
      <c r="U29" s="148">
        <v>1709</v>
      </c>
      <c r="V29" s="138"/>
      <c r="W29" s="156">
        <f t="shared" si="2"/>
        <v>949.250065169772</v>
      </c>
      <c r="X29" s="138"/>
      <c r="Y29" s="149"/>
      <c r="Z29" s="149">
        <v>30</v>
      </c>
      <c r="AA29" s="149"/>
      <c r="AB29" s="149">
        <v>28</v>
      </c>
      <c r="AC29" s="149"/>
      <c r="AD29" s="149">
        <v>30</v>
      </c>
      <c r="AE29" s="149"/>
      <c r="AF29" s="149">
        <v>29</v>
      </c>
      <c r="AG29" s="149"/>
      <c r="AH29" s="149">
        <v>30</v>
      </c>
      <c r="AI29" s="149"/>
      <c r="AJ29" s="149">
        <v>29</v>
      </c>
      <c r="AK29" s="138"/>
      <c r="AL29" s="149">
        <v>9</v>
      </c>
      <c r="AM29" s="149">
        <v>11</v>
      </c>
      <c r="AN29" s="149">
        <v>4.9989763525617</v>
      </c>
      <c r="AO29" s="149">
        <v>16</v>
      </c>
      <c r="AP29" s="148">
        <v>7</v>
      </c>
      <c r="AQ29" s="138"/>
      <c r="AR29" s="156">
        <f>AP29/J29</f>
        <v>3.8880927186591</v>
      </c>
      <c r="AS29" s="138"/>
      <c r="AT29" s="138"/>
      <c r="AU29" s="156">
        <v>3</v>
      </c>
      <c r="AV29" s="138"/>
      <c r="AW29" s="156">
        <f>AU29/L29</f>
        <v>1.12537922565733</v>
      </c>
      <c r="AX29" s="138"/>
      <c r="AY29" s="138"/>
      <c r="AZ29" s="138"/>
      <c r="BA29" s="138"/>
      <c r="BB29" s="156">
        <v>56</v>
      </c>
      <c r="BC29" s="138"/>
      <c r="BD29" s="156">
        <f t="shared" si="5"/>
        <v>31.1047417492728</v>
      </c>
      <c r="BE29" s="138"/>
      <c r="BF29" s="138"/>
      <c r="BG29" s="149">
        <v>41500</v>
      </c>
      <c r="BH29" s="149">
        <v>19</v>
      </c>
      <c r="BI29" s="149">
        <v>23050.835403479</v>
      </c>
      <c r="BJ29" s="149">
        <v>37</v>
      </c>
      <c r="BK29" s="149">
        <v>52679.02</v>
      </c>
      <c r="BL29" s="149">
        <v>17</v>
      </c>
      <c r="BM29" s="149">
        <v>29260.1305840139</v>
      </c>
      <c r="BN29" s="149">
        <v>36</v>
      </c>
      <c r="BO29" s="149">
        <v>27.25</v>
      </c>
      <c r="BP29" s="138">
        <v>92.5</v>
      </c>
      <c r="BQ29" s="138"/>
      <c r="BR29" s="138"/>
      <c r="BS29" s="172">
        <v>1.36</v>
      </c>
      <c r="BT29" s="149">
        <v>13</v>
      </c>
      <c r="BU29" s="149">
        <v>0.570192140999712</v>
      </c>
      <c r="BV29" s="149">
        <v>100</v>
      </c>
      <c r="BW29" s="149">
        <v>56.5</v>
      </c>
      <c r="BX29" s="172">
        <v>36</v>
      </c>
      <c r="BY29" s="149">
        <v>14</v>
      </c>
      <c r="BZ29" s="149">
        <v>16.130435567755</v>
      </c>
      <c r="CA29" s="149">
        <v>100</v>
      </c>
      <c r="CB29" s="149">
        <v>57</v>
      </c>
      <c r="CC29" s="177">
        <v>14.96</v>
      </c>
      <c r="CD29" s="149"/>
      <c r="CE29" s="149"/>
      <c r="CF29" s="149"/>
      <c r="CG29" s="149"/>
      <c r="CH29" s="177">
        <v>492</v>
      </c>
      <c r="CI29" s="149"/>
      <c r="CJ29" s="149"/>
      <c r="CK29" s="149"/>
      <c r="CL29" s="149"/>
      <c r="CM29" s="149">
        <v>56.75</v>
      </c>
      <c r="CN29" s="149">
        <v>94</v>
      </c>
      <c r="CO29" s="138"/>
      <c r="CP29" s="138">
        <v>15</v>
      </c>
      <c r="CQ29" s="138">
        <v>35</v>
      </c>
      <c r="CR29" s="138">
        <v>99</v>
      </c>
      <c r="CS29" s="138" t="s">
        <v>476</v>
      </c>
      <c r="CT29" s="156">
        <f t="shared" si="6"/>
        <v>149</v>
      </c>
      <c r="CU29" s="138"/>
      <c r="CV29" s="156">
        <f t="shared" si="7"/>
        <v>55.8938348743139</v>
      </c>
      <c r="CW29" s="138"/>
      <c r="CX29" s="138"/>
      <c r="CY29" s="138"/>
      <c r="CZ29" s="138"/>
      <c r="DA29" s="149">
        <v>69.12</v>
      </c>
      <c r="DB29" s="149">
        <v>9.95</v>
      </c>
      <c r="DC29" s="149">
        <v>83.49</v>
      </c>
      <c r="DD29" s="149">
        <v>84.43</v>
      </c>
      <c r="DE29" s="149">
        <v>77.36</v>
      </c>
      <c r="DF29" s="149">
        <v>78.77</v>
      </c>
      <c r="DG29" s="149">
        <v>67.1866666666667</v>
      </c>
      <c r="DH29" s="149">
        <v>0.915</v>
      </c>
      <c r="DI29" s="149">
        <v>91.5</v>
      </c>
      <c r="DJ29" s="149">
        <v>79.3433333333333</v>
      </c>
      <c r="DK29" s="138">
        <v>0.686</v>
      </c>
      <c r="DL29" s="138">
        <v>68.6</v>
      </c>
      <c r="DM29" s="138">
        <v>0.90143</v>
      </c>
      <c r="DN29" s="138">
        <v>90.143</v>
      </c>
      <c r="DO29" s="138">
        <v>0.6986</v>
      </c>
      <c r="DP29" s="138">
        <v>69.86</v>
      </c>
      <c r="DQ29" s="138">
        <v>93.6</v>
      </c>
      <c r="DR29" s="138">
        <v>45</v>
      </c>
      <c r="DS29" s="195">
        <f t="shared" si="8"/>
        <v>73.4406</v>
      </c>
      <c r="DT29" s="138">
        <v>73.5</v>
      </c>
      <c r="DU29" s="149">
        <v>74</v>
      </c>
      <c r="DV29" s="149">
        <v>75.5946444444444</v>
      </c>
      <c r="DW29" s="149">
        <v>42</v>
      </c>
      <c r="DX29" s="138"/>
      <c r="DY29" s="149">
        <v>23</v>
      </c>
      <c r="DZ29" s="149">
        <v>100</v>
      </c>
      <c r="EA29" s="149">
        <v>1</v>
      </c>
      <c r="EB29" s="149">
        <v>100</v>
      </c>
      <c r="EC29" s="149">
        <v>1</v>
      </c>
      <c r="ED29" s="149">
        <v>100</v>
      </c>
      <c r="EE29" s="149">
        <v>1</v>
      </c>
      <c r="EF29" s="149">
        <v>100</v>
      </c>
      <c r="EG29" s="138" t="s">
        <v>476</v>
      </c>
      <c r="EH29" s="149">
        <v>51</v>
      </c>
      <c r="EI29" s="149"/>
      <c r="EJ29" s="149">
        <v>52</v>
      </c>
      <c r="EK29" s="149">
        <v>51.5</v>
      </c>
      <c r="EL29" s="149">
        <v>90.3</v>
      </c>
      <c r="EM29" s="149">
        <v>68</v>
      </c>
      <c r="EN29" s="202">
        <v>2</v>
      </c>
      <c r="EO29" s="191">
        <v>0</v>
      </c>
      <c r="EP29" s="149">
        <v>0</v>
      </c>
      <c r="EQ29" s="149">
        <v>0</v>
      </c>
      <c r="ER29" s="202">
        <v>6</v>
      </c>
      <c r="ES29" s="7">
        <v>1</v>
      </c>
      <c r="ET29" s="149">
        <v>100</v>
      </c>
      <c r="EU29" s="149">
        <v>100</v>
      </c>
      <c r="EV29" s="7">
        <v>0</v>
      </c>
      <c r="EW29" s="149">
        <v>0</v>
      </c>
      <c r="EX29" s="149"/>
      <c r="EY29" s="149">
        <v>52</v>
      </c>
      <c r="EZ29" s="149">
        <v>52</v>
      </c>
      <c r="FA29" s="149">
        <v>26</v>
      </c>
      <c r="FB29" s="149">
        <v>41</v>
      </c>
      <c r="FC29" s="149">
        <v>0</v>
      </c>
      <c r="FD29" s="149">
        <v>0</v>
      </c>
      <c r="FE29" s="149">
        <v>0</v>
      </c>
      <c r="FF29" s="149">
        <v>4</v>
      </c>
      <c r="FG29" s="149">
        <v>0</v>
      </c>
      <c r="FH29" s="149">
        <v>0</v>
      </c>
      <c r="FI29" s="149">
        <v>1</v>
      </c>
      <c r="FJ29" s="149">
        <v>100</v>
      </c>
      <c r="FK29" s="7">
        <v>0</v>
      </c>
      <c r="FL29" s="149">
        <f t="shared" si="9"/>
        <v>0</v>
      </c>
      <c r="FM29" s="149">
        <v>33.3333333333333</v>
      </c>
      <c r="FN29" s="149">
        <v>39</v>
      </c>
      <c r="FO29" s="149">
        <v>3</v>
      </c>
      <c r="FP29" s="149">
        <v>28</v>
      </c>
      <c r="FQ29" s="149">
        <v>28</v>
      </c>
      <c r="FR29" s="149">
        <v>1</v>
      </c>
      <c r="FS29" s="149">
        <v>100</v>
      </c>
      <c r="FT29" s="149">
        <v>64</v>
      </c>
      <c r="FU29" s="149">
        <v>77</v>
      </c>
      <c r="FV29" s="149">
        <v>87.2857142857143</v>
      </c>
      <c r="FW29" s="149">
        <v>463</v>
      </c>
      <c r="FX29" s="149">
        <v>30</v>
      </c>
      <c r="FY29" s="149">
        <v>458</v>
      </c>
      <c r="FZ29" s="149">
        <v>33</v>
      </c>
      <c r="GA29" s="149"/>
      <c r="GB29" s="149">
        <v>50</v>
      </c>
      <c r="GC29" s="149"/>
      <c r="GD29" s="149">
        <v>33</v>
      </c>
      <c r="GE29" s="149">
        <v>36.5</v>
      </c>
      <c r="GF29" s="149">
        <v>0.625373737</v>
      </c>
      <c r="GG29" s="149">
        <v>14</v>
      </c>
      <c r="GH29" s="149">
        <v>14</v>
      </c>
      <c r="GI29" s="149"/>
      <c r="GJ29" s="149">
        <v>33</v>
      </c>
      <c r="GK29" s="149"/>
      <c r="GL29" s="149">
        <v>40</v>
      </c>
      <c r="GM29" s="149"/>
      <c r="GN29" s="149">
        <v>31</v>
      </c>
      <c r="GO29" s="149">
        <v>34.6666666666667</v>
      </c>
      <c r="GP29" s="149">
        <v>28.3888888888889</v>
      </c>
      <c r="GQ29" s="149">
        <v>26</v>
      </c>
      <c r="GR29" s="149"/>
      <c r="GS29" s="149">
        <v>38</v>
      </c>
      <c r="GT29" s="149"/>
      <c r="GU29" s="149">
        <v>39</v>
      </c>
      <c r="GV29" s="149"/>
      <c r="GW29" s="149">
        <v>33</v>
      </c>
      <c r="GX29" s="149">
        <v>36.6666666666667</v>
      </c>
      <c r="GY29" s="149"/>
      <c r="GZ29" s="149">
        <v>54</v>
      </c>
      <c r="HA29" s="149"/>
      <c r="HB29" s="149">
        <v>40</v>
      </c>
      <c r="HC29" s="149"/>
      <c r="HD29" s="149">
        <v>37</v>
      </c>
      <c r="HE29" s="149"/>
      <c r="HF29" s="149">
        <v>39</v>
      </c>
      <c r="HG29" s="149"/>
      <c r="HH29" s="149">
        <v>34</v>
      </c>
      <c r="HI29" s="149"/>
      <c r="HJ29" s="149">
        <v>38</v>
      </c>
      <c r="HK29" s="149"/>
      <c r="HL29" s="149">
        <v>36</v>
      </c>
      <c r="HM29" s="149"/>
      <c r="HN29" s="149">
        <v>38</v>
      </c>
      <c r="HO29" s="149"/>
      <c r="HP29" s="149">
        <v>35</v>
      </c>
      <c r="HQ29" s="149"/>
      <c r="HR29" s="149">
        <v>39</v>
      </c>
      <c r="HS29" s="149"/>
      <c r="HT29" s="149">
        <v>37</v>
      </c>
      <c r="HU29" s="149"/>
      <c r="HV29" s="149">
        <v>52</v>
      </c>
      <c r="HW29" s="149"/>
      <c r="HX29" s="149">
        <v>36</v>
      </c>
      <c r="HY29" s="149"/>
      <c r="HZ29" s="149">
        <v>39</v>
      </c>
      <c r="IA29" s="149"/>
      <c r="IB29" s="149">
        <v>31</v>
      </c>
      <c r="IC29" s="149">
        <v>39</v>
      </c>
      <c r="ID29" s="149"/>
      <c r="IE29" s="149">
        <v>36</v>
      </c>
      <c r="IF29" s="149"/>
      <c r="IG29" s="149">
        <v>38</v>
      </c>
      <c r="IH29" s="149">
        <v>37</v>
      </c>
      <c r="II29" s="149"/>
      <c r="IJ29" s="149">
        <v>31</v>
      </c>
      <c r="IK29" s="149"/>
      <c r="IL29" s="149">
        <v>28</v>
      </c>
      <c r="IM29" s="149">
        <v>29.5</v>
      </c>
      <c r="IN29" s="149">
        <v>35.5416666666667</v>
      </c>
      <c r="IO29" s="149">
        <v>42</v>
      </c>
      <c r="IP29" s="148">
        <v>0.204212990052662</v>
      </c>
      <c r="IQ29" s="138"/>
      <c r="IR29" s="138"/>
      <c r="IS29" s="149">
        <v>0.95</v>
      </c>
      <c r="IT29" s="149">
        <v>19</v>
      </c>
      <c r="IU29" s="149">
        <v>0.975</v>
      </c>
      <c r="IV29" s="149">
        <v>26</v>
      </c>
      <c r="IW29" s="149">
        <v>0</v>
      </c>
      <c r="IX29" s="149">
        <v>0</v>
      </c>
      <c r="IY29" s="149">
        <v>15</v>
      </c>
      <c r="IZ29" s="149"/>
      <c r="JA29" s="149">
        <v>32</v>
      </c>
      <c r="JB29" s="149">
        <v>32</v>
      </c>
      <c r="JC29" s="149">
        <v>86.1</v>
      </c>
      <c r="JD29" s="149">
        <v>50</v>
      </c>
      <c r="JE29" s="149">
        <v>50</v>
      </c>
      <c r="JF29" s="149">
        <v>70.7643585205078</v>
      </c>
      <c r="JG29" s="149">
        <v>12</v>
      </c>
      <c r="JH29" s="149">
        <v>12</v>
      </c>
      <c r="JI29" s="138"/>
      <c r="JJ29" s="138"/>
      <c r="JK29" s="156">
        <v>4</v>
      </c>
      <c r="JL29" s="138"/>
      <c r="JM29" s="156">
        <v>14</v>
      </c>
      <c r="JN29" s="150"/>
      <c r="JO29" s="150"/>
      <c r="JP29" s="148">
        <v>4545</v>
      </c>
      <c r="JQ29" s="150"/>
      <c r="JR29" s="150"/>
      <c r="JS29" s="150"/>
      <c r="JT29" s="150"/>
      <c r="JU29" s="148">
        <v>218</v>
      </c>
      <c r="JV29" s="150"/>
      <c r="JW29" s="150"/>
      <c r="JX29" s="150"/>
      <c r="JY29" s="150"/>
      <c r="JZ29" s="148">
        <v>85</v>
      </c>
      <c r="KA29" s="150"/>
      <c r="KB29" s="150"/>
      <c r="KC29" s="150"/>
      <c r="KD29" s="150"/>
      <c r="KE29" s="148">
        <v>34</v>
      </c>
      <c r="KF29" s="227"/>
      <c r="KG29" s="227"/>
      <c r="KH29" s="227"/>
      <c r="KI29" s="227"/>
      <c r="KJ29" s="227"/>
      <c r="KK29" s="227"/>
      <c r="KL29" s="227"/>
      <c r="KM29" s="227"/>
      <c r="KN29" s="235"/>
    </row>
    <row r="30" s="122" customFormat="1" ht="22.5" customHeight="1" spans="1:300">
      <c r="A30" s="139" t="s">
        <v>606</v>
      </c>
      <c r="B30" s="98" t="s">
        <v>607</v>
      </c>
      <c r="C30" s="98" t="s">
        <v>608</v>
      </c>
      <c r="D30" s="98" t="s">
        <v>609</v>
      </c>
      <c r="E30" s="98" t="s">
        <v>607</v>
      </c>
      <c r="F30" s="98" t="s">
        <v>463</v>
      </c>
      <c r="G30" s="98" t="s">
        <v>610</v>
      </c>
      <c r="H30" s="138">
        <v>91</v>
      </c>
      <c r="I30" s="138">
        <v>11738763</v>
      </c>
      <c r="J30" s="138">
        <v>2.25141716136575</v>
      </c>
      <c r="K30" s="138">
        <v>696310000000</v>
      </c>
      <c r="L30" s="138">
        <v>3.35199537861647</v>
      </c>
      <c r="M30" s="138">
        <f t="shared" si="0"/>
        <v>59317.1529231828</v>
      </c>
      <c r="N30" s="138">
        <v>1</v>
      </c>
      <c r="O30" s="148">
        <v>1324</v>
      </c>
      <c r="P30" s="148">
        <v>1324</v>
      </c>
      <c r="Q30" s="150"/>
      <c r="R30" s="148">
        <f t="shared" si="1"/>
        <v>588.074046302835</v>
      </c>
      <c r="S30" s="150"/>
      <c r="T30" s="150"/>
      <c r="U30" s="148">
        <v>2479</v>
      </c>
      <c r="V30" s="138"/>
      <c r="W30" s="156">
        <f t="shared" si="2"/>
        <v>1101.08426041143</v>
      </c>
      <c r="X30" s="138"/>
      <c r="Y30" s="149"/>
      <c r="Z30" s="149">
        <v>30</v>
      </c>
      <c r="AA30" s="149"/>
      <c r="AB30" s="149">
        <v>28</v>
      </c>
      <c r="AC30" s="149"/>
      <c r="AD30" s="149">
        <v>30</v>
      </c>
      <c r="AE30" s="149"/>
      <c r="AF30" s="149">
        <v>29</v>
      </c>
      <c r="AG30" s="149"/>
      <c r="AH30" s="149">
        <v>30</v>
      </c>
      <c r="AI30" s="149"/>
      <c r="AJ30" s="149">
        <v>29</v>
      </c>
      <c r="AK30" s="138"/>
      <c r="AL30" s="149">
        <v>5</v>
      </c>
      <c r="AM30" s="149">
        <v>9</v>
      </c>
      <c r="AN30" s="149">
        <v>2.22082343769953</v>
      </c>
      <c r="AO30" s="149">
        <v>11</v>
      </c>
      <c r="AP30" s="148"/>
      <c r="AQ30" s="138"/>
      <c r="AR30" s="156"/>
      <c r="AS30" s="138"/>
      <c r="AT30" s="138"/>
      <c r="AU30" s="156"/>
      <c r="AV30" s="138"/>
      <c r="AW30" s="156"/>
      <c r="AX30" s="138"/>
      <c r="AY30" s="138"/>
      <c r="AZ30" s="138"/>
      <c r="BA30" s="138"/>
      <c r="BB30" s="156">
        <v>47</v>
      </c>
      <c r="BC30" s="138"/>
      <c r="BD30" s="156">
        <f t="shared" si="5"/>
        <v>20.8757403143756</v>
      </c>
      <c r="BE30" s="138"/>
      <c r="BF30" s="138"/>
      <c r="BG30" s="149">
        <v>2776</v>
      </c>
      <c r="BH30" s="149">
        <v>6</v>
      </c>
      <c r="BI30" s="149">
        <v>1233.00117261078</v>
      </c>
      <c r="BJ30" s="149">
        <v>9</v>
      </c>
      <c r="BK30" s="149">
        <v>3966.56</v>
      </c>
      <c r="BL30" s="149">
        <v>6</v>
      </c>
      <c r="BM30" s="149">
        <v>1761.80588300829</v>
      </c>
      <c r="BN30" s="149">
        <v>9</v>
      </c>
      <c r="BO30" s="149">
        <v>7.5</v>
      </c>
      <c r="BP30" s="138">
        <v>89.3</v>
      </c>
      <c r="BQ30" s="138"/>
      <c r="BR30" s="138"/>
      <c r="BS30" s="172"/>
      <c r="BT30" s="149">
        <v>34</v>
      </c>
      <c r="BU30" s="149"/>
      <c r="BV30" s="149">
        <v>32</v>
      </c>
      <c r="BW30" s="149">
        <v>33</v>
      </c>
      <c r="BX30" s="172"/>
      <c r="BY30" s="149">
        <v>33</v>
      </c>
      <c r="BZ30" s="149"/>
      <c r="CA30" s="149">
        <v>32</v>
      </c>
      <c r="CB30" s="149">
        <v>32.5</v>
      </c>
      <c r="CC30" s="177"/>
      <c r="CD30" s="149"/>
      <c r="CE30" s="149"/>
      <c r="CF30" s="149"/>
      <c r="CG30" s="149"/>
      <c r="CH30" s="177"/>
      <c r="CI30" s="149"/>
      <c r="CJ30" s="149"/>
      <c r="CK30" s="149"/>
      <c r="CL30" s="149"/>
      <c r="CM30" s="149">
        <v>32.75</v>
      </c>
      <c r="CN30" s="149">
        <v>53</v>
      </c>
      <c r="CO30" s="138"/>
      <c r="CP30" s="138" t="s">
        <v>476</v>
      </c>
      <c r="CQ30" s="138">
        <v>7</v>
      </c>
      <c r="CR30" s="138">
        <v>56</v>
      </c>
      <c r="CS30" s="138" t="s">
        <v>476</v>
      </c>
      <c r="CT30" s="156">
        <f t="shared" si="6"/>
        <v>63</v>
      </c>
      <c r="CU30" s="138"/>
      <c r="CV30" s="156">
        <f t="shared" si="7"/>
        <v>18.7947753155922</v>
      </c>
      <c r="CW30" s="138"/>
      <c r="CX30" s="138"/>
      <c r="CY30" s="138"/>
      <c r="CZ30" s="138"/>
      <c r="DA30" s="149">
        <v>92.65</v>
      </c>
      <c r="DB30" s="149">
        <v>58.29</v>
      </c>
      <c r="DC30" s="149">
        <v>80.66</v>
      </c>
      <c r="DD30" s="149">
        <v>85.85</v>
      </c>
      <c r="DE30" s="149">
        <v>88.21</v>
      </c>
      <c r="DF30" s="149">
        <v>89.15</v>
      </c>
      <c r="DG30" s="149">
        <v>82.4683333333333</v>
      </c>
      <c r="DH30" s="149">
        <v>0.942</v>
      </c>
      <c r="DI30" s="149">
        <v>94.2</v>
      </c>
      <c r="DJ30" s="149">
        <v>88.3341666666666</v>
      </c>
      <c r="DK30" s="138">
        <v>0.804</v>
      </c>
      <c r="DL30" s="138">
        <v>80.4</v>
      </c>
      <c r="DM30" s="138">
        <v>0.81212</v>
      </c>
      <c r="DN30" s="138">
        <v>81.212</v>
      </c>
      <c r="DO30" s="138">
        <v>0.5068</v>
      </c>
      <c r="DP30" s="138">
        <v>50.68</v>
      </c>
      <c r="DQ30" s="138">
        <v>96.81</v>
      </c>
      <c r="DR30" s="138">
        <v>52.90625</v>
      </c>
      <c r="DS30" s="195">
        <f t="shared" si="8"/>
        <v>72.40165</v>
      </c>
      <c r="DT30" s="138">
        <v>80</v>
      </c>
      <c r="DU30" s="149">
        <v>80</v>
      </c>
      <c r="DV30" s="149">
        <v>80.2452722222222</v>
      </c>
      <c r="DW30" s="149">
        <v>57</v>
      </c>
      <c r="DX30" s="138"/>
      <c r="DY30" s="149">
        <v>40</v>
      </c>
      <c r="DZ30" s="149">
        <v>100</v>
      </c>
      <c r="EA30" s="149">
        <v>1</v>
      </c>
      <c r="EB30" s="149">
        <v>100</v>
      </c>
      <c r="EC30" s="149">
        <v>1</v>
      </c>
      <c r="ED30" s="149">
        <v>100</v>
      </c>
      <c r="EE30" s="149">
        <v>1</v>
      </c>
      <c r="EF30" s="149">
        <v>100</v>
      </c>
      <c r="EG30" s="138" t="s">
        <v>476</v>
      </c>
      <c r="EH30" s="149">
        <v>51</v>
      </c>
      <c r="EI30" s="149"/>
      <c r="EJ30" s="149">
        <v>52</v>
      </c>
      <c r="EK30" s="149">
        <v>51.5</v>
      </c>
      <c r="EL30" s="149">
        <v>90.3</v>
      </c>
      <c r="EM30" s="149">
        <v>68</v>
      </c>
      <c r="EN30" s="202">
        <v>0</v>
      </c>
      <c r="EO30" s="191">
        <v>1</v>
      </c>
      <c r="EP30" s="149">
        <v>100</v>
      </c>
      <c r="EQ30" s="149">
        <v>100</v>
      </c>
      <c r="ER30" s="202">
        <v>2</v>
      </c>
      <c r="ES30" s="7">
        <v>0</v>
      </c>
      <c r="ET30" s="149">
        <v>0</v>
      </c>
      <c r="EU30" s="149">
        <v>0</v>
      </c>
      <c r="EV30" s="7">
        <v>0</v>
      </c>
      <c r="EW30" s="149">
        <v>0</v>
      </c>
      <c r="EX30" s="149"/>
      <c r="EY30" s="149">
        <v>52</v>
      </c>
      <c r="EZ30" s="149">
        <v>52</v>
      </c>
      <c r="FA30" s="149">
        <v>26</v>
      </c>
      <c r="FB30" s="149">
        <v>41</v>
      </c>
      <c r="FC30" s="149">
        <v>0</v>
      </c>
      <c r="FD30" s="149">
        <v>0</v>
      </c>
      <c r="FE30" s="149">
        <v>0</v>
      </c>
      <c r="FF30" s="149">
        <v>2</v>
      </c>
      <c r="FG30" s="149">
        <v>2</v>
      </c>
      <c r="FH30" s="149">
        <v>100</v>
      </c>
      <c r="FI30" s="149">
        <v>0</v>
      </c>
      <c r="FJ30" s="149">
        <v>0</v>
      </c>
      <c r="FK30" s="7">
        <v>1</v>
      </c>
      <c r="FL30" s="149">
        <f t="shared" si="9"/>
        <v>100</v>
      </c>
      <c r="FM30" s="149">
        <v>66.6666666666667</v>
      </c>
      <c r="FN30" s="149">
        <v>65</v>
      </c>
      <c r="FO30" s="149">
        <v>2</v>
      </c>
      <c r="FP30" s="149">
        <v>14</v>
      </c>
      <c r="FQ30" s="149">
        <v>14</v>
      </c>
      <c r="FR30" s="149">
        <v>1</v>
      </c>
      <c r="FS30" s="149">
        <v>100</v>
      </c>
      <c r="FT30" s="149">
        <v>57</v>
      </c>
      <c r="FU30" s="149">
        <v>77</v>
      </c>
      <c r="FV30" s="149">
        <v>87.2857142857143</v>
      </c>
      <c r="FW30" s="149">
        <v>508</v>
      </c>
      <c r="FX30" s="149">
        <v>55</v>
      </c>
      <c r="FY30" s="149">
        <v>489</v>
      </c>
      <c r="FZ30" s="149">
        <v>56</v>
      </c>
      <c r="GA30" s="149"/>
      <c r="GB30" s="149">
        <v>50</v>
      </c>
      <c r="GC30" s="149"/>
      <c r="GD30" s="149">
        <v>33</v>
      </c>
      <c r="GE30" s="149">
        <v>48.5</v>
      </c>
      <c r="GF30" s="149">
        <v>0.69962963</v>
      </c>
      <c r="GG30" s="149">
        <v>32</v>
      </c>
      <c r="GH30" s="149">
        <v>32</v>
      </c>
      <c r="GI30" s="149">
        <v>0.65</v>
      </c>
      <c r="GJ30" s="149">
        <v>28</v>
      </c>
      <c r="GK30" s="149">
        <v>0.37</v>
      </c>
      <c r="GL30" s="149">
        <v>4</v>
      </c>
      <c r="GM30" s="149">
        <v>74.57543282</v>
      </c>
      <c r="GN30" s="149">
        <v>53</v>
      </c>
      <c r="GO30" s="149">
        <v>28.3333333333333</v>
      </c>
      <c r="GP30" s="149">
        <v>36.2777777777778</v>
      </c>
      <c r="GQ30" s="149">
        <v>45</v>
      </c>
      <c r="GR30" s="149">
        <v>0.38</v>
      </c>
      <c r="GS30" s="149">
        <v>4</v>
      </c>
      <c r="GT30" s="149">
        <v>0.33</v>
      </c>
      <c r="GU30" s="149">
        <v>2</v>
      </c>
      <c r="GV30" s="149">
        <v>22.83936215</v>
      </c>
      <c r="GW30" s="149">
        <v>6</v>
      </c>
      <c r="GX30" s="149">
        <v>4</v>
      </c>
      <c r="GY30" s="149">
        <v>0.61</v>
      </c>
      <c r="GZ30" s="149">
        <v>29</v>
      </c>
      <c r="HA30" s="149">
        <v>0.19</v>
      </c>
      <c r="HB30" s="149">
        <v>12</v>
      </c>
      <c r="HC30" s="149">
        <v>0.2</v>
      </c>
      <c r="HD30" s="149">
        <v>16</v>
      </c>
      <c r="HE30" s="149">
        <v>0.39</v>
      </c>
      <c r="HF30" s="149">
        <v>11</v>
      </c>
      <c r="HG30" s="149">
        <v>0.3</v>
      </c>
      <c r="HH30" s="149">
        <v>54</v>
      </c>
      <c r="HI30" s="149">
        <v>0.49</v>
      </c>
      <c r="HJ30" s="149">
        <v>21</v>
      </c>
      <c r="HK30" s="149">
        <v>0.25</v>
      </c>
      <c r="HL30" s="149">
        <v>34</v>
      </c>
      <c r="HM30" s="149">
        <v>0.34</v>
      </c>
      <c r="HN30" s="149">
        <v>29</v>
      </c>
      <c r="HO30" s="149">
        <v>0.36</v>
      </c>
      <c r="HP30" s="149">
        <v>28</v>
      </c>
      <c r="HQ30" s="149">
        <v>0.26</v>
      </c>
      <c r="HR30" s="149">
        <v>14</v>
      </c>
      <c r="HS30" s="149">
        <v>0.47</v>
      </c>
      <c r="HT30" s="149">
        <v>65</v>
      </c>
      <c r="HU30" s="149">
        <v>0.17</v>
      </c>
      <c r="HV30" s="149">
        <v>5</v>
      </c>
      <c r="HW30" s="149">
        <v>0.22</v>
      </c>
      <c r="HX30" s="149">
        <v>31</v>
      </c>
      <c r="HY30" s="149">
        <v>0.23</v>
      </c>
      <c r="HZ30" s="149">
        <v>8</v>
      </c>
      <c r="IA30" s="149">
        <v>0.3</v>
      </c>
      <c r="IB30" s="149">
        <v>30</v>
      </c>
      <c r="IC30" s="149">
        <v>25.8</v>
      </c>
      <c r="ID30" s="149">
        <v>0.4</v>
      </c>
      <c r="IE30" s="149">
        <v>19</v>
      </c>
      <c r="IF30" s="149">
        <v>0.37</v>
      </c>
      <c r="IG30" s="149">
        <v>6</v>
      </c>
      <c r="IH30" s="149">
        <v>12.5</v>
      </c>
      <c r="II30" s="149"/>
      <c r="IJ30" s="149">
        <v>31</v>
      </c>
      <c r="IK30" s="149"/>
      <c r="IL30" s="149">
        <v>28</v>
      </c>
      <c r="IM30" s="149">
        <v>29.5</v>
      </c>
      <c r="IN30" s="149">
        <v>17.95</v>
      </c>
      <c r="IO30" s="149">
        <v>11</v>
      </c>
      <c r="IP30" s="148">
        <v>0.154497781363453</v>
      </c>
      <c r="IQ30" s="138"/>
      <c r="IR30" s="138"/>
      <c r="IS30" s="149">
        <v>0.997</v>
      </c>
      <c r="IT30" s="149">
        <v>31</v>
      </c>
      <c r="IU30" s="149">
        <v>1</v>
      </c>
      <c r="IV30" s="149">
        <v>31</v>
      </c>
      <c r="IW30" s="149">
        <v>-0.14</v>
      </c>
      <c r="IX30" s="149">
        <v>19</v>
      </c>
      <c r="IY30" s="149">
        <v>27</v>
      </c>
      <c r="IZ30" s="149">
        <v>22.66912442</v>
      </c>
      <c r="JA30" s="149">
        <v>10</v>
      </c>
      <c r="JB30" s="149">
        <v>10</v>
      </c>
      <c r="JC30" s="149">
        <v>88.53</v>
      </c>
      <c r="JD30" s="149">
        <v>54</v>
      </c>
      <c r="JE30" s="149">
        <v>54</v>
      </c>
      <c r="JF30" s="149">
        <v>89.6912994384765</v>
      </c>
      <c r="JG30" s="149">
        <v>66</v>
      </c>
      <c r="JH30" s="149">
        <v>66</v>
      </c>
      <c r="JI30" s="138"/>
      <c r="JJ30" s="138"/>
      <c r="JK30" s="156">
        <v>2</v>
      </c>
      <c r="JL30" s="138"/>
      <c r="JM30" s="156">
        <v>1</v>
      </c>
      <c r="JN30" s="150"/>
      <c r="JO30" s="150"/>
      <c r="JP30" s="148">
        <v>13747</v>
      </c>
      <c r="JQ30" s="150"/>
      <c r="JR30" s="150"/>
      <c r="JS30" s="150"/>
      <c r="JT30" s="150"/>
      <c r="JU30" s="148">
        <v>262</v>
      </c>
      <c r="JV30" s="150"/>
      <c r="JW30" s="150"/>
      <c r="JX30" s="150"/>
      <c r="JY30" s="150"/>
      <c r="JZ30" s="148">
        <v>59</v>
      </c>
      <c r="KA30" s="150"/>
      <c r="KB30" s="150"/>
      <c r="KC30" s="150"/>
      <c r="KD30" s="150"/>
      <c r="KE30" s="148">
        <v>41</v>
      </c>
      <c r="KF30" s="227"/>
      <c r="KG30" s="227"/>
      <c r="KH30" s="227"/>
      <c r="KI30" s="227"/>
      <c r="KJ30" s="227"/>
      <c r="KK30" s="227"/>
      <c r="KL30" s="227"/>
      <c r="KM30" s="227"/>
      <c r="KN30" s="235"/>
    </row>
    <row r="31" s="122" customFormat="1" ht="22.5" customHeight="1" spans="1:300">
      <c r="A31" s="139" t="s">
        <v>611</v>
      </c>
      <c r="B31" s="98" t="s">
        <v>612</v>
      </c>
      <c r="C31" s="98" t="s">
        <v>613</v>
      </c>
      <c r="D31" s="98" t="s">
        <v>614</v>
      </c>
      <c r="E31" s="98" t="s">
        <v>612</v>
      </c>
      <c r="F31" s="98" t="s">
        <v>463</v>
      </c>
      <c r="G31" s="98" t="s">
        <v>615</v>
      </c>
      <c r="H31" s="138">
        <v>86</v>
      </c>
      <c r="I31" s="138">
        <v>19764771</v>
      </c>
      <c r="J31" s="138">
        <v>3.79075245150312</v>
      </c>
      <c r="K31" s="138">
        <v>371970000000</v>
      </c>
      <c r="L31" s="138">
        <v>1.79064169835845</v>
      </c>
      <c r="M31" s="138">
        <f t="shared" si="0"/>
        <v>18819.8487096056</v>
      </c>
      <c r="N31" s="138">
        <v>1</v>
      </c>
      <c r="O31" s="148">
        <v>279</v>
      </c>
      <c r="P31" s="148">
        <v>279</v>
      </c>
      <c r="Q31" s="150"/>
      <c r="R31" s="148">
        <f t="shared" si="1"/>
        <v>73.6001634423187</v>
      </c>
      <c r="S31" s="150"/>
      <c r="T31" s="150"/>
      <c r="U31" s="148">
        <v>393</v>
      </c>
      <c r="V31" s="138"/>
      <c r="W31" s="156">
        <f t="shared" si="2"/>
        <v>103.673348504772</v>
      </c>
      <c r="X31" s="138"/>
      <c r="Y31" s="149"/>
      <c r="Z31" s="149">
        <v>30</v>
      </c>
      <c r="AA31" s="149"/>
      <c r="AB31" s="149">
        <v>28</v>
      </c>
      <c r="AC31" s="149"/>
      <c r="AD31" s="149">
        <v>30</v>
      </c>
      <c r="AE31" s="149"/>
      <c r="AF31" s="149">
        <v>29</v>
      </c>
      <c r="AG31" s="149"/>
      <c r="AH31" s="149">
        <v>30</v>
      </c>
      <c r="AI31" s="149"/>
      <c r="AJ31" s="149">
        <v>29</v>
      </c>
      <c r="AK31" s="138"/>
      <c r="AL31" s="149"/>
      <c r="AM31" s="149">
        <v>54</v>
      </c>
      <c r="AN31" s="149"/>
      <c r="AO31" s="149">
        <v>41</v>
      </c>
      <c r="AP31" s="148"/>
      <c r="AQ31" s="138"/>
      <c r="AR31" s="156"/>
      <c r="AS31" s="138"/>
      <c r="AT31" s="138"/>
      <c r="AU31" s="156"/>
      <c r="AV31" s="138"/>
      <c r="AW31" s="156"/>
      <c r="AX31" s="138"/>
      <c r="AY31" s="138"/>
      <c r="AZ31" s="138"/>
      <c r="BA31" s="138"/>
      <c r="BB31" s="156">
        <v>61</v>
      </c>
      <c r="BC31" s="138"/>
      <c r="BD31" s="156">
        <f t="shared" si="5"/>
        <v>16.0917920071019</v>
      </c>
      <c r="BE31" s="138"/>
      <c r="BF31" s="138"/>
      <c r="BG31" s="149"/>
      <c r="BH31" s="149">
        <v>51</v>
      </c>
      <c r="BI31" s="149"/>
      <c r="BJ31" s="149">
        <v>50</v>
      </c>
      <c r="BK31" s="149"/>
      <c r="BL31" s="149">
        <v>53</v>
      </c>
      <c r="BM31" s="149"/>
      <c r="BN31" s="149">
        <v>55</v>
      </c>
      <c r="BO31" s="149">
        <v>52.25</v>
      </c>
      <c r="BP31" s="138">
        <v>91.7</v>
      </c>
      <c r="BQ31" s="138"/>
      <c r="BR31" s="138"/>
      <c r="BS31" s="172"/>
      <c r="BT31" s="149">
        <v>34</v>
      </c>
      <c r="BU31" s="149"/>
      <c r="BV31" s="149">
        <v>32</v>
      </c>
      <c r="BW31" s="149">
        <v>33</v>
      </c>
      <c r="BX31" s="172"/>
      <c r="BY31" s="149">
        <v>33</v>
      </c>
      <c r="BZ31" s="149"/>
      <c r="CA31" s="149">
        <v>32</v>
      </c>
      <c r="CB31" s="149">
        <v>32.5</v>
      </c>
      <c r="CC31" s="177"/>
      <c r="CD31" s="149"/>
      <c r="CE31" s="149"/>
      <c r="CF31" s="149"/>
      <c r="CG31" s="149"/>
      <c r="CH31" s="177"/>
      <c r="CI31" s="149"/>
      <c r="CJ31" s="149"/>
      <c r="CK31" s="149"/>
      <c r="CL31" s="149"/>
      <c r="CM31" s="149">
        <v>32.75</v>
      </c>
      <c r="CN31" s="149">
        <v>53</v>
      </c>
      <c r="CO31" s="138"/>
      <c r="CP31" s="138" t="s">
        <v>476</v>
      </c>
      <c r="CQ31" s="138">
        <v>1</v>
      </c>
      <c r="CR31" s="138">
        <v>4</v>
      </c>
      <c r="CS31" s="138" t="s">
        <v>476</v>
      </c>
      <c r="CT31" s="156">
        <f t="shared" si="6"/>
        <v>5</v>
      </c>
      <c r="CU31" s="138"/>
      <c r="CV31" s="156">
        <f t="shared" si="7"/>
        <v>2.79229507756001</v>
      </c>
      <c r="CW31" s="138"/>
      <c r="CX31" s="138"/>
      <c r="CY31" s="138"/>
      <c r="CZ31" s="138"/>
      <c r="DA31" s="149">
        <v>79.9</v>
      </c>
      <c r="DB31" s="149">
        <v>50.24</v>
      </c>
      <c r="DC31" s="149">
        <v>75.94</v>
      </c>
      <c r="DD31" s="149">
        <v>76.89</v>
      </c>
      <c r="DE31" s="149">
        <v>71.23</v>
      </c>
      <c r="DF31" s="149">
        <v>80.66</v>
      </c>
      <c r="DG31" s="149">
        <v>72.4766666666667</v>
      </c>
      <c r="DH31" s="149">
        <v>0.86</v>
      </c>
      <c r="DI31" s="149">
        <v>86</v>
      </c>
      <c r="DJ31" s="149">
        <v>79.2383333333333</v>
      </c>
      <c r="DK31" s="138">
        <v>0.754</v>
      </c>
      <c r="DL31" s="138">
        <v>75.4</v>
      </c>
      <c r="DM31" s="138">
        <v>0.88266</v>
      </c>
      <c r="DN31" s="138">
        <v>88.266</v>
      </c>
      <c r="DO31" s="138">
        <v>0.8356</v>
      </c>
      <c r="DP31" s="138">
        <v>83.56</v>
      </c>
      <c r="DQ31" s="138">
        <v>69.35</v>
      </c>
      <c r="DR31" s="138">
        <v>43</v>
      </c>
      <c r="DS31" s="195">
        <f t="shared" si="8"/>
        <v>71.9152</v>
      </c>
      <c r="DT31" s="138">
        <v>77.8</v>
      </c>
      <c r="DU31" s="149">
        <v>78</v>
      </c>
      <c r="DV31" s="149">
        <v>76.3845111111111</v>
      </c>
      <c r="DW31" s="149">
        <v>45</v>
      </c>
      <c r="DX31" s="138"/>
      <c r="DY31" s="149">
        <v>15</v>
      </c>
      <c r="DZ31" s="149">
        <v>100</v>
      </c>
      <c r="EA31" s="149">
        <v>1</v>
      </c>
      <c r="EB31" s="149">
        <v>100</v>
      </c>
      <c r="EC31" s="149">
        <v>1</v>
      </c>
      <c r="ED31" s="149">
        <v>100</v>
      </c>
      <c r="EE31" s="149">
        <v>1</v>
      </c>
      <c r="EF31" s="149">
        <v>100</v>
      </c>
      <c r="EG31" s="138" t="s">
        <v>476</v>
      </c>
      <c r="EH31" s="149">
        <v>51</v>
      </c>
      <c r="EI31" s="149"/>
      <c r="EJ31" s="149">
        <v>52</v>
      </c>
      <c r="EK31" s="149">
        <v>51.5</v>
      </c>
      <c r="EL31" s="149">
        <v>90.3</v>
      </c>
      <c r="EM31" s="149">
        <v>68</v>
      </c>
      <c r="EN31" s="202">
        <v>0</v>
      </c>
      <c r="EO31" s="191">
        <v>0</v>
      </c>
      <c r="EP31" s="149">
        <v>0</v>
      </c>
      <c r="EQ31" s="149">
        <v>0</v>
      </c>
      <c r="ER31" s="202">
        <v>0</v>
      </c>
      <c r="ES31" s="7">
        <v>0</v>
      </c>
      <c r="ET31" s="149">
        <v>0</v>
      </c>
      <c r="EU31" s="149">
        <v>0</v>
      </c>
      <c r="EV31" s="7">
        <v>0</v>
      </c>
      <c r="EW31" s="149">
        <v>0</v>
      </c>
      <c r="EX31" s="149"/>
      <c r="EY31" s="149">
        <v>52</v>
      </c>
      <c r="EZ31" s="149">
        <v>52</v>
      </c>
      <c r="FA31" s="149">
        <v>26</v>
      </c>
      <c r="FB31" s="149">
        <v>41</v>
      </c>
      <c r="FC31" s="149">
        <v>0</v>
      </c>
      <c r="FD31" s="149">
        <v>0</v>
      </c>
      <c r="FE31" s="149">
        <v>0</v>
      </c>
      <c r="FF31" s="149">
        <v>1</v>
      </c>
      <c r="FG31" s="149">
        <v>1</v>
      </c>
      <c r="FH31" s="149">
        <v>50</v>
      </c>
      <c r="FI31" s="149">
        <v>0</v>
      </c>
      <c r="FJ31" s="149">
        <v>0</v>
      </c>
      <c r="FK31" s="7">
        <v>1</v>
      </c>
      <c r="FL31" s="149">
        <f t="shared" si="9"/>
        <v>100</v>
      </c>
      <c r="FM31" s="149">
        <v>50</v>
      </c>
      <c r="FN31" s="149">
        <v>52</v>
      </c>
      <c r="FO31" s="149">
        <v>4</v>
      </c>
      <c r="FP31" s="149">
        <v>42</v>
      </c>
      <c r="FQ31" s="149">
        <v>42</v>
      </c>
      <c r="FR31" s="149"/>
      <c r="FS31" s="149">
        <v>0</v>
      </c>
      <c r="FT31" s="149">
        <v>21</v>
      </c>
      <c r="FU31" s="149">
        <v>77</v>
      </c>
      <c r="FV31" s="149">
        <v>87.2857142857143</v>
      </c>
      <c r="FW31" s="149">
        <v>417</v>
      </c>
      <c r="FX31" s="149">
        <v>16</v>
      </c>
      <c r="FY31" s="149">
        <v>412</v>
      </c>
      <c r="FZ31" s="149">
        <v>19</v>
      </c>
      <c r="GA31" s="149">
        <v>1.6</v>
      </c>
      <c r="GB31" s="149">
        <v>19</v>
      </c>
      <c r="GC31" s="149">
        <v>0.422079790350215</v>
      </c>
      <c r="GD31" s="149">
        <v>75</v>
      </c>
      <c r="GE31" s="149">
        <v>32.25</v>
      </c>
      <c r="GF31" s="149">
        <v>0.639259259</v>
      </c>
      <c r="GG31" s="149">
        <v>15</v>
      </c>
      <c r="GH31" s="149">
        <v>15</v>
      </c>
      <c r="GI31" s="149">
        <v>0.65</v>
      </c>
      <c r="GJ31" s="149">
        <v>28</v>
      </c>
      <c r="GK31" s="149">
        <v>0.53</v>
      </c>
      <c r="GL31" s="149">
        <v>52</v>
      </c>
      <c r="GM31" s="149"/>
      <c r="GN31" s="149">
        <v>31</v>
      </c>
      <c r="GO31" s="149">
        <v>37</v>
      </c>
      <c r="GP31" s="149">
        <v>28.0833333333333</v>
      </c>
      <c r="GQ31" s="149">
        <v>26</v>
      </c>
      <c r="GR31" s="149">
        <v>0.6</v>
      </c>
      <c r="GS31" s="149">
        <v>57</v>
      </c>
      <c r="GT31" s="149">
        <v>0.46</v>
      </c>
      <c r="GU31" s="149">
        <v>27</v>
      </c>
      <c r="GV31" s="149"/>
      <c r="GW31" s="149">
        <v>33</v>
      </c>
      <c r="GX31" s="149">
        <v>39</v>
      </c>
      <c r="GY31" s="149">
        <v>0.69</v>
      </c>
      <c r="GZ31" s="149">
        <v>64</v>
      </c>
      <c r="HA31" s="149">
        <v>0.36</v>
      </c>
      <c r="HB31" s="149">
        <v>65</v>
      </c>
      <c r="HC31" s="149">
        <v>0.29</v>
      </c>
      <c r="HD31" s="149">
        <v>91</v>
      </c>
      <c r="HE31" s="149">
        <v>0.63</v>
      </c>
      <c r="HF31" s="149">
        <v>80</v>
      </c>
      <c r="HG31" s="149">
        <v>0.19</v>
      </c>
      <c r="HH31" s="149">
        <v>11</v>
      </c>
      <c r="HI31" s="149">
        <v>0.62</v>
      </c>
      <c r="HJ31" s="149">
        <v>68</v>
      </c>
      <c r="HK31" s="149">
        <v>0.24</v>
      </c>
      <c r="HL31" s="149">
        <v>30</v>
      </c>
      <c r="HM31" s="149">
        <v>0.45</v>
      </c>
      <c r="HN31" s="149">
        <v>67</v>
      </c>
      <c r="HO31" s="149">
        <v>0.34</v>
      </c>
      <c r="HP31" s="149">
        <v>19</v>
      </c>
      <c r="HQ31" s="149">
        <v>0.39</v>
      </c>
      <c r="HR31" s="149">
        <v>53</v>
      </c>
      <c r="HS31" s="149">
        <v>0.33</v>
      </c>
      <c r="HT31" s="149">
        <v>19</v>
      </c>
      <c r="HU31" s="149">
        <v>0.32</v>
      </c>
      <c r="HV31" s="149">
        <v>55</v>
      </c>
      <c r="HW31" s="149">
        <v>0.26</v>
      </c>
      <c r="HX31" s="149">
        <v>62</v>
      </c>
      <c r="HY31" s="149">
        <v>0.32</v>
      </c>
      <c r="HZ31" s="149">
        <v>30</v>
      </c>
      <c r="IA31" s="149">
        <v>0.26</v>
      </c>
      <c r="IB31" s="149">
        <v>17</v>
      </c>
      <c r="IC31" s="149">
        <v>48.7333333333333</v>
      </c>
      <c r="ID31" s="149">
        <v>0.43</v>
      </c>
      <c r="IE31" s="149">
        <v>27</v>
      </c>
      <c r="IF31" s="149">
        <v>0.59</v>
      </c>
      <c r="IG31" s="149">
        <v>56</v>
      </c>
      <c r="IH31" s="149">
        <v>41.5</v>
      </c>
      <c r="II31" s="149"/>
      <c r="IJ31" s="149">
        <v>31</v>
      </c>
      <c r="IK31" s="149"/>
      <c r="IL31" s="149">
        <v>28</v>
      </c>
      <c r="IM31" s="149">
        <v>29.5</v>
      </c>
      <c r="IN31" s="149">
        <v>39.6833333333333</v>
      </c>
      <c r="IO31" s="149">
        <v>49</v>
      </c>
      <c r="IP31" s="148">
        <v>0.10941475826972</v>
      </c>
      <c r="IQ31" s="138"/>
      <c r="IR31" s="138"/>
      <c r="IS31" s="149">
        <v>0.991</v>
      </c>
      <c r="IT31" s="149">
        <v>31</v>
      </c>
      <c r="IU31" s="149">
        <v>1</v>
      </c>
      <c r="IV31" s="149">
        <v>31</v>
      </c>
      <c r="IW31" s="149">
        <v>2.11</v>
      </c>
      <c r="IX31" s="149">
        <v>68</v>
      </c>
      <c r="IY31" s="149">
        <v>43.3333333333333</v>
      </c>
      <c r="IZ31" s="149">
        <v>36.14037901</v>
      </c>
      <c r="JA31" s="149">
        <v>56</v>
      </c>
      <c r="JB31" s="149">
        <v>56</v>
      </c>
      <c r="JC31" s="149">
        <v>52.11</v>
      </c>
      <c r="JD31" s="149">
        <v>6</v>
      </c>
      <c r="JE31" s="149">
        <v>6</v>
      </c>
      <c r="JF31" s="149"/>
      <c r="JG31" s="149">
        <v>31</v>
      </c>
      <c r="JH31" s="149">
        <v>31</v>
      </c>
      <c r="JI31" s="138"/>
      <c r="JJ31" s="138"/>
      <c r="JK31" s="156">
        <v>4</v>
      </c>
      <c r="JL31" s="138"/>
      <c r="JM31" s="156">
        <v>3</v>
      </c>
      <c r="JN31" s="150"/>
      <c r="JO31" s="150"/>
      <c r="JP31" s="148">
        <v>107</v>
      </c>
      <c r="JQ31" s="150"/>
      <c r="JR31" s="150"/>
      <c r="JS31" s="150"/>
      <c r="JT31" s="150"/>
      <c r="JU31" s="148">
        <v>47</v>
      </c>
      <c r="JV31" s="150"/>
      <c r="JW31" s="150"/>
      <c r="JX31" s="150"/>
      <c r="JY31" s="150"/>
      <c r="JZ31" s="148">
        <v>14</v>
      </c>
      <c r="KA31" s="150"/>
      <c r="KB31" s="150"/>
      <c r="KC31" s="150"/>
      <c r="KD31" s="150"/>
      <c r="KE31" s="148">
        <v>18</v>
      </c>
      <c r="KF31" s="227"/>
      <c r="KG31" s="227"/>
      <c r="KH31" s="227"/>
      <c r="KI31" s="227"/>
      <c r="KJ31" s="227"/>
      <c r="KK31" s="227"/>
      <c r="KL31" s="227"/>
      <c r="KM31" s="227"/>
      <c r="KN31" s="235"/>
    </row>
    <row r="32" s="122" customFormat="1" ht="22.5" customHeight="1" spans="1:300">
      <c r="A32" s="139" t="s">
        <v>616</v>
      </c>
      <c r="B32" s="98" t="s">
        <v>617</v>
      </c>
      <c r="C32" s="98" t="s">
        <v>618</v>
      </c>
      <c r="D32" s="98" t="s">
        <v>619</v>
      </c>
      <c r="E32" s="98" t="s">
        <v>617</v>
      </c>
      <c r="F32" s="98" t="s">
        <v>501</v>
      </c>
      <c r="G32" s="98" t="s">
        <v>620</v>
      </c>
      <c r="H32" s="138">
        <v>90</v>
      </c>
      <c r="I32" s="138">
        <v>52886363</v>
      </c>
      <c r="J32" s="138">
        <v>10.1432548949509</v>
      </c>
      <c r="K32" s="138">
        <v>474540000000</v>
      </c>
      <c r="L32" s="138">
        <v>2.28440764453858</v>
      </c>
      <c r="M32" s="138">
        <f t="shared" si="0"/>
        <v>8972.82348570651</v>
      </c>
      <c r="N32" s="138">
        <v>1</v>
      </c>
      <c r="O32" s="148">
        <v>146</v>
      </c>
      <c r="P32" s="148">
        <v>146</v>
      </c>
      <c r="Q32" s="150"/>
      <c r="R32" s="148">
        <f t="shared" si="1"/>
        <v>14.3938017443174</v>
      </c>
      <c r="S32" s="150"/>
      <c r="T32" s="150"/>
      <c r="U32" s="148">
        <v>178</v>
      </c>
      <c r="V32" s="138"/>
      <c r="W32" s="156">
        <f t="shared" si="2"/>
        <v>17.5486076060856</v>
      </c>
      <c r="X32" s="138"/>
      <c r="Y32" s="149"/>
      <c r="Z32" s="149">
        <v>30</v>
      </c>
      <c r="AA32" s="149"/>
      <c r="AB32" s="149">
        <v>28</v>
      </c>
      <c r="AC32" s="149"/>
      <c r="AD32" s="149">
        <v>30</v>
      </c>
      <c r="AE32" s="149"/>
      <c r="AF32" s="149">
        <v>29</v>
      </c>
      <c r="AG32" s="149"/>
      <c r="AH32" s="149">
        <v>30</v>
      </c>
      <c r="AI32" s="149"/>
      <c r="AJ32" s="149">
        <v>29</v>
      </c>
      <c r="AK32" s="138"/>
      <c r="AL32" s="149"/>
      <c r="AM32" s="149">
        <v>54</v>
      </c>
      <c r="AN32" s="149"/>
      <c r="AO32" s="149">
        <v>41</v>
      </c>
      <c r="AP32" s="148"/>
      <c r="AQ32" s="138"/>
      <c r="AR32" s="156"/>
      <c r="AS32" s="138"/>
      <c r="AT32" s="138"/>
      <c r="AU32" s="156"/>
      <c r="AV32" s="138"/>
      <c r="AW32" s="156"/>
      <c r="AX32" s="138"/>
      <c r="AY32" s="138"/>
      <c r="AZ32" s="138"/>
      <c r="BA32" s="138"/>
      <c r="BB32" s="156">
        <v>38</v>
      </c>
      <c r="BC32" s="138"/>
      <c r="BD32" s="156">
        <f t="shared" si="5"/>
        <v>3.74633196084973</v>
      </c>
      <c r="BE32" s="138"/>
      <c r="BF32" s="138"/>
      <c r="BG32" s="149"/>
      <c r="BH32" s="149">
        <v>51</v>
      </c>
      <c r="BI32" s="149"/>
      <c r="BJ32" s="149">
        <v>50</v>
      </c>
      <c r="BK32" s="149"/>
      <c r="BL32" s="149">
        <v>53</v>
      </c>
      <c r="BM32" s="149"/>
      <c r="BN32" s="149">
        <v>55</v>
      </c>
      <c r="BO32" s="149">
        <v>52.25</v>
      </c>
      <c r="BP32" s="138">
        <v>73.2</v>
      </c>
      <c r="BQ32" s="138"/>
      <c r="BR32" s="138"/>
      <c r="BS32" s="172"/>
      <c r="BT32" s="149">
        <v>34</v>
      </c>
      <c r="BU32" s="149"/>
      <c r="BV32" s="149">
        <v>32</v>
      </c>
      <c r="BW32" s="149">
        <v>33</v>
      </c>
      <c r="BX32" s="172"/>
      <c r="BY32" s="149">
        <v>33</v>
      </c>
      <c r="BZ32" s="149"/>
      <c r="CA32" s="149">
        <v>32</v>
      </c>
      <c r="CB32" s="149">
        <v>32.5</v>
      </c>
      <c r="CC32" s="177"/>
      <c r="CD32" s="149"/>
      <c r="CE32" s="149"/>
      <c r="CF32" s="149"/>
      <c r="CG32" s="149"/>
      <c r="CH32" s="177"/>
      <c r="CI32" s="149"/>
      <c r="CJ32" s="149"/>
      <c r="CK32" s="149"/>
      <c r="CL32" s="149"/>
      <c r="CM32" s="149">
        <v>32.75</v>
      </c>
      <c r="CN32" s="149">
        <v>53</v>
      </c>
      <c r="CO32" s="138"/>
      <c r="CP32" s="138" t="s">
        <v>476</v>
      </c>
      <c r="CQ32" s="138">
        <v>4</v>
      </c>
      <c r="CR32" s="138">
        <v>6</v>
      </c>
      <c r="CS32" s="138" t="s">
        <v>476</v>
      </c>
      <c r="CT32" s="156">
        <f t="shared" si="6"/>
        <v>10</v>
      </c>
      <c r="CU32" s="138"/>
      <c r="CV32" s="156">
        <f t="shared" si="7"/>
        <v>4.37750242339951</v>
      </c>
      <c r="CW32" s="138"/>
      <c r="CX32" s="138"/>
      <c r="CY32" s="138"/>
      <c r="CZ32" s="138"/>
      <c r="DA32" s="149">
        <v>55.39</v>
      </c>
      <c r="DB32" s="149">
        <v>18.69</v>
      </c>
      <c r="DC32" s="149">
        <v>48.11</v>
      </c>
      <c r="DD32" s="149">
        <v>54.25</v>
      </c>
      <c r="DE32" s="149">
        <v>35.85</v>
      </c>
      <c r="DF32" s="149">
        <v>44.81</v>
      </c>
      <c r="DG32" s="149">
        <v>42.85</v>
      </c>
      <c r="DH32" s="149">
        <v>0.758</v>
      </c>
      <c r="DI32" s="149">
        <v>75.8</v>
      </c>
      <c r="DJ32" s="149">
        <v>59.325</v>
      </c>
      <c r="DK32" s="138">
        <v>0.864</v>
      </c>
      <c r="DL32" s="138">
        <v>86.4</v>
      </c>
      <c r="DM32" s="138">
        <v>0.7793</v>
      </c>
      <c r="DN32" s="138">
        <v>77.93</v>
      </c>
      <c r="DO32" s="138">
        <v>0.7397</v>
      </c>
      <c r="DP32" s="138">
        <v>73.97</v>
      </c>
      <c r="DQ32" s="138">
        <v>68.91</v>
      </c>
      <c r="DR32" s="138">
        <v>76</v>
      </c>
      <c r="DS32" s="195">
        <f t="shared" si="8"/>
        <v>76.642</v>
      </c>
      <c r="DT32" s="138">
        <v>70.3</v>
      </c>
      <c r="DU32" s="149">
        <v>70</v>
      </c>
      <c r="DV32" s="149">
        <v>68.6556666666667</v>
      </c>
      <c r="DW32" s="149">
        <v>20</v>
      </c>
      <c r="DX32" s="138"/>
      <c r="DY32" s="149">
        <v>47</v>
      </c>
      <c r="DZ32" s="149">
        <v>100</v>
      </c>
      <c r="EA32" s="149">
        <v>1</v>
      </c>
      <c r="EB32" s="149">
        <v>100</v>
      </c>
      <c r="EC32" s="149">
        <v>1</v>
      </c>
      <c r="ED32" s="149">
        <v>100</v>
      </c>
      <c r="EE32" s="149">
        <v>1</v>
      </c>
      <c r="EF32" s="149">
        <v>100</v>
      </c>
      <c r="EG32" s="138" t="s">
        <v>476</v>
      </c>
      <c r="EH32" s="149">
        <v>51</v>
      </c>
      <c r="EI32" s="149"/>
      <c r="EJ32" s="149">
        <v>52</v>
      </c>
      <c r="EK32" s="149">
        <v>51.5</v>
      </c>
      <c r="EL32" s="149">
        <v>90.3</v>
      </c>
      <c r="EM32" s="149">
        <v>68</v>
      </c>
      <c r="EN32" s="202">
        <v>4</v>
      </c>
      <c r="EO32" s="191">
        <v>0</v>
      </c>
      <c r="EP32" s="149">
        <v>0</v>
      </c>
      <c r="EQ32" s="149">
        <v>0</v>
      </c>
      <c r="ER32" s="202">
        <v>13</v>
      </c>
      <c r="ES32" s="7">
        <v>0</v>
      </c>
      <c r="ET32" s="149">
        <v>0</v>
      </c>
      <c r="EU32" s="149">
        <v>0</v>
      </c>
      <c r="EV32" s="7">
        <v>0</v>
      </c>
      <c r="EW32" s="149">
        <v>0</v>
      </c>
      <c r="EX32" s="149">
        <v>1</v>
      </c>
      <c r="EY32" s="149">
        <v>21</v>
      </c>
      <c r="EZ32" s="149">
        <v>21</v>
      </c>
      <c r="FA32" s="149">
        <v>10.5</v>
      </c>
      <c r="FB32" s="149">
        <v>26</v>
      </c>
      <c r="FC32" s="149">
        <v>0</v>
      </c>
      <c r="FD32" s="149">
        <v>0</v>
      </c>
      <c r="FE32" s="149">
        <v>0</v>
      </c>
      <c r="FF32" s="149">
        <v>11</v>
      </c>
      <c r="FG32" s="149">
        <v>1</v>
      </c>
      <c r="FH32" s="149">
        <v>50</v>
      </c>
      <c r="FI32" s="149">
        <v>0</v>
      </c>
      <c r="FJ32" s="149">
        <v>0</v>
      </c>
      <c r="FK32" s="7">
        <v>1</v>
      </c>
      <c r="FL32" s="149">
        <f t="shared" si="9"/>
        <v>100</v>
      </c>
      <c r="FM32" s="149">
        <v>50</v>
      </c>
      <c r="FN32" s="149">
        <v>52</v>
      </c>
      <c r="FO32" s="149">
        <v>2</v>
      </c>
      <c r="FP32" s="149">
        <v>14</v>
      </c>
      <c r="FQ32" s="149">
        <v>14</v>
      </c>
      <c r="FR32" s="149"/>
      <c r="FS32" s="149">
        <v>0</v>
      </c>
      <c r="FT32" s="149">
        <v>7</v>
      </c>
      <c r="FU32" s="149">
        <v>77</v>
      </c>
      <c r="FV32" s="149">
        <v>87.2857142857143</v>
      </c>
      <c r="FW32" s="149">
        <v>391</v>
      </c>
      <c r="FX32" s="149">
        <v>9</v>
      </c>
      <c r="FY32" s="149">
        <v>383</v>
      </c>
      <c r="FZ32" s="149">
        <v>9</v>
      </c>
      <c r="GA32" s="149">
        <v>3.3</v>
      </c>
      <c r="GB32" s="149">
        <v>43</v>
      </c>
      <c r="GC32" s="149">
        <v>0.325339354494845</v>
      </c>
      <c r="GD32" s="149">
        <v>60</v>
      </c>
      <c r="GE32" s="149">
        <v>30.25</v>
      </c>
      <c r="GF32" s="149">
        <v>0.636666667</v>
      </c>
      <c r="GG32" s="149">
        <v>15</v>
      </c>
      <c r="GH32" s="149">
        <v>15</v>
      </c>
      <c r="GI32" s="149">
        <v>0.71</v>
      </c>
      <c r="GJ32" s="149">
        <v>56</v>
      </c>
      <c r="GK32" s="149">
        <v>0.6</v>
      </c>
      <c r="GL32" s="149">
        <v>69</v>
      </c>
      <c r="GM32" s="149">
        <v>68.18516058</v>
      </c>
      <c r="GN32" s="149">
        <v>8</v>
      </c>
      <c r="GO32" s="149">
        <v>44.3333333333333</v>
      </c>
      <c r="GP32" s="149">
        <v>29.8611111111111</v>
      </c>
      <c r="GQ32" s="149">
        <v>30</v>
      </c>
      <c r="GR32" s="149">
        <v>0.68</v>
      </c>
      <c r="GS32" s="149">
        <v>77</v>
      </c>
      <c r="GT32" s="149">
        <v>0.63</v>
      </c>
      <c r="GU32" s="149">
        <v>71</v>
      </c>
      <c r="GV32" s="149">
        <v>36.95616249</v>
      </c>
      <c r="GW32" s="149">
        <v>97</v>
      </c>
      <c r="GX32" s="149">
        <v>81.6666666666667</v>
      </c>
      <c r="GY32" s="149">
        <v>0.77</v>
      </c>
      <c r="GZ32" s="149">
        <v>83</v>
      </c>
      <c r="HA32" s="149">
        <v>0.41</v>
      </c>
      <c r="HB32" s="149">
        <v>76</v>
      </c>
      <c r="HC32" s="149">
        <v>0.24</v>
      </c>
      <c r="HD32" s="149">
        <v>50</v>
      </c>
      <c r="HE32" s="149">
        <v>0.67</v>
      </c>
      <c r="HF32" s="149">
        <v>89</v>
      </c>
      <c r="HG32" s="149">
        <v>0.21</v>
      </c>
      <c r="HH32" s="149">
        <v>15</v>
      </c>
      <c r="HI32" s="149">
        <v>0.66</v>
      </c>
      <c r="HJ32" s="149">
        <v>79</v>
      </c>
      <c r="HK32" s="149">
        <v>0.22</v>
      </c>
      <c r="HL32" s="149">
        <v>21</v>
      </c>
      <c r="HM32" s="149">
        <v>0.49</v>
      </c>
      <c r="HN32" s="149">
        <v>78</v>
      </c>
      <c r="HO32" s="149">
        <v>0.31</v>
      </c>
      <c r="HP32" s="149">
        <v>15</v>
      </c>
      <c r="HQ32" s="149">
        <v>0.45</v>
      </c>
      <c r="HR32" s="149">
        <v>68</v>
      </c>
      <c r="HS32" s="149">
        <v>0.31</v>
      </c>
      <c r="HT32" s="149">
        <v>16</v>
      </c>
      <c r="HU32" s="149">
        <v>0.44</v>
      </c>
      <c r="HV32" s="149">
        <v>80</v>
      </c>
      <c r="HW32" s="149">
        <v>0.18</v>
      </c>
      <c r="HX32" s="149">
        <v>15</v>
      </c>
      <c r="HY32" s="149">
        <v>0.39</v>
      </c>
      <c r="HZ32" s="149">
        <v>59</v>
      </c>
      <c r="IA32" s="149">
        <v>0.33</v>
      </c>
      <c r="IB32" s="149">
        <v>53</v>
      </c>
      <c r="IC32" s="149">
        <v>53.1333333333333</v>
      </c>
      <c r="ID32" s="149">
        <v>0.5</v>
      </c>
      <c r="IE32" s="149">
        <v>55</v>
      </c>
      <c r="IF32" s="149">
        <v>0.66</v>
      </c>
      <c r="IG32" s="149">
        <v>75</v>
      </c>
      <c r="IH32" s="149">
        <v>65</v>
      </c>
      <c r="II32" s="149"/>
      <c r="IJ32" s="149">
        <v>31</v>
      </c>
      <c r="IK32" s="149"/>
      <c r="IL32" s="149">
        <v>28</v>
      </c>
      <c r="IM32" s="149">
        <v>29.5</v>
      </c>
      <c r="IN32" s="149">
        <v>57.325</v>
      </c>
      <c r="IO32" s="149">
        <v>80</v>
      </c>
      <c r="IP32" s="148">
        <v>0.151685393258427</v>
      </c>
      <c r="IQ32" s="138"/>
      <c r="IR32" s="138"/>
      <c r="IS32" s="149">
        <v>0.97</v>
      </c>
      <c r="IT32" s="149">
        <v>28</v>
      </c>
      <c r="IU32" s="149">
        <v>0.989</v>
      </c>
      <c r="IV32" s="149">
        <v>29</v>
      </c>
      <c r="IW32" s="149">
        <v>-2.38</v>
      </c>
      <c r="IX32" s="149">
        <v>5</v>
      </c>
      <c r="IY32" s="149">
        <v>20.6666666666667</v>
      </c>
      <c r="IZ32" s="149">
        <v>45.35452005</v>
      </c>
      <c r="JA32" s="149">
        <v>96</v>
      </c>
      <c r="JB32" s="149">
        <v>96</v>
      </c>
      <c r="JC32" s="149">
        <v>53.19</v>
      </c>
      <c r="JD32" s="149">
        <v>6</v>
      </c>
      <c r="JE32" s="149">
        <v>6</v>
      </c>
      <c r="JF32" s="149"/>
      <c r="JG32" s="149">
        <v>31</v>
      </c>
      <c r="JH32" s="149">
        <v>31</v>
      </c>
      <c r="JI32" s="138"/>
      <c r="JJ32" s="138"/>
      <c r="JK32" s="156">
        <v>3</v>
      </c>
      <c r="JL32" s="138"/>
      <c r="JM32" s="156">
        <v>44</v>
      </c>
      <c r="JN32" s="150"/>
      <c r="JO32" s="150"/>
      <c r="JP32" s="148">
        <v>114</v>
      </c>
      <c r="JQ32" s="150"/>
      <c r="JR32" s="150"/>
      <c r="JS32" s="150"/>
      <c r="JT32" s="150"/>
      <c r="JU32" s="148">
        <v>28</v>
      </c>
      <c r="JV32" s="150"/>
      <c r="JW32" s="150"/>
      <c r="JX32" s="150"/>
      <c r="JY32" s="150"/>
      <c r="JZ32" s="148">
        <v>7</v>
      </c>
      <c r="KA32" s="150"/>
      <c r="KB32" s="150"/>
      <c r="KC32" s="150"/>
      <c r="KD32" s="150"/>
      <c r="KE32" s="148">
        <v>13</v>
      </c>
      <c r="KF32" s="227"/>
      <c r="KG32" s="227"/>
      <c r="KH32" s="227"/>
      <c r="KI32" s="227"/>
      <c r="KJ32" s="227"/>
      <c r="KK32" s="227"/>
      <c r="KL32" s="227"/>
      <c r="KM32" s="227"/>
      <c r="KN32" s="235"/>
    </row>
    <row r="33" s="122" customFormat="1" ht="22.5" customHeight="1" spans="1:300">
      <c r="A33" s="139" t="s">
        <v>621</v>
      </c>
      <c r="B33" s="98" t="s">
        <v>622</v>
      </c>
      <c r="C33" s="98" t="s">
        <v>623</v>
      </c>
      <c r="D33" s="98" t="s">
        <v>624</v>
      </c>
      <c r="E33" s="98" t="s">
        <v>622</v>
      </c>
      <c r="F33" s="98" t="s">
        <v>463</v>
      </c>
      <c r="G33" s="98" t="s">
        <v>625</v>
      </c>
      <c r="H33" s="138">
        <v>58</v>
      </c>
      <c r="I33" s="138">
        <v>5977412</v>
      </c>
      <c r="J33" s="138">
        <v>1.14642811660424</v>
      </c>
      <c r="K33" s="138">
        <v>482730000000</v>
      </c>
      <c r="L33" s="138">
        <v>2.32383382275069</v>
      </c>
      <c r="M33" s="138">
        <f t="shared" si="0"/>
        <v>80759.0308314033</v>
      </c>
      <c r="N33" s="138">
        <v>1</v>
      </c>
      <c r="O33" s="148">
        <v>1144</v>
      </c>
      <c r="P33" s="148">
        <v>1144</v>
      </c>
      <c r="Q33" s="150"/>
      <c r="R33" s="148">
        <f t="shared" si="1"/>
        <v>997.882015828928</v>
      </c>
      <c r="S33" s="150"/>
      <c r="T33" s="150"/>
      <c r="U33" s="148">
        <v>1646</v>
      </c>
      <c r="V33" s="138"/>
      <c r="W33" s="156">
        <f t="shared" si="2"/>
        <v>1435.76380948812</v>
      </c>
      <c r="X33" s="138"/>
      <c r="Y33" s="149"/>
      <c r="Z33" s="149">
        <v>30</v>
      </c>
      <c r="AA33" s="149"/>
      <c r="AB33" s="149">
        <v>28</v>
      </c>
      <c r="AC33" s="149"/>
      <c r="AD33" s="149">
        <v>30</v>
      </c>
      <c r="AE33" s="149"/>
      <c r="AF33" s="149">
        <v>29</v>
      </c>
      <c r="AG33" s="149"/>
      <c r="AH33" s="149">
        <v>30</v>
      </c>
      <c r="AI33" s="149"/>
      <c r="AJ33" s="149">
        <v>29</v>
      </c>
      <c r="AK33" s="138"/>
      <c r="AL33" s="149"/>
      <c r="AM33" s="149">
        <v>54</v>
      </c>
      <c r="AN33" s="149"/>
      <c r="AO33" s="149">
        <v>41</v>
      </c>
      <c r="AP33" s="148"/>
      <c r="AQ33" s="138"/>
      <c r="AR33" s="156"/>
      <c r="AS33" s="138"/>
      <c r="AT33" s="138"/>
      <c r="AU33" s="156"/>
      <c r="AV33" s="138"/>
      <c r="AW33" s="156"/>
      <c r="AX33" s="138"/>
      <c r="AY33" s="138"/>
      <c r="AZ33" s="138"/>
      <c r="BA33" s="138"/>
      <c r="BB33" s="156">
        <v>54</v>
      </c>
      <c r="BC33" s="138"/>
      <c r="BD33" s="156">
        <f t="shared" si="5"/>
        <v>47.1028224254913</v>
      </c>
      <c r="BE33" s="138"/>
      <c r="BF33" s="138"/>
      <c r="BG33" s="149">
        <v>66590</v>
      </c>
      <c r="BH33" s="149">
        <v>25</v>
      </c>
      <c r="BI33" s="149">
        <v>58084.7582465457</v>
      </c>
      <c r="BJ33" s="149">
        <v>68</v>
      </c>
      <c r="BK33" s="149">
        <v>100629.63</v>
      </c>
      <c r="BL33" s="149">
        <v>25</v>
      </c>
      <c r="BM33" s="149">
        <v>87776.6591228314</v>
      </c>
      <c r="BN33" s="149">
        <v>75</v>
      </c>
      <c r="BO33" s="149">
        <v>48.25</v>
      </c>
      <c r="BP33" s="138">
        <v>97.1</v>
      </c>
      <c r="BQ33" s="138"/>
      <c r="BR33" s="138"/>
      <c r="BS33" s="172"/>
      <c r="BT33" s="149">
        <v>34</v>
      </c>
      <c r="BU33" s="149"/>
      <c r="BV33" s="149">
        <v>32</v>
      </c>
      <c r="BW33" s="149">
        <v>33</v>
      </c>
      <c r="BX33" s="172"/>
      <c r="BY33" s="149">
        <v>33</v>
      </c>
      <c r="BZ33" s="149"/>
      <c r="CA33" s="149">
        <v>32</v>
      </c>
      <c r="CB33" s="149">
        <v>32.5</v>
      </c>
      <c r="CC33" s="177"/>
      <c r="CD33" s="149"/>
      <c r="CE33" s="149"/>
      <c r="CF33" s="149"/>
      <c r="CG33" s="149"/>
      <c r="CH33" s="177"/>
      <c r="CI33" s="149"/>
      <c r="CJ33" s="149"/>
      <c r="CK33" s="149"/>
      <c r="CL33" s="149"/>
      <c r="CM33" s="149">
        <v>32.75</v>
      </c>
      <c r="CN33" s="149">
        <v>53</v>
      </c>
      <c r="CO33" s="138"/>
      <c r="CP33" s="138" t="s">
        <v>476</v>
      </c>
      <c r="CQ33" s="138">
        <v>9</v>
      </c>
      <c r="CR33" s="138">
        <v>20</v>
      </c>
      <c r="CS33" s="138">
        <v>1</v>
      </c>
      <c r="CT33" s="156">
        <f t="shared" si="6"/>
        <v>30</v>
      </c>
      <c r="CU33" s="138"/>
      <c r="CV33" s="156">
        <f t="shared" si="7"/>
        <v>12.9097010751351</v>
      </c>
      <c r="CW33" s="138"/>
      <c r="CX33" s="138"/>
      <c r="CY33" s="138"/>
      <c r="CZ33" s="138"/>
      <c r="DA33" s="149">
        <v>98.53</v>
      </c>
      <c r="DB33" s="149">
        <v>76.78</v>
      </c>
      <c r="DC33" s="149">
        <v>98.58</v>
      </c>
      <c r="DD33" s="149">
        <v>98.11</v>
      </c>
      <c r="DE33" s="149">
        <v>99.53</v>
      </c>
      <c r="DF33" s="149">
        <v>100</v>
      </c>
      <c r="DG33" s="149">
        <v>95.255</v>
      </c>
      <c r="DH33" s="149">
        <v>0.952</v>
      </c>
      <c r="DI33" s="149">
        <v>95.2</v>
      </c>
      <c r="DJ33" s="149">
        <v>95.2275</v>
      </c>
      <c r="DK33" s="138">
        <v>0.874</v>
      </c>
      <c r="DL33" s="138">
        <v>87.4</v>
      </c>
      <c r="DM33" s="138">
        <v>0.98474</v>
      </c>
      <c r="DN33" s="138">
        <v>98.474</v>
      </c>
      <c r="DO33" s="138">
        <v>0.9863</v>
      </c>
      <c r="DP33" s="138">
        <v>98.63</v>
      </c>
      <c r="DQ33" s="138">
        <v>100</v>
      </c>
      <c r="DR33" s="138">
        <v>46</v>
      </c>
      <c r="DS33" s="195">
        <f t="shared" si="8"/>
        <v>86.1008</v>
      </c>
      <c r="DT33" s="138">
        <v>85</v>
      </c>
      <c r="DU33" s="149">
        <v>85</v>
      </c>
      <c r="DV33" s="149">
        <v>88.7761</v>
      </c>
      <c r="DW33" s="149">
        <v>85</v>
      </c>
      <c r="DX33" s="138"/>
      <c r="DY33" s="149">
        <v>13</v>
      </c>
      <c r="DZ33" s="149">
        <v>100</v>
      </c>
      <c r="EA33" s="149">
        <v>1</v>
      </c>
      <c r="EB33" s="149">
        <v>100</v>
      </c>
      <c r="EC33" s="149">
        <v>1</v>
      </c>
      <c r="ED33" s="149">
        <v>100</v>
      </c>
      <c r="EE33" s="149">
        <v>1</v>
      </c>
      <c r="EF33" s="149">
        <v>100</v>
      </c>
      <c r="EG33" s="138" t="s">
        <v>476</v>
      </c>
      <c r="EH33" s="149">
        <v>51</v>
      </c>
      <c r="EI33" s="149"/>
      <c r="EJ33" s="149">
        <v>52</v>
      </c>
      <c r="EK33" s="149">
        <v>51.5</v>
      </c>
      <c r="EL33" s="149">
        <v>90.3</v>
      </c>
      <c r="EM33" s="149">
        <v>68</v>
      </c>
      <c r="EN33" s="202">
        <v>1</v>
      </c>
      <c r="EO33" s="191">
        <v>0</v>
      </c>
      <c r="EP33" s="149">
        <v>0</v>
      </c>
      <c r="EQ33" s="149">
        <v>0</v>
      </c>
      <c r="ER33" s="202">
        <v>5</v>
      </c>
      <c r="ES33" s="7">
        <v>0</v>
      </c>
      <c r="ET33" s="149">
        <v>0</v>
      </c>
      <c r="EU33" s="149">
        <v>0</v>
      </c>
      <c r="EV33" s="7">
        <v>0</v>
      </c>
      <c r="EW33" s="149">
        <v>0</v>
      </c>
      <c r="EX33" s="149">
        <v>1</v>
      </c>
      <c r="EY33" s="149">
        <v>21</v>
      </c>
      <c r="EZ33" s="149">
        <v>21</v>
      </c>
      <c r="FA33" s="149">
        <v>10.5</v>
      </c>
      <c r="FB33" s="149">
        <v>26</v>
      </c>
      <c r="FC33" s="149">
        <v>0</v>
      </c>
      <c r="FD33" s="149">
        <v>0</v>
      </c>
      <c r="FE33" s="149">
        <v>0</v>
      </c>
      <c r="FF33" s="149">
        <v>4</v>
      </c>
      <c r="FG33" s="149">
        <v>2</v>
      </c>
      <c r="FH33" s="149">
        <v>100</v>
      </c>
      <c r="FI33" s="149">
        <v>0</v>
      </c>
      <c r="FJ33" s="149">
        <v>0</v>
      </c>
      <c r="FK33" s="7">
        <v>1</v>
      </c>
      <c r="FL33" s="149">
        <f t="shared" si="9"/>
        <v>100</v>
      </c>
      <c r="FM33" s="149">
        <v>66.6666666666667</v>
      </c>
      <c r="FN33" s="149">
        <v>65</v>
      </c>
      <c r="FO33" s="149">
        <v>2</v>
      </c>
      <c r="FP33" s="149">
        <v>14</v>
      </c>
      <c r="FQ33" s="149">
        <v>14</v>
      </c>
      <c r="FR33" s="149">
        <v>1</v>
      </c>
      <c r="FS33" s="149">
        <v>100</v>
      </c>
      <c r="FT33" s="149">
        <v>57</v>
      </c>
      <c r="FU33" s="149">
        <v>77</v>
      </c>
      <c r="FV33" s="149">
        <v>87.2857142857143</v>
      </c>
      <c r="FW33" s="149">
        <v>509</v>
      </c>
      <c r="FX33" s="149">
        <v>55</v>
      </c>
      <c r="FY33" s="149">
        <v>489</v>
      </c>
      <c r="FZ33" s="149">
        <v>56</v>
      </c>
      <c r="GA33" s="149"/>
      <c r="GB33" s="149">
        <v>50</v>
      </c>
      <c r="GC33" s="149"/>
      <c r="GD33" s="149">
        <v>33</v>
      </c>
      <c r="GE33" s="149">
        <v>48.5</v>
      </c>
      <c r="GF33" s="149">
        <v>0.757474747</v>
      </c>
      <c r="GG33" s="149">
        <v>57</v>
      </c>
      <c r="GH33" s="149">
        <v>57</v>
      </c>
      <c r="GI33" s="149"/>
      <c r="GJ33" s="149">
        <v>33</v>
      </c>
      <c r="GK33" s="149"/>
      <c r="GL33" s="149">
        <v>40</v>
      </c>
      <c r="GM33" s="149"/>
      <c r="GN33" s="149">
        <v>31</v>
      </c>
      <c r="GO33" s="149">
        <v>34.6666666666667</v>
      </c>
      <c r="GP33" s="149">
        <v>46.7222222222222</v>
      </c>
      <c r="GQ33" s="149">
        <v>69</v>
      </c>
      <c r="GR33" s="149"/>
      <c r="GS33" s="149">
        <v>38</v>
      </c>
      <c r="GT33" s="149"/>
      <c r="GU33" s="149">
        <v>39</v>
      </c>
      <c r="GV33" s="149"/>
      <c r="GW33" s="149">
        <v>33</v>
      </c>
      <c r="GX33" s="149">
        <v>36.6666666666667</v>
      </c>
      <c r="GY33" s="149"/>
      <c r="GZ33" s="149">
        <v>54</v>
      </c>
      <c r="HA33" s="149"/>
      <c r="HB33" s="149">
        <v>40</v>
      </c>
      <c r="HC33" s="149"/>
      <c r="HD33" s="149">
        <v>37</v>
      </c>
      <c r="HE33" s="149"/>
      <c r="HF33" s="149">
        <v>39</v>
      </c>
      <c r="HG33" s="149"/>
      <c r="HH33" s="149">
        <v>34</v>
      </c>
      <c r="HI33" s="149"/>
      <c r="HJ33" s="149">
        <v>38</v>
      </c>
      <c r="HK33" s="149"/>
      <c r="HL33" s="149">
        <v>36</v>
      </c>
      <c r="HM33" s="149"/>
      <c r="HN33" s="149">
        <v>38</v>
      </c>
      <c r="HO33" s="149"/>
      <c r="HP33" s="149">
        <v>35</v>
      </c>
      <c r="HQ33" s="149"/>
      <c r="HR33" s="149">
        <v>39</v>
      </c>
      <c r="HS33" s="149"/>
      <c r="HT33" s="149">
        <v>37</v>
      </c>
      <c r="HU33" s="149"/>
      <c r="HV33" s="149">
        <v>52</v>
      </c>
      <c r="HW33" s="149"/>
      <c r="HX33" s="149">
        <v>36</v>
      </c>
      <c r="HY33" s="149"/>
      <c r="HZ33" s="149">
        <v>39</v>
      </c>
      <c r="IA33" s="149"/>
      <c r="IB33" s="149">
        <v>31</v>
      </c>
      <c r="IC33" s="149">
        <v>39</v>
      </c>
      <c r="ID33" s="149"/>
      <c r="IE33" s="149">
        <v>36</v>
      </c>
      <c r="IF33" s="149"/>
      <c r="IG33" s="149">
        <v>38</v>
      </c>
      <c r="IH33" s="149">
        <v>37</v>
      </c>
      <c r="II33" s="149"/>
      <c r="IJ33" s="149">
        <v>31</v>
      </c>
      <c r="IK33" s="149"/>
      <c r="IL33" s="149">
        <v>28</v>
      </c>
      <c r="IM33" s="149">
        <v>29.5</v>
      </c>
      <c r="IN33" s="149">
        <v>35.5416666666667</v>
      </c>
      <c r="IO33" s="149">
        <v>42</v>
      </c>
      <c r="IP33" s="148">
        <v>0.20595382746051</v>
      </c>
      <c r="IQ33" s="138"/>
      <c r="IR33" s="138"/>
      <c r="IS33" s="149">
        <v>1</v>
      </c>
      <c r="IT33" s="149">
        <v>32</v>
      </c>
      <c r="IU33" s="149">
        <v>1</v>
      </c>
      <c r="IV33" s="149">
        <v>31</v>
      </c>
      <c r="IW33" s="149">
        <v>0.14</v>
      </c>
      <c r="IX33" s="149">
        <v>28</v>
      </c>
      <c r="IY33" s="149">
        <v>30.3333333333333</v>
      </c>
      <c r="IZ33" s="149">
        <v>33.16609416</v>
      </c>
      <c r="JA33" s="149">
        <v>31</v>
      </c>
      <c r="JB33" s="149">
        <v>31</v>
      </c>
      <c r="JC33" s="149">
        <v>97.52</v>
      </c>
      <c r="JD33" s="149">
        <v>83</v>
      </c>
      <c r="JE33" s="149">
        <v>83</v>
      </c>
      <c r="JF33" s="149">
        <v>93.0189971923828</v>
      </c>
      <c r="JG33" s="149">
        <v>84</v>
      </c>
      <c r="JH33" s="149">
        <v>84</v>
      </c>
      <c r="JI33" s="138"/>
      <c r="JJ33" s="138"/>
      <c r="JK33" s="156">
        <v>1</v>
      </c>
      <c r="JL33" s="138"/>
      <c r="JM33" s="156">
        <v>29</v>
      </c>
      <c r="JN33" s="150"/>
      <c r="JO33" s="150"/>
      <c r="JP33" s="148">
        <v>2952</v>
      </c>
      <c r="JQ33" s="150"/>
      <c r="JR33" s="150"/>
      <c r="JS33" s="150"/>
      <c r="JT33" s="150"/>
      <c r="JU33" s="148">
        <v>234</v>
      </c>
      <c r="JV33" s="150"/>
      <c r="JW33" s="150"/>
      <c r="JX33" s="150"/>
      <c r="JY33" s="150"/>
      <c r="JZ33" s="148">
        <v>68</v>
      </c>
      <c r="KA33" s="150"/>
      <c r="KB33" s="150"/>
      <c r="KC33" s="150"/>
      <c r="KD33" s="150"/>
      <c r="KE33" s="148">
        <v>52</v>
      </c>
      <c r="KF33" s="227"/>
      <c r="KG33" s="227"/>
      <c r="KH33" s="227"/>
      <c r="KI33" s="227"/>
      <c r="KJ33" s="227"/>
      <c r="KK33" s="227"/>
      <c r="KL33" s="227"/>
      <c r="KM33" s="227"/>
      <c r="KN33" s="235"/>
    </row>
    <row r="34" s="122" customFormat="1" ht="22.5" customHeight="1" spans="1:300">
      <c r="A34" s="139" t="s">
        <v>626</v>
      </c>
      <c r="B34" s="98" t="s">
        <v>627</v>
      </c>
      <c r="C34" s="98" t="s">
        <v>628</v>
      </c>
      <c r="D34" s="98" t="s">
        <v>629</v>
      </c>
      <c r="E34" s="98" t="s">
        <v>627</v>
      </c>
      <c r="F34" s="98" t="s">
        <v>463</v>
      </c>
      <c r="G34" s="98" t="s">
        <v>630</v>
      </c>
      <c r="H34" s="138">
        <v>91</v>
      </c>
      <c r="I34" s="138">
        <v>9676135</v>
      </c>
      <c r="J34" s="138">
        <v>1.85581874297077</v>
      </c>
      <c r="K34" s="138">
        <v>207730000000</v>
      </c>
      <c r="L34" s="138">
        <v>1</v>
      </c>
      <c r="M34" s="138">
        <f t="shared" si="0"/>
        <v>21468.2825322301</v>
      </c>
      <c r="N34" s="138">
        <v>1</v>
      </c>
      <c r="O34" s="148">
        <v>202</v>
      </c>
      <c r="P34" s="148">
        <v>202</v>
      </c>
      <c r="Q34" s="150"/>
      <c r="R34" s="148">
        <f t="shared" si="1"/>
        <v>108.846836882702</v>
      </c>
      <c r="S34" s="150"/>
      <c r="T34" s="150"/>
      <c r="U34" s="148">
        <v>308</v>
      </c>
      <c r="V34" s="138"/>
      <c r="W34" s="156">
        <f t="shared" si="2"/>
        <v>165.964483959763</v>
      </c>
      <c r="X34" s="138"/>
      <c r="Y34" s="149"/>
      <c r="Z34" s="149">
        <v>30</v>
      </c>
      <c r="AA34" s="149"/>
      <c r="AB34" s="149">
        <v>28</v>
      </c>
      <c r="AC34" s="149"/>
      <c r="AD34" s="149">
        <v>30</v>
      </c>
      <c r="AE34" s="149"/>
      <c r="AF34" s="149">
        <v>29</v>
      </c>
      <c r="AG34" s="149"/>
      <c r="AH34" s="149">
        <v>30</v>
      </c>
      <c r="AI34" s="149"/>
      <c r="AJ34" s="149">
        <v>29</v>
      </c>
      <c r="AK34" s="138"/>
      <c r="AL34" s="149">
        <v>1</v>
      </c>
      <c r="AM34" s="149">
        <v>7</v>
      </c>
      <c r="AN34" s="149">
        <v>0.538845727142088</v>
      </c>
      <c r="AO34" s="149">
        <v>8</v>
      </c>
      <c r="AP34" s="148"/>
      <c r="AQ34" s="138"/>
      <c r="AR34" s="156"/>
      <c r="AS34" s="138"/>
      <c r="AT34" s="138"/>
      <c r="AU34" s="156"/>
      <c r="AV34" s="138"/>
      <c r="AW34" s="156"/>
      <c r="AX34" s="138"/>
      <c r="AY34" s="138"/>
      <c r="AZ34" s="138"/>
      <c r="BA34" s="138"/>
      <c r="BB34" s="156">
        <v>15</v>
      </c>
      <c r="BC34" s="138"/>
      <c r="BD34" s="156">
        <f t="shared" si="5"/>
        <v>8.08268590713132</v>
      </c>
      <c r="BE34" s="138"/>
      <c r="BF34" s="138"/>
      <c r="BG34" s="149">
        <v>3105</v>
      </c>
      <c r="BH34" s="149">
        <v>6</v>
      </c>
      <c r="BI34" s="149">
        <v>1673.11598277618</v>
      </c>
      <c r="BJ34" s="149">
        <v>9</v>
      </c>
      <c r="BK34" s="149">
        <v>4508.49</v>
      </c>
      <c r="BL34" s="149">
        <v>6</v>
      </c>
      <c r="BM34" s="149">
        <v>2429.38057236283</v>
      </c>
      <c r="BN34" s="149">
        <v>10</v>
      </c>
      <c r="BO34" s="149">
        <v>7.75</v>
      </c>
      <c r="BP34" s="138">
        <v>87.4</v>
      </c>
      <c r="BQ34" s="138"/>
      <c r="BR34" s="138"/>
      <c r="BS34" s="172"/>
      <c r="BT34" s="149">
        <v>34</v>
      </c>
      <c r="BU34" s="149"/>
      <c r="BV34" s="149">
        <v>32</v>
      </c>
      <c r="BW34" s="149">
        <v>33</v>
      </c>
      <c r="BX34" s="172"/>
      <c r="BY34" s="149">
        <v>33</v>
      </c>
      <c r="BZ34" s="149"/>
      <c r="CA34" s="149">
        <v>32</v>
      </c>
      <c r="CB34" s="149">
        <v>32.5</v>
      </c>
      <c r="CC34" s="177"/>
      <c r="CD34" s="149"/>
      <c r="CE34" s="149"/>
      <c r="CF34" s="149"/>
      <c r="CG34" s="149"/>
      <c r="CH34" s="177"/>
      <c r="CI34" s="149"/>
      <c r="CJ34" s="149"/>
      <c r="CK34" s="149"/>
      <c r="CL34" s="149"/>
      <c r="CM34" s="149">
        <v>32.75</v>
      </c>
      <c r="CN34" s="149">
        <v>53</v>
      </c>
      <c r="CO34" s="138"/>
      <c r="CP34" s="138" t="s">
        <v>476</v>
      </c>
      <c r="CQ34" s="138">
        <v>2</v>
      </c>
      <c r="CR34" s="138">
        <v>4</v>
      </c>
      <c r="CS34" s="138" t="s">
        <v>476</v>
      </c>
      <c r="CT34" s="156">
        <f t="shared" si="6"/>
        <v>6</v>
      </c>
      <c r="CU34" s="138"/>
      <c r="CV34" s="156">
        <f t="shared" si="7"/>
        <v>6</v>
      </c>
      <c r="CW34" s="138"/>
      <c r="CX34" s="138"/>
      <c r="CY34" s="138"/>
      <c r="CZ34" s="138"/>
      <c r="DA34" s="149">
        <v>59.31</v>
      </c>
      <c r="DB34" s="149">
        <v>72.04</v>
      </c>
      <c r="DC34" s="149">
        <v>62.74</v>
      </c>
      <c r="DD34" s="149">
        <v>62.74</v>
      </c>
      <c r="DE34" s="149">
        <v>63.21</v>
      </c>
      <c r="DF34" s="149">
        <v>54.72</v>
      </c>
      <c r="DG34" s="149">
        <v>62.46</v>
      </c>
      <c r="DH34" s="149">
        <v>0.851</v>
      </c>
      <c r="DI34" s="149">
        <v>85.1</v>
      </c>
      <c r="DJ34" s="149">
        <v>73.78</v>
      </c>
      <c r="DK34" s="138">
        <v>0.793</v>
      </c>
      <c r="DL34" s="138">
        <v>79.3</v>
      </c>
      <c r="DM34" s="138">
        <v>0.8043</v>
      </c>
      <c r="DN34" s="138">
        <v>80.43</v>
      </c>
      <c r="DO34" s="138">
        <v>0.5479</v>
      </c>
      <c r="DP34" s="138">
        <v>54.79</v>
      </c>
      <c r="DQ34" s="138">
        <v>88.73</v>
      </c>
      <c r="DR34" s="138">
        <v>52.90625</v>
      </c>
      <c r="DS34" s="195">
        <f t="shared" si="8"/>
        <v>71.23125</v>
      </c>
      <c r="DT34" s="138">
        <v>79.5</v>
      </c>
      <c r="DU34" s="149">
        <v>80</v>
      </c>
      <c r="DV34" s="149">
        <v>75.00375</v>
      </c>
      <c r="DW34" s="149">
        <v>41</v>
      </c>
      <c r="DX34" s="138"/>
      <c r="DY34" s="149">
        <v>21</v>
      </c>
      <c r="DZ34" s="149">
        <v>100</v>
      </c>
      <c r="EA34" s="149">
        <v>1</v>
      </c>
      <c r="EB34" s="149">
        <v>100</v>
      </c>
      <c r="EC34" s="149">
        <v>1</v>
      </c>
      <c r="ED34" s="149">
        <v>100</v>
      </c>
      <c r="EE34" s="149">
        <v>1</v>
      </c>
      <c r="EF34" s="149">
        <v>100</v>
      </c>
      <c r="EG34" s="138" t="s">
        <v>476</v>
      </c>
      <c r="EH34" s="149">
        <v>51</v>
      </c>
      <c r="EI34" s="149"/>
      <c r="EJ34" s="149">
        <v>52</v>
      </c>
      <c r="EK34" s="149">
        <v>51.5</v>
      </c>
      <c r="EL34" s="149">
        <v>90.3</v>
      </c>
      <c r="EM34" s="149">
        <v>68</v>
      </c>
      <c r="EN34" s="202">
        <v>0</v>
      </c>
      <c r="EO34" s="191">
        <v>0</v>
      </c>
      <c r="EP34" s="149">
        <v>0</v>
      </c>
      <c r="EQ34" s="149">
        <v>0</v>
      </c>
      <c r="ER34" s="202">
        <v>3</v>
      </c>
      <c r="ES34" s="7">
        <v>0</v>
      </c>
      <c r="ET34" s="149">
        <v>0</v>
      </c>
      <c r="EU34" s="149">
        <v>0</v>
      </c>
      <c r="EV34" s="7">
        <v>0</v>
      </c>
      <c r="EW34" s="149">
        <v>0</v>
      </c>
      <c r="EX34" s="149">
        <v>1</v>
      </c>
      <c r="EY34" s="149">
        <v>21</v>
      </c>
      <c r="EZ34" s="149">
        <v>21</v>
      </c>
      <c r="FA34" s="149">
        <v>10.5</v>
      </c>
      <c r="FB34" s="149">
        <v>26</v>
      </c>
      <c r="FC34" s="149">
        <v>0</v>
      </c>
      <c r="FD34" s="149">
        <v>0</v>
      </c>
      <c r="FE34" s="149">
        <v>0</v>
      </c>
      <c r="FF34" s="149">
        <v>2</v>
      </c>
      <c r="FG34" s="149">
        <v>2</v>
      </c>
      <c r="FH34" s="149">
        <v>100</v>
      </c>
      <c r="FI34" s="149">
        <v>0</v>
      </c>
      <c r="FJ34" s="149">
        <v>0</v>
      </c>
      <c r="FK34" s="7">
        <v>1</v>
      </c>
      <c r="FL34" s="149">
        <f t="shared" si="9"/>
        <v>100</v>
      </c>
      <c r="FM34" s="149">
        <v>66.6666666666667</v>
      </c>
      <c r="FN34" s="149">
        <v>65</v>
      </c>
      <c r="FO34" s="149">
        <v>2</v>
      </c>
      <c r="FP34" s="149">
        <v>14</v>
      </c>
      <c r="FQ34" s="149">
        <v>14</v>
      </c>
      <c r="FR34" s="149">
        <v>1</v>
      </c>
      <c r="FS34" s="149">
        <v>100</v>
      </c>
      <c r="FT34" s="149">
        <v>57</v>
      </c>
      <c r="FU34" s="149">
        <v>77</v>
      </c>
      <c r="FV34" s="149">
        <v>87.2857142857143</v>
      </c>
      <c r="FW34" s="149">
        <v>481</v>
      </c>
      <c r="FX34" s="149">
        <v>36</v>
      </c>
      <c r="FY34" s="149">
        <v>473</v>
      </c>
      <c r="FZ34" s="149">
        <v>37</v>
      </c>
      <c r="GA34" s="149"/>
      <c r="GB34" s="149">
        <v>50</v>
      </c>
      <c r="GC34" s="149"/>
      <c r="GD34" s="149">
        <v>33</v>
      </c>
      <c r="GE34" s="149">
        <v>39</v>
      </c>
      <c r="GF34" s="149">
        <v>0.677222222</v>
      </c>
      <c r="GG34" s="149">
        <v>28</v>
      </c>
      <c r="GH34" s="149">
        <v>28</v>
      </c>
      <c r="GI34" s="149">
        <v>0.75</v>
      </c>
      <c r="GJ34" s="149">
        <v>76</v>
      </c>
      <c r="GK34" s="149">
        <v>0.41</v>
      </c>
      <c r="GL34" s="149">
        <v>19</v>
      </c>
      <c r="GM34" s="149"/>
      <c r="GN34" s="149">
        <v>31</v>
      </c>
      <c r="GO34" s="149">
        <v>42</v>
      </c>
      <c r="GP34" s="149">
        <v>36.3333333333333</v>
      </c>
      <c r="GQ34" s="149">
        <v>45</v>
      </c>
      <c r="GR34" s="149">
        <v>0.51</v>
      </c>
      <c r="GS34" s="149">
        <v>30</v>
      </c>
      <c r="GT34" s="149">
        <v>0.47</v>
      </c>
      <c r="GU34" s="149">
        <v>29</v>
      </c>
      <c r="GV34" s="149"/>
      <c r="GW34" s="149">
        <v>33</v>
      </c>
      <c r="GX34" s="149">
        <v>30.6666666666667</v>
      </c>
      <c r="GY34" s="149">
        <v>0.64</v>
      </c>
      <c r="GZ34" s="149">
        <v>40</v>
      </c>
      <c r="HA34" s="149">
        <v>0.19</v>
      </c>
      <c r="HB34" s="149">
        <v>12</v>
      </c>
      <c r="HC34" s="149">
        <v>0.22</v>
      </c>
      <c r="HD34" s="149">
        <v>32</v>
      </c>
      <c r="HE34" s="149">
        <v>0.39</v>
      </c>
      <c r="HF34" s="149">
        <v>11</v>
      </c>
      <c r="HG34" s="149">
        <v>0.32</v>
      </c>
      <c r="HH34" s="149">
        <v>61</v>
      </c>
      <c r="HI34" s="149">
        <v>0.55</v>
      </c>
      <c r="HJ34" s="149">
        <v>38</v>
      </c>
      <c r="HK34" s="149">
        <v>0.2</v>
      </c>
      <c r="HL34" s="149">
        <v>16</v>
      </c>
      <c r="HM34" s="149">
        <v>0.31</v>
      </c>
      <c r="HN34" s="149">
        <v>19</v>
      </c>
      <c r="HO34" s="149">
        <v>0.44</v>
      </c>
      <c r="HP34" s="149">
        <v>57</v>
      </c>
      <c r="HQ34" s="149">
        <v>0.24</v>
      </c>
      <c r="HR34" s="149">
        <v>11</v>
      </c>
      <c r="HS34" s="149">
        <v>0.43</v>
      </c>
      <c r="HT34" s="149">
        <v>54</v>
      </c>
      <c r="HU34" s="149">
        <v>0.25</v>
      </c>
      <c r="HV34" s="149">
        <v>37</v>
      </c>
      <c r="HW34" s="149">
        <v>0.2</v>
      </c>
      <c r="HX34" s="149">
        <v>23</v>
      </c>
      <c r="HY34" s="149">
        <v>0.27</v>
      </c>
      <c r="HZ34" s="149">
        <v>16</v>
      </c>
      <c r="IA34" s="149">
        <v>0.37</v>
      </c>
      <c r="IB34" s="149">
        <v>82</v>
      </c>
      <c r="IC34" s="149">
        <v>33.9333333333333</v>
      </c>
      <c r="ID34" s="149">
        <v>0.64</v>
      </c>
      <c r="IE34" s="149">
        <v>89</v>
      </c>
      <c r="IF34" s="149">
        <v>0.64</v>
      </c>
      <c r="IG34" s="149">
        <v>66</v>
      </c>
      <c r="IH34" s="149">
        <v>77.5</v>
      </c>
      <c r="II34" s="149"/>
      <c r="IJ34" s="149">
        <v>31</v>
      </c>
      <c r="IK34" s="149"/>
      <c r="IL34" s="149">
        <v>28</v>
      </c>
      <c r="IM34" s="149">
        <v>29.5</v>
      </c>
      <c r="IN34" s="149">
        <v>42.9</v>
      </c>
      <c r="IO34" s="149">
        <v>55</v>
      </c>
      <c r="IP34" s="148">
        <v>0.0974025974025974</v>
      </c>
      <c r="IQ34" s="138"/>
      <c r="IR34" s="138"/>
      <c r="IS34" s="149">
        <v>0.994</v>
      </c>
      <c r="IT34" s="149">
        <v>31</v>
      </c>
      <c r="IU34" s="149">
        <v>1</v>
      </c>
      <c r="IV34" s="149">
        <v>31</v>
      </c>
      <c r="IW34" s="149">
        <v>-0.65</v>
      </c>
      <c r="IX34" s="149">
        <v>15</v>
      </c>
      <c r="IY34" s="149">
        <v>25.6666666666667</v>
      </c>
      <c r="IZ34" s="149">
        <v>24.52914482</v>
      </c>
      <c r="JA34" s="149">
        <v>13</v>
      </c>
      <c r="JB34" s="149">
        <v>13</v>
      </c>
      <c r="JC34" s="149">
        <v>77.76</v>
      </c>
      <c r="JD34" s="149">
        <v>29</v>
      </c>
      <c r="JE34" s="149">
        <v>29</v>
      </c>
      <c r="JF34" s="149">
        <v>72.356201171875</v>
      </c>
      <c r="JG34" s="149">
        <v>14</v>
      </c>
      <c r="JH34" s="149">
        <v>14</v>
      </c>
      <c r="JI34" s="138"/>
      <c r="JJ34" s="138"/>
      <c r="JK34" s="156">
        <v>1</v>
      </c>
      <c r="JL34" s="138"/>
      <c r="JM34" s="156"/>
      <c r="JN34" s="150"/>
      <c r="JO34" s="150"/>
      <c r="JP34" s="148">
        <v>1252</v>
      </c>
      <c r="JQ34" s="150"/>
      <c r="JR34" s="150"/>
      <c r="JS34" s="150"/>
      <c r="JT34" s="150"/>
      <c r="JU34" s="148">
        <v>35</v>
      </c>
      <c r="JV34" s="150"/>
      <c r="JW34" s="150"/>
      <c r="JX34" s="150"/>
      <c r="JY34" s="150"/>
      <c r="JZ34" s="148">
        <v>6</v>
      </c>
      <c r="KA34" s="150"/>
      <c r="KB34" s="150"/>
      <c r="KC34" s="150"/>
      <c r="KD34" s="150"/>
      <c r="KE34" s="148">
        <v>13</v>
      </c>
      <c r="KF34" s="227"/>
      <c r="KG34" s="227"/>
      <c r="KH34" s="227"/>
      <c r="KI34" s="227"/>
      <c r="KJ34" s="227"/>
      <c r="KK34" s="227"/>
      <c r="KL34" s="227"/>
      <c r="KM34" s="227"/>
      <c r="KN34" s="235"/>
    </row>
    <row r="35" s="122" customFormat="1" ht="22.5" customHeight="1" spans="1:300">
      <c r="A35" s="139" t="s">
        <v>631</v>
      </c>
      <c r="B35" s="98" t="s">
        <v>632</v>
      </c>
      <c r="C35" s="98" t="s">
        <v>633</v>
      </c>
      <c r="D35" s="98" t="s">
        <v>634</v>
      </c>
      <c r="E35" s="98" t="s">
        <v>632</v>
      </c>
      <c r="F35" s="98" t="s">
        <v>463</v>
      </c>
      <c r="G35" s="98" t="s">
        <v>635</v>
      </c>
      <c r="H35" s="138">
        <v>91</v>
      </c>
      <c r="I35" s="138">
        <v>5255017</v>
      </c>
      <c r="J35" s="138">
        <v>1.00787752994662</v>
      </c>
      <c r="K35" s="138">
        <v>642390000000</v>
      </c>
      <c r="L35" s="138">
        <v>3.09242767053387</v>
      </c>
      <c r="M35" s="138">
        <f t="shared" si="0"/>
        <v>122243.182086756</v>
      </c>
      <c r="N35" s="138">
        <v>1</v>
      </c>
      <c r="O35" s="148">
        <v>689</v>
      </c>
      <c r="P35" s="148">
        <v>689</v>
      </c>
      <c r="Q35" s="150"/>
      <c r="R35" s="148">
        <f t="shared" si="1"/>
        <v>683.614803910244</v>
      </c>
      <c r="S35" s="150"/>
      <c r="T35" s="150"/>
      <c r="U35" s="148">
        <v>1005</v>
      </c>
      <c r="V35" s="138"/>
      <c r="W35" s="156">
        <f t="shared" si="2"/>
        <v>997.144960710879</v>
      </c>
      <c r="X35" s="138"/>
      <c r="Y35" s="149"/>
      <c r="Z35" s="149">
        <v>30</v>
      </c>
      <c r="AA35" s="149"/>
      <c r="AB35" s="149">
        <v>28</v>
      </c>
      <c r="AC35" s="149"/>
      <c r="AD35" s="149">
        <v>30</v>
      </c>
      <c r="AE35" s="149"/>
      <c r="AF35" s="149">
        <v>29</v>
      </c>
      <c r="AG35" s="149"/>
      <c r="AH35" s="149">
        <v>30</v>
      </c>
      <c r="AI35" s="149"/>
      <c r="AJ35" s="149">
        <v>29</v>
      </c>
      <c r="AK35" s="138"/>
      <c r="AL35" s="149"/>
      <c r="AM35" s="149">
        <v>54</v>
      </c>
      <c r="AN35" s="149"/>
      <c r="AO35" s="149">
        <v>41</v>
      </c>
      <c r="AP35" s="148"/>
      <c r="AQ35" s="138"/>
      <c r="AR35" s="156"/>
      <c r="AS35" s="138"/>
      <c r="AT35" s="138"/>
      <c r="AU35" s="156"/>
      <c r="AV35" s="138"/>
      <c r="AW35" s="156"/>
      <c r="AX35" s="138"/>
      <c r="AY35" s="138"/>
      <c r="AZ35" s="138"/>
      <c r="BA35" s="138"/>
      <c r="BB35" s="156">
        <v>97</v>
      </c>
      <c r="BC35" s="138"/>
      <c r="BD35" s="156">
        <f t="shared" si="5"/>
        <v>96.2418519293087</v>
      </c>
      <c r="BE35" s="138"/>
      <c r="BF35" s="138"/>
      <c r="BG35" s="149">
        <v>11394.21</v>
      </c>
      <c r="BH35" s="149">
        <v>9</v>
      </c>
      <c r="BI35" s="149">
        <v>11305.1533162005</v>
      </c>
      <c r="BJ35" s="149">
        <v>25</v>
      </c>
      <c r="BK35" s="149">
        <v>22450.17</v>
      </c>
      <c r="BL35" s="149">
        <v>10</v>
      </c>
      <c r="BM35" s="149">
        <v>22274.7003806991</v>
      </c>
      <c r="BN35" s="149">
        <v>30</v>
      </c>
      <c r="BO35" s="149">
        <v>18.5</v>
      </c>
      <c r="BP35" s="138">
        <v>90.7</v>
      </c>
      <c r="BQ35" s="138"/>
      <c r="BR35" s="138"/>
      <c r="BS35" s="172"/>
      <c r="BT35" s="149">
        <v>34</v>
      </c>
      <c r="BU35" s="149"/>
      <c r="BV35" s="149">
        <v>32</v>
      </c>
      <c r="BW35" s="149">
        <v>33</v>
      </c>
      <c r="BX35" s="172"/>
      <c r="BY35" s="149">
        <v>33</v>
      </c>
      <c r="BZ35" s="149"/>
      <c r="CA35" s="149">
        <v>32</v>
      </c>
      <c r="CB35" s="149">
        <v>32.5</v>
      </c>
      <c r="CC35" s="177"/>
      <c r="CD35" s="149"/>
      <c r="CE35" s="149"/>
      <c r="CF35" s="149"/>
      <c r="CG35" s="149"/>
      <c r="CH35" s="177"/>
      <c r="CI35" s="149"/>
      <c r="CJ35" s="149"/>
      <c r="CK35" s="149"/>
      <c r="CL35" s="149"/>
      <c r="CM35" s="149">
        <v>32.75</v>
      </c>
      <c r="CN35" s="149">
        <v>53</v>
      </c>
      <c r="CO35" s="138"/>
      <c r="CP35" s="138" t="s">
        <v>476</v>
      </c>
      <c r="CQ35" s="138">
        <v>6</v>
      </c>
      <c r="CR35" s="138">
        <v>89</v>
      </c>
      <c r="CS35" s="138" t="s">
        <v>476</v>
      </c>
      <c r="CT35" s="156">
        <f t="shared" si="6"/>
        <v>95</v>
      </c>
      <c r="CU35" s="138"/>
      <c r="CV35" s="156">
        <f t="shared" si="7"/>
        <v>30.7202011239278</v>
      </c>
      <c r="CW35" s="138"/>
      <c r="CX35" s="138"/>
      <c r="CY35" s="138"/>
      <c r="CZ35" s="138"/>
      <c r="DA35" s="149">
        <v>95.59</v>
      </c>
      <c r="DB35" s="149">
        <v>78.67</v>
      </c>
      <c r="DC35" s="149">
        <v>94.34</v>
      </c>
      <c r="DD35" s="149">
        <v>96.23</v>
      </c>
      <c r="DE35" s="149">
        <v>93.87</v>
      </c>
      <c r="DF35" s="149">
        <v>92.92</v>
      </c>
      <c r="DG35" s="149">
        <v>91.9366666666667</v>
      </c>
      <c r="DH35" s="149">
        <v>0.95</v>
      </c>
      <c r="DI35" s="149">
        <v>95</v>
      </c>
      <c r="DJ35" s="149">
        <v>93.4683333333333</v>
      </c>
      <c r="DK35" s="138">
        <v>0.523</v>
      </c>
      <c r="DL35" s="138">
        <v>52.3</v>
      </c>
      <c r="DM35" s="138">
        <v>0.91377</v>
      </c>
      <c r="DN35" s="138">
        <v>91.377</v>
      </c>
      <c r="DO35" s="138">
        <v>0.9178</v>
      </c>
      <c r="DP35" s="138">
        <v>91.78</v>
      </c>
      <c r="DQ35" s="138">
        <v>90.9</v>
      </c>
      <c r="DR35" s="138">
        <v>58</v>
      </c>
      <c r="DS35" s="195">
        <f t="shared" si="8"/>
        <v>76.8714</v>
      </c>
      <c r="DT35" s="138">
        <v>78.7</v>
      </c>
      <c r="DU35" s="149">
        <v>79</v>
      </c>
      <c r="DV35" s="149">
        <v>83.1132444444444</v>
      </c>
      <c r="DW35" s="149">
        <v>67</v>
      </c>
      <c r="DX35" s="138"/>
      <c r="DY35" s="149">
        <v>39</v>
      </c>
      <c r="DZ35" s="149">
        <v>100</v>
      </c>
      <c r="EA35" s="149">
        <v>1</v>
      </c>
      <c r="EB35" s="149">
        <v>100</v>
      </c>
      <c r="EC35" s="149">
        <v>1</v>
      </c>
      <c r="ED35" s="149">
        <v>100</v>
      </c>
      <c r="EE35" s="149">
        <v>1</v>
      </c>
      <c r="EF35" s="149">
        <v>100</v>
      </c>
      <c r="EG35" s="138" t="s">
        <v>476</v>
      </c>
      <c r="EH35" s="149">
        <v>51</v>
      </c>
      <c r="EI35" s="149"/>
      <c r="EJ35" s="149">
        <v>52</v>
      </c>
      <c r="EK35" s="149">
        <v>51.5</v>
      </c>
      <c r="EL35" s="149">
        <v>90.3</v>
      </c>
      <c r="EM35" s="149">
        <v>68</v>
      </c>
      <c r="EN35" s="202">
        <v>2</v>
      </c>
      <c r="EO35" s="191">
        <v>0</v>
      </c>
      <c r="EP35" s="149">
        <v>0</v>
      </c>
      <c r="EQ35" s="149">
        <v>0</v>
      </c>
      <c r="ER35" s="202">
        <v>1</v>
      </c>
      <c r="ES35" s="7">
        <v>0</v>
      </c>
      <c r="ET35" s="149">
        <v>0</v>
      </c>
      <c r="EU35" s="149">
        <v>0</v>
      </c>
      <c r="EV35" s="7">
        <v>0</v>
      </c>
      <c r="EW35" s="149">
        <v>0</v>
      </c>
      <c r="EX35" s="149"/>
      <c r="EY35" s="149">
        <v>52</v>
      </c>
      <c r="EZ35" s="149">
        <v>52</v>
      </c>
      <c r="FA35" s="149">
        <v>26</v>
      </c>
      <c r="FB35" s="149">
        <v>41</v>
      </c>
      <c r="FC35" s="149">
        <v>0</v>
      </c>
      <c r="FD35" s="149">
        <v>0</v>
      </c>
      <c r="FE35" s="149">
        <v>0</v>
      </c>
      <c r="FF35" s="149">
        <v>2</v>
      </c>
      <c r="FG35" s="149">
        <v>2</v>
      </c>
      <c r="FH35" s="149">
        <v>100</v>
      </c>
      <c r="FI35" s="149">
        <v>0</v>
      </c>
      <c r="FJ35" s="149">
        <v>0</v>
      </c>
      <c r="FK35" s="7">
        <v>1</v>
      </c>
      <c r="FL35" s="149">
        <f t="shared" si="9"/>
        <v>100</v>
      </c>
      <c r="FM35" s="149">
        <v>66.6666666666667</v>
      </c>
      <c r="FN35" s="149">
        <v>65</v>
      </c>
      <c r="FO35" s="149">
        <v>3</v>
      </c>
      <c r="FP35" s="149">
        <v>28</v>
      </c>
      <c r="FQ35" s="149">
        <v>28</v>
      </c>
      <c r="FR35" s="149">
        <v>1</v>
      </c>
      <c r="FS35" s="149">
        <v>100</v>
      </c>
      <c r="FT35" s="149">
        <v>64</v>
      </c>
      <c r="FU35" s="149">
        <v>77</v>
      </c>
      <c r="FV35" s="149">
        <v>87.2857142857143</v>
      </c>
      <c r="FW35" s="149">
        <v>500</v>
      </c>
      <c r="FX35" s="149">
        <v>52</v>
      </c>
      <c r="FY35" s="149">
        <v>492</v>
      </c>
      <c r="FZ35" s="149">
        <v>57</v>
      </c>
      <c r="GA35" s="149"/>
      <c r="GB35" s="149">
        <v>50</v>
      </c>
      <c r="GC35" s="149"/>
      <c r="GD35" s="149">
        <v>33</v>
      </c>
      <c r="GE35" s="149">
        <v>48</v>
      </c>
      <c r="GF35" s="149">
        <v>0.685</v>
      </c>
      <c r="GG35" s="149">
        <v>30</v>
      </c>
      <c r="GH35" s="149">
        <v>30</v>
      </c>
      <c r="GI35" s="149">
        <v>0.66</v>
      </c>
      <c r="GJ35" s="149">
        <v>30</v>
      </c>
      <c r="GK35" s="149">
        <v>0.4</v>
      </c>
      <c r="GL35" s="149">
        <v>15</v>
      </c>
      <c r="GM35" s="149">
        <v>71.9887341</v>
      </c>
      <c r="GN35" s="149">
        <v>18</v>
      </c>
      <c r="GO35" s="149">
        <v>21</v>
      </c>
      <c r="GP35" s="149">
        <v>33</v>
      </c>
      <c r="GQ35" s="149">
        <v>37</v>
      </c>
      <c r="GR35" s="149">
        <v>0.45</v>
      </c>
      <c r="GS35" s="149">
        <v>16</v>
      </c>
      <c r="GT35" s="149">
        <v>0.4</v>
      </c>
      <c r="GU35" s="149">
        <v>14</v>
      </c>
      <c r="GV35" s="149">
        <v>26.09681561</v>
      </c>
      <c r="GW35" s="149">
        <v>19</v>
      </c>
      <c r="GX35" s="149">
        <v>16.3333333333333</v>
      </c>
      <c r="GY35" s="149">
        <v>0.59</v>
      </c>
      <c r="GZ35" s="149">
        <v>18</v>
      </c>
      <c r="HA35" s="149">
        <v>0.24</v>
      </c>
      <c r="HB35" s="149">
        <v>26</v>
      </c>
      <c r="HC35" s="149">
        <v>0.2</v>
      </c>
      <c r="HD35" s="149">
        <v>16</v>
      </c>
      <c r="HE35" s="149">
        <v>0.52</v>
      </c>
      <c r="HF35" s="149">
        <v>50</v>
      </c>
      <c r="HG35" s="149">
        <v>0.24</v>
      </c>
      <c r="HH35" s="149">
        <v>20</v>
      </c>
      <c r="HI35" s="149">
        <v>0.47</v>
      </c>
      <c r="HJ35" s="149">
        <v>17</v>
      </c>
      <c r="HK35" s="149">
        <v>0.27</v>
      </c>
      <c r="HL35" s="149">
        <v>52</v>
      </c>
      <c r="HM35" s="149">
        <v>0.35</v>
      </c>
      <c r="HN35" s="149">
        <v>31</v>
      </c>
      <c r="HO35" s="149">
        <v>0.37</v>
      </c>
      <c r="HP35" s="149">
        <v>31</v>
      </c>
      <c r="HQ35" s="149">
        <v>0.33</v>
      </c>
      <c r="HR35" s="149">
        <v>31</v>
      </c>
      <c r="HS35" s="149">
        <v>0.43</v>
      </c>
      <c r="HT35" s="149">
        <v>54</v>
      </c>
      <c r="HU35" s="149">
        <v>0.25</v>
      </c>
      <c r="HV35" s="149">
        <v>37</v>
      </c>
      <c r="HW35" s="149">
        <v>0.22</v>
      </c>
      <c r="HX35" s="149">
        <v>31</v>
      </c>
      <c r="HY35" s="149">
        <v>0.31</v>
      </c>
      <c r="HZ35" s="149">
        <v>27</v>
      </c>
      <c r="IA35" s="149">
        <v>0.32</v>
      </c>
      <c r="IB35" s="149">
        <v>36</v>
      </c>
      <c r="IC35" s="149">
        <v>31.8</v>
      </c>
      <c r="ID35" s="149">
        <v>0.42</v>
      </c>
      <c r="IE35" s="149">
        <v>25</v>
      </c>
      <c r="IF35" s="149">
        <v>0.42</v>
      </c>
      <c r="IG35" s="149">
        <v>16</v>
      </c>
      <c r="IH35" s="149">
        <v>20.5</v>
      </c>
      <c r="II35" s="149"/>
      <c r="IJ35" s="149">
        <v>31</v>
      </c>
      <c r="IK35" s="149"/>
      <c r="IL35" s="149">
        <v>28</v>
      </c>
      <c r="IM35" s="149">
        <v>29.5</v>
      </c>
      <c r="IN35" s="149">
        <v>24.5333333333333</v>
      </c>
      <c r="IO35" s="149">
        <v>23</v>
      </c>
      <c r="IP35" s="148">
        <v>0.183084577114428</v>
      </c>
      <c r="IQ35" s="138"/>
      <c r="IR35" s="138"/>
      <c r="IS35" s="149">
        <v>1</v>
      </c>
      <c r="IT35" s="149">
        <v>32</v>
      </c>
      <c r="IU35" s="149">
        <v>1</v>
      </c>
      <c r="IV35" s="149">
        <v>31</v>
      </c>
      <c r="IW35" s="149">
        <v>3.38</v>
      </c>
      <c r="IX35" s="149">
        <v>76</v>
      </c>
      <c r="IY35" s="149">
        <v>46.3333333333333</v>
      </c>
      <c r="IZ35" s="149">
        <v>41.25360608</v>
      </c>
      <c r="JA35" s="149">
        <v>80</v>
      </c>
      <c r="JB35" s="149">
        <v>80</v>
      </c>
      <c r="JC35" s="149">
        <v>96.28</v>
      </c>
      <c r="JD35" s="149">
        <v>80</v>
      </c>
      <c r="JE35" s="149">
        <v>80</v>
      </c>
      <c r="JF35" s="149">
        <v>98.4050979614257</v>
      </c>
      <c r="JG35" s="149">
        <v>100</v>
      </c>
      <c r="JH35" s="149">
        <v>100</v>
      </c>
      <c r="JI35" s="138"/>
      <c r="JJ35" s="138"/>
      <c r="JK35" s="156">
        <v>1</v>
      </c>
      <c r="JL35" s="138"/>
      <c r="JM35" s="156">
        <v>1</v>
      </c>
      <c r="JN35" s="150"/>
      <c r="JO35" s="150"/>
      <c r="JP35" s="148">
        <v>2920</v>
      </c>
      <c r="JQ35" s="150"/>
      <c r="JR35" s="150"/>
      <c r="JS35" s="150"/>
      <c r="JT35" s="150"/>
      <c r="JU35" s="148">
        <v>187</v>
      </c>
      <c r="JV35" s="150"/>
      <c r="JW35" s="150"/>
      <c r="JX35" s="150"/>
      <c r="JY35" s="150"/>
      <c r="JZ35" s="148">
        <v>51</v>
      </c>
      <c r="KA35" s="150"/>
      <c r="KB35" s="150"/>
      <c r="KC35" s="150"/>
      <c r="KD35" s="150"/>
      <c r="KE35" s="148">
        <v>57</v>
      </c>
      <c r="KF35" s="227"/>
      <c r="KG35" s="227"/>
      <c r="KH35" s="227"/>
      <c r="KI35" s="227"/>
      <c r="KJ35" s="227"/>
      <c r="KK35" s="227"/>
      <c r="KL35" s="227"/>
      <c r="KM35" s="227"/>
      <c r="KN35" s="235"/>
    </row>
    <row r="36" s="122" customFormat="1" ht="22.5" customHeight="1" spans="1:300">
      <c r="A36" s="139" t="s">
        <v>636</v>
      </c>
      <c r="B36" s="98" t="s">
        <v>637</v>
      </c>
      <c r="C36" s="98" t="s">
        <v>638</v>
      </c>
      <c r="D36" s="98" t="s">
        <v>639</v>
      </c>
      <c r="E36" s="98" t="s">
        <v>637</v>
      </c>
      <c r="F36" s="98" t="s">
        <v>463</v>
      </c>
      <c r="G36" s="98" t="s">
        <v>640</v>
      </c>
      <c r="H36" s="138">
        <v>60</v>
      </c>
      <c r="I36" s="138">
        <v>5576660</v>
      </c>
      <c r="J36" s="138">
        <v>1.06956653159297</v>
      </c>
      <c r="K36" s="138">
        <v>579500000000</v>
      </c>
      <c r="L36" s="138">
        <v>2.78967891012372</v>
      </c>
      <c r="M36" s="138">
        <f t="shared" si="0"/>
        <v>103915.246760606</v>
      </c>
      <c r="N36" s="138">
        <v>1</v>
      </c>
      <c r="O36" s="148">
        <v>788</v>
      </c>
      <c r="P36" s="148">
        <v>788</v>
      </c>
      <c r="Q36" s="150"/>
      <c r="R36" s="148">
        <f t="shared" si="1"/>
        <v>736.747062220042</v>
      </c>
      <c r="S36" s="150"/>
      <c r="T36" s="150"/>
      <c r="U36" s="148">
        <v>1052</v>
      </c>
      <c r="V36" s="138"/>
      <c r="W36" s="156">
        <f t="shared" si="2"/>
        <v>983.576027227771</v>
      </c>
      <c r="X36" s="138"/>
      <c r="Y36" s="149"/>
      <c r="Z36" s="149">
        <v>30</v>
      </c>
      <c r="AA36" s="149"/>
      <c r="AB36" s="149">
        <v>28</v>
      </c>
      <c r="AC36" s="149"/>
      <c r="AD36" s="149">
        <v>30</v>
      </c>
      <c r="AE36" s="149"/>
      <c r="AF36" s="149">
        <v>29</v>
      </c>
      <c r="AG36" s="149"/>
      <c r="AH36" s="149">
        <v>30</v>
      </c>
      <c r="AI36" s="149"/>
      <c r="AJ36" s="149">
        <v>29</v>
      </c>
      <c r="AK36" s="138"/>
      <c r="AL36" s="149">
        <v>6</v>
      </c>
      <c r="AM36" s="149">
        <v>10</v>
      </c>
      <c r="AN36" s="149">
        <v>5.60974920472113</v>
      </c>
      <c r="AO36" s="149">
        <v>17</v>
      </c>
      <c r="AP36" s="148"/>
      <c r="AQ36" s="138"/>
      <c r="AR36" s="156"/>
      <c r="AS36" s="138"/>
      <c r="AT36" s="138"/>
      <c r="AU36" s="156"/>
      <c r="AV36" s="138"/>
      <c r="AW36" s="156"/>
      <c r="AX36" s="138"/>
      <c r="AY36" s="138"/>
      <c r="AZ36" s="138"/>
      <c r="BA36" s="138"/>
      <c r="BB36" s="156">
        <v>60</v>
      </c>
      <c r="BC36" s="138"/>
      <c r="BD36" s="156">
        <f t="shared" si="5"/>
        <v>56.0974920472113</v>
      </c>
      <c r="BE36" s="138"/>
      <c r="BF36" s="138"/>
      <c r="BG36" s="149">
        <v>23356.01</v>
      </c>
      <c r="BH36" s="149">
        <v>13</v>
      </c>
      <c r="BI36" s="149">
        <v>21836.8930871598</v>
      </c>
      <c r="BJ36" s="149">
        <v>36</v>
      </c>
      <c r="BK36" s="149">
        <v>37344.11</v>
      </c>
      <c r="BL36" s="149">
        <v>14</v>
      </c>
      <c r="BM36" s="149">
        <v>34915.1818955864</v>
      </c>
      <c r="BN36" s="149">
        <v>41</v>
      </c>
      <c r="BO36" s="149">
        <v>26</v>
      </c>
      <c r="BP36" s="138">
        <v>93.4</v>
      </c>
      <c r="BQ36" s="138"/>
      <c r="BR36" s="138"/>
      <c r="BS36" s="172"/>
      <c r="BT36" s="149">
        <v>34</v>
      </c>
      <c r="BU36" s="149"/>
      <c r="BV36" s="149">
        <v>32</v>
      </c>
      <c r="BW36" s="149">
        <v>33</v>
      </c>
      <c r="BX36" s="172"/>
      <c r="BY36" s="149">
        <v>33</v>
      </c>
      <c r="BZ36" s="149"/>
      <c r="CA36" s="149">
        <v>32</v>
      </c>
      <c r="CB36" s="149">
        <v>32.5</v>
      </c>
      <c r="CC36" s="177"/>
      <c r="CD36" s="149"/>
      <c r="CE36" s="149"/>
      <c r="CF36" s="149"/>
      <c r="CG36" s="149"/>
      <c r="CH36" s="177"/>
      <c r="CI36" s="149"/>
      <c r="CJ36" s="149"/>
      <c r="CK36" s="149"/>
      <c r="CL36" s="149"/>
      <c r="CM36" s="149">
        <v>32.75</v>
      </c>
      <c r="CN36" s="149">
        <v>53</v>
      </c>
      <c r="CO36" s="138"/>
      <c r="CP36" s="138" t="s">
        <v>476</v>
      </c>
      <c r="CQ36" s="138">
        <v>5</v>
      </c>
      <c r="CR36" s="138">
        <v>21</v>
      </c>
      <c r="CS36" s="138" t="s">
        <v>476</v>
      </c>
      <c r="CT36" s="156">
        <f t="shared" si="6"/>
        <v>26</v>
      </c>
      <c r="CU36" s="138"/>
      <c r="CV36" s="156">
        <f t="shared" si="7"/>
        <v>9.32006902502157</v>
      </c>
      <c r="CW36" s="138"/>
      <c r="CX36" s="138"/>
      <c r="CY36" s="138"/>
      <c r="CZ36" s="138"/>
      <c r="DA36" s="149">
        <v>100</v>
      </c>
      <c r="DB36" s="149">
        <v>77.73</v>
      </c>
      <c r="DC36" s="149">
        <v>97.64</v>
      </c>
      <c r="DD36" s="149">
        <v>93.4</v>
      </c>
      <c r="DE36" s="149">
        <v>99.06</v>
      </c>
      <c r="DF36" s="149">
        <v>99.06</v>
      </c>
      <c r="DG36" s="149">
        <v>94.4816666666667</v>
      </c>
      <c r="DH36" s="149">
        <v>0.966</v>
      </c>
      <c r="DI36" s="149">
        <v>96.6</v>
      </c>
      <c r="DJ36" s="149">
        <v>95.5408333333334</v>
      </c>
      <c r="DK36" s="138">
        <v>0.795</v>
      </c>
      <c r="DL36" s="138">
        <v>79.5</v>
      </c>
      <c r="DM36" s="138">
        <v>0.93153</v>
      </c>
      <c r="DN36" s="138">
        <v>93.153</v>
      </c>
      <c r="DO36" s="138">
        <v>0.863</v>
      </c>
      <c r="DP36" s="138">
        <v>86.3</v>
      </c>
      <c r="DQ36" s="138">
        <v>97.01</v>
      </c>
      <c r="DR36" s="138">
        <v>52.90625</v>
      </c>
      <c r="DS36" s="195">
        <f t="shared" si="8"/>
        <v>81.77385</v>
      </c>
      <c r="DT36" s="138">
        <v>82.2</v>
      </c>
      <c r="DU36" s="149">
        <v>82</v>
      </c>
      <c r="DV36" s="149">
        <v>86.4382277777778</v>
      </c>
      <c r="DW36" s="149">
        <v>77</v>
      </c>
      <c r="DX36" s="138"/>
      <c r="DY36" s="149">
        <v>13</v>
      </c>
      <c r="DZ36" s="149">
        <v>100</v>
      </c>
      <c r="EA36" s="149">
        <v>1</v>
      </c>
      <c r="EB36" s="149">
        <v>100</v>
      </c>
      <c r="EC36" s="149">
        <v>1</v>
      </c>
      <c r="ED36" s="149">
        <v>100</v>
      </c>
      <c r="EE36" s="149">
        <v>1</v>
      </c>
      <c r="EF36" s="149">
        <v>100</v>
      </c>
      <c r="EG36" s="138" t="s">
        <v>476</v>
      </c>
      <c r="EH36" s="149">
        <v>51</v>
      </c>
      <c r="EI36" s="149"/>
      <c r="EJ36" s="149">
        <v>52</v>
      </c>
      <c r="EK36" s="149">
        <v>51.5</v>
      </c>
      <c r="EL36" s="149">
        <v>90.3</v>
      </c>
      <c r="EM36" s="149">
        <v>68</v>
      </c>
      <c r="EN36" s="202">
        <v>1</v>
      </c>
      <c r="EO36" s="191">
        <v>0</v>
      </c>
      <c r="EP36" s="149">
        <v>0</v>
      </c>
      <c r="EQ36" s="149">
        <v>0</v>
      </c>
      <c r="ER36" s="202">
        <v>7</v>
      </c>
      <c r="ES36" s="7">
        <v>0</v>
      </c>
      <c r="ET36" s="149">
        <v>0</v>
      </c>
      <c r="EU36" s="149">
        <v>0</v>
      </c>
      <c r="EV36" s="7">
        <v>0</v>
      </c>
      <c r="EW36" s="149">
        <v>0</v>
      </c>
      <c r="EX36" s="149">
        <v>1</v>
      </c>
      <c r="EY36" s="149">
        <v>21</v>
      </c>
      <c r="EZ36" s="149">
        <v>21</v>
      </c>
      <c r="FA36" s="149">
        <v>10.5</v>
      </c>
      <c r="FB36" s="149">
        <v>26</v>
      </c>
      <c r="FC36" s="149">
        <v>0</v>
      </c>
      <c r="FD36" s="149">
        <v>0</v>
      </c>
      <c r="FE36" s="149">
        <v>0</v>
      </c>
      <c r="FF36" s="149">
        <v>4</v>
      </c>
      <c r="FG36" s="149">
        <v>2</v>
      </c>
      <c r="FH36" s="149">
        <v>100</v>
      </c>
      <c r="FI36" s="149">
        <v>1</v>
      </c>
      <c r="FJ36" s="149">
        <v>100</v>
      </c>
      <c r="FK36" s="7">
        <v>1</v>
      </c>
      <c r="FL36" s="149">
        <f t="shared" si="9"/>
        <v>100</v>
      </c>
      <c r="FM36" s="149">
        <v>100</v>
      </c>
      <c r="FN36" s="149">
        <v>90</v>
      </c>
      <c r="FO36" s="149">
        <v>2</v>
      </c>
      <c r="FP36" s="149">
        <v>14</v>
      </c>
      <c r="FQ36" s="149">
        <v>14</v>
      </c>
      <c r="FR36" s="149">
        <v>1</v>
      </c>
      <c r="FS36" s="149">
        <v>100</v>
      </c>
      <c r="FT36" s="149">
        <v>57</v>
      </c>
      <c r="FU36" s="149">
        <v>77</v>
      </c>
      <c r="FV36" s="149">
        <v>87.2857142857143</v>
      </c>
      <c r="FW36" s="149">
        <v>501</v>
      </c>
      <c r="FX36" s="149">
        <v>52</v>
      </c>
      <c r="FY36" s="149">
        <v>468</v>
      </c>
      <c r="FZ36" s="149">
        <v>36</v>
      </c>
      <c r="GA36" s="149"/>
      <c r="GB36" s="149">
        <v>50</v>
      </c>
      <c r="GC36" s="149"/>
      <c r="GD36" s="149">
        <v>33</v>
      </c>
      <c r="GE36" s="149">
        <v>42.75</v>
      </c>
      <c r="GF36" s="149">
        <v>0.728737374</v>
      </c>
      <c r="GG36" s="149">
        <v>38</v>
      </c>
      <c r="GH36" s="149">
        <v>38</v>
      </c>
      <c r="GI36" s="149"/>
      <c r="GJ36" s="149">
        <v>33</v>
      </c>
      <c r="GK36" s="149"/>
      <c r="GL36" s="149">
        <v>40</v>
      </c>
      <c r="GM36" s="149">
        <v>73.65154105</v>
      </c>
      <c r="GN36" s="149">
        <v>32</v>
      </c>
      <c r="GO36" s="149">
        <v>35</v>
      </c>
      <c r="GP36" s="149">
        <v>38.5833333333333</v>
      </c>
      <c r="GQ36" s="149">
        <v>50</v>
      </c>
      <c r="GR36" s="149"/>
      <c r="GS36" s="149">
        <v>38</v>
      </c>
      <c r="GT36" s="149"/>
      <c r="GU36" s="149">
        <v>39</v>
      </c>
      <c r="GV36" s="149">
        <v>24.05413625</v>
      </c>
      <c r="GW36" s="149">
        <v>11</v>
      </c>
      <c r="GX36" s="149">
        <v>29.3333333333333</v>
      </c>
      <c r="GY36" s="149"/>
      <c r="GZ36" s="149">
        <v>54</v>
      </c>
      <c r="HA36" s="149"/>
      <c r="HB36" s="149">
        <v>40</v>
      </c>
      <c r="HC36" s="149"/>
      <c r="HD36" s="149">
        <v>37</v>
      </c>
      <c r="HE36" s="149"/>
      <c r="HF36" s="149">
        <v>39</v>
      </c>
      <c r="HG36" s="149"/>
      <c r="HH36" s="149">
        <v>34</v>
      </c>
      <c r="HI36" s="149"/>
      <c r="HJ36" s="149">
        <v>38</v>
      </c>
      <c r="HK36" s="149"/>
      <c r="HL36" s="149">
        <v>36</v>
      </c>
      <c r="HM36" s="149"/>
      <c r="HN36" s="149">
        <v>38</v>
      </c>
      <c r="HO36" s="149"/>
      <c r="HP36" s="149">
        <v>35</v>
      </c>
      <c r="HQ36" s="149"/>
      <c r="HR36" s="149">
        <v>39</v>
      </c>
      <c r="HS36" s="149"/>
      <c r="HT36" s="149">
        <v>37</v>
      </c>
      <c r="HU36" s="149"/>
      <c r="HV36" s="149">
        <v>52</v>
      </c>
      <c r="HW36" s="149"/>
      <c r="HX36" s="149">
        <v>36</v>
      </c>
      <c r="HY36" s="149"/>
      <c r="HZ36" s="149">
        <v>39</v>
      </c>
      <c r="IA36" s="149"/>
      <c r="IB36" s="149">
        <v>31</v>
      </c>
      <c r="IC36" s="149">
        <v>39</v>
      </c>
      <c r="ID36" s="149"/>
      <c r="IE36" s="149">
        <v>36</v>
      </c>
      <c r="IF36" s="149"/>
      <c r="IG36" s="149">
        <v>38</v>
      </c>
      <c r="IH36" s="149">
        <v>37</v>
      </c>
      <c r="II36" s="149"/>
      <c r="IJ36" s="149">
        <v>31</v>
      </c>
      <c r="IK36" s="149"/>
      <c r="IL36" s="149">
        <v>28</v>
      </c>
      <c r="IM36" s="149">
        <v>29.5</v>
      </c>
      <c r="IN36" s="149">
        <v>33.7083333333333</v>
      </c>
      <c r="IO36" s="149">
        <v>39</v>
      </c>
      <c r="IP36" s="148">
        <v>0.17680608365019</v>
      </c>
      <c r="IQ36" s="138"/>
      <c r="IR36" s="138"/>
      <c r="IS36" s="149">
        <v>1</v>
      </c>
      <c r="IT36" s="149">
        <v>32</v>
      </c>
      <c r="IU36" s="149">
        <v>1</v>
      </c>
      <c r="IV36" s="149">
        <v>31</v>
      </c>
      <c r="IW36" s="149">
        <v>0.04</v>
      </c>
      <c r="IX36" s="149">
        <v>27</v>
      </c>
      <c r="IY36" s="149">
        <v>30</v>
      </c>
      <c r="IZ36" s="149">
        <v>40.54331484</v>
      </c>
      <c r="JA36" s="149">
        <v>77</v>
      </c>
      <c r="JB36" s="149">
        <v>77</v>
      </c>
      <c r="JC36" s="149">
        <v>99.08</v>
      </c>
      <c r="JD36" s="149">
        <v>86</v>
      </c>
      <c r="JE36" s="149">
        <v>86</v>
      </c>
      <c r="JF36" s="149">
        <v>98.7248992919921</v>
      </c>
      <c r="JG36" s="149">
        <v>100</v>
      </c>
      <c r="JH36" s="149">
        <v>100</v>
      </c>
      <c r="JI36" s="138"/>
      <c r="JJ36" s="138"/>
      <c r="JK36" s="156">
        <v>5</v>
      </c>
      <c r="JL36" s="138"/>
      <c r="JM36" s="156">
        <v>3</v>
      </c>
      <c r="JN36" s="150"/>
      <c r="JO36" s="150"/>
      <c r="JP36" s="148">
        <v>58525</v>
      </c>
      <c r="JQ36" s="150"/>
      <c r="JR36" s="150"/>
      <c r="JS36" s="150"/>
      <c r="JT36" s="150"/>
      <c r="JU36" s="148">
        <v>221</v>
      </c>
      <c r="JV36" s="150"/>
      <c r="JW36" s="150"/>
      <c r="JX36" s="150"/>
      <c r="JY36" s="150"/>
      <c r="JZ36" s="148">
        <v>57</v>
      </c>
      <c r="KA36" s="150"/>
      <c r="KB36" s="150"/>
      <c r="KC36" s="150"/>
      <c r="KD36" s="150"/>
      <c r="KE36" s="148">
        <v>47</v>
      </c>
      <c r="KF36" s="227"/>
      <c r="KG36" s="227"/>
      <c r="KH36" s="227"/>
      <c r="KI36" s="227"/>
      <c r="KJ36" s="227"/>
      <c r="KK36" s="227"/>
      <c r="KL36" s="227"/>
      <c r="KM36" s="227"/>
      <c r="KN36" s="235"/>
    </row>
    <row r="37" s="122" customFormat="1" ht="22.5" customHeight="1" spans="1:300">
      <c r="A37" s="139" t="s">
        <v>641</v>
      </c>
      <c r="B37" s="98" t="s">
        <v>642</v>
      </c>
      <c r="C37" s="98" t="s">
        <v>643</v>
      </c>
      <c r="D37" s="98" t="s">
        <v>644</v>
      </c>
      <c r="E37" s="98" t="s">
        <v>642</v>
      </c>
      <c r="F37" s="98" t="s">
        <v>463</v>
      </c>
      <c r="G37" s="98" t="s">
        <v>620</v>
      </c>
      <c r="H37" s="138">
        <v>94</v>
      </c>
      <c r="I37" s="138">
        <v>38539201</v>
      </c>
      <c r="J37" s="138">
        <v>7.39156404441628</v>
      </c>
      <c r="K37" s="138">
        <v>824640000000</v>
      </c>
      <c r="L37" s="138">
        <v>3.96976844942955</v>
      </c>
      <c r="M37" s="138">
        <f t="shared" si="0"/>
        <v>21397.4337454479</v>
      </c>
      <c r="N37" s="138">
        <v>1</v>
      </c>
      <c r="O37" s="148">
        <v>610</v>
      </c>
      <c r="P37" s="148">
        <v>610</v>
      </c>
      <c r="Q37" s="150"/>
      <c r="R37" s="148">
        <f t="shared" si="1"/>
        <v>82.5265121609553</v>
      </c>
      <c r="S37" s="150"/>
      <c r="T37" s="150"/>
      <c r="U37" s="148">
        <v>993</v>
      </c>
      <c r="V37" s="138"/>
      <c r="W37" s="156">
        <f t="shared" si="2"/>
        <v>134.342338648899</v>
      </c>
      <c r="X37" s="138"/>
      <c r="Y37" s="149"/>
      <c r="Z37" s="149">
        <v>30</v>
      </c>
      <c r="AA37" s="149"/>
      <c r="AB37" s="149">
        <v>28</v>
      </c>
      <c r="AC37" s="149"/>
      <c r="AD37" s="149">
        <v>30</v>
      </c>
      <c r="AE37" s="149"/>
      <c r="AF37" s="149">
        <v>29</v>
      </c>
      <c r="AG37" s="149"/>
      <c r="AH37" s="149">
        <v>30</v>
      </c>
      <c r="AI37" s="149"/>
      <c r="AJ37" s="149">
        <v>29</v>
      </c>
      <c r="AK37" s="138"/>
      <c r="AL37" s="149">
        <v>4</v>
      </c>
      <c r="AM37" s="149">
        <v>9</v>
      </c>
      <c r="AN37" s="149">
        <v>0.541157456793149</v>
      </c>
      <c r="AO37" s="149">
        <v>8</v>
      </c>
      <c r="AP37" s="148"/>
      <c r="AQ37" s="138"/>
      <c r="AR37" s="156"/>
      <c r="AS37" s="138"/>
      <c r="AT37" s="138"/>
      <c r="AU37" s="156"/>
      <c r="AV37" s="138"/>
      <c r="AW37" s="156"/>
      <c r="AX37" s="138"/>
      <c r="AY37" s="138"/>
      <c r="AZ37" s="138"/>
      <c r="BA37" s="138"/>
      <c r="BB37" s="156">
        <v>83</v>
      </c>
      <c r="BC37" s="138"/>
      <c r="BD37" s="156">
        <f t="shared" si="5"/>
        <v>11.2290172284579</v>
      </c>
      <c r="BE37" s="138"/>
      <c r="BF37" s="138"/>
      <c r="BG37" s="149">
        <v>65751.46</v>
      </c>
      <c r="BH37" s="149">
        <v>25</v>
      </c>
      <c r="BI37" s="149">
        <v>8895.47321850912</v>
      </c>
      <c r="BJ37" s="149">
        <v>21</v>
      </c>
      <c r="BK37" s="149">
        <v>104597.51</v>
      </c>
      <c r="BL37" s="149">
        <v>26</v>
      </c>
      <c r="BM37" s="149">
        <v>14150.930624624</v>
      </c>
      <c r="BN37" s="149">
        <v>25</v>
      </c>
      <c r="BO37" s="149">
        <v>24.25</v>
      </c>
      <c r="BP37" s="138">
        <v>95.8</v>
      </c>
      <c r="BQ37" s="138"/>
      <c r="BR37" s="138"/>
      <c r="BS37" s="172"/>
      <c r="BT37" s="149">
        <v>34</v>
      </c>
      <c r="BU37" s="149"/>
      <c r="BV37" s="149">
        <v>32</v>
      </c>
      <c r="BW37" s="149">
        <v>33</v>
      </c>
      <c r="BX37" s="172"/>
      <c r="BY37" s="149">
        <v>33</v>
      </c>
      <c r="BZ37" s="149"/>
      <c r="CA37" s="149">
        <v>32</v>
      </c>
      <c r="CB37" s="149">
        <v>32.5</v>
      </c>
      <c r="CC37" s="177"/>
      <c r="CD37" s="149"/>
      <c r="CE37" s="149"/>
      <c r="CF37" s="149"/>
      <c r="CG37" s="149"/>
      <c r="CH37" s="177"/>
      <c r="CI37" s="149"/>
      <c r="CJ37" s="149"/>
      <c r="CK37" s="149"/>
      <c r="CL37" s="149"/>
      <c r="CM37" s="149">
        <v>32.75</v>
      </c>
      <c r="CN37" s="149">
        <v>53</v>
      </c>
      <c r="CO37" s="138"/>
      <c r="CP37" s="138">
        <v>19</v>
      </c>
      <c r="CQ37" s="138">
        <v>8</v>
      </c>
      <c r="CR37" s="138">
        <v>17</v>
      </c>
      <c r="CS37" s="138" t="s">
        <v>476</v>
      </c>
      <c r="CT37" s="156">
        <f t="shared" si="6"/>
        <v>44</v>
      </c>
      <c r="CU37" s="138"/>
      <c r="CV37" s="156">
        <f t="shared" si="7"/>
        <v>11.083769887466</v>
      </c>
      <c r="CW37" s="138"/>
      <c r="CX37" s="138"/>
      <c r="CY37" s="138"/>
      <c r="CZ37" s="138"/>
      <c r="DA37" s="149">
        <v>67.65</v>
      </c>
      <c r="DB37" s="149">
        <v>63.98</v>
      </c>
      <c r="DC37" s="149">
        <v>66.51</v>
      </c>
      <c r="DD37" s="149">
        <v>76.42</v>
      </c>
      <c r="DE37" s="149">
        <v>65.09</v>
      </c>
      <c r="DF37" s="149">
        <v>68.87</v>
      </c>
      <c r="DG37" s="149">
        <v>68.0866666666667</v>
      </c>
      <c r="DH37" s="149">
        <v>0.881</v>
      </c>
      <c r="DI37" s="149">
        <v>88.1</v>
      </c>
      <c r="DJ37" s="149">
        <v>78.0933333333333</v>
      </c>
      <c r="DK37" s="138">
        <v>0.68</v>
      </c>
      <c r="DL37" s="138">
        <v>68</v>
      </c>
      <c r="DM37" s="138">
        <v>0.8648</v>
      </c>
      <c r="DN37" s="138">
        <v>86.48</v>
      </c>
      <c r="DO37" s="138">
        <v>0.7534</v>
      </c>
      <c r="DP37" s="138">
        <v>75.34</v>
      </c>
      <c r="DQ37" s="138">
        <v>88.42</v>
      </c>
      <c r="DR37" s="138">
        <v>52.90625</v>
      </c>
      <c r="DS37" s="195">
        <f t="shared" si="8"/>
        <v>74.22925</v>
      </c>
      <c r="DT37" s="138">
        <v>81.7</v>
      </c>
      <c r="DU37" s="149">
        <v>82</v>
      </c>
      <c r="DV37" s="149">
        <v>78.1075277777778</v>
      </c>
      <c r="DW37" s="149">
        <v>51</v>
      </c>
      <c r="DX37" s="138"/>
      <c r="DY37" s="149">
        <v>5</v>
      </c>
      <c r="DZ37" s="149">
        <v>100</v>
      </c>
      <c r="EA37" s="149">
        <v>1</v>
      </c>
      <c r="EB37" s="149">
        <v>100</v>
      </c>
      <c r="EC37" s="149">
        <v>1</v>
      </c>
      <c r="ED37" s="149">
        <v>100</v>
      </c>
      <c r="EE37" s="149">
        <v>0</v>
      </c>
      <c r="EF37" s="149">
        <v>0</v>
      </c>
      <c r="EG37" s="138" t="s">
        <v>476</v>
      </c>
      <c r="EH37" s="149">
        <v>51</v>
      </c>
      <c r="EI37" s="149"/>
      <c r="EJ37" s="149">
        <v>52</v>
      </c>
      <c r="EK37" s="149">
        <v>51.5</v>
      </c>
      <c r="EL37" s="149">
        <v>70.3</v>
      </c>
      <c r="EM37" s="149">
        <v>32</v>
      </c>
      <c r="EN37" s="202">
        <v>0</v>
      </c>
      <c r="EO37" s="191">
        <v>0</v>
      </c>
      <c r="EP37" s="149">
        <v>0</v>
      </c>
      <c r="EQ37" s="149">
        <v>0</v>
      </c>
      <c r="ER37" s="202">
        <v>1</v>
      </c>
      <c r="ES37" s="7">
        <v>0</v>
      </c>
      <c r="ET37" s="149">
        <v>0</v>
      </c>
      <c r="EU37" s="149">
        <v>0</v>
      </c>
      <c r="EV37" s="7">
        <v>0</v>
      </c>
      <c r="EW37" s="149">
        <v>0</v>
      </c>
      <c r="EX37" s="149">
        <v>1</v>
      </c>
      <c r="EY37" s="149">
        <v>21</v>
      </c>
      <c r="EZ37" s="149">
        <v>21</v>
      </c>
      <c r="FA37" s="149">
        <v>10.5</v>
      </c>
      <c r="FB37" s="149">
        <v>26</v>
      </c>
      <c r="FC37" s="149">
        <v>0</v>
      </c>
      <c r="FD37" s="149">
        <v>0</v>
      </c>
      <c r="FE37" s="149">
        <v>0</v>
      </c>
      <c r="FF37" s="149">
        <v>1</v>
      </c>
      <c r="FG37" s="149">
        <v>2</v>
      </c>
      <c r="FH37" s="149">
        <v>100</v>
      </c>
      <c r="FI37" s="149">
        <v>0</v>
      </c>
      <c r="FJ37" s="149">
        <v>0</v>
      </c>
      <c r="FK37" s="7">
        <v>1</v>
      </c>
      <c r="FL37" s="149">
        <f t="shared" si="9"/>
        <v>100</v>
      </c>
      <c r="FM37" s="149">
        <v>66.6666666666667</v>
      </c>
      <c r="FN37" s="149">
        <v>65</v>
      </c>
      <c r="FO37" s="149">
        <v>2</v>
      </c>
      <c r="FP37" s="149">
        <v>14</v>
      </c>
      <c r="FQ37" s="149">
        <v>14</v>
      </c>
      <c r="FR37" s="149">
        <v>1</v>
      </c>
      <c r="FS37" s="149">
        <v>100</v>
      </c>
      <c r="FT37" s="149">
        <v>57</v>
      </c>
      <c r="FU37" s="149">
        <v>77</v>
      </c>
      <c r="FV37" s="149">
        <v>87.2857142857143</v>
      </c>
      <c r="FW37" s="149">
        <v>516</v>
      </c>
      <c r="FX37" s="149">
        <v>58</v>
      </c>
      <c r="FY37" s="149">
        <v>489</v>
      </c>
      <c r="FZ37" s="149">
        <v>56</v>
      </c>
      <c r="GA37" s="149"/>
      <c r="GB37" s="149">
        <v>50</v>
      </c>
      <c r="GC37" s="149"/>
      <c r="GD37" s="149">
        <v>33</v>
      </c>
      <c r="GE37" s="149">
        <v>49.25</v>
      </c>
      <c r="GF37" s="149">
        <v>0.654747475</v>
      </c>
      <c r="GG37" s="149">
        <v>16</v>
      </c>
      <c r="GH37" s="149">
        <v>16</v>
      </c>
      <c r="GI37" s="149">
        <v>0.67</v>
      </c>
      <c r="GJ37" s="149">
        <v>32</v>
      </c>
      <c r="GK37" s="149">
        <v>0.47</v>
      </c>
      <c r="GL37" s="149">
        <v>30</v>
      </c>
      <c r="GM37" s="149">
        <v>72.30090323</v>
      </c>
      <c r="GN37" s="149">
        <v>19</v>
      </c>
      <c r="GO37" s="149">
        <v>27</v>
      </c>
      <c r="GP37" s="149">
        <v>30.75</v>
      </c>
      <c r="GQ37" s="149">
        <v>32</v>
      </c>
      <c r="GR37" s="149">
        <v>0.44</v>
      </c>
      <c r="GS37" s="149">
        <v>14</v>
      </c>
      <c r="GT37" s="149">
        <v>0.44</v>
      </c>
      <c r="GU37" s="149">
        <v>21</v>
      </c>
      <c r="GV37" s="149">
        <v>31.044393</v>
      </c>
      <c r="GW37" s="149">
        <v>61</v>
      </c>
      <c r="GX37" s="149">
        <v>32</v>
      </c>
      <c r="GY37" s="149">
        <v>0.56</v>
      </c>
      <c r="GZ37" s="149">
        <v>10</v>
      </c>
      <c r="HA37" s="149">
        <v>0.17</v>
      </c>
      <c r="HB37" s="149">
        <v>6</v>
      </c>
      <c r="HC37" s="149">
        <v>0.26</v>
      </c>
      <c r="HD37" s="149">
        <v>63</v>
      </c>
      <c r="HE37" s="149">
        <v>0.37</v>
      </c>
      <c r="HF37" s="149">
        <v>7</v>
      </c>
      <c r="HG37" s="149">
        <v>0.37</v>
      </c>
      <c r="HH37" s="149">
        <v>90</v>
      </c>
      <c r="HI37" s="149">
        <v>0.48</v>
      </c>
      <c r="HJ37" s="149">
        <v>19</v>
      </c>
      <c r="HK37" s="149">
        <v>0.28</v>
      </c>
      <c r="HL37" s="149">
        <v>57</v>
      </c>
      <c r="HM37" s="149">
        <v>0.24</v>
      </c>
      <c r="HN37" s="149">
        <v>8</v>
      </c>
      <c r="HO37" s="149">
        <v>0.47</v>
      </c>
      <c r="HP37" s="149">
        <v>75</v>
      </c>
      <c r="HQ37" s="149">
        <v>0.21</v>
      </c>
      <c r="HR37" s="149">
        <v>5</v>
      </c>
      <c r="HS37" s="149">
        <v>0.49</v>
      </c>
      <c r="HT37" s="149">
        <v>79</v>
      </c>
      <c r="HU37" s="149">
        <v>0.17</v>
      </c>
      <c r="HV37" s="149">
        <v>5</v>
      </c>
      <c r="HW37" s="149">
        <v>0.25</v>
      </c>
      <c r="HX37" s="149">
        <v>56</v>
      </c>
      <c r="HY37" s="149">
        <v>0.33</v>
      </c>
      <c r="HZ37" s="149">
        <v>32</v>
      </c>
      <c r="IA37" s="149">
        <v>0.34</v>
      </c>
      <c r="IB37" s="149">
        <v>57</v>
      </c>
      <c r="IC37" s="149">
        <v>37.9333333333333</v>
      </c>
      <c r="ID37" s="149">
        <v>0.45</v>
      </c>
      <c r="IE37" s="149">
        <v>31</v>
      </c>
      <c r="IF37" s="149">
        <v>0.53</v>
      </c>
      <c r="IG37" s="149">
        <v>35</v>
      </c>
      <c r="IH37" s="149">
        <v>33</v>
      </c>
      <c r="II37" s="149"/>
      <c r="IJ37" s="149">
        <v>31</v>
      </c>
      <c r="IK37" s="149"/>
      <c r="IL37" s="149">
        <v>28</v>
      </c>
      <c r="IM37" s="149">
        <v>29.5</v>
      </c>
      <c r="IN37" s="149">
        <v>33.1083333333333</v>
      </c>
      <c r="IO37" s="149">
        <v>38</v>
      </c>
      <c r="IP37" s="148">
        <v>0.138972809667674</v>
      </c>
      <c r="IQ37" s="138"/>
      <c r="IR37" s="138"/>
      <c r="IS37" s="149">
        <v>1</v>
      </c>
      <c r="IT37" s="149">
        <v>32</v>
      </c>
      <c r="IU37" s="149">
        <v>1</v>
      </c>
      <c r="IV37" s="149">
        <v>31</v>
      </c>
      <c r="IW37" s="149">
        <v>-0.59</v>
      </c>
      <c r="IX37" s="149">
        <v>16</v>
      </c>
      <c r="IY37" s="149">
        <v>26.3333333333333</v>
      </c>
      <c r="IZ37" s="149">
        <v>32.89082666</v>
      </c>
      <c r="JA37" s="149">
        <v>31</v>
      </c>
      <c r="JB37" s="149">
        <v>31</v>
      </c>
      <c r="JC37" s="149">
        <v>66.08</v>
      </c>
      <c r="JD37" s="149">
        <v>16</v>
      </c>
      <c r="JE37" s="149">
        <v>16</v>
      </c>
      <c r="JF37" s="149">
        <v>80.5716018676757</v>
      </c>
      <c r="JG37" s="149">
        <v>26</v>
      </c>
      <c r="JH37" s="149">
        <v>26</v>
      </c>
      <c r="JI37" s="138"/>
      <c r="JJ37" s="138"/>
      <c r="JK37" s="156">
        <v>5</v>
      </c>
      <c r="JL37" s="138"/>
      <c r="JM37" s="156"/>
      <c r="JN37" s="150"/>
      <c r="JO37" s="150"/>
      <c r="JP37" s="148">
        <v>6575</v>
      </c>
      <c r="JQ37" s="150"/>
      <c r="JR37" s="150"/>
      <c r="JS37" s="150"/>
      <c r="JT37" s="150"/>
      <c r="JU37" s="148">
        <v>123</v>
      </c>
      <c r="JV37" s="150"/>
      <c r="JW37" s="150"/>
      <c r="JX37" s="150"/>
      <c r="JY37" s="150"/>
      <c r="JZ37" s="148">
        <v>30</v>
      </c>
      <c r="KA37" s="150"/>
      <c r="KB37" s="150"/>
      <c r="KC37" s="150"/>
      <c r="KD37" s="150"/>
      <c r="KE37" s="148">
        <v>32</v>
      </c>
      <c r="KF37" s="227"/>
      <c r="KG37" s="227"/>
      <c r="KH37" s="227"/>
      <c r="KI37" s="227"/>
      <c r="KJ37" s="227"/>
      <c r="KK37" s="227"/>
      <c r="KL37" s="227"/>
      <c r="KM37" s="227"/>
      <c r="KN37" s="235"/>
    </row>
    <row r="38" s="122" customFormat="1" ht="22.5" customHeight="1" spans="1:300">
      <c r="A38" s="139" t="s">
        <v>645</v>
      </c>
      <c r="B38" s="98" t="s">
        <v>646</v>
      </c>
      <c r="C38" s="98" t="s">
        <v>647</v>
      </c>
      <c r="D38" s="98" t="s">
        <v>648</v>
      </c>
      <c r="E38" s="98" t="s">
        <v>646</v>
      </c>
      <c r="F38" s="98" t="s">
        <v>463</v>
      </c>
      <c r="G38" s="98" t="s">
        <v>649</v>
      </c>
      <c r="H38" s="138">
        <v>92</v>
      </c>
      <c r="I38" s="138">
        <v>10606999</v>
      </c>
      <c r="J38" s="138">
        <v>2.03435230604702</v>
      </c>
      <c r="K38" s="138">
        <v>778060000000</v>
      </c>
      <c r="L38" s="138">
        <v>3.74553506956145</v>
      </c>
      <c r="M38" s="138">
        <f t="shared" si="0"/>
        <v>73353.4527532245</v>
      </c>
      <c r="N38" s="138">
        <v>1</v>
      </c>
      <c r="O38" s="148">
        <v>1554</v>
      </c>
      <c r="P38" s="148">
        <v>1554</v>
      </c>
      <c r="Q38" s="150"/>
      <c r="R38" s="148">
        <f t="shared" si="1"/>
        <v>763.879489005324</v>
      </c>
      <c r="S38" s="150"/>
      <c r="T38" s="150"/>
      <c r="U38" s="148">
        <v>2346</v>
      </c>
      <c r="V38" s="138"/>
      <c r="W38" s="156">
        <f t="shared" si="2"/>
        <v>1153.19258764896</v>
      </c>
      <c r="X38" s="138"/>
      <c r="Y38" s="149"/>
      <c r="Z38" s="149">
        <v>30</v>
      </c>
      <c r="AA38" s="149"/>
      <c r="AB38" s="149">
        <v>28</v>
      </c>
      <c r="AC38" s="149"/>
      <c r="AD38" s="149">
        <v>30</v>
      </c>
      <c r="AE38" s="149"/>
      <c r="AF38" s="149">
        <v>29</v>
      </c>
      <c r="AG38" s="149"/>
      <c r="AH38" s="149">
        <v>30</v>
      </c>
      <c r="AI38" s="149"/>
      <c r="AJ38" s="149">
        <v>29</v>
      </c>
      <c r="AK38" s="138"/>
      <c r="AL38" s="149">
        <v>10</v>
      </c>
      <c r="AM38" s="149">
        <v>12</v>
      </c>
      <c r="AN38" s="149">
        <v>4.91556942731869</v>
      </c>
      <c r="AO38" s="149">
        <v>16</v>
      </c>
      <c r="AP38" s="148"/>
      <c r="AQ38" s="138"/>
      <c r="AR38" s="156"/>
      <c r="AS38" s="138"/>
      <c r="AT38" s="138"/>
      <c r="AU38" s="156"/>
      <c r="AV38" s="138"/>
      <c r="AW38" s="156"/>
      <c r="AX38" s="138"/>
      <c r="AY38" s="138"/>
      <c r="AZ38" s="138"/>
      <c r="BA38" s="138"/>
      <c r="BB38" s="156">
        <v>93</v>
      </c>
      <c r="BC38" s="138"/>
      <c r="BD38" s="156">
        <f t="shared" si="5"/>
        <v>45.7147956740638</v>
      </c>
      <c r="BE38" s="138"/>
      <c r="BF38" s="138"/>
      <c r="BG38" s="149">
        <v>63026.91</v>
      </c>
      <c r="BH38" s="149">
        <v>25</v>
      </c>
      <c r="BI38" s="149">
        <v>30981.3151894366</v>
      </c>
      <c r="BJ38" s="149">
        <v>46</v>
      </c>
      <c r="BK38" s="149">
        <v>89826.926</v>
      </c>
      <c r="BL38" s="149">
        <v>25</v>
      </c>
      <c r="BM38" s="149">
        <v>44155.0491195618</v>
      </c>
      <c r="BN38" s="149">
        <v>48</v>
      </c>
      <c r="BO38" s="149">
        <v>36</v>
      </c>
      <c r="BP38" s="138">
        <v>95.3</v>
      </c>
      <c r="BQ38" s="138"/>
      <c r="BR38" s="138"/>
      <c r="BS38" s="172">
        <v>4.34</v>
      </c>
      <c r="BT38" s="149">
        <v>16</v>
      </c>
      <c r="BU38" s="149">
        <v>0.504600801994705</v>
      </c>
      <c r="BV38" s="149">
        <v>100</v>
      </c>
      <c r="BW38" s="149">
        <v>58</v>
      </c>
      <c r="BX38" s="172"/>
      <c r="BY38" s="149">
        <v>33</v>
      </c>
      <c r="BZ38" s="149"/>
      <c r="CA38" s="149">
        <v>32</v>
      </c>
      <c r="CB38" s="149">
        <v>32.5</v>
      </c>
      <c r="CC38" s="177">
        <v>7.27</v>
      </c>
      <c r="CD38" s="149"/>
      <c r="CE38" s="149"/>
      <c r="CF38" s="149"/>
      <c r="CG38" s="149"/>
      <c r="CH38" s="177"/>
      <c r="CI38" s="149"/>
      <c r="CJ38" s="149"/>
      <c r="CK38" s="149"/>
      <c r="CL38" s="149"/>
      <c r="CM38" s="149">
        <v>45.25</v>
      </c>
      <c r="CN38" s="149">
        <v>74</v>
      </c>
      <c r="CO38" s="138"/>
      <c r="CP38" s="138" t="s">
        <v>476</v>
      </c>
      <c r="CQ38" s="138">
        <v>8</v>
      </c>
      <c r="CR38" s="138">
        <v>28</v>
      </c>
      <c r="CS38" s="138">
        <v>1</v>
      </c>
      <c r="CT38" s="156">
        <f t="shared" si="6"/>
        <v>37</v>
      </c>
      <c r="CU38" s="138"/>
      <c r="CV38" s="156">
        <f t="shared" si="7"/>
        <v>9.87842839883814</v>
      </c>
      <c r="CW38" s="138"/>
      <c r="CX38" s="138"/>
      <c r="CY38" s="138"/>
      <c r="CZ38" s="138"/>
      <c r="DA38" s="149">
        <v>97.06</v>
      </c>
      <c r="DB38" s="149">
        <v>73.46</v>
      </c>
      <c r="DC38" s="149">
        <v>94.81</v>
      </c>
      <c r="DD38" s="149">
        <v>95.28</v>
      </c>
      <c r="DE38" s="149">
        <v>93.4</v>
      </c>
      <c r="DF38" s="149">
        <v>97.64</v>
      </c>
      <c r="DG38" s="149">
        <v>91.9416666666667</v>
      </c>
      <c r="DH38" s="149">
        <v>0.952</v>
      </c>
      <c r="DI38" s="149">
        <v>95.2</v>
      </c>
      <c r="DJ38" s="149">
        <v>93.5708333333334</v>
      </c>
      <c r="DK38" s="138">
        <v>0.752</v>
      </c>
      <c r="DL38" s="138">
        <v>75.2</v>
      </c>
      <c r="DM38" s="138">
        <v>0.93262</v>
      </c>
      <c r="DN38" s="138">
        <v>93.262</v>
      </c>
      <c r="DO38" s="138">
        <v>0.7945</v>
      </c>
      <c r="DP38" s="138">
        <v>79.45</v>
      </c>
      <c r="DQ38" s="138">
        <v>99.31</v>
      </c>
      <c r="DR38" s="138">
        <v>44</v>
      </c>
      <c r="DS38" s="195">
        <f t="shared" si="8"/>
        <v>78.2444</v>
      </c>
      <c r="DT38" s="138">
        <v>85.7</v>
      </c>
      <c r="DU38" s="149">
        <v>86</v>
      </c>
      <c r="DV38" s="149">
        <v>85.9384111111111</v>
      </c>
      <c r="DW38" s="149">
        <v>76</v>
      </c>
      <c r="DX38" s="138"/>
      <c r="DY38" s="149">
        <v>8</v>
      </c>
      <c r="DZ38" s="149">
        <v>100</v>
      </c>
      <c r="EA38" s="149">
        <v>0</v>
      </c>
      <c r="EB38" s="149">
        <v>0</v>
      </c>
      <c r="EC38" s="149">
        <v>1</v>
      </c>
      <c r="ED38" s="149">
        <v>100</v>
      </c>
      <c r="EE38" s="149">
        <v>1</v>
      </c>
      <c r="EF38" s="149">
        <v>100</v>
      </c>
      <c r="EG38" s="138" t="s">
        <v>476</v>
      </c>
      <c r="EH38" s="149">
        <v>51</v>
      </c>
      <c r="EI38" s="149"/>
      <c r="EJ38" s="149">
        <v>52</v>
      </c>
      <c r="EK38" s="149">
        <v>51.5</v>
      </c>
      <c r="EL38" s="149">
        <v>70.3</v>
      </c>
      <c r="EM38" s="149">
        <v>32</v>
      </c>
      <c r="EN38" s="202">
        <v>1</v>
      </c>
      <c r="EO38" s="191">
        <v>1</v>
      </c>
      <c r="EP38" s="149">
        <v>100</v>
      </c>
      <c r="EQ38" s="149">
        <v>100</v>
      </c>
      <c r="ER38" s="202">
        <v>1</v>
      </c>
      <c r="ES38" s="7">
        <v>0</v>
      </c>
      <c r="ET38" s="149">
        <v>0</v>
      </c>
      <c r="EU38" s="149">
        <v>0</v>
      </c>
      <c r="EV38" s="7">
        <v>0</v>
      </c>
      <c r="EW38" s="149">
        <v>0</v>
      </c>
      <c r="EX38" s="149"/>
      <c r="EY38" s="149">
        <v>52</v>
      </c>
      <c r="EZ38" s="149">
        <v>52</v>
      </c>
      <c r="FA38" s="149">
        <v>26</v>
      </c>
      <c r="FB38" s="149">
        <v>41</v>
      </c>
      <c r="FC38" s="149">
        <v>0</v>
      </c>
      <c r="FD38" s="149">
        <v>0</v>
      </c>
      <c r="FE38" s="149">
        <v>0</v>
      </c>
      <c r="FF38" s="149">
        <v>0</v>
      </c>
      <c r="FG38" s="149">
        <v>2</v>
      </c>
      <c r="FH38" s="149">
        <v>100</v>
      </c>
      <c r="FI38" s="149">
        <v>0</v>
      </c>
      <c r="FJ38" s="149">
        <v>0</v>
      </c>
      <c r="FK38" s="7">
        <v>1</v>
      </c>
      <c r="FL38" s="149">
        <f t="shared" si="9"/>
        <v>100</v>
      </c>
      <c r="FM38" s="149">
        <v>66.6666666666667</v>
      </c>
      <c r="FN38" s="149">
        <v>65</v>
      </c>
      <c r="FO38" s="149">
        <v>2</v>
      </c>
      <c r="FP38" s="149">
        <v>14</v>
      </c>
      <c r="FQ38" s="149">
        <v>14</v>
      </c>
      <c r="FR38" s="149">
        <v>1</v>
      </c>
      <c r="FS38" s="149">
        <v>100</v>
      </c>
      <c r="FT38" s="149">
        <v>57</v>
      </c>
      <c r="FU38" s="149">
        <v>77</v>
      </c>
      <c r="FV38" s="149">
        <v>87.2857142857143</v>
      </c>
      <c r="FW38" s="149">
        <v>502</v>
      </c>
      <c r="FX38" s="149">
        <v>53</v>
      </c>
      <c r="FY38" s="149">
        <v>482</v>
      </c>
      <c r="FZ38" s="149">
        <v>52</v>
      </c>
      <c r="GA38" s="149"/>
      <c r="GB38" s="149">
        <v>50</v>
      </c>
      <c r="GC38" s="149"/>
      <c r="GD38" s="149">
        <v>33</v>
      </c>
      <c r="GE38" s="149">
        <v>47</v>
      </c>
      <c r="GF38" s="149">
        <v>0.797474747</v>
      </c>
      <c r="GG38" s="149">
        <v>83</v>
      </c>
      <c r="GH38" s="149">
        <v>83</v>
      </c>
      <c r="GI38" s="149">
        <v>0.65</v>
      </c>
      <c r="GJ38" s="149">
        <v>28</v>
      </c>
      <c r="GK38" s="149">
        <v>0.39</v>
      </c>
      <c r="GL38" s="149">
        <v>11</v>
      </c>
      <c r="GM38" s="149"/>
      <c r="GN38" s="149">
        <v>31</v>
      </c>
      <c r="GO38" s="149">
        <v>23.3333333333333</v>
      </c>
      <c r="GP38" s="149">
        <v>51.1111111111111</v>
      </c>
      <c r="GQ38" s="149">
        <v>79</v>
      </c>
      <c r="GR38" s="149">
        <v>0.43</v>
      </c>
      <c r="GS38" s="149">
        <v>13</v>
      </c>
      <c r="GT38" s="149">
        <v>0.36</v>
      </c>
      <c r="GU38" s="149">
        <v>7</v>
      </c>
      <c r="GV38" s="149"/>
      <c r="GW38" s="149">
        <v>33</v>
      </c>
      <c r="GX38" s="149">
        <v>17.6666666666667</v>
      </c>
      <c r="GY38" s="149">
        <v>0.52</v>
      </c>
      <c r="GZ38" s="149">
        <v>0</v>
      </c>
      <c r="HA38" s="149">
        <v>0.18</v>
      </c>
      <c r="HB38" s="149">
        <v>9</v>
      </c>
      <c r="HC38" s="149">
        <v>0.16</v>
      </c>
      <c r="HD38" s="149">
        <v>3</v>
      </c>
      <c r="HE38" s="149">
        <v>0.39</v>
      </c>
      <c r="HF38" s="149">
        <v>11</v>
      </c>
      <c r="HG38" s="149">
        <v>0.3</v>
      </c>
      <c r="HH38" s="149">
        <v>54</v>
      </c>
      <c r="HI38" s="149">
        <v>0.41</v>
      </c>
      <c r="HJ38" s="149">
        <v>6</v>
      </c>
      <c r="HK38" s="149">
        <v>0.36</v>
      </c>
      <c r="HL38" s="149">
        <v>94</v>
      </c>
      <c r="HM38" s="149">
        <v>0.21</v>
      </c>
      <c r="HN38" s="149">
        <v>4</v>
      </c>
      <c r="HO38" s="149">
        <v>0.51</v>
      </c>
      <c r="HP38" s="149">
        <v>88</v>
      </c>
      <c r="HQ38" s="149">
        <v>0.32</v>
      </c>
      <c r="HR38" s="149">
        <v>29</v>
      </c>
      <c r="HS38" s="149">
        <v>0.47</v>
      </c>
      <c r="HT38" s="149">
        <v>65</v>
      </c>
      <c r="HU38" s="149">
        <v>0.18</v>
      </c>
      <c r="HV38" s="149">
        <v>8</v>
      </c>
      <c r="HW38" s="149">
        <v>0.27</v>
      </c>
      <c r="HX38" s="149">
        <v>68</v>
      </c>
      <c r="HY38" s="149">
        <v>0.21</v>
      </c>
      <c r="HZ38" s="149">
        <v>4</v>
      </c>
      <c r="IA38" s="149">
        <v>0.38</v>
      </c>
      <c r="IB38" s="149">
        <v>87</v>
      </c>
      <c r="IC38" s="149">
        <v>35.3333333333333</v>
      </c>
      <c r="ID38" s="149">
        <v>0.35</v>
      </c>
      <c r="IE38" s="149">
        <v>13</v>
      </c>
      <c r="IF38" s="149">
        <v>0.33</v>
      </c>
      <c r="IG38" s="149">
        <v>0</v>
      </c>
      <c r="IH38" s="149">
        <v>6.5</v>
      </c>
      <c r="II38" s="149"/>
      <c r="IJ38" s="149">
        <v>31</v>
      </c>
      <c r="IK38" s="149"/>
      <c r="IL38" s="149">
        <v>28</v>
      </c>
      <c r="IM38" s="149">
        <v>29.5</v>
      </c>
      <c r="IN38" s="149">
        <v>22.25</v>
      </c>
      <c r="IO38" s="149">
        <v>19</v>
      </c>
      <c r="IP38" s="148">
        <v>0.197357203751066</v>
      </c>
      <c r="IQ38" s="138"/>
      <c r="IR38" s="138"/>
      <c r="IS38" s="149">
        <v>1</v>
      </c>
      <c r="IT38" s="149">
        <v>32</v>
      </c>
      <c r="IU38" s="149">
        <v>1</v>
      </c>
      <c r="IV38" s="149">
        <v>31</v>
      </c>
      <c r="IW38" s="149">
        <v>-0.02</v>
      </c>
      <c r="IX38" s="149">
        <v>26</v>
      </c>
      <c r="IY38" s="149">
        <v>29.6666666666667</v>
      </c>
      <c r="IZ38" s="149">
        <v>16.70875759</v>
      </c>
      <c r="JA38" s="149">
        <v>0</v>
      </c>
      <c r="JB38" s="149">
        <v>0</v>
      </c>
      <c r="JC38" s="149">
        <v>96.23</v>
      </c>
      <c r="JD38" s="149">
        <v>80</v>
      </c>
      <c r="JE38" s="149">
        <v>80</v>
      </c>
      <c r="JF38" s="149">
        <v>93.6371994018554</v>
      </c>
      <c r="JG38" s="149">
        <v>86</v>
      </c>
      <c r="JH38" s="149">
        <v>86</v>
      </c>
      <c r="JI38" s="138"/>
      <c r="JJ38" s="138"/>
      <c r="JK38" s="156">
        <v>3</v>
      </c>
      <c r="JL38" s="138"/>
      <c r="JM38" s="156">
        <v>12</v>
      </c>
      <c r="JN38" s="150"/>
      <c r="JO38" s="150"/>
      <c r="JP38" s="148">
        <v>4900</v>
      </c>
      <c r="JQ38" s="150"/>
      <c r="JR38" s="150"/>
      <c r="JS38" s="150"/>
      <c r="JT38" s="150"/>
      <c r="JU38" s="148">
        <v>334</v>
      </c>
      <c r="JV38" s="150"/>
      <c r="JW38" s="150"/>
      <c r="JX38" s="150"/>
      <c r="JY38" s="150"/>
      <c r="JZ38" s="148">
        <v>111</v>
      </c>
      <c r="KA38" s="150"/>
      <c r="KB38" s="150"/>
      <c r="KC38" s="150"/>
      <c r="KD38" s="150"/>
      <c r="KE38" s="148">
        <v>73</v>
      </c>
      <c r="KF38" s="227"/>
      <c r="KG38" s="227"/>
      <c r="KH38" s="227"/>
      <c r="KI38" s="227"/>
      <c r="KJ38" s="227"/>
      <c r="KK38" s="227"/>
      <c r="KL38" s="227"/>
      <c r="KM38" s="227"/>
      <c r="KN38" s="235"/>
    </row>
    <row r="39" s="122" customFormat="1" ht="22.5" customHeight="1" spans="1:300">
      <c r="A39" s="139" t="s">
        <v>650</v>
      </c>
      <c r="B39" s="98" t="s">
        <v>651</v>
      </c>
      <c r="C39" s="98" t="s">
        <v>652</v>
      </c>
      <c r="D39" s="98" t="s">
        <v>653</v>
      </c>
      <c r="E39" s="98" t="s">
        <v>651</v>
      </c>
      <c r="F39" s="98" t="s">
        <v>463</v>
      </c>
      <c r="G39" s="98" t="s">
        <v>654</v>
      </c>
      <c r="H39" s="138">
        <v>96</v>
      </c>
      <c r="I39" s="138">
        <v>8921981</v>
      </c>
      <c r="J39" s="138">
        <v>1.71117699000987</v>
      </c>
      <c r="K39" s="138">
        <v>1058650000000</v>
      </c>
      <c r="L39" s="138">
        <v>5.09627882347278</v>
      </c>
      <c r="M39" s="138">
        <f t="shared" si="0"/>
        <v>118656.383599113</v>
      </c>
      <c r="N39" s="138">
        <v>1</v>
      </c>
      <c r="O39" s="148">
        <v>2755</v>
      </c>
      <c r="P39" s="148">
        <v>2755</v>
      </c>
      <c r="Q39" s="150"/>
      <c r="R39" s="148">
        <f t="shared" si="1"/>
        <v>1610.00294889666</v>
      </c>
      <c r="S39" s="150"/>
      <c r="T39" s="150"/>
      <c r="U39" s="148">
        <v>4362</v>
      </c>
      <c r="V39" s="138"/>
      <c r="W39" s="156">
        <f t="shared" si="2"/>
        <v>2549.1226363293</v>
      </c>
      <c r="X39" s="138"/>
      <c r="Y39" s="149"/>
      <c r="Z39" s="149">
        <v>30</v>
      </c>
      <c r="AA39" s="149"/>
      <c r="AB39" s="149">
        <v>28</v>
      </c>
      <c r="AC39" s="149"/>
      <c r="AD39" s="149">
        <v>30</v>
      </c>
      <c r="AE39" s="149"/>
      <c r="AF39" s="149">
        <v>29</v>
      </c>
      <c r="AG39" s="149"/>
      <c r="AH39" s="149">
        <v>30</v>
      </c>
      <c r="AI39" s="149"/>
      <c r="AJ39" s="149">
        <v>29</v>
      </c>
      <c r="AK39" s="138"/>
      <c r="AL39" s="149">
        <v>1</v>
      </c>
      <c r="AM39" s="149">
        <v>7</v>
      </c>
      <c r="AN39" s="149">
        <v>0.584393084898969</v>
      </c>
      <c r="AO39" s="149">
        <v>8</v>
      </c>
      <c r="AP39" s="148"/>
      <c r="AQ39" s="138"/>
      <c r="AR39" s="156"/>
      <c r="AS39" s="138"/>
      <c r="AT39" s="138"/>
      <c r="AU39" s="156"/>
      <c r="AV39" s="138"/>
      <c r="AW39" s="156"/>
      <c r="AX39" s="138"/>
      <c r="AY39" s="138"/>
      <c r="AZ39" s="138"/>
      <c r="BA39" s="138"/>
      <c r="BB39" s="156">
        <v>109</v>
      </c>
      <c r="BC39" s="138"/>
      <c r="BD39" s="156">
        <f t="shared" si="5"/>
        <v>63.6988462539876</v>
      </c>
      <c r="BE39" s="138"/>
      <c r="BF39" s="138"/>
      <c r="BG39" s="149">
        <v>473517.04</v>
      </c>
      <c r="BH39" s="149">
        <v>61</v>
      </c>
      <c r="BI39" s="149">
        <v>276720.083757829</v>
      </c>
      <c r="BJ39" s="149">
        <v>100</v>
      </c>
      <c r="BK39" s="149">
        <v>632909.62</v>
      </c>
      <c r="BL39" s="149">
        <v>59</v>
      </c>
      <c r="BM39" s="149">
        <v>369868.005294034</v>
      </c>
      <c r="BN39" s="149">
        <v>100</v>
      </c>
      <c r="BO39" s="149">
        <v>80</v>
      </c>
      <c r="BP39" s="138">
        <v>92.4</v>
      </c>
      <c r="BQ39" s="138"/>
      <c r="BR39" s="138"/>
      <c r="BS39" s="172"/>
      <c r="BT39" s="149">
        <v>34</v>
      </c>
      <c r="BU39" s="149"/>
      <c r="BV39" s="149">
        <v>32</v>
      </c>
      <c r="BW39" s="149">
        <v>33</v>
      </c>
      <c r="BX39" s="172">
        <v>22</v>
      </c>
      <c r="BY39" s="149">
        <v>5</v>
      </c>
      <c r="BZ39" s="149">
        <v>3.33576725074387</v>
      </c>
      <c r="CA39" s="149">
        <v>18</v>
      </c>
      <c r="CB39" s="149">
        <v>11.5</v>
      </c>
      <c r="CC39" s="177">
        <v>3.9</v>
      </c>
      <c r="CD39" s="149"/>
      <c r="CE39" s="149"/>
      <c r="CF39" s="149"/>
      <c r="CG39" s="149"/>
      <c r="CH39" s="177">
        <v>154</v>
      </c>
      <c r="CI39" s="149"/>
      <c r="CJ39" s="149"/>
      <c r="CK39" s="149"/>
      <c r="CL39" s="149"/>
      <c r="CM39" s="149">
        <v>22.25</v>
      </c>
      <c r="CN39" s="149">
        <v>35</v>
      </c>
      <c r="CO39" s="138"/>
      <c r="CP39" s="138">
        <v>2</v>
      </c>
      <c r="CQ39" s="138">
        <v>6</v>
      </c>
      <c r="CR39" s="138">
        <v>84</v>
      </c>
      <c r="CS39" s="138">
        <v>2</v>
      </c>
      <c r="CT39" s="156">
        <f t="shared" si="6"/>
        <v>94</v>
      </c>
      <c r="CU39" s="138"/>
      <c r="CV39" s="156">
        <f t="shared" si="7"/>
        <v>18.4448306805838</v>
      </c>
      <c r="CW39" s="138"/>
      <c r="CX39" s="138"/>
      <c r="CY39" s="138"/>
      <c r="CZ39" s="138"/>
      <c r="DA39" s="149">
        <v>99.02</v>
      </c>
      <c r="DB39" s="149">
        <v>88.63</v>
      </c>
      <c r="DC39" s="149">
        <v>99.53</v>
      </c>
      <c r="DD39" s="149">
        <v>95.75</v>
      </c>
      <c r="DE39" s="149">
        <v>98.58</v>
      </c>
      <c r="DF39" s="149">
        <v>97.17</v>
      </c>
      <c r="DG39" s="149">
        <v>96.4466666666667</v>
      </c>
      <c r="DH39" s="149">
        <v>0.967</v>
      </c>
      <c r="DI39" s="149">
        <v>96.7</v>
      </c>
      <c r="DJ39" s="149">
        <v>96.5733333333334</v>
      </c>
      <c r="DK39" s="138">
        <v>0.757</v>
      </c>
      <c r="DL39" s="138">
        <v>75.7</v>
      </c>
      <c r="DM39" s="138">
        <v>0.90035</v>
      </c>
      <c r="DN39" s="138">
        <v>90.035</v>
      </c>
      <c r="DO39" s="138">
        <v>0.8219</v>
      </c>
      <c r="DP39" s="138">
        <v>82.19</v>
      </c>
      <c r="DQ39" s="138">
        <v>91.26</v>
      </c>
      <c r="DR39" s="138">
        <v>52.90625</v>
      </c>
      <c r="DS39" s="195">
        <f t="shared" si="8"/>
        <v>78.41825</v>
      </c>
      <c r="DT39" s="138">
        <v>79.3</v>
      </c>
      <c r="DU39" s="149">
        <v>79</v>
      </c>
      <c r="DV39" s="149">
        <v>84.6638611111111</v>
      </c>
      <c r="DW39" s="149">
        <v>72</v>
      </c>
      <c r="DX39" s="138"/>
      <c r="DY39" s="149">
        <v>4</v>
      </c>
      <c r="DZ39" s="149">
        <v>100</v>
      </c>
      <c r="EA39" s="149">
        <v>1</v>
      </c>
      <c r="EB39" s="149">
        <v>100</v>
      </c>
      <c r="EC39" s="149">
        <v>1</v>
      </c>
      <c r="ED39" s="149">
        <v>100</v>
      </c>
      <c r="EE39" s="149">
        <v>0</v>
      </c>
      <c r="EF39" s="149">
        <v>0</v>
      </c>
      <c r="EG39" s="138" t="s">
        <v>476</v>
      </c>
      <c r="EH39" s="149">
        <v>51</v>
      </c>
      <c r="EI39" s="149"/>
      <c r="EJ39" s="149">
        <v>52</v>
      </c>
      <c r="EK39" s="149">
        <v>51.5</v>
      </c>
      <c r="EL39" s="149">
        <v>70.3</v>
      </c>
      <c r="EM39" s="149">
        <v>32</v>
      </c>
      <c r="EN39" s="202">
        <v>0</v>
      </c>
      <c r="EO39" s="191">
        <v>0</v>
      </c>
      <c r="EP39" s="149">
        <v>0</v>
      </c>
      <c r="EQ39" s="149">
        <v>0</v>
      </c>
      <c r="ER39" s="202">
        <v>1</v>
      </c>
      <c r="ES39" s="7">
        <v>1</v>
      </c>
      <c r="ET39" s="149">
        <v>100</v>
      </c>
      <c r="EU39" s="149">
        <v>100</v>
      </c>
      <c r="EV39" s="7">
        <v>0</v>
      </c>
      <c r="EW39" s="149">
        <v>0</v>
      </c>
      <c r="EX39" s="149">
        <v>1</v>
      </c>
      <c r="EY39" s="149">
        <v>21</v>
      </c>
      <c r="EZ39" s="149">
        <v>21</v>
      </c>
      <c r="FA39" s="149">
        <v>10.5</v>
      </c>
      <c r="FB39" s="149">
        <v>26</v>
      </c>
      <c r="FC39" s="149">
        <v>0</v>
      </c>
      <c r="FD39" s="149">
        <v>0</v>
      </c>
      <c r="FE39" s="149">
        <v>0</v>
      </c>
      <c r="FF39" s="149">
        <v>1</v>
      </c>
      <c r="FG39" s="149">
        <v>0</v>
      </c>
      <c r="FH39" s="149">
        <v>0</v>
      </c>
      <c r="FI39" s="149">
        <v>0</v>
      </c>
      <c r="FJ39" s="149">
        <v>0</v>
      </c>
      <c r="FK39" s="7">
        <v>0</v>
      </c>
      <c r="FL39" s="149">
        <f t="shared" si="9"/>
        <v>0</v>
      </c>
      <c r="FM39" s="149">
        <v>0</v>
      </c>
      <c r="FN39" s="149">
        <v>14</v>
      </c>
      <c r="FO39" s="149">
        <v>4</v>
      </c>
      <c r="FP39" s="149">
        <v>42</v>
      </c>
      <c r="FQ39" s="149">
        <v>42</v>
      </c>
      <c r="FR39" s="149">
        <v>1</v>
      </c>
      <c r="FS39" s="149">
        <v>100</v>
      </c>
      <c r="FT39" s="149">
        <v>71</v>
      </c>
      <c r="FU39" s="149">
        <v>77</v>
      </c>
      <c r="FV39" s="149">
        <v>87.2857142857143</v>
      </c>
      <c r="FW39" s="149">
        <v>515</v>
      </c>
      <c r="FX39" s="149">
        <v>58</v>
      </c>
      <c r="FY39" s="149">
        <v>508</v>
      </c>
      <c r="FZ39" s="149">
        <v>76</v>
      </c>
      <c r="GA39" s="149"/>
      <c r="GB39" s="149">
        <v>50</v>
      </c>
      <c r="GC39" s="149"/>
      <c r="GD39" s="149">
        <v>33</v>
      </c>
      <c r="GE39" s="149">
        <v>54.25</v>
      </c>
      <c r="GF39" s="149">
        <v>0.731481481</v>
      </c>
      <c r="GG39" s="149">
        <v>51</v>
      </c>
      <c r="GH39" s="149">
        <v>51</v>
      </c>
      <c r="GI39" s="149">
        <v>0.57</v>
      </c>
      <c r="GJ39" s="149">
        <v>12</v>
      </c>
      <c r="GK39" s="149">
        <v>0.42</v>
      </c>
      <c r="GL39" s="149">
        <v>22</v>
      </c>
      <c r="GM39" s="149">
        <v>71.65466232</v>
      </c>
      <c r="GN39" s="149">
        <v>17</v>
      </c>
      <c r="GO39" s="149">
        <v>17</v>
      </c>
      <c r="GP39" s="149">
        <v>40.75</v>
      </c>
      <c r="GQ39" s="149">
        <v>55</v>
      </c>
      <c r="GR39" s="149">
        <v>0.42</v>
      </c>
      <c r="GS39" s="149">
        <v>11</v>
      </c>
      <c r="GT39" s="149">
        <v>0.42</v>
      </c>
      <c r="GU39" s="149">
        <v>17</v>
      </c>
      <c r="GV39" s="149">
        <v>25.11237496</v>
      </c>
      <c r="GW39" s="149">
        <v>15</v>
      </c>
      <c r="GX39" s="149">
        <v>14.3333333333333</v>
      </c>
      <c r="GY39" s="149">
        <v>0.55</v>
      </c>
      <c r="GZ39" s="149">
        <v>7</v>
      </c>
      <c r="HA39" s="149">
        <v>0.23</v>
      </c>
      <c r="HB39" s="149">
        <v>24</v>
      </c>
      <c r="HC39" s="149">
        <v>0.23</v>
      </c>
      <c r="HD39" s="149">
        <v>37</v>
      </c>
      <c r="HE39" s="149">
        <v>0.4</v>
      </c>
      <c r="HF39" s="149">
        <v>13</v>
      </c>
      <c r="HG39" s="149">
        <v>0.38</v>
      </c>
      <c r="HH39" s="149">
        <v>94</v>
      </c>
      <c r="HI39" s="149">
        <v>0.43</v>
      </c>
      <c r="HJ39" s="149">
        <v>10</v>
      </c>
      <c r="HK39" s="149">
        <v>0.35</v>
      </c>
      <c r="HL39" s="149">
        <v>90</v>
      </c>
      <c r="HM39" s="149">
        <v>0.3</v>
      </c>
      <c r="HN39" s="149">
        <v>18</v>
      </c>
      <c r="HO39" s="149">
        <v>0.48</v>
      </c>
      <c r="HP39" s="149">
        <v>79</v>
      </c>
      <c r="HQ39" s="149">
        <v>0.29</v>
      </c>
      <c r="HR39" s="149">
        <v>19</v>
      </c>
      <c r="HS39" s="149">
        <v>0.51</v>
      </c>
      <c r="HT39" s="149">
        <v>85</v>
      </c>
      <c r="HU39" s="149">
        <v>0.25</v>
      </c>
      <c r="HV39" s="149">
        <v>37</v>
      </c>
      <c r="HW39" s="149">
        <v>0.27</v>
      </c>
      <c r="HX39" s="149">
        <v>68</v>
      </c>
      <c r="HY39" s="149">
        <v>0.32</v>
      </c>
      <c r="HZ39" s="149">
        <v>30</v>
      </c>
      <c r="IA39" s="149">
        <v>0.32</v>
      </c>
      <c r="IB39" s="149">
        <v>36</v>
      </c>
      <c r="IC39" s="149">
        <v>43.1333333333333</v>
      </c>
      <c r="ID39" s="149">
        <v>0.43</v>
      </c>
      <c r="IE39" s="149">
        <v>27</v>
      </c>
      <c r="IF39" s="149">
        <v>0.43</v>
      </c>
      <c r="IG39" s="149">
        <v>18</v>
      </c>
      <c r="IH39" s="149">
        <v>22.5</v>
      </c>
      <c r="II39" s="149"/>
      <c r="IJ39" s="149">
        <v>31</v>
      </c>
      <c r="IK39" s="149"/>
      <c r="IL39" s="149">
        <v>28</v>
      </c>
      <c r="IM39" s="149">
        <v>29.5</v>
      </c>
      <c r="IN39" s="149">
        <v>27.3666666666667</v>
      </c>
      <c r="IO39" s="149">
        <v>28</v>
      </c>
      <c r="IP39" s="148">
        <v>0.170334708849152</v>
      </c>
      <c r="IQ39" s="138"/>
      <c r="IR39" s="138"/>
      <c r="IS39" s="149">
        <v>0.977</v>
      </c>
      <c r="IT39" s="149">
        <v>29</v>
      </c>
      <c r="IU39" s="149">
        <v>0.994</v>
      </c>
      <c r="IV39" s="149">
        <v>30</v>
      </c>
      <c r="IW39" s="149">
        <v>0.43</v>
      </c>
      <c r="IX39" s="149">
        <v>32</v>
      </c>
      <c r="IY39" s="149">
        <v>30.3333333333333</v>
      </c>
      <c r="IZ39" s="149">
        <v>35.18277934</v>
      </c>
      <c r="JA39" s="149">
        <v>52</v>
      </c>
      <c r="JB39" s="149">
        <v>52</v>
      </c>
      <c r="JC39" s="149">
        <v>97.86</v>
      </c>
      <c r="JD39" s="149">
        <v>83</v>
      </c>
      <c r="JE39" s="149">
        <v>83</v>
      </c>
      <c r="JF39" s="149"/>
      <c r="JG39" s="149">
        <v>31</v>
      </c>
      <c r="JH39" s="149">
        <v>31</v>
      </c>
      <c r="JI39" s="138"/>
      <c r="JJ39" s="138"/>
      <c r="JK39" s="156">
        <v>42</v>
      </c>
      <c r="JL39" s="138"/>
      <c r="JM39" s="156">
        <v>45</v>
      </c>
      <c r="JN39" s="150"/>
      <c r="JO39" s="150"/>
      <c r="JP39" s="148">
        <v>11058</v>
      </c>
      <c r="JQ39" s="150"/>
      <c r="JR39" s="150"/>
      <c r="JS39" s="150"/>
      <c r="JT39" s="150"/>
      <c r="JU39" s="148">
        <v>556</v>
      </c>
      <c r="JV39" s="150"/>
      <c r="JW39" s="150"/>
      <c r="JX39" s="150"/>
      <c r="JY39" s="150"/>
      <c r="JZ39" s="148">
        <v>168</v>
      </c>
      <c r="KA39" s="150"/>
      <c r="KB39" s="150"/>
      <c r="KC39" s="150"/>
      <c r="KD39" s="150"/>
      <c r="KE39" s="148">
        <v>79</v>
      </c>
      <c r="KF39" s="227"/>
      <c r="KG39" s="227"/>
      <c r="KH39" s="227"/>
      <c r="KI39" s="227"/>
      <c r="KJ39" s="227"/>
      <c r="KK39" s="227"/>
      <c r="KL39" s="227"/>
      <c r="KM39" s="227"/>
      <c r="KN39" s="235"/>
    </row>
    <row r="40" s="122" customFormat="1" ht="22.5" customHeight="1" spans="1:300">
      <c r="A40" s="139" t="s">
        <v>655</v>
      </c>
      <c r="B40" s="98" t="s">
        <v>656</v>
      </c>
      <c r="C40" s="98" t="s">
        <v>657</v>
      </c>
      <c r="D40" s="98" t="s">
        <v>658</v>
      </c>
      <c r="E40" s="98" t="s">
        <v>656</v>
      </c>
      <c r="F40" s="98" t="s">
        <v>501</v>
      </c>
      <c r="G40" s="98" t="s">
        <v>659</v>
      </c>
      <c r="H40" s="138">
        <v>79</v>
      </c>
      <c r="I40" s="138">
        <v>34217848</v>
      </c>
      <c r="J40" s="138">
        <v>6.56275709904057</v>
      </c>
      <c r="K40" s="138">
        <v>294960000000</v>
      </c>
      <c r="L40" s="138">
        <v>1.41992008857652</v>
      </c>
      <c r="M40" s="138">
        <f t="shared" si="0"/>
        <v>8620.06283972037</v>
      </c>
      <c r="N40" s="138">
        <v>1</v>
      </c>
      <c r="O40" s="148">
        <v>28</v>
      </c>
      <c r="P40" s="148">
        <v>28</v>
      </c>
      <c r="Q40" s="150"/>
      <c r="R40" s="148">
        <f t="shared" si="1"/>
        <v>4.26649951802931</v>
      </c>
      <c r="S40" s="150"/>
      <c r="T40" s="150"/>
      <c r="U40" s="148">
        <v>40</v>
      </c>
      <c r="V40" s="138"/>
      <c r="W40" s="156">
        <f t="shared" si="2"/>
        <v>6.09499931147044</v>
      </c>
      <c r="X40" s="138"/>
      <c r="Y40" s="149"/>
      <c r="Z40" s="149">
        <v>30</v>
      </c>
      <c r="AA40" s="149"/>
      <c r="AB40" s="149">
        <v>28</v>
      </c>
      <c r="AC40" s="149"/>
      <c r="AD40" s="149">
        <v>30</v>
      </c>
      <c r="AE40" s="149"/>
      <c r="AF40" s="149">
        <v>29</v>
      </c>
      <c r="AG40" s="149"/>
      <c r="AH40" s="149">
        <v>30</v>
      </c>
      <c r="AI40" s="149"/>
      <c r="AJ40" s="149">
        <v>29</v>
      </c>
      <c r="AK40" s="138"/>
      <c r="AL40" s="149">
        <v>3</v>
      </c>
      <c r="AM40" s="149">
        <v>8</v>
      </c>
      <c r="AN40" s="149">
        <v>0.457124948360283</v>
      </c>
      <c r="AO40" s="149">
        <v>8</v>
      </c>
      <c r="AP40" s="148"/>
      <c r="AQ40" s="138"/>
      <c r="AR40" s="156"/>
      <c r="AS40" s="138"/>
      <c r="AT40" s="138"/>
      <c r="AU40" s="156"/>
      <c r="AV40" s="138"/>
      <c r="AW40" s="156"/>
      <c r="AX40" s="138"/>
      <c r="AY40" s="138"/>
      <c r="AZ40" s="138"/>
      <c r="BA40" s="138"/>
      <c r="BB40" s="156">
        <v>14</v>
      </c>
      <c r="BC40" s="138"/>
      <c r="BD40" s="156">
        <f t="shared" si="5"/>
        <v>2.13324975901465</v>
      </c>
      <c r="BE40" s="138"/>
      <c r="BF40" s="138"/>
      <c r="BG40" s="149"/>
      <c r="BH40" s="149">
        <v>51</v>
      </c>
      <c r="BI40" s="149"/>
      <c r="BJ40" s="149">
        <v>50</v>
      </c>
      <c r="BK40" s="149"/>
      <c r="BL40" s="149">
        <v>53</v>
      </c>
      <c r="BM40" s="149"/>
      <c r="BN40" s="149">
        <v>55</v>
      </c>
      <c r="BO40" s="149">
        <v>52.25</v>
      </c>
      <c r="BP40" s="138">
        <v>76.4</v>
      </c>
      <c r="BQ40" s="138"/>
      <c r="BR40" s="138"/>
      <c r="BS40" s="172"/>
      <c r="BT40" s="149">
        <v>34</v>
      </c>
      <c r="BU40" s="149"/>
      <c r="BV40" s="149">
        <v>32</v>
      </c>
      <c r="BW40" s="149">
        <v>33</v>
      </c>
      <c r="BX40" s="172"/>
      <c r="BY40" s="149">
        <v>33</v>
      </c>
      <c r="BZ40" s="149"/>
      <c r="CA40" s="149">
        <v>32</v>
      </c>
      <c r="CB40" s="149">
        <v>32.5</v>
      </c>
      <c r="CC40" s="177"/>
      <c r="CD40" s="149"/>
      <c r="CE40" s="149"/>
      <c r="CF40" s="149"/>
      <c r="CG40" s="149"/>
      <c r="CH40" s="177"/>
      <c r="CI40" s="149"/>
      <c r="CJ40" s="149"/>
      <c r="CK40" s="149"/>
      <c r="CL40" s="149"/>
      <c r="CM40" s="149">
        <v>32.75</v>
      </c>
      <c r="CN40" s="149">
        <v>53</v>
      </c>
      <c r="CO40" s="138"/>
      <c r="CP40" s="138" t="s">
        <v>476</v>
      </c>
      <c r="CQ40" s="138">
        <v>1</v>
      </c>
      <c r="CR40" s="138">
        <v>3</v>
      </c>
      <c r="CS40" s="138" t="s">
        <v>476</v>
      </c>
      <c r="CT40" s="156"/>
      <c r="CU40" s="138"/>
      <c r="CV40" s="156"/>
      <c r="CW40" s="138"/>
      <c r="CX40" s="138"/>
      <c r="CY40" s="138"/>
      <c r="CZ40" s="138"/>
      <c r="DA40" s="149">
        <v>49.51</v>
      </c>
      <c r="DB40" s="149">
        <v>24.17</v>
      </c>
      <c r="DC40" s="149">
        <v>33.02</v>
      </c>
      <c r="DD40" s="149">
        <v>60.38</v>
      </c>
      <c r="DE40" s="149">
        <v>30.19</v>
      </c>
      <c r="DF40" s="149">
        <v>25.47</v>
      </c>
      <c r="DG40" s="149">
        <v>37.1233333333333</v>
      </c>
      <c r="DH40" s="149">
        <v>0.762</v>
      </c>
      <c r="DI40" s="149">
        <v>76.2</v>
      </c>
      <c r="DJ40" s="149">
        <v>56.6616666666666</v>
      </c>
      <c r="DK40" s="138">
        <v>0.879</v>
      </c>
      <c r="DL40" s="138">
        <v>87.9</v>
      </c>
      <c r="DM40" s="138">
        <v>0.807</v>
      </c>
      <c r="DN40" s="138">
        <v>80.7</v>
      </c>
      <c r="DO40" s="138">
        <v>0.7534</v>
      </c>
      <c r="DP40" s="138">
        <v>75.34</v>
      </c>
      <c r="DQ40" s="138">
        <v>83.74</v>
      </c>
      <c r="DR40" s="138">
        <v>52</v>
      </c>
      <c r="DS40" s="195">
        <f t="shared" si="8"/>
        <v>75.936</v>
      </c>
      <c r="DT40" s="138">
        <v>71.9</v>
      </c>
      <c r="DU40" s="149">
        <v>72</v>
      </c>
      <c r="DV40" s="149">
        <v>68.1992222222222</v>
      </c>
      <c r="DW40" s="149">
        <v>19</v>
      </c>
      <c r="DX40" s="138"/>
      <c r="DY40" s="149">
        <v>12</v>
      </c>
      <c r="DZ40" s="149">
        <v>100</v>
      </c>
      <c r="EA40" s="149">
        <v>0</v>
      </c>
      <c r="EB40" s="149">
        <v>0</v>
      </c>
      <c r="EC40" s="149">
        <v>1</v>
      </c>
      <c r="ED40" s="149">
        <v>100</v>
      </c>
      <c r="EE40" s="149">
        <v>1</v>
      </c>
      <c r="EF40" s="149">
        <v>100</v>
      </c>
      <c r="EG40" s="138" t="s">
        <v>476</v>
      </c>
      <c r="EH40" s="149">
        <v>51</v>
      </c>
      <c r="EI40" s="149"/>
      <c r="EJ40" s="149">
        <v>52</v>
      </c>
      <c r="EK40" s="149">
        <v>51.5</v>
      </c>
      <c r="EL40" s="149">
        <v>70.3</v>
      </c>
      <c r="EM40" s="149">
        <v>32</v>
      </c>
      <c r="EN40" s="202">
        <v>3</v>
      </c>
      <c r="EO40" s="191">
        <v>0</v>
      </c>
      <c r="EP40" s="149">
        <v>0</v>
      </c>
      <c r="EQ40" s="149">
        <v>0</v>
      </c>
      <c r="ER40" s="202">
        <v>1</v>
      </c>
      <c r="ES40" s="7">
        <v>0</v>
      </c>
      <c r="ET40" s="149">
        <v>0</v>
      </c>
      <c r="EU40" s="149">
        <v>0</v>
      </c>
      <c r="EV40" s="7">
        <v>0</v>
      </c>
      <c r="EW40" s="149">
        <v>0</v>
      </c>
      <c r="EX40" s="149"/>
      <c r="EY40" s="149">
        <v>52</v>
      </c>
      <c r="EZ40" s="149">
        <v>52</v>
      </c>
      <c r="FA40" s="149">
        <v>26</v>
      </c>
      <c r="FB40" s="149">
        <v>41</v>
      </c>
      <c r="FC40" s="149">
        <v>0</v>
      </c>
      <c r="FD40" s="149">
        <v>0</v>
      </c>
      <c r="FE40" s="149">
        <v>0</v>
      </c>
      <c r="FF40" s="149">
        <v>3</v>
      </c>
      <c r="FG40" s="149">
        <v>1</v>
      </c>
      <c r="FH40" s="149">
        <v>50</v>
      </c>
      <c r="FI40" s="149">
        <v>0</v>
      </c>
      <c r="FJ40" s="149">
        <v>0</v>
      </c>
      <c r="FK40" s="7">
        <v>0</v>
      </c>
      <c r="FL40" s="149">
        <f t="shared" si="9"/>
        <v>0</v>
      </c>
      <c r="FM40" s="149">
        <v>16.6666666666667</v>
      </c>
      <c r="FN40" s="149">
        <v>27</v>
      </c>
      <c r="FO40" s="149">
        <v>2</v>
      </c>
      <c r="FP40" s="149">
        <v>14</v>
      </c>
      <c r="FQ40" s="149">
        <v>14</v>
      </c>
      <c r="FR40" s="149"/>
      <c r="FS40" s="149">
        <v>0</v>
      </c>
      <c r="FT40" s="149">
        <v>7</v>
      </c>
      <c r="FU40" s="149">
        <v>77</v>
      </c>
      <c r="FV40" s="149">
        <v>87.2857142857143</v>
      </c>
      <c r="FW40" s="149">
        <v>400</v>
      </c>
      <c r="FX40" s="149">
        <v>12</v>
      </c>
      <c r="FY40" s="149">
        <v>391</v>
      </c>
      <c r="FZ40" s="149">
        <v>12</v>
      </c>
      <c r="GA40" s="149">
        <v>1.5</v>
      </c>
      <c r="GB40" s="149">
        <v>17</v>
      </c>
      <c r="GC40" s="149">
        <v>0.228562474180141</v>
      </c>
      <c r="GD40" s="149">
        <v>27</v>
      </c>
      <c r="GE40" s="149">
        <v>17</v>
      </c>
      <c r="GF40" s="149">
        <v>0.616666666666667</v>
      </c>
      <c r="GG40" s="149">
        <v>13</v>
      </c>
      <c r="GH40" s="149">
        <v>13</v>
      </c>
      <c r="GI40" s="149">
        <v>0.79</v>
      </c>
      <c r="GJ40" s="149">
        <v>90</v>
      </c>
      <c r="GK40" s="149">
        <v>0.65</v>
      </c>
      <c r="GL40" s="149">
        <v>78</v>
      </c>
      <c r="GM40" s="149"/>
      <c r="GN40" s="149">
        <v>31</v>
      </c>
      <c r="GO40" s="149">
        <v>66.3333333333333</v>
      </c>
      <c r="GP40" s="149">
        <v>32.1111111111111</v>
      </c>
      <c r="GQ40" s="149">
        <v>35</v>
      </c>
      <c r="GR40" s="149">
        <v>0.7</v>
      </c>
      <c r="GS40" s="149">
        <v>82</v>
      </c>
      <c r="GT40" s="149">
        <v>0.67</v>
      </c>
      <c r="GU40" s="149">
        <v>78</v>
      </c>
      <c r="GV40" s="149"/>
      <c r="GW40" s="149">
        <v>33</v>
      </c>
      <c r="GX40" s="149">
        <v>64.3333333333333</v>
      </c>
      <c r="GY40" s="149">
        <v>0.76</v>
      </c>
      <c r="GZ40" s="149">
        <v>79</v>
      </c>
      <c r="HA40" s="149">
        <v>0.48</v>
      </c>
      <c r="HB40" s="149">
        <v>93</v>
      </c>
      <c r="HC40" s="149">
        <v>0.25</v>
      </c>
      <c r="HD40" s="149">
        <v>57</v>
      </c>
      <c r="HE40" s="149">
        <v>0.63</v>
      </c>
      <c r="HF40" s="149">
        <v>80</v>
      </c>
      <c r="HG40" s="149">
        <v>0.25</v>
      </c>
      <c r="HH40" s="149">
        <v>27</v>
      </c>
      <c r="HI40" s="149">
        <v>0.65</v>
      </c>
      <c r="HJ40" s="149">
        <v>76</v>
      </c>
      <c r="HK40" s="149">
        <v>0.25</v>
      </c>
      <c r="HL40" s="149">
        <v>34</v>
      </c>
      <c r="HM40" s="149">
        <v>0.57</v>
      </c>
      <c r="HN40" s="149">
        <v>98</v>
      </c>
      <c r="HO40" s="149">
        <v>0.29</v>
      </c>
      <c r="HP40" s="149">
        <v>12</v>
      </c>
      <c r="HQ40" s="149">
        <v>0.57</v>
      </c>
      <c r="HR40" s="149">
        <v>98</v>
      </c>
      <c r="HS40" s="149">
        <v>0.24</v>
      </c>
      <c r="HT40" s="149">
        <v>6</v>
      </c>
      <c r="HU40" s="149">
        <v>0.47</v>
      </c>
      <c r="HV40" s="149">
        <v>87</v>
      </c>
      <c r="HW40" s="149">
        <v>0.22</v>
      </c>
      <c r="HX40" s="149">
        <v>31</v>
      </c>
      <c r="HY40" s="149">
        <v>0.44</v>
      </c>
      <c r="HZ40" s="149">
        <v>74</v>
      </c>
      <c r="IA40" s="149">
        <v>0.34</v>
      </c>
      <c r="IB40" s="149">
        <v>57</v>
      </c>
      <c r="IC40" s="149">
        <v>60.6</v>
      </c>
      <c r="ID40" s="149">
        <v>0.62</v>
      </c>
      <c r="IE40" s="149">
        <v>84</v>
      </c>
      <c r="IF40" s="149">
        <v>0.74</v>
      </c>
      <c r="IG40" s="149">
        <v>92</v>
      </c>
      <c r="IH40" s="149">
        <v>88</v>
      </c>
      <c r="II40" s="149"/>
      <c r="IJ40" s="149">
        <v>31</v>
      </c>
      <c r="IK40" s="149"/>
      <c r="IL40" s="149">
        <v>28</v>
      </c>
      <c r="IM40" s="149">
        <v>29.5</v>
      </c>
      <c r="IN40" s="149">
        <v>60.6083333333333</v>
      </c>
      <c r="IO40" s="149">
        <v>86</v>
      </c>
      <c r="IP40" s="148">
        <v>0.2</v>
      </c>
      <c r="IQ40" s="138"/>
      <c r="IR40" s="138"/>
      <c r="IS40" s="149">
        <v>0.979</v>
      </c>
      <c r="IT40" s="149">
        <v>29</v>
      </c>
      <c r="IU40" s="149">
        <v>0.995</v>
      </c>
      <c r="IV40" s="149">
        <v>30</v>
      </c>
      <c r="IW40" s="149"/>
      <c r="IX40" s="149">
        <v>36</v>
      </c>
      <c r="IY40" s="149">
        <v>31.6666666666667</v>
      </c>
      <c r="IZ40" s="149"/>
      <c r="JA40" s="149">
        <v>32</v>
      </c>
      <c r="JB40" s="149">
        <v>32</v>
      </c>
      <c r="JC40" s="149"/>
      <c r="JD40" s="149">
        <v>33</v>
      </c>
      <c r="JE40" s="149">
        <v>33</v>
      </c>
      <c r="JF40" s="149"/>
      <c r="JG40" s="149">
        <v>31</v>
      </c>
      <c r="JH40" s="149">
        <v>31</v>
      </c>
      <c r="JI40" s="138"/>
      <c r="JJ40" s="138"/>
      <c r="JK40" s="156"/>
      <c r="JL40" s="138"/>
      <c r="JM40" s="156"/>
      <c r="JN40" s="150"/>
      <c r="JO40" s="150"/>
      <c r="JP40" s="148">
        <v>4</v>
      </c>
      <c r="JQ40" s="150"/>
      <c r="JR40" s="150"/>
      <c r="JS40" s="150"/>
      <c r="JT40" s="150"/>
      <c r="JU40" s="148">
        <v>5</v>
      </c>
      <c r="JV40" s="150"/>
      <c r="JW40" s="150"/>
      <c r="JX40" s="150"/>
      <c r="JY40" s="150"/>
      <c r="JZ40" s="148">
        <v>0</v>
      </c>
      <c r="KA40" s="150"/>
      <c r="KB40" s="150"/>
      <c r="KC40" s="150"/>
      <c r="KD40" s="150"/>
      <c r="KE40" s="148">
        <v>3</v>
      </c>
      <c r="KF40" s="227"/>
      <c r="KG40" s="227"/>
      <c r="KH40" s="227"/>
      <c r="KI40" s="227"/>
      <c r="KJ40" s="227"/>
      <c r="KK40" s="227"/>
      <c r="KL40" s="227"/>
      <c r="KM40" s="227"/>
      <c r="KN40" s="235"/>
    </row>
    <row r="41" s="122" customFormat="1" ht="22.5" customHeight="1" spans="1:300">
      <c r="A41" s="139" t="s">
        <v>660</v>
      </c>
      <c r="B41" s="98" t="s">
        <v>661</v>
      </c>
      <c r="C41" s="98" t="s">
        <v>662</v>
      </c>
      <c r="D41" s="98" t="s">
        <v>663</v>
      </c>
      <c r="E41" s="98" t="s">
        <v>661</v>
      </c>
      <c r="F41" s="98" t="s">
        <v>501</v>
      </c>
      <c r="G41" s="98" t="s">
        <v>664</v>
      </c>
      <c r="H41" s="138">
        <v>88</v>
      </c>
      <c r="I41" s="138">
        <v>71668011</v>
      </c>
      <c r="J41" s="138">
        <v>13.74545085256</v>
      </c>
      <c r="K41" s="138">
        <v>609720000000</v>
      </c>
      <c r="L41" s="138">
        <v>2.93515621239108</v>
      </c>
      <c r="M41" s="138">
        <f t="shared" si="0"/>
        <v>8507.56134420976</v>
      </c>
      <c r="N41" s="138">
        <v>1</v>
      </c>
      <c r="O41" s="148">
        <v>146</v>
      </c>
      <c r="P41" s="148">
        <v>146</v>
      </c>
      <c r="Q41" s="150"/>
      <c r="R41" s="148">
        <f t="shared" si="1"/>
        <v>10.6216959753494</v>
      </c>
      <c r="S41" s="150"/>
      <c r="T41" s="150"/>
      <c r="U41" s="148">
        <v>196</v>
      </c>
      <c r="V41" s="138"/>
      <c r="W41" s="156">
        <f t="shared" si="2"/>
        <v>14.2592630901951</v>
      </c>
      <c r="X41" s="138"/>
      <c r="Y41" s="149"/>
      <c r="Z41" s="149">
        <v>30</v>
      </c>
      <c r="AA41" s="149"/>
      <c r="AB41" s="149">
        <v>28</v>
      </c>
      <c r="AC41" s="149"/>
      <c r="AD41" s="149">
        <v>30</v>
      </c>
      <c r="AE41" s="149"/>
      <c r="AF41" s="149">
        <v>29</v>
      </c>
      <c r="AG41" s="149"/>
      <c r="AH41" s="149">
        <v>30</v>
      </c>
      <c r="AI41" s="149"/>
      <c r="AJ41" s="149">
        <v>29</v>
      </c>
      <c r="AK41" s="138"/>
      <c r="AL41" s="149"/>
      <c r="AM41" s="149">
        <v>54</v>
      </c>
      <c r="AN41" s="149"/>
      <c r="AO41" s="149">
        <v>41</v>
      </c>
      <c r="AP41" s="148"/>
      <c r="AQ41" s="138"/>
      <c r="AR41" s="156"/>
      <c r="AS41" s="138"/>
      <c r="AT41" s="138"/>
      <c r="AU41" s="156"/>
      <c r="AV41" s="138"/>
      <c r="AW41" s="156"/>
      <c r="AX41" s="138"/>
      <c r="AY41" s="138"/>
      <c r="AZ41" s="138"/>
      <c r="BA41" s="138"/>
      <c r="BB41" s="156">
        <v>42</v>
      </c>
      <c r="BC41" s="138"/>
      <c r="BD41" s="156">
        <f t="shared" si="5"/>
        <v>3.05555637647039</v>
      </c>
      <c r="BE41" s="138"/>
      <c r="BF41" s="138"/>
      <c r="BG41" s="149">
        <v>21996</v>
      </c>
      <c r="BH41" s="149">
        <v>12</v>
      </c>
      <c r="BI41" s="149">
        <v>1600.23852516292</v>
      </c>
      <c r="BJ41" s="149">
        <v>9</v>
      </c>
      <c r="BK41" s="149">
        <v>35449.86</v>
      </c>
      <c r="BL41" s="149">
        <v>13</v>
      </c>
      <c r="BM41" s="149">
        <v>2579.02489923768</v>
      </c>
      <c r="BN41" s="149">
        <v>10</v>
      </c>
      <c r="BO41" s="149">
        <v>11</v>
      </c>
      <c r="BP41" s="138">
        <v>91</v>
      </c>
      <c r="BQ41" s="138"/>
      <c r="BR41" s="138"/>
      <c r="BS41" s="172"/>
      <c r="BT41" s="149">
        <v>34</v>
      </c>
      <c r="BU41" s="149"/>
      <c r="BV41" s="149">
        <v>32</v>
      </c>
      <c r="BW41" s="149">
        <v>33</v>
      </c>
      <c r="BX41" s="172"/>
      <c r="BY41" s="149">
        <v>33</v>
      </c>
      <c r="BZ41" s="149"/>
      <c r="CA41" s="149">
        <v>32</v>
      </c>
      <c r="CB41" s="149">
        <v>32.5</v>
      </c>
      <c r="CC41" s="177"/>
      <c r="CD41" s="149"/>
      <c r="CE41" s="149"/>
      <c r="CF41" s="149"/>
      <c r="CG41" s="149"/>
      <c r="CH41" s="177"/>
      <c r="CI41" s="149"/>
      <c r="CJ41" s="149"/>
      <c r="CK41" s="149"/>
      <c r="CL41" s="149"/>
      <c r="CM41" s="149">
        <v>32.75</v>
      </c>
      <c r="CN41" s="149">
        <v>53</v>
      </c>
      <c r="CO41" s="138"/>
      <c r="CP41" s="138">
        <v>1</v>
      </c>
      <c r="CQ41" s="138">
        <v>6</v>
      </c>
      <c r="CR41" s="138">
        <v>18</v>
      </c>
      <c r="CS41" s="138" t="s">
        <v>476</v>
      </c>
      <c r="CT41" s="156">
        <f>SUM(CP41,CQ41,CR41,CS41)</f>
        <v>25</v>
      </c>
      <c r="CU41" s="138"/>
      <c r="CV41" s="156">
        <f>CT41/L41</f>
        <v>8.51743423210655</v>
      </c>
      <c r="CW41" s="138"/>
      <c r="CX41" s="138"/>
      <c r="CY41" s="138"/>
      <c r="CZ41" s="138"/>
      <c r="DA41" s="149">
        <v>35.78</v>
      </c>
      <c r="DB41" s="149">
        <v>36.02</v>
      </c>
      <c r="DC41" s="149">
        <v>58.49</v>
      </c>
      <c r="DD41" s="149">
        <v>57.08</v>
      </c>
      <c r="DE41" s="149">
        <v>57.55</v>
      </c>
      <c r="DF41" s="149">
        <v>35.85</v>
      </c>
      <c r="DG41" s="149">
        <v>46.795</v>
      </c>
      <c r="DH41" s="149">
        <v>0.803</v>
      </c>
      <c r="DI41" s="149">
        <v>80.3</v>
      </c>
      <c r="DJ41" s="149">
        <v>63.5475</v>
      </c>
      <c r="DK41" s="138">
        <v>0.879</v>
      </c>
      <c r="DL41" s="138">
        <v>87.9</v>
      </c>
      <c r="DM41" s="138">
        <v>0.8351</v>
      </c>
      <c r="DN41" s="138">
        <v>83.51</v>
      </c>
      <c r="DO41" s="138">
        <v>0.7534</v>
      </c>
      <c r="DP41" s="138">
        <v>75.34</v>
      </c>
      <c r="DQ41" s="138">
        <v>99.22</v>
      </c>
      <c r="DR41" s="138">
        <v>51</v>
      </c>
      <c r="DS41" s="195">
        <f t="shared" si="8"/>
        <v>79.394</v>
      </c>
      <c r="DT41" s="138">
        <v>74.7</v>
      </c>
      <c r="DU41" s="149">
        <v>75</v>
      </c>
      <c r="DV41" s="149">
        <v>72.6471666666667</v>
      </c>
      <c r="DW41" s="149">
        <v>33</v>
      </c>
      <c r="DX41" s="138"/>
      <c r="DY41" s="149">
        <v>4</v>
      </c>
      <c r="DZ41" s="149">
        <v>100</v>
      </c>
      <c r="EA41" s="149">
        <v>1</v>
      </c>
      <c r="EB41" s="149">
        <v>100</v>
      </c>
      <c r="EC41" s="149">
        <v>1</v>
      </c>
      <c r="ED41" s="149">
        <v>100</v>
      </c>
      <c r="EE41" s="149">
        <v>1</v>
      </c>
      <c r="EF41" s="149">
        <v>100</v>
      </c>
      <c r="EG41" s="138" t="s">
        <v>476</v>
      </c>
      <c r="EH41" s="149">
        <v>51</v>
      </c>
      <c r="EI41" s="149"/>
      <c r="EJ41" s="149">
        <v>52</v>
      </c>
      <c r="EK41" s="149">
        <v>51.5</v>
      </c>
      <c r="EL41" s="149">
        <v>90.3</v>
      </c>
      <c r="EM41" s="149">
        <v>68</v>
      </c>
      <c r="EN41" s="202">
        <v>0</v>
      </c>
      <c r="EO41" s="191">
        <v>0</v>
      </c>
      <c r="EP41" s="149">
        <v>0</v>
      </c>
      <c r="EQ41" s="149">
        <v>0</v>
      </c>
      <c r="ER41" s="202">
        <v>5</v>
      </c>
      <c r="ES41" s="7">
        <v>1</v>
      </c>
      <c r="ET41" s="149">
        <v>100</v>
      </c>
      <c r="EU41" s="149">
        <v>100</v>
      </c>
      <c r="EV41" s="7">
        <v>0</v>
      </c>
      <c r="EW41" s="149">
        <v>0</v>
      </c>
      <c r="EX41" s="149">
        <v>5</v>
      </c>
      <c r="EY41" s="149">
        <v>100</v>
      </c>
      <c r="EZ41" s="149">
        <v>100</v>
      </c>
      <c r="FA41" s="149">
        <v>50</v>
      </c>
      <c r="FB41" s="149">
        <v>64</v>
      </c>
      <c r="FC41" s="149">
        <v>0</v>
      </c>
      <c r="FD41" s="149">
        <v>0</v>
      </c>
      <c r="FE41" s="149">
        <v>0</v>
      </c>
      <c r="FF41" s="149">
        <v>0</v>
      </c>
      <c r="FG41" s="149">
        <v>1</v>
      </c>
      <c r="FH41" s="149">
        <v>50</v>
      </c>
      <c r="FI41" s="149">
        <v>0</v>
      </c>
      <c r="FJ41" s="149">
        <v>0</v>
      </c>
      <c r="FK41" s="7">
        <v>0</v>
      </c>
      <c r="FL41" s="149">
        <f t="shared" si="9"/>
        <v>0</v>
      </c>
      <c r="FM41" s="149">
        <v>16.6666666666667</v>
      </c>
      <c r="FN41" s="149">
        <v>27</v>
      </c>
      <c r="FO41" s="149">
        <v>2</v>
      </c>
      <c r="FP41" s="149">
        <v>14</v>
      </c>
      <c r="FQ41" s="149">
        <v>14</v>
      </c>
      <c r="FR41" s="149"/>
      <c r="FS41" s="149">
        <v>0</v>
      </c>
      <c r="FT41" s="149">
        <v>7</v>
      </c>
      <c r="FU41" s="149">
        <v>77</v>
      </c>
      <c r="FV41" s="149">
        <v>87.2857142857143</v>
      </c>
      <c r="FW41" s="149">
        <v>419</v>
      </c>
      <c r="FX41" s="149">
        <v>17</v>
      </c>
      <c r="FY41" s="149">
        <v>394</v>
      </c>
      <c r="FZ41" s="149">
        <v>13</v>
      </c>
      <c r="GA41" s="149">
        <v>0.941</v>
      </c>
      <c r="GB41" s="149">
        <v>6</v>
      </c>
      <c r="GC41" s="149">
        <v>0.068459013101396</v>
      </c>
      <c r="GD41" s="149">
        <v>7</v>
      </c>
      <c r="GE41" s="149">
        <v>10.75</v>
      </c>
      <c r="GF41" s="149">
        <v>0.371481481</v>
      </c>
      <c r="GG41" s="149">
        <v>0</v>
      </c>
      <c r="GH41" s="149">
        <v>0</v>
      </c>
      <c r="GI41" s="149">
        <v>0.75</v>
      </c>
      <c r="GJ41" s="149">
        <v>76</v>
      </c>
      <c r="GK41" s="149">
        <v>0.69</v>
      </c>
      <c r="GL41" s="149">
        <v>87</v>
      </c>
      <c r="GM41" s="149"/>
      <c r="GN41" s="149">
        <v>31</v>
      </c>
      <c r="GO41" s="149">
        <v>64.6666666666667</v>
      </c>
      <c r="GP41" s="149">
        <v>25.1388888888889</v>
      </c>
      <c r="GQ41" s="149">
        <v>19</v>
      </c>
      <c r="GR41" s="149">
        <v>0.77</v>
      </c>
      <c r="GS41" s="149">
        <v>96</v>
      </c>
      <c r="GT41" s="149">
        <v>0.76</v>
      </c>
      <c r="GU41" s="149">
        <v>96</v>
      </c>
      <c r="GV41" s="149"/>
      <c r="GW41" s="149">
        <v>33</v>
      </c>
      <c r="GX41" s="149">
        <v>75</v>
      </c>
      <c r="GY41" s="149">
        <v>0.78</v>
      </c>
      <c r="GZ41" s="149">
        <v>86</v>
      </c>
      <c r="HA41" s="149">
        <v>0.47</v>
      </c>
      <c r="HB41" s="149">
        <v>91</v>
      </c>
      <c r="HC41" s="149">
        <v>0.26</v>
      </c>
      <c r="HD41" s="149">
        <v>63</v>
      </c>
      <c r="HE41" s="149">
        <v>0.67</v>
      </c>
      <c r="HF41" s="149">
        <v>89</v>
      </c>
      <c r="HG41" s="149">
        <v>0.23</v>
      </c>
      <c r="HH41" s="149">
        <v>18</v>
      </c>
      <c r="HI41" s="149">
        <v>0.65</v>
      </c>
      <c r="HJ41" s="149">
        <v>76</v>
      </c>
      <c r="HK41" s="149">
        <v>0.24</v>
      </c>
      <c r="HL41" s="149">
        <v>30</v>
      </c>
      <c r="HM41" s="149">
        <v>0.51</v>
      </c>
      <c r="HN41" s="149">
        <v>83</v>
      </c>
      <c r="HO41" s="149">
        <v>0.37</v>
      </c>
      <c r="HP41" s="149">
        <v>31</v>
      </c>
      <c r="HQ41" s="149">
        <v>0.52</v>
      </c>
      <c r="HR41" s="149">
        <v>86</v>
      </c>
      <c r="HS41" s="149">
        <v>0.33</v>
      </c>
      <c r="HT41" s="149">
        <v>19</v>
      </c>
      <c r="HU41" s="149">
        <v>0.51</v>
      </c>
      <c r="HV41" s="149">
        <v>96</v>
      </c>
      <c r="HW41" s="149">
        <v>0.21</v>
      </c>
      <c r="HX41" s="149">
        <v>27</v>
      </c>
      <c r="HY41" s="149">
        <v>0.53</v>
      </c>
      <c r="HZ41" s="149">
        <v>90</v>
      </c>
      <c r="IA41" s="149">
        <v>0.29</v>
      </c>
      <c r="IB41" s="149">
        <v>27</v>
      </c>
      <c r="IC41" s="149">
        <v>60.8</v>
      </c>
      <c r="ID41" s="149">
        <v>0.68</v>
      </c>
      <c r="IE41" s="149">
        <v>98</v>
      </c>
      <c r="IF41" s="149">
        <v>0.73</v>
      </c>
      <c r="IG41" s="149">
        <v>90</v>
      </c>
      <c r="IH41" s="149">
        <v>94</v>
      </c>
      <c r="II41" s="149"/>
      <c r="IJ41" s="149">
        <v>31</v>
      </c>
      <c r="IK41" s="149"/>
      <c r="IL41" s="149">
        <v>28</v>
      </c>
      <c r="IM41" s="149">
        <v>29.5</v>
      </c>
      <c r="IN41" s="149">
        <v>64.825</v>
      </c>
      <c r="IO41" s="149">
        <v>94</v>
      </c>
      <c r="IP41" s="148">
        <v>0.23469387755102</v>
      </c>
      <c r="IQ41" s="138"/>
      <c r="IR41" s="138"/>
      <c r="IS41" s="149">
        <v>0.972</v>
      </c>
      <c r="IT41" s="149">
        <v>28</v>
      </c>
      <c r="IU41" s="149">
        <v>0.99</v>
      </c>
      <c r="IV41" s="149">
        <v>29</v>
      </c>
      <c r="IW41" s="149"/>
      <c r="IX41" s="149">
        <v>36</v>
      </c>
      <c r="IY41" s="149">
        <v>31</v>
      </c>
      <c r="IZ41" s="149"/>
      <c r="JA41" s="149">
        <v>32</v>
      </c>
      <c r="JB41" s="149">
        <v>32</v>
      </c>
      <c r="JC41" s="149"/>
      <c r="JD41" s="149">
        <v>33</v>
      </c>
      <c r="JE41" s="149">
        <v>33</v>
      </c>
      <c r="JF41" s="149"/>
      <c r="JG41" s="149">
        <v>31</v>
      </c>
      <c r="JH41" s="149">
        <v>31</v>
      </c>
      <c r="JI41" s="138"/>
      <c r="JJ41" s="138"/>
      <c r="JK41" s="156"/>
      <c r="JL41" s="138"/>
      <c r="JM41" s="156"/>
      <c r="JN41" s="150"/>
      <c r="JO41" s="150"/>
      <c r="JP41" s="148">
        <v>2189</v>
      </c>
      <c r="JQ41" s="150"/>
      <c r="JR41" s="150"/>
      <c r="JS41" s="150"/>
      <c r="JT41" s="150"/>
      <c r="JU41" s="148">
        <v>37</v>
      </c>
      <c r="JV41" s="150"/>
      <c r="JW41" s="150"/>
      <c r="JX41" s="150"/>
      <c r="JY41" s="150"/>
      <c r="JZ41" s="148">
        <v>6</v>
      </c>
      <c r="KA41" s="150"/>
      <c r="KB41" s="150"/>
      <c r="KC41" s="150"/>
      <c r="KD41" s="150"/>
      <c r="KE41" s="148">
        <v>20</v>
      </c>
      <c r="KF41" s="227"/>
      <c r="KG41" s="227"/>
      <c r="KH41" s="227"/>
      <c r="KI41" s="227"/>
      <c r="KJ41" s="227"/>
      <c r="KK41" s="227"/>
      <c r="KL41" s="227"/>
      <c r="KM41" s="227"/>
      <c r="KN41" s="235"/>
    </row>
    <row r="42" s="122" customFormat="1" ht="22.5" customHeight="1" spans="1:300">
      <c r="A42" s="139" t="s">
        <v>665</v>
      </c>
      <c r="B42" s="98" t="s">
        <v>666</v>
      </c>
      <c r="C42" s="98" t="s">
        <v>667</v>
      </c>
      <c r="D42" s="98" t="s">
        <v>668</v>
      </c>
      <c r="E42" s="98" t="s">
        <v>666</v>
      </c>
      <c r="F42" s="98" t="s">
        <v>501</v>
      </c>
      <c r="G42" s="98" t="s">
        <v>669</v>
      </c>
      <c r="H42" s="138">
        <v>83</v>
      </c>
      <c r="I42" s="138">
        <v>35557673</v>
      </c>
      <c r="J42" s="138">
        <v>6.81972667907442</v>
      </c>
      <c r="K42" s="138">
        <v>533480000000</v>
      </c>
      <c r="L42" s="138">
        <v>2.56814133731286</v>
      </c>
      <c r="M42" s="138">
        <f t="shared" si="0"/>
        <v>15003.2315106784</v>
      </c>
      <c r="N42" s="138">
        <v>1</v>
      </c>
      <c r="O42" s="148">
        <v>600</v>
      </c>
      <c r="P42" s="148">
        <v>600</v>
      </c>
      <c r="Q42" s="150"/>
      <c r="R42" s="148">
        <f t="shared" si="1"/>
        <v>87.980065512161</v>
      </c>
      <c r="S42" s="150"/>
      <c r="T42" s="150"/>
      <c r="U42" s="148">
        <v>836</v>
      </c>
      <c r="V42" s="138"/>
      <c r="W42" s="156">
        <f t="shared" si="2"/>
        <v>122.585557946944</v>
      </c>
      <c r="X42" s="138"/>
      <c r="Y42" s="149"/>
      <c r="Z42" s="149">
        <v>30</v>
      </c>
      <c r="AA42" s="149"/>
      <c r="AB42" s="149">
        <v>28</v>
      </c>
      <c r="AC42" s="149"/>
      <c r="AD42" s="149">
        <v>30</v>
      </c>
      <c r="AE42" s="149"/>
      <c r="AF42" s="149">
        <v>29</v>
      </c>
      <c r="AG42" s="149"/>
      <c r="AH42" s="149">
        <v>30</v>
      </c>
      <c r="AI42" s="149"/>
      <c r="AJ42" s="149">
        <v>29</v>
      </c>
      <c r="AK42" s="138"/>
      <c r="AL42" s="149">
        <v>2</v>
      </c>
      <c r="AM42" s="149">
        <v>7</v>
      </c>
      <c r="AN42" s="149">
        <v>0.293266885040537</v>
      </c>
      <c r="AO42" s="149">
        <v>7</v>
      </c>
      <c r="AP42" s="148">
        <v>11</v>
      </c>
      <c r="AQ42" s="138"/>
      <c r="AR42" s="156">
        <f>AP42/J42</f>
        <v>1.61296786772295</v>
      </c>
      <c r="AS42" s="138"/>
      <c r="AT42" s="138"/>
      <c r="AU42" s="156"/>
      <c r="AV42" s="138"/>
      <c r="AW42" s="156"/>
      <c r="AX42" s="138"/>
      <c r="AY42" s="138"/>
      <c r="AZ42" s="138"/>
      <c r="BA42" s="138"/>
      <c r="BB42" s="156">
        <v>90</v>
      </c>
      <c r="BC42" s="138"/>
      <c r="BD42" s="156">
        <f t="shared" si="5"/>
        <v>13.1970098268242</v>
      </c>
      <c r="BE42" s="138"/>
      <c r="BF42" s="138"/>
      <c r="BG42" s="149"/>
      <c r="BH42" s="149">
        <v>51</v>
      </c>
      <c r="BI42" s="149"/>
      <c r="BJ42" s="149">
        <v>50</v>
      </c>
      <c r="BK42" s="149"/>
      <c r="BL42" s="149">
        <v>53</v>
      </c>
      <c r="BM42" s="149"/>
      <c r="BN42" s="149">
        <v>55</v>
      </c>
      <c r="BO42" s="149">
        <v>52.25</v>
      </c>
      <c r="BP42" s="138">
        <v>95</v>
      </c>
      <c r="BQ42" s="138"/>
      <c r="BR42" s="138"/>
      <c r="BS42" s="172"/>
      <c r="BT42" s="149">
        <v>34</v>
      </c>
      <c r="BU42" s="149"/>
      <c r="BV42" s="149">
        <v>32</v>
      </c>
      <c r="BW42" s="149">
        <v>33</v>
      </c>
      <c r="BX42" s="172"/>
      <c r="BY42" s="149">
        <v>33</v>
      </c>
      <c r="BZ42" s="149"/>
      <c r="CA42" s="149">
        <v>32</v>
      </c>
      <c r="CB42" s="149">
        <v>32.5</v>
      </c>
      <c r="CC42" s="177"/>
      <c r="CD42" s="149"/>
      <c r="CE42" s="149"/>
      <c r="CF42" s="149"/>
      <c r="CG42" s="149"/>
      <c r="CH42" s="177"/>
      <c r="CI42" s="149"/>
      <c r="CJ42" s="149"/>
      <c r="CK42" s="149"/>
      <c r="CL42" s="149"/>
      <c r="CM42" s="149">
        <v>32.75</v>
      </c>
      <c r="CN42" s="149">
        <v>53</v>
      </c>
      <c r="CO42" s="138"/>
      <c r="CP42" s="138">
        <v>2</v>
      </c>
      <c r="CQ42" s="138">
        <v>4</v>
      </c>
      <c r="CR42" s="138">
        <v>36</v>
      </c>
      <c r="CS42" s="138" t="s">
        <v>476</v>
      </c>
      <c r="CT42" s="156">
        <f>SUM(CP42,CQ42,CR42,CS42)</f>
        <v>42</v>
      </c>
      <c r="CU42" s="138"/>
      <c r="CV42" s="156">
        <f>CT42/L42</f>
        <v>16.3542400839769</v>
      </c>
      <c r="CW42" s="138"/>
      <c r="CX42" s="138"/>
      <c r="CY42" s="138"/>
      <c r="CZ42" s="138"/>
      <c r="DA42" s="149">
        <v>50.98</v>
      </c>
      <c r="DB42" s="149">
        <v>50.71</v>
      </c>
      <c r="DC42" s="149">
        <v>79.72</v>
      </c>
      <c r="DD42" s="149">
        <v>73.11</v>
      </c>
      <c r="DE42" s="149">
        <v>67.45</v>
      </c>
      <c r="DF42" s="149">
        <v>61.79</v>
      </c>
      <c r="DG42" s="149">
        <v>63.96</v>
      </c>
      <c r="DH42" s="149">
        <v>0.807</v>
      </c>
      <c r="DI42" s="149">
        <v>80.7</v>
      </c>
      <c r="DJ42" s="149">
        <v>72.33</v>
      </c>
      <c r="DK42" s="138">
        <v>0.793</v>
      </c>
      <c r="DL42" s="138">
        <v>79.3</v>
      </c>
      <c r="DM42" s="138">
        <v>0.81114</v>
      </c>
      <c r="DN42" s="138">
        <v>81.114</v>
      </c>
      <c r="DO42" s="138">
        <v>0.6986</v>
      </c>
      <c r="DP42" s="138">
        <v>69.86</v>
      </c>
      <c r="DQ42" s="138">
        <v>98.82</v>
      </c>
      <c r="DR42" s="138">
        <v>47</v>
      </c>
      <c r="DS42" s="195">
        <f t="shared" si="8"/>
        <v>75.2188</v>
      </c>
      <c r="DT42" s="138">
        <v>69.3</v>
      </c>
      <c r="DU42" s="149">
        <v>69</v>
      </c>
      <c r="DV42" s="149">
        <v>72.1829333333333</v>
      </c>
      <c r="DW42" s="149">
        <v>31</v>
      </c>
      <c r="DX42" s="138"/>
      <c r="DY42" s="149">
        <v>1</v>
      </c>
      <c r="DZ42" s="149">
        <v>100</v>
      </c>
      <c r="EA42" s="149">
        <v>1</v>
      </c>
      <c r="EB42" s="149">
        <v>100</v>
      </c>
      <c r="EC42" s="149">
        <v>1</v>
      </c>
      <c r="ED42" s="149">
        <v>100</v>
      </c>
      <c r="EE42" s="149">
        <v>1</v>
      </c>
      <c r="EF42" s="149">
        <v>100</v>
      </c>
      <c r="EG42" s="138" t="s">
        <v>476</v>
      </c>
      <c r="EH42" s="149">
        <v>51</v>
      </c>
      <c r="EI42" s="149"/>
      <c r="EJ42" s="149">
        <v>52</v>
      </c>
      <c r="EK42" s="149">
        <v>51.5</v>
      </c>
      <c r="EL42" s="149">
        <v>90.3</v>
      </c>
      <c r="EM42" s="149">
        <v>68</v>
      </c>
      <c r="EN42" s="202">
        <v>1</v>
      </c>
      <c r="EO42" s="191">
        <v>1</v>
      </c>
      <c r="EP42" s="149">
        <v>100</v>
      </c>
      <c r="EQ42" s="149">
        <v>100</v>
      </c>
      <c r="ER42" s="202">
        <v>1</v>
      </c>
      <c r="ES42" s="7">
        <v>1</v>
      </c>
      <c r="ET42" s="149">
        <v>100</v>
      </c>
      <c r="EU42" s="149">
        <v>100</v>
      </c>
      <c r="EV42" s="7">
        <v>0</v>
      </c>
      <c r="EW42" s="149">
        <v>0</v>
      </c>
      <c r="EX42" s="149">
        <v>1</v>
      </c>
      <c r="EY42" s="149">
        <v>21</v>
      </c>
      <c r="EZ42" s="149">
        <v>21</v>
      </c>
      <c r="FA42" s="149">
        <v>10.5</v>
      </c>
      <c r="FB42" s="149">
        <v>26</v>
      </c>
      <c r="FC42" s="149">
        <v>0</v>
      </c>
      <c r="FD42" s="149">
        <v>0</v>
      </c>
      <c r="FE42" s="149">
        <v>0</v>
      </c>
      <c r="FF42" s="149">
        <v>0</v>
      </c>
      <c r="FG42" s="149">
        <v>0</v>
      </c>
      <c r="FH42" s="149">
        <v>0</v>
      </c>
      <c r="FI42" s="149">
        <v>0</v>
      </c>
      <c r="FJ42" s="149">
        <v>0</v>
      </c>
      <c r="FK42" s="7">
        <v>0</v>
      </c>
      <c r="FL42" s="149">
        <f t="shared" si="9"/>
        <v>0</v>
      </c>
      <c r="FM42" s="149">
        <v>0</v>
      </c>
      <c r="FN42" s="149">
        <v>14</v>
      </c>
      <c r="FO42" s="149">
        <v>2</v>
      </c>
      <c r="FP42" s="149">
        <v>14</v>
      </c>
      <c r="FQ42" s="149">
        <v>14</v>
      </c>
      <c r="FR42" s="149">
        <v>1</v>
      </c>
      <c r="FS42" s="149">
        <v>100</v>
      </c>
      <c r="FT42" s="149">
        <v>57</v>
      </c>
      <c r="FU42" s="149">
        <v>77</v>
      </c>
      <c r="FV42" s="149">
        <v>87.2857142857143</v>
      </c>
      <c r="FW42" s="149">
        <v>440</v>
      </c>
      <c r="FX42" s="149">
        <v>23</v>
      </c>
      <c r="FY42" s="149">
        <v>409</v>
      </c>
      <c r="FZ42" s="149">
        <v>18</v>
      </c>
      <c r="GA42" s="149">
        <v>0.782</v>
      </c>
      <c r="GB42" s="149">
        <v>3</v>
      </c>
      <c r="GC42" s="149">
        <v>0.11466735205085</v>
      </c>
      <c r="GD42" s="149">
        <v>13</v>
      </c>
      <c r="GE42" s="149">
        <v>14.25</v>
      </c>
      <c r="GF42" s="149">
        <v>0.725185185185185</v>
      </c>
      <c r="GG42" s="149">
        <v>37</v>
      </c>
      <c r="GH42" s="149">
        <v>37</v>
      </c>
      <c r="GI42" s="149">
        <v>0.61</v>
      </c>
      <c r="GJ42" s="149">
        <v>16</v>
      </c>
      <c r="GK42" s="149">
        <v>0.61</v>
      </c>
      <c r="GL42" s="149">
        <v>71</v>
      </c>
      <c r="GM42" s="149"/>
      <c r="GN42" s="149">
        <v>31</v>
      </c>
      <c r="GO42" s="149">
        <v>39.3333333333333</v>
      </c>
      <c r="GP42" s="149">
        <v>30.1944444444444</v>
      </c>
      <c r="GQ42" s="149">
        <v>31</v>
      </c>
      <c r="GR42" s="149">
        <v>0.63</v>
      </c>
      <c r="GS42" s="149">
        <v>64</v>
      </c>
      <c r="GT42" s="149">
        <v>0.68</v>
      </c>
      <c r="GU42" s="149">
        <v>80</v>
      </c>
      <c r="GV42" s="149"/>
      <c r="GW42" s="149">
        <v>33</v>
      </c>
      <c r="GX42" s="149">
        <v>59</v>
      </c>
      <c r="GY42" s="149">
        <v>0.71</v>
      </c>
      <c r="GZ42" s="149">
        <v>72</v>
      </c>
      <c r="HA42" s="149">
        <v>0.35</v>
      </c>
      <c r="HB42" s="149">
        <v>63</v>
      </c>
      <c r="HC42" s="149">
        <v>0.26</v>
      </c>
      <c r="HD42" s="149">
        <v>63</v>
      </c>
      <c r="HE42" s="149">
        <v>0.53</v>
      </c>
      <c r="HF42" s="149">
        <v>53</v>
      </c>
      <c r="HG42" s="149">
        <v>0.29</v>
      </c>
      <c r="HH42" s="149">
        <v>38</v>
      </c>
      <c r="HI42" s="149">
        <v>0.57</v>
      </c>
      <c r="HJ42" s="149">
        <v>53</v>
      </c>
      <c r="HK42" s="149">
        <v>0.25</v>
      </c>
      <c r="HL42" s="149">
        <v>34</v>
      </c>
      <c r="HM42" s="149">
        <v>0.43</v>
      </c>
      <c r="HN42" s="149">
        <v>62</v>
      </c>
      <c r="HO42" s="149">
        <v>0.4</v>
      </c>
      <c r="HP42" s="149">
        <v>38</v>
      </c>
      <c r="HQ42" s="149">
        <v>0.43</v>
      </c>
      <c r="HR42" s="149">
        <v>63</v>
      </c>
      <c r="HS42" s="149">
        <v>0.36</v>
      </c>
      <c r="HT42" s="149">
        <v>30</v>
      </c>
      <c r="HU42" s="149">
        <v>0.38</v>
      </c>
      <c r="HV42" s="149">
        <v>72</v>
      </c>
      <c r="HW42" s="149">
        <v>0.3</v>
      </c>
      <c r="HX42" s="149">
        <v>89</v>
      </c>
      <c r="HY42" s="149">
        <v>0.43</v>
      </c>
      <c r="HZ42" s="149">
        <v>71</v>
      </c>
      <c r="IA42" s="149">
        <v>0.29</v>
      </c>
      <c r="IB42" s="149">
        <v>27</v>
      </c>
      <c r="IC42" s="149">
        <v>55.2</v>
      </c>
      <c r="ID42" s="149">
        <v>0.52</v>
      </c>
      <c r="IE42" s="149">
        <v>60</v>
      </c>
      <c r="IF42" s="149">
        <v>0.62</v>
      </c>
      <c r="IG42" s="149">
        <v>62</v>
      </c>
      <c r="IH42" s="149">
        <v>61</v>
      </c>
      <c r="II42" s="149"/>
      <c r="IJ42" s="149">
        <v>31</v>
      </c>
      <c r="IK42" s="149"/>
      <c r="IL42" s="149">
        <v>28</v>
      </c>
      <c r="IM42" s="149">
        <v>29.5</v>
      </c>
      <c r="IN42" s="149">
        <v>51.175</v>
      </c>
      <c r="IO42" s="149">
        <v>70</v>
      </c>
      <c r="IP42" s="148">
        <v>0.248803827751196</v>
      </c>
      <c r="IQ42" s="138"/>
      <c r="IR42" s="138"/>
      <c r="IS42" s="149">
        <v>0.917</v>
      </c>
      <c r="IT42" s="149">
        <v>17</v>
      </c>
      <c r="IU42" s="149">
        <v>0.953</v>
      </c>
      <c r="IV42" s="149">
        <v>19</v>
      </c>
      <c r="IW42" s="149"/>
      <c r="IX42" s="149">
        <v>36</v>
      </c>
      <c r="IY42" s="149">
        <v>24</v>
      </c>
      <c r="IZ42" s="149"/>
      <c r="JA42" s="149">
        <v>32</v>
      </c>
      <c r="JB42" s="149">
        <v>32</v>
      </c>
      <c r="JC42" s="149"/>
      <c r="JD42" s="149">
        <v>33</v>
      </c>
      <c r="JE42" s="149">
        <v>33</v>
      </c>
      <c r="JF42" s="149"/>
      <c r="JG42" s="149">
        <v>31</v>
      </c>
      <c r="JH42" s="149">
        <v>31</v>
      </c>
      <c r="JI42" s="138"/>
      <c r="JJ42" s="138"/>
      <c r="JK42" s="156">
        <v>1</v>
      </c>
      <c r="JL42" s="138"/>
      <c r="JM42" s="156">
        <v>3</v>
      </c>
      <c r="JN42" s="150"/>
      <c r="JO42" s="150"/>
      <c r="JP42" s="148">
        <v>261</v>
      </c>
      <c r="JQ42" s="150"/>
      <c r="JR42" s="150"/>
      <c r="JS42" s="150"/>
      <c r="JT42" s="150"/>
      <c r="JU42" s="148">
        <v>132</v>
      </c>
      <c r="JV42" s="150"/>
      <c r="JW42" s="150"/>
      <c r="JX42" s="150"/>
      <c r="JY42" s="150"/>
      <c r="JZ42" s="148">
        <v>33</v>
      </c>
      <c r="KA42" s="150"/>
      <c r="KB42" s="150"/>
      <c r="KC42" s="150"/>
      <c r="KD42" s="150"/>
      <c r="KE42" s="148">
        <v>47</v>
      </c>
      <c r="KF42" s="227"/>
      <c r="KG42" s="227"/>
      <c r="KH42" s="227"/>
      <c r="KI42" s="227"/>
      <c r="KJ42" s="227"/>
      <c r="KK42" s="227"/>
      <c r="KL42" s="227"/>
      <c r="KM42" s="227"/>
      <c r="KN42" s="235"/>
    </row>
    <row r="43" s="125" customFormat="1" ht="39" customHeight="1" spans="1:300">
      <c r="A43" s="141"/>
      <c r="B43" s="142"/>
      <c r="C43" s="142"/>
      <c r="D43" s="142"/>
      <c r="E43" s="142"/>
      <c r="F43" s="143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57"/>
      <c r="W43" s="157"/>
      <c r="X43" s="157"/>
      <c r="Y43" s="157"/>
      <c r="Z43" s="142"/>
      <c r="AA43" s="142"/>
      <c r="AB43" s="142"/>
      <c r="AC43" s="142"/>
      <c r="AD43" s="142"/>
      <c r="AE43" s="142"/>
      <c r="AF43" s="142"/>
      <c r="AG43" s="142"/>
      <c r="AH43" s="160"/>
      <c r="AI43" s="160"/>
      <c r="AJ43" s="160"/>
      <c r="AK43" s="160"/>
      <c r="AL43" s="143"/>
      <c r="AM43" s="142"/>
      <c r="AN43" s="142"/>
      <c r="AO43" s="142"/>
      <c r="AP43" s="142"/>
      <c r="AQ43" s="161"/>
      <c r="AR43" s="161"/>
      <c r="AS43" s="161"/>
      <c r="AT43" s="161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6"/>
      <c r="BM43" s="166"/>
      <c r="BN43" s="166"/>
      <c r="BO43" s="166"/>
      <c r="BP43" s="174"/>
      <c r="BQ43" s="174"/>
      <c r="BR43" s="174"/>
      <c r="BS43" s="174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80"/>
      <c r="CR43" s="142"/>
      <c r="CS43" s="142"/>
      <c r="CT43" s="184"/>
      <c r="CU43" s="185"/>
      <c r="CV43" s="185"/>
      <c r="CW43" s="185"/>
      <c r="CX43" s="185"/>
      <c r="CY43" s="185"/>
      <c r="CZ43" s="185"/>
      <c r="DA43" s="174"/>
      <c r="DB43" s="142"/>
      <c r="DC43" s="142"/>
      <c r="DD43" s="142"/>
      <c r="DE43" s="142"/>
      <c r="DF43" s="142"/>
      <c r="DG43" s="187"/>
      <c r="DH43" s="187"/>
      <c r="DI43" s="185"/>
      <c r="DJ43" s="185"/>
      <c r="DK43" s="174"/>
      <c r="DL43" s="142"/>
      <c r="DM43" s="162"/>
      <c r="DN43" s="142"/>
      <c r="DO43" s="190"/>
      <c r="DP43" s="142"/>
      <c r="DQ43" s="174"/>
      <c r="DR43" s="196"/>
      <c r="DS43" s="142"/>
      <c r="DT43" s="174"/>
      <c r="DU43" s="142"/>
      <c r="DV43" s="142"/>
      <c r="DW43" s="142"/>
      <c r="DX43" s="142"/>
      <c r="DY43" s="142"/>
      <c r="DZ43" s="142"/>
      <c r="EA43" s="142"/>
      <c r="EB43" s="142"/>
      <c r="EC43" s="142"/>
      <c r="ED43" s="142"/>
      <c r="EE43" s="198"/>
      <c r="EF43" s="142"/>
      <c r="EG43" s="142"/>
      <c r="EH43" s="142"/>
      <c r="EI43" s="142"/>
      <c r="EJ43" s="142"/>
      <c r="EK43" s="142"/>
      <c r="EL43" s="142"/>
      <c r="EM43" s="142"/>
      <c r="EN43" s="142"/>
      <c r="EO43" s="187"/>
      <c r="EP43" s="142"/>
      <c r="EQ43" s="142"/>
      <c r="ER43" s="142"/>
      <c r="ES43" s="142"/>
      <c r="ET43" s="142"/>
      <c r="EU43" s="142"/>
      <c r="EV43" s="142"/>
      <c r="EW43" s="205"/>
      <c r="EX43" s="206"/>
      <c r="EY43" s="142"/>
      <c r="EZ43" s="142"/>
      <c r="FA43" s="142"/>
      <c r="FB43" s="142"/>
      <c r="FC43" s="187"/>
      <c r="FD43" s="142"/>
      <c r="FE43" s="142"/>
      <c r="FF43" s="142"/>
      <c r="FG43" s="142"/>
      <c r="FH43" s="187"/>
      <c r="FI43" s="142"/>
      <c r="FJ43" s="142"/>
      <c r="FK43" s="142"/>
      <c r="FL43" s="208"/>
      <c r="FM43" s="208"/>
      <c r="FN43" s="208"/>
      <c r="FO43" s="208"/>
      <c r="FP43" s="211"/>
      <c r="FQ43" s="211"/>
      <c r="FR43" s="212"/>
      <c r="FS43" s="157"/>
      <c r="FT43" s="157"/>
      <c r="FU43" s="157"/>
      <c r="FV43" s="157"/>
      <c r="FW43" s="157"/>
      <c r="FX43" s="157"/>
      <c r="FY43" s="157"/>
      <c r="FZ43" s="214"/>
      <c r="GA43" s="215"/>
      <c r="GB43" s="142"/>
      <c r="GC43" s="142"/>
      <c r="GD43" s="142"/>
      <c r="GE43" s="142"/>
      <c r="GF43" s="142"/>
      <c r="GG43" s="142"/>
      <c r="GH43" s="142"/>
      <c r="GI43" s="142"/>
      <c r="GJ43" s="142"/>
      <c r="GK43" s="142"/>
      <c r="GL43" s="185"/>
      <c r="GM43" s="174"/>
      <c r="GN43" s="142"/>
      <c r="GO43" s="142"/>
      <c r="GP43" s="142"/>
      <c r="GQ43" s="142"/>
      <c r="GR43" s="142"/>
      <c r="GS43" s="142"/>
      <c r="GT43" s="142"/>
      <c r="GU43" s="161"/>
      <c r="GV43" s="162"/>
      <c r="GW43" s="142"/>
      <c r="GX43" s="142"/>
      <c r="GY43" s="142"/>
      <c r="GZ43" s="142"/>
      <c r="HA43" s="142"/>
      <c r="HB43" s="142"/>
      <c r="HC43" s="142"/>
      <c r="HD43" s="142"/>
      <c r="HE43" s="142"/>
      <c r="HF43" s="142"/>
      <c r="HG43" s="142"/>
      <c r="HH43" s="142"/>
      <c r="HI43" s="142"/>
      <c r="HJ43" s="142"/>
      <c r="HK43" s="142"/>
      <c r="HL43" s="142"/>
      <c r="HM43" s="142"/>
      <c r="HN43" s="142"/>
      <c r="HO43" s="142"/>
      <c r="HP43" s="142"/>
      <c r="HQ43" s="142"/>
      <c r="HR43" s="142"/>
      <c r="HS43" s="142"/>
      <c r="HT43" s="142"/>
      <c r="HU43" s="142"/>
      <c r="HV43" s="142"/>
      <c r="HW43" s="142"/>
      <c r="HX43" s="142"/>
      <c r="HY43" s="142"/>
      <c r="HZ43" s="142"/>
      <c r="IA43" s="142"/>
      <c r="IB43" s="142"/>
      <c r="IC43" s="142"/>
      <c r="ID43" s="142"/>
      <c r="IE43" s="142"/>
      <c r="IF43" s="142"/>
      <c r="IG43" s="185"/>
      <c r="IH43" s="185"/>
      <c r="II43" s="174"/>
      <c r="IJ43" s="174"/>
      <c r="IK43" s="174"/>
      <c r="IL43" s="142"/>
      <c r="IM43" s="142"/>
      <c r="IN43" s="142"/>
      <c r="IO43" s="142"/>
      <c r="IP43" s="142"/>
      <c r="IQ43" s="161"/>
      <c r="IR43" s="161"/>
      <c r="IS43" s="162"/>
      <c r="IT43" s="162"/>
      <c r="IU43" s="162"/>
      <c r="IV43" s="223"/>
      <c r="IW43" s="223"/>
      <c r="IX43" s="142"/>
      <c r="IY43" s="142"/>
      <c r="IZ43" s="142"/>
      <c r="JA43" s="185"/>
      <c r="JB43" s="185"/>
      <c r="JC43" s="174"/>
      <c r="JD43" s="174"/>
      <c r="JE43" s="174"/>
      <c r="JF43" s="174"/>
      <c r="JG43" s="142"/>
      <c r="JH43" s="142"/>
      <c r="JI43" s="142"/>
      <c r="JJ43" s="142"/>
      <c r="JK43" s="142"/>
      <c r="JL43" s="208"/>
      <c r="JM43" s="208"/>
      <c r="JN43" s="142"/>
      <c r="JO43" s="142"/>
      <c r="JP43" s="142"/>
      <c r="JQ43" s="142"/>
      <c r="JR43" s="142"/>
      <c r="JS43" s="142"/>
      <c r="JT43" s="142"/>
      <c r="JU43" s="142"/>
      <c r="JV43" s="142"/>
      <c r="JW43" s="142"/>
      <c r="JX43" s="142"/>
      <c r="JY43" s="142"/>
      <c r="JZ43" s="142"/>
      <c r="KA43" s="142"/>
      <c r="KB43" s="142"/>
      <c r="KC43" s="142"/>
      <c r="KD43" s="142"/>
      <c r="KE43" s="142"/>
      <c r="KF43" s="142"/>
      <c r="KG43" s="142"/>
      <c r="KH43" s="142"/>
      <c r="KI43" s="142"/>
      <c r="KJ43" s="142"/>
      <c r="KK43" s="142"/>
      <c r="KL43" s="142"/>
      <c r="KM43" s="142"/>
      <c r="KN43" s="236"/>
    </row>
    <row r="44" s="122" customFormat="1" spans="1:299">
      <c r="A44" s="144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50"/>
      <c r="P44" s="150"/>
      <c r="Q44" s="150"/>
      <c r="R44" s="150"/>
      <c r="S44" s="150"/>
      <c r="T44" s="150"/>
      <c r="U44" s="150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  <c r="CT44" s="186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38"/>
      <c r="DL44" s="138"/>
      <c r="DM44" s="138"/>
      <c r="DN44" s="138"/>
      <c r="DO44" s="138"/>
      <c r="DP44" s="138"/>
      <c r="DQ44" s="138"/>
      <c r="DR44" s="138"/>
      <c r="DS44" s="138"/>
      <c r="DT44" s="138"/>
      <c r="DU44" s="138"/>
      <c r="DV44" s="138"/>
      <c r="DW44" s="138"/>
      <c r="DX44" s="138"/>
      <c r="DY44" s="138"/>
      <c r="DZ44" s="138"/>
      <c r="EA44" s="138"/>
      <c r="EB44" s="138"/>
      <c r="EC44" s="138"/>
      <c r="ED44" s="138"/>
      <c r="EE44" s="199"/>
      <c r="EF44" s="138"/>
      <c r="EG44" s="138"/>
      <c r="EH44" s="138"/>
      <c r="EI44" s="138"/>
      <c r="EJ44" s="138"/>
      <c r="EK44" s="138"/>
      <c r="EL44" s="138"/>
      <c r="EM44" s="138"/>
      <c r="EN44" s="138"/>
      <c r="EO44" s="138"/>
      <c r="EP44" s="138"/>
      <c r="EQ44" s="138"/>
      <c r="ER44" s="138"/>
      <c r="ES44" s="138"/>
      <c r="ET44" s="138"/>
      <c r="EU44" s="138"/>
      <c r="EV44" s="138"/>
      <c r="EW44" s="138"/>
      <c r="EX44" s="138"/>
      <c r="EY44" s="138"/>
      <c r="EZ44" s="138"/>
      <c r="FA44" s="138"/>
      <c r="FB44" s="138"/>
      <c r="FC44" s="138"/>
      <c r="FD44" s="138"/>
      <c r="FE44" s="138"/>
      <c r="FF44" s="138"/>
      <c r="FG44" s="138"/>
      <c r="FH44" s="138"/>
      <c r="FI44" s="138"/>
      <c r="FJ44" s="138"/>
      <c r="FK44" s="138"/>
      <c r="FL44" s="138"/>
      <c r="FM44" s="138"/>
      <c r="FN44" s="138"/>
      <c r="FO44" s="138"/>
      <c r="FP44" s="138"/>
      <c r="FQ44" s="138"/>
      <c r="FR44" s="138"/>
      <c r="FS44" s="138"/>
      <c r="FT44" s="138"/>
      <c r="FU44" s="138"/>
      <c r="FV44" s="138"/>
      <c r="FW44" s="138"/>
      <c r="FX44" s="138"/>
      <c r="FY44" s="138"/>
      <c r="FZ44" s="138"/>
      <c r="GA44" s="138"/>
      <c r="GB44" s="138"/>
      <c r="GC44" s="138"/>
      <c r="GD44" s="138"/>
      <c r="GE44" s="138"/>
      <c r="GF44" s="138"/>
      <c r="GG44" s="138"/>
      <c r="GH44" s="138"/>
      <c r="GI44" s="138"/>
      <c r="GJ44" s="138"/>
      <c r="GK44" s="138"/>
      <c r="GL44" s="138"/>
      <c r="GM44" s="138"/>
      <c r="GN44" s="138"/>
      <c r="GO44" s="138"/>
      <c r="GP44" s="138"/>
      <c r="GQ44" s="138"/>
      <c r="GR44" s="138"/>
      <c r="GS44" s="138"/>
      <c r="GT44" s="138"/>
      <c r="GU44" s="138"/>
      <c r="GV44" s="138"/>
      <c r="GW44" s="138"/>
      <c r="GX44" s="138"/>
      <c r="GY44" s="138"/>
      <c r="GZ44" s="138"/>
      <c r="HA44" s="138"/>
      <c r="HB44" s="138"/>
      <c r="HC44" s="138"/>
      <c r="HD44" s="138"/>
      <c r="HE44" s="138"/>
      <c r="HF44" s="138"/>
      <c r="HG44" s="138"/>
      <c r="HH44" s="138"/>
      <c r="HI44" s="138"/>
      <c r="HJ44" s="138"/>
      <c r="HK44" s="138"/>
      <c r="HL44" s="138"/>
      <c r="HM44" s="138"/>
      <c r="HN44" s="138"/>
      <c r="HO44" s="138"/>
      <c r="HP44" s="138"/>
      <c r="HQ44" s="138"/>
      <c r="HR44" s="138"/>
      <c r="HS44" s="138"/>
      <c r="HT44" s="138"/>
      <c r="HU44" s="138"/>
      <c r="HV44" s="138"/>
      <c r="HW44" s="138"/>
      <c r="HX44" s="138"/>
      <c r="HY44" s="138"/>
      <c r="HZ44" s="138"/>
      <c r="IA44" s="138"/>
      <c r="IB44" s="138"/>
      <c r="IC44" s="138"/>
      <c r="ID44" s="138"/>
      <c r="IE44" s="138"/>
      <c r="IF44" s="138"/>
      <c r="IG44" s="138"/>
      <c r="IH44" s="138"/>
      <c r="II44" s="138"/>
      <c r="IJ44" s="138"/>
      <c r="IK44" s="138"/>
      <c r="IL44" s="138"/>
      <c r="IM44" s="138"/>
      <c r="IN44" s="138"/>
      <c r="IO44" s="138"/>
      <c r="IP44" s="138"/>
      <c r="IQ44" s="138"/>
      <c r="IR44" s="138"/>
      <c r="IS44" s="138"/>
      <c r="IT44" s="138"/>
      <c r="IU44" s="138"/>
      <c r="IV44" s="138"/>
      <c r="IW44" s="138"/>
      <c r="IX44" s="138"/>
      <c r="IY44" s="138"/>
      <c r="IZ44" s="138"/>
      <c r="JA44" s="138"/>
      <c r="JB44" s="138"/>
      <c r="JC44" s="138"/>
      <c r="JD44" s="138"/>
      <c r="JE44" s="138"/>
      <c r="JF44" s="138"/>
      <c r="JG44" s="138"/>
      <c r="JH44" s="138"/>
      <c r="JI44" s="138"/>
      <c r="JJ44" s="138"/>
      <c r="JK44" s="138"/>
      <c r="JL44" s="138"/>
      <c r="JM44" s="138"/>
      <c r="JN44" s="138"/>
      <c r="JO44" s="138"/>
      <c r="JP44" s="138"/>
      <c r="JQ44" s="138"/>
      <c r="JR44" s="138"/>
      <c r="JS44" s="138"/>
      <c r="JT44" s="138"/>
      <c r="JU44" s="138"/>
      <c r="JV44" s="138"/>
      <c r="JW44" s="138"/>
      <c r="JX44" s="138"/>
      <c r="JY44" s="138"/>
      <c r="JZ44" s="138"/>
      <c r="KA44" s="138"/>
      <c r="KB44" s="138"/>
      <c r="KC44" s="138"/>
      <c r="KD44" s="138"/>
      <c r="KE44" s="138"/>
      <c r="KF44" s="138"/>
      <c r="KG44" s="138"/>
      <c r="KH44" s="138"/>
      <c r="KI44" s="138"/>
      <c r="KJ44" s="138"/>
      <c r="KK44" s="138"/>
      <c r="KL44" s="138"/>
      <c r="KM44" s="138"/>
    </row>
    <row r="45" s="122" customFormat="1" spans="1:141">
      <c r="A45" s="145"/>
      <c r="BO45" s="128"/>
      <c r="CX45" s="129"/>
      <c r="CY45" s="129"/>
      <c r="CZ45" s="122"/>
      <c r="DA45" s="122"/>
      <c r="DB45" s="122"/>
      <c r="DL45" s="130"/>
      <c r="EK45" s="132"/>
    </row>
    <row r="46" s="122" customFormat="1" spans="1:141">
      <c r="A46" s="145"/>
      <c r="BO46" s="128"/>
      <c r="CX46" s="129"/>
      <c r="CY46" s="129"/>
      <c r="CZ46" s="122"/>
      <c r="DA46" s="122"/>
      <c r="DB46" s="122"/>
      <c r="DL46" s="130"/>
      <c r="EK46" s="132"/>
    </row>
    <row r="47" s="122" customFormat="1" spans="1:141">
      <c r="A47" s="145"/>
      <c r="BO47" s="128"/>
      <c r="CX47" s="129"/>
      <c r="CY47" s="129"/>
      <c r="CZ47" s="122"/>
      <c r="DA47" s="122"/>
      <c r="DB47" s="122"/>
      <c r="DL47" s="130"/>
      <c r="EK47" s="132"/>
    </row>
    <row r="48" s="122" customFormat="1" spans="1:141">
      <c r="A48" s="145"/>
      <c r="BO48" s="128"/>
      <c r="CX48" s="129"/>
      <c r="CY48" s="129"/>
      <c r="CZ48" s="122"/>
      <c r="DA48" s="122"/>
      <c r="DB48" s="122"/>
      <c r="DL48" s="130"/>
      <c r="EK48" s="132"/>
    </row>
    <row r="49" s="122" customFormat="1" spans="1:141">
      <c r="A49" s="145"/>
      <c r="BO49" s="128"/>
      <c r="CX49" s="129"/>
      <c r="CY49" s="129"/>
      <c r="CZ49" s="122"/>
      <c r="DA49" s="122"/>
      <c r="DB49" s="122"/>
      <c r="DL49" s="130"/>
      <c r="EK49" s="132"/>
    </row>
    <row r="50" s="122" customFormat="1" spans="1:141">
      <c r="A50" s="145"/>
      <c r="BO50" s="128"/>
      <c r="CX50" s="129"/>
      <c r="CY50" s="129"/>
      <c r="CZ50" s="122"/>
      <c r="DA50" s="122"/>
      <c r="DB50" s="122"/>
      <c r="DL50" s="130"/>
      <c r="EK50" s="132"/>
    </row>
    <row r="51" s="122" customFormat="1" spans="1:141">
      <c r="A51" s="145"/>
      <c r="BO51" s="128"/>
      <c r="CX51" s="129"/>
      <c r="CY51" s="129"/>
      <c r="CZ51" s="122"/>
      <c r="DA51" s="122"/>
      <c r="DB51" s="122"/>
      <c r="DL51" s="130"/>
      <c r="EK51" s="132"/>
    </row>
    <row r="52" s="122" customFormat="1" spans="1:141">
      <c r="A52" s="145"/>
      <c r="BO52" s="128"/>
      <c r="CX52" s="129"/>
      <c r="CY52" s="129"/>
      <c r="CZ52" s="122"/>
      <c r="DA52" s="122"/>
      <c r="DB52" s="122"/>
      <c r="DL52" s="130"/>
      <c r="EK52" s="132"/>
    </row>
    <row r="53" s="122" customFormat="1" spans="1:141">
      <c r="A53" s="145"/>
      <c r="BO53" s="128"/>
      <c r="CX53" s="129"/>
      <c r="CY53" s="129"/>
      <c r="CZ53" s="122"/>
      <c r="DA53" s="122"/>
      <c r="DB53" s="122"/>
      <c r="DL53" s="130"/>
      <c r="EK53" s="132"/>
    </row>
    <row r="54" s="122" customFormat="1" spans="1:141">
      <c r="A54" s="145"/>
      <c r="BO54" s="128"/>
      <c r="CX54" s="129"/>
      <c r="CY54" s="129"/>
      <c r="CZ54" s="122"/>
      <c r="DA54" s="122"/>
      <c r="DB54" s="122"/>
      <c r="DL54" s="130"/>
      <c r="EK54" s="132"/>
    </row>
    <row r="55" s="122" customFormat="1" spans="1:141">
      <c r="A55" s="145"/>
      <c r="BO55" s="128"/>
      <c r="CX55" s="129"/>
      <c r="CY55" s="129"/>
      <c r="CZ55" s="122"/>
      <c r="DA55" s="122"/>
      <c r="DB55" s="122"/>
      <c r="DL55" s="130"/>
      <c r="EK55" s="132"/>
    </row>
    <row r="56" s="122" customFormat="1" spans="1:141">
      <c r="A56" s="145"/>
      <c r="BO56" s="128"/>
      <c r="CX56" s="129"/>
      <c r="CY56" s="129"/>
      <c r="CZ56" s="122"/>
      <c r="DA56" s="122"/>
      <c r="DB56" s="122"/>
      <c r="DL56" s="130"/>
      <c r="EK56" s="132"/>
    </row>
    <row r="57" s="122" customFormat="1" spans="1:141">
      <c r="A57" s="145"/>
      <c r="BO57" s="128"/>
      <c r="CX57" s="129"/>
      <c r="CY57" s="129"/>
      <c r="CZ57" s="122"/>
      <c r="DA57" s="122"/>
      <c r="DB57" s="122"/>
      <c r="DL57" s="130"/>
      <c r="EK57" s="132"/>
    </row>
    <row r="58" s="122" customFormat="1" spans="1:141">
      <c r="A58" s="145"/>
      <c r="BO58" s="128"/>
      <c r="CX58" s="129"/>
      <c r="CY58" s="129"/>
      <c r="CZ58" s="122"/>
      <c r="DA58" s="122"/>
      <c r="DB58" s="122"/>
      <c r="DL58" s="130"/>
      <c r="EK58" s="132"/>
    </row>
    <row r="59" s="122" customFormat="1" spans="1:141">
      <c r="A59" s="145"/>
      <c r="BO59" s="128"/>
      <c r="CX59" s="129"/>
      <c r="CY59" s="129"/>
      <c r="CZ59" s="122"/>
      <c r="DA59" s="122"/>
      <c r="DB59" s="122"/>
      <c r="DL59" s="130"/>
      <c r="EK59" s="132"/>
    </row>
    <row r="60" s="122" customFormat="1" spans="1:141">
      <c r="A60" s="145"/>
      <c r="BO60" s="128"/>
      <c r="CX60" s="129"/>
      <c r="CY60" s="129"/>
      <c r="CZ60" s="122"/>
      <c r="DA60" s="122"/>
      <c r="DB60" s="122"/>
      <c r="DL60" s="130"/>
      <c r="EK60" s="132"/>
    </row>
    <row r="61" s="122" customFormat="1" spans="1:141">
      <c r="A61" s="145"/>
      <c r="BO61" s="128"/>
      <c r="CX61" s="129"/>
      <c r="CY61" s="129"/>
      <c r="CZ61" s="122"/>
      <c r="DA61" s="122"/>
      <c r="DB61" s="122"/>
      <c r="DL61" s="130"/>
      <c r="EK61" s="132"/>
    </row>
    <row r="62" s="122" customFormat="1" spans="1:141">
      <c r="A62" s="145"/>
      <c r="BO62" s="128"/>
      <c r="CX62" s="129"/>
      <c r="CY62" s="129"/>
      <c r="CZ62" s="122"/>
      <c r="DA62" s="122"/>
      <c r="DB62" s="122"/>
      <c r="DL62" s="130"/>
      <c r="EK62" s="132"/>
    </row>
    <row r="63" s="122" customFormat="1" spans="1:141">
      <c r="A63" s="145"/>
      <c r="BO63" s="128"/>
      <c r="CX63" s="129"/>
      <c r="CY63" s="129"/>
      <c r="CZ63" s="122"/>
      <c r="DA63" s="122"/>
      <c r="DB63" s="122"/>
      <c r="DL63" s="130"/>
      <c r="EK63" s="132"/>
    </row>
    <row r="64" s="122" customFormat="1" spans="1:141">
      <c r="A64" s="145"/>
      <c r="BO64" s="128"/>
      <c r="CX64" s="129"/>
      <c r="CY64" s="129"/>
      <c r="CZ64" s="122"/>
      <c r="DA64" s="122"/>
      <c r="DB64" s="122"/>
      <c r="DL64" s="130"/>
      <c r="EK64" s="132"/>
    </row>
    <row r="65" s="122" customFormat="1" spans="1:141">
      <c r="A65" s="145"/>
      <c r="BO65" s="128"/>
      <c r="CX65" s="129"/>
      <c r="CY65" s="129"/>
      <c r="CZ65" s="122"/>
      <c r="DA65" s="122"/>
      <c r="DB65" s="122"/>
      <c r="DL65" s="130"/>
      <c r="EK65" s="132"/>
    </row>
    <row r="66" s="122" customFormat="1" spans="1:141">
      <c r="A66" s="145"/>
      <c r="BO66" s="128"/>
      <c r="CX66" s="129"/>
      <c r="CY66" s="129"/>
      <c r="CZ66" s="122"/>
      <c r="DA66" s="122"/>
      <c r="DB66" s="122"/>
      <c r="DL66" s="130"/>
      <c r="EK66" s="132"/>
    </row>
    <row r="67" s="122" customFormat="1" spans="1:141">
      <c r="A67" s="145"/>
      <c r="BO67" s="128"/>
      <c r="CX67" s="129"/>
      <c r="CY67" s="129"/>
      <c r="CZ67" s="122"/>
      <c r="DA67" s="122"/>
      <c r="DB67" s="122"/>
      <c r="DL67" s="130"/>
      <c r="EK67" s="132"/>
    </row>
    <row r="68" s="122" customFormat="1" spans="1:141">
      <c r="A68" s="145"/>
      <c r="BO68" s="128"/>
      <c r="CX68" s="129"/>
      <c r="CY68" s="129"/>
      <c r="CZ68" s="122"/>
      <c r="DA68" s="122"/>
      <c r="DB68" s="122"/>
      <c r="DL68" s="130"/>
      <c r="EK68" s="132"/>
    </row>
    <row r="69" s="122" customFormat="1" spans="1:141">
      <c r="A69" s="145"/>
      <c r="BO69" s="128"/>
      <c r="CX69" s="129"/>
      <c r="CY69" s="129"/>
      <c r="CZ69" s="122"/>
      <c r="DA69" s="122"/>
      <c r="DB69" s="122"/>
      <c r="DL69" s="130"/>
      <c r="EK69" s="132"/>
    </row>
    <row r="70" s="122" customFormat="1" spans="1:141">
      <c r="A70" s="145"/>
      <c r="BO70" s="128"/>
      <c r="CX70" s="129"/>
      <c r="CY70" s="129"/>
      <c r="CZ70" s="122"/>
      <c r="DA70" s="122"/>
      <c r="DB70" s="122"/>
      <c r="DL70" s="130"/>
      <c r="EK70" s="132"/>
    </row>
    <row r="71" s="122" customFormat="1" spans="1:141">
      <c r="A71" s="145"/>
      <c r="BO71" s="128"/>
      <c r="CX71" s="129"/>
      <c r="CY71" s="129"/>
      <c r="CZ71" s="122"/>
      <c r="DA71" s="122"/>
      <c r="DB71" s="122"/>
      <c r="DL71" s="130"/>
      <c r="EK71" s="132"/>
    </row>
    <row r="72" s="122" customFormat="1" spans="1:141">
      <c r="A72" s="145"/>
      <c r="BO72" s="128"/>
      <c r="CX72" s="129"/>
      <c r="CY72" s="129"/>
      <c r="CZ72" s="122"/>
      <c r="DA72" s="122"/>
      <c r="DB72" s="122"/>
      <c r="DL72" s="130"/>
      <c r="EK72" s="132"/>
    </row>
    <row r="73" s="122" customFormat="1" spans="1:141">
      <c r="A73" s="145"/>
      <c r="BO73" s="128"/>
      <c r="CX73" s="129"/>
      <c r="CY73" s="129"/>
      <c r="CZ73" s="122"/>
      <c r="DA73" s="122"/>
      <c r="DB73" s="122"/>
      <c r="DL73" s="130"/>
      <c r="EK73" s="132"/>
    </row>
    <row r="74" s="122" customFormat="1" spans="1:141">
      <c r="A74" s="145"/>
      <c r="BO74" s="128"/>
      <c r="CX74" s="129"/>
      <c r="CY74" s="129"/>
      <c r="CZ74" s="122"/>
      <c r="DA74" s="122"/>
      <c r="DB74" s="122"/>
      <c r="DL74" s="130"/>
      <c r="EK74" s="132"/>
    </row>
    <row r="75" s="122" customFormat="1" spans="1:141">
      <c r="A75" s="145"/>
      <c r="BO75" s="128"/>
      <c r="CX75" s="129"/>
      <c r="CY75" s="129"/>
      <c r="CZ75" s="122"/>
      <c r="DA75" s="122"/>
      <c r="DB75" s="122"/>
      <c r="DL75" s="130"/>
      <c r="EK75" s="132"/>
    </row>
    <row r="76" s="122" customFormat="1" spans="1:141">
      <c r="A76" s="145"/>
      <c r="BO76" s="128"/>
      <c r="CX76" s="129"/>
      <c r="CY76" s="129"/>
      <c r="CZ76" s="122"/>
      <c r="DA76" s="122"/>
      <c r="DB76" s="122"/>
      <c r="DL76" s="130"/>
      <c r="EK76" s="132"/>
    </row>
    <row r="77" s="122" customFormat="1" spans="1:141">
      <c r="A77" s="145"/>
      <c r="BO77" s="128"/>
      <c r="CX77" s="129"/>
      <c r="CY77" s="129"/>
      <c r="CZ77" s="122"/>
      <c r="DA77" s="122"/>
      <c r="DB77" s="122"/>
      <c r="DL77" s="130"/>
      <c r="EK77" s="132"/>
    </row>
    <row r="78" s="122" customFormat="1" spans="1:141">
      <c r="A78" s="145"/>
      <c r="BO78" s="128"/>
      <c r="CX78" s="129"/>
      <c r="CY78" s="129"/>
      <c r="CZ78" s="122"/>
      <c r="DA78" s="122"/>
      <c r="DB78" s="122"/>
      <c r="DL78" s="130"/>
      <c r="EK78" s="132"/>
    </row>
    <row r="79" s="122" customFormat="1" spans="1:141">
      <c r="A79" s="145"/>
      <c r="BO79" s="128"/>
      <c r="CX79" s="129"/>
      <c r="CY79" s="129"/>
      <c r="CZ79" s="122"/>
      <c r="DA79" s="122"/>
      <c r="DB79" s="122"/>
      <c r="DL79" s="130"/>
      <c r="EK79" s="132"/>
    </row>
    <row r="80" s="122" customFormat="1" spans="1:141">
      <c r="A80" s="145"/>
      <c r="BO80" s="128"/>
      <c r="CX80" s="129"/>
      <c r="CY80" s="129"/>
      <c r="CZ80" s="122"/>
      <c r="DA80" s="122"/>
      <c r="DB80" s="122"/>
      <c r="DL80" s="130"/>
      <c r="EK80" s="132"/>
    </row>
    <row r="81" s="122" customFormat="1" spans="1:141">
      <c r="A81" s="145"/>
      <c r="BO81" s="128"/>
      <c r="CX81" s="129"/>
      <c r="CY81" s="129"/>
      <c r="CZ81" s="122"/>
      <c r="DA81" s="122"/>
      <c r="DB81" s="122"/>
      <c r="DL81" s="130"/>
      <c r="EK81" s="132"/>
    </row>
    <row r="82" s="122" customFormat="1" spans="1:141">
      <c r="A82" s="145"/>
      <c r="BO82" s="128"/>
      <c r="CX82" s="129"/>
      <c r="CY82" s="129"/>
      <c r="CZ82" s="122"/>
      <c r="DA82" s="122"/>
      <c r="DB82" s="122"/>
      <c r="DL82" s="130"/>
      <c r="EK82" s="132"/>
    </row>
    <row r="83" s="122" customFormat="1" spans="1:141">
      <c r="A83" s="145"/>
      <c r="BO83" s="128"/>
      <c r="CX83" s="129"/>
      <c r="CY83" s="129"/>
      <c r="CZ83" s="122"/>
      <c r="DA83" s="122"/>
      <c r="DB83" s="122"/>
      <c r="DL83" s="130"/>
      <c r="EK83" s="132"/>
    </row>
    <row r="84" s="122" customFormat="1" spans="1:141">
      <c r="A84" s="145"/>
      <c r="BO84" s="128"/>
      <c r="CX84" s="129"/>
      <c r="CY84" s="129"/>
      <c r="CZ84" s="122"/>
      <c r="DA84" s="122"/>
      <c r="DB84" s="122"/>
      <c r="DL84" s="130"/>
      <c r="EK84" s="132"/>
    </row>
    <row r="85" s="122" customFormat="1" spans="1:141">
      <c r="A85" s="145"/>
      <c r="BO85" s="128"/>
      <c r="CX85" s="129"/>
      <c r="CY85" s="129"/>
      <c r="CZ85" s="122"/>
      <c r="DA85" s="122"/>
      <c r="DB85" s="122"/>
      <c r="DL85" s="130"/>
      <c r="EK85" s="132"/>
    </row>
    <row r="86" s="122" customFormat="1" spans="1:141">
      <c r="A86" s="145"/>
      <c r="BO86" s="128"/>
      <c r="CX86" s="129"/>
      <c r="CY86" s="129"/>
      <c r="CZ86" s="122"/>
      <c r="DA86" s="122"/>
      <c r="DB86" s="122"/>
      <c r="DL86" s="130"/>
      <c r="EK86" s="132"/>
    </row>
    <row r="87" s="122" customFormat="1" spans="1:141">
      <c r="A87" s="145"/>
      <c r="BO87" s="128"/>
      <c r="CX87" s="129"/>
      <c r="CY87" s="129"/>
      <c r="CZ87" s="122"/>
      <c r="DA87" s="122"/>
      <c r="DB87" s="122"/>
      <c r="DL87" s="130"/>
      <c r="EK87" s="132"/>
    </row>
    <row r="88" s="122" customFormat="1" spans="1:141">
      <c r="A88" s="145"/>
      <c r="BO88" s="128"/>
      <c r="CX88" s="129"/>
      <c r="CY88" s="129"/>
      <c r="CZ88" s="122"/>
      <c r="DA88" s="122"/>
      <c r="DB88" s="122"/>
      <c r="DL88" s="130"/>
      <c r="EK88" s="132"/>
    </row>
    <row r="89" s="122" customFormat="1" spans="1:141">
      <c r="A89" s="145"/>
      <c r="BO89" s="128"/>
      <c r="CX89" s="129"/>
      <c r="CY89" s="129"/>
      <c r="CZ89" s="122"/>
      <c r="DA89" s="122"/>
      <c r="DB89" s="122"/>
      <c r="DL89" s="130"/>
      <c r="EK89" s="132"/>
    </row>
    <row r="90" s="122" customFormat="1" spans="1:141">
      <c r="A90" s="145"/>
      <c r="BO90" s="128"/>
      <c r="CX90" s="129"/>
      <c r="CY90" s="129"/>
      <c r="CZ90" s="122"/>
      <c r="DA90" s="122"/>
      <c r="DB90" s="122"/>
      <c r="DL90" s="130"/>
      <c r="EK90" s="132"/>
    </row>
    <row r="91" s="122" customFormat="1" spans="1:141">
      <c r="A91" s="145"/>
      <c r="BO91" s="128"/>
      <c r="CX91" s="129"/>
      <c r="CY91" s="129"/>
      <c r="CZ91" s="122"/>
      <c r="DA91" s="122"/>
      <c r="DB91" s="122"/>
      <c r="DL91" s="130"/>
      <c r="EK91" s="132"/>
    </row>
    <row r="92" s="122" customFormat="1" spans="1:141">
      <c r="A92" s="145"/>
      <c r="BO92" s="128"/>
      <c r="CX92" s="129"/>
      <c r="CY92" s="129"/>
      <c r="CZ92" s="122"/>
      <c r="DA92" s="122"/>
      <c r="DB92" s="122"/>
      <c r="DL92" s="130"/>
      <c r="EK92" s="132"/>
    </row>
    <row r="93" s="122" customFormat="1" spans="1:141">
      <c r="A93" s="145"/>
      <c r="BO93" s="128"/>
      <c r="CX93" s="129"/>
      <c r="CY93" s="129"/>
      <c r="CZ93" s="122"/>
      <c r="DA93" s="122"/>
      <c r="DB93" s="122"/>
      <c r="DL93" s="130"/>
      <c r="EK93" s="132"/>
    </row>
    <row r="94" s="122" customFormat="1" spans="1:141">
      <c r="A94" s="145"/>
      <c r="BO94" s="128"/>
      <c r="CX94" s="129"/>
      <c r="CY94" s="129"/>
      <c r="CZ94" s="122"/>
      <c r="DA94" s="122"/>
      <c r="DB94" s="122"/>
      <c r="DL94" s="130"/>
      <c r="EK94" s="132"/>
    </row>
    <row r="95" s="122" customFormat="1" spans="1:141">
      <c r="A95" s="145"/>
      <c r="BO95" s="128"/>
      <c r="CX95" s="129"/>
      <c r="CY95" s="129"/>
      <c r="CZ95" s="122"/>
      <c r="DA95" s="122"/>
      <c r="DB95" s="122"/>
      <c r="DL95" s="130"/>
      <c r="EK95" s="132"/>
    </row>
    <row r="96" s="122" customFormat="1" spans="1:141">
      <c r="A96" s="145"/>
      <c r="BO96" s="128"/>
      <c r="CX96" s="129"/>
      <c r="CY96" s="129"/>
      <c r="CZ96" s="122"/>
      <c r="DA96" s="122"/>
      <c r="DB96" s="122"/>
      <c r="DL96" s="130"/>
      <c r="EK96" s="132"/>
    </row>
    <row r="97" s="122" customFormat="1" spans="1:141">
      <c r="A97" s="145"/>
      <c r="BO97" s="128"/>
      <c r="CX97" s="129"/>
      <c r="CY97" s="129"/>
      <c r="CZ97" s="122"/>
      <c r="DA97" s="122"/>
      <c r="DB97" s="122"/>
      <c r="DL97" s="130"/>
      <c r="EK97" s="132"/>
    </row>
    <row r="98" s="122" customFormat="1" spans="1:141">
      <c r="A98" s="145"/>
      <c r="BO98" s="128"/>
      <c r="CX98" s="129"/>
      <c r="CY98" s="129"/>
      <c r="CZ98" s="122"/>
      <c r="DA98" s="122"/>
      <c r="DB98" s="122"/>
      <c r="DL98" s="130"/>
      <c r="EK98" s="132"/>
    </row>
    <row r="99" s="122" customFormat="1" spans="1:141">
      <c r="A99" s="145"/>
      <c r="BO99" s="128"/>
      <c r="CX99" s="129"/>
      <c r="CY99" s="129"/>
      <c r="CZ99" s="122"/>
      <c r="DA99" s="122"/>
      <c r="DB99" s="122"/>
      <c r="DL99" s="130"/>
      <c r="EK99" s="132"/>
    </row>
    <row r="100" s="122" customFormat="1" spans="1:141">
      <c r="A100" s="145"/>
      <c r="BO100" s="128"/>
      <c r="CX100" s="129"/>
      <c r="CY100" s="129"/>
      <c r="CZ100" s="122"/>
      <c r="DA100" s="122"/>
      <c r="DB100" s="122"/>
      <c r="DL100" s="130"/>
      <c r="EK100" s="132"/>
    </row>
    <row r="101" s="122" customFormat="1" spans="1:141">
      <c r="A101" s="145"/>
      <c r="BO101" s="128"/>
      <c r="CX101" s="129"/>
      <c r="CY101" s="129"/>
      <c r="CZ101" s="122"/>
      <c r="DA101" s="122"/>
      <c r="DB101" s="122"/>
      <c r="DL101" s="130"/>
      <c r="EK101" s="132"/>
    </row>
    <row r="102" s="122" customFormat="1" spans="1:141">
      <c r="A102" s="145"/>
      <c r="BO102" s="128"/>
      <c r="CX102" s="129"/>
      <c r="CY102" s="129"/>
      <c r="CZ102" s="122"/>
      <c r="DA102" s="122"/>
      <c r="DB102" s="122"/>
      <c r="DL102" s="130"/>
      <c r="EK102" s="132"/>
    </row>
    <row r="103" s="122" customFormat="1" spans="1:141">
      <c r="A103" s="145"/>
      <c r="BO103" s="128"/>
      <c r="CX103" s="129"/>
      <c r="CY103" s="129"/>
      <c r="CZ103" s="122"/>
      <c r="DA103" s="122"/>
      <c r="DB103" s="122"/>
      <c r="DL103" s="130"/>
      <c r="EK103" s="132"/>
    </row>
    <row r="104" s="122" customFormat="1" spans="1:141">
      <c r="A104" s="145"/>
      <c r="BO104" s="128"/>
      <c r="CX104" s="129"/>
      <c r="CY104" s="129"/>
      <c r="CZ104" s="122"/>
      <c r="DA104" s="122"/>
      <c r="DB104" s="122"/>
      <c r="DL104" s="130"/>
      <c r="EK104" s="132"/>
    </row>
    <row r="105" s="122" customFormat="1" spans="1:141">
      <c r="A105" s="145"/>
      <c r="BO105" s="128"/>
      <c r="CX105" s="129"/>
      <c r="CY105" s="129"/>
      <c r="CZ105" s="122"/>
      <c r="DA105" s="122"/>
      <c r="DB105" s="122"/>
      <c r="DL105" s="130"/>
      <c r="EK105" s="132"/>
    </row>
    <row r="106" s="122" customFormat="1" spans="1:141">
      <c r="A106" s="145"/>
      <c r="BO106" s="128"/>
      <c r="CX106" s="129"/>
      <c r="CY106" s="129"/>
      <c r="CZ106" s="122"/>
      <c r="DA106" s="122"/>
      <c r="DB106" s="122"/>
      <c r="DL106" s="130"/>
      <c r="EK106" s="132"/>
    </row>
    <row r="107" s="122" customFormat="1" spans="1:141">
      <c r="A107" s="145"/>
      <c r="BO107" s="128"/>
      <c r="CX107" s="129"/>
      <c r="CY107" s="129"/>
      <c r="CZ107" s="122"/>
      <c r="DA107" s="122"/>
      <c r="DB107" s="122"/>
      <c r="DL107" s="130"/>
      <c r="EK107" s="132"/>
    </row>
    <row r="108" s="122" customFormat="1" spans="1:141">
      <c r="A108" s="145"/>
      <c r="BO108" s="128"/>
      <c r="CX108" s="129"/>
      <c r="CY108" s="129"/>
      <c r="CZ108" s="122"/>
      <c r="DA108" s="122"/>
      <c r="DB108" s="122"/>
      <c r="DL108" s="130"/>
      <c r="EK108" s="132"/>
    </row>
    <row r="109" s="122" customFormat="1" spans="1:141">
      <c r="A109" s="145"/>
      <c r="BO109" s="128"/>
      <c r="CX109" s="129"/>
      <c r="CY109" s="129"/>
      <c r="CZ109" s="122"/>
      <c r="DA109" s="122"/>
      <c r="DB109" s="122"/>
      <c r="DL109" s="130"/>
      <c r="EK109" s="132"/>
    </row>
    <row r="110" s="122" customFormat="1" spans="1:141">
      <c r="A110" s="145"/>
      <c r="BO110" s="128"/>
      <c r="CX110" s="129"/>
      <c r="CY110" s="129"/>
      <c r="CZ110" s="122"/>
      <c r="DA110" s="122"/>
      <c r="DB110" s="122"/>
      <c r="DL110" s="130"/>
      <c r="EK110" s="132"/>
    </row>
    <row r="111" s="122" customFormat="1" spans="1:141">
      <c r="A111" s="145"/>
      <c r="BO111" s="128"/>
      <c r="CX111" s="129"/>
      <c r="CY111" s="129"/>
      <c r="CZ111" s="122"/>
      <c r="DA111" s="122"/>
      <c r="DB111" s="122"/>
      <c r="DL111" s="130"/>
      <c r="EK111" s="132"/>
    </row>
    <row r="112" s="122" customFormat="1" spans="1:141">
      <c r="A112" s="145"/>
      <c r="BO112" s="128"/>
      <c r="CX112" s="129"/>
      <c r="CY112" s="129"/>
      <c r="CZ112" s="122"/>
      <c r="DA112" s="122"/>
      <c r="DB112" s="122"/>
      <c r="DL112" s="130"/>
      <c r="EK112" s="132"/>
    </row>
    <row r="113" s="122" customFormat="1" spans="1:141">
      <c r="A113" s="145"/>
      <c r="BO113" s="128"/>
      <c r="CX113" s="129"/>
      <c r="CY113" s="129"/>
      <c r="CZ113" s="122"/>
      <c r="DA113" s="122"/>
      <c r="DB113" s="122"/>
      <c r="DL113" s="130"/>
      <c r="EK113" s="132"/>
    </row>
    <row r="114" s="122" customFormat="1" spans="1:141">
      <c r="A114" s="145"/>
      <c r="BO114" s="128"/>
      <c r="CX114" s="129"/>
      <c r="CY114" s="129"/>
      <c r="CZ114" s="122"/>
      <c r="DA114" s="122"/>
      <c r="DB114" s="122"/>
      <c r="DL114" s="130"/>
      <c r="EK114" s="132"/>
    </row>
    <row r="115" s="122" customFormat="1" spans="1:141">
      <c r="A115" s="145"/>
      <c r="BO115" s="128"/>
      <c r="CX115" s="129"/>
      <c r="CY115" s="129"/>
      <c r="CZ115" s="122"/>
      <c r="DA115" s="122"/>
      <c r="DB115" s="122"/>
      <c r="DL115" s="130"/>
      <c r="EK115" s="132"/>
    </row>
    <row r="116" s="122" customFormat="1" spans="1:141">
      <c r="A116" s="145"/>
      <c r="BO116" s="128"/>
      <c r="CX116" s="129"/>
      <c r="CY116" s="129"/>
      <c r="CZ116" s="122"/>
      <c r="DA116" s="122"/>
      <c r="DB116" s="122"/>
      <c r="DL116" s="130"/>
      <c r="EK116" s="132"/>
    </row>
    <row r="117" s="122" customFormat="1" spans="1:141">
      <c r="A117" s="145"/>
      <c r="BO117" s="128"/>
      <c r="CX117" s="129"/>
      <c r="CY117" s="129"/>
      <c r="CZ117" s="122"/>
      <c r="DA117" s="122"/>
      <c r="DB117" s="122"/>
      <c r="DL117" s="130"/>
      <c r="EK117" s="132"/>
    </row>
    <row r="118" s="122" customFormat="1" spans="1:141">
      <c r="A118" s="145"/>
      <c r="BO118" s="128"/>
      <c r="CX118" s="129"/>
      <c r="CY118" s="129"/>
      <c r="CZ118" s="122"/>
      <c r="DA118" s="122"/>
      <c r="DB118" s="122"/>
      <c r="DL118" s="130"/>
      <c r="EK118" s="132"/>
    </row>
    <row r="119" s="122" customFormat="1" spans="1:141">
      <c r="A119" s="145"/>
      <c r="BO119" s="128"/>
      <c r="CX119" s="129"/>
      <c r="CY119" s="129"/>
      <c r="CZ119" s="122"/>
      <c r="DA119" s="122"/>
      <c r="DB119" s="122"/>
      <c r="DL119" s="130"/>
      <c r="EK119" s="132"/>
    </row>
    <row r="120" s="122" customFormat="1" spans="1:141">
      <c r="A120" s="145"/>
      <c r="BO120" s="128"/>
      <c r="CX120" s="129"/>
      <c r="CY120" s="129"/>
      <c r="CZ120" s="122"/>
      <c r="DA120" s="122"/>
      <c r="DB120" s="122"/>
      <c r="DL120" s="130"/>
      <c r="EK120" s="132"/>
    </row>
    <row r="121" s="122" customFormat="1" spans="1:141">
      <c r="A121" s="145"/>
      <c r="BO121" s="128"/>
      <c r="CX121" s="129"/>
      <c r="CY121" s="129"/>
      <c r="CZ121" s="122"/>
      <c r="DA121" s="122"/>
      <c r="DB121" s="122"/>
      <c r="DL121" s="130"/>
      <c r="EK121" s="132"/>
    </row>
    <row r="122" s="122" customFormat="1" spans="1:141">
      <c r="A122" s="145"/>
      <c r="BO122" s="128"/>
      <c r="CX122" s="129"/>
      <c r="CY122" s="129"/>
      <c r="CZ122" s="122"/>
      <c r="DA122" s="122"/>
      <c r="DB122" s="122"/>
      <c r="DL122" s="130"/>
      <c r="EK122" s="132"/>
    </row>
    <row r="123" s="122" customFormat="1" spans="1:141">
      <c r="A123" s="145"/>
      <c r="BO123" s="128"/>
      <c r="CX123" s="129"/>
      <c r="CY123" s="129"/>
      <c r="CZ123" s="122"/>
      <c r="DA123" s="122"/>
      <c r="DB123" s="122"/>
      <c r="DL123" s="130"/>
      <c r="EK123" s="132"/>
    </row>
    <row r="124" s="122" customFormat="1" spans="1:141">
      <c r="A124" s="145"/>
      <c r="BO124" s="128"/>
      <c r="CX124" s="129"/>
      <c r="CY124" s="129"/>
      <c r="CZ124" s="122"/>
      <c r="DA124" s="122"/>
      <c r="DB124" s="122"/>
      <c r="DL124" s="130"/>
      <c r="EK124" s="132"/>
    </row>
    <row r="125" s="122" customFormat="1" spans="1:141">
      <c r="A125" s="145"/>
      <c r="BO125" s="128"/>
      <c r="CX125" s="129"/>
      <c r="CY125" s="129"/>
      <c r="CZ125" s="122"/>
      <c r="DA125" s="122"/>
      <c r="DB125" s="122"/>
      <c r="DL125" s="130"/>
      <c r="EK125" s="132"/>
    </row>
    <row r="126" s="122" customFormat="1" spans="1:141">
      <c r="A126" s="145"/>
      <c r="BO126" s="128"/>
      <c r="CX126" s="129"/>
      <c r="CY126" s="129"/>
      <c r="CZ126" s="122"/>
      <c r="DA126" s="122"/>
      <c r="DB126" s="122"/>
      <c r="DL126" s="130"/>
      <c r="EK126" s="132"/>
    </row>
    <row r="127" s="122" customFormat="1" spans="1:141">
      <c r="A127" s="145"/>
      <c r="BO127" s="128"/>
      <c r="CX127" s="129"/>
      <c r="CY127" s="129"/>
      <c r="CZ127" s="122"/>
      <c r="DA127" s="122"/>
      <c r="DB127" s="122"/>
      <c r="DL127" s="130"/>
      <c r="EK127" s="132"/>
    </row>
    <row r="128" s="122" customFormat="1" spans="1:141">
      <c r="A128" s="145"/>
      <c r="BO128" s="128"/>
      <c r="CX128" s="129"/>
      <c r="CY128" s="129"/>
      <c r="CZ128" s="122"/>
      <c r="DA128" s="122"/>
      <c r="DB128" s="122"/>
      <c r="DL128" s="130"/>
      <c r="EK128" s="132"/>
    </row>
    <row r="129" s="122" customFormat="1" spans="1:141">
      <c r="A129" s="145"/>
      <c r="BO129" s="128"/>
      <c r="CX129" s="129"/>
      <c r="CY129" s="129"/>
      <c r="CZ129" s="122"/>
      <c r="DA129" s="122"/>
      <c r="DB129" s="122"/>
      <c r="DL129" s="130"/>
      <c r="EK129" s="132"/>
    </row>
    <row r="130" s="122" customFormat="1" spans="1:141">
      <c r="A130" s="145"/>
      <c r="BO130" s="128"/>
      <c r="CX130" s="129"/>
      <c r="CY130" s="129"/>
      <c r="CZ130" s="122"/>
      <c r="DA130" s="122"/>
      <c r="DB130" s="122"/>
      <c r="DL130" s="130"/>
      <c r="EK130" s="132"/>
    </row>
    <row r="131" s="122" customFormat="1" spans="1:141">
      <c r="A131" s="145"/>
      <c r="BO131" s="128"/>
      <c r="CX131" s="129"/>
      <c r="CY131" s="129"/>
      <c r="CZ131" s="122"/>
      <c r="DA131" s="122"/>
      <c r="DB131" s="122"/>
      <c r="DL131" s="130"/>
      <c r="EK131" s="132"/>
    </row>
    <row r="132" s="122" customFormat="1" spans="1:141">
      <c r="A132" s="145"/>
      <c r="BO132" s="128"/>
      <c r="CX132" s="129"/>
      <c r="CY132" s="129"/>
      <c r="CZ132" s="122"/>
      <c r="DA132" s="122"/>
      <c r="DB132" s="122"/>
      <c r="DL132" s="130"/>
      <c r="EK132" s="132"/>
    </row>
    <row r="133" s="122" customFormat="1" spans="1:141">
      <c r="A133" s="145"/>
      <c r="BO133" s="128"/>
      <c r="CX133" s="129"/>
      <c r="CY133" s="129"/>
      <c r="CZ133" s="122"/>
      <c r="DA133" s="122"/>
      <c r="DB133" s="122"/>
      <c r="DL133" s="130"/>
      <c r="EK133" s="132"/>
    </row>
    <row r="134" s="122" customFormat="1" spans="1:141">
      <c r="A134" s="145"/>
      <c r="BO134" s="128"/>
      <c r="CX134" s="129"/>
      <c r="CY134" s="129"/>
      <c r="CZ134" s="122"/>
      <c r="DA134" s="122"/>
      <c r="DB134" s="122"/>
      <c r="DL134" s="130"/>
      <c r="EK134" s="132"/>
    </row>
    <row r="135" s="122" customFormat="1" spans="1:141">
      <c r="A135" s="145"/>
      <c r="BO135" s="128"/>
      <c r="CX135" s="129"/>
      <c r="CY135" s="129"/>
      <c r="CZ135" s="122"/>
      <c r="DA135" s="122"/>
      <c r="DB135" s="122"/>
      <c r="DL135" s="130"/>
      <c r="EK135" s="132"/>
    </row>
    <row r="136" s="122" customFormat="1" spans="1:141">
      <c r="A136" s="145"/>
      <c r="BO136" s="128"/>
      <c r="CX136" s="129"/>
      <c r="CY136" s="129"/>
      <c r="CZ136" s="122"/>
      <c r="DA136" s="122"/>
      <c r="DB136" s="122"/>
      <c r="DL136" s="130"/>
      <c r="EK136" s="132"/>
    </row>
    <row r="137" s="122" customFormat="1" spans="1:141">
      <c r="A137" s="145"/>
      <c r="BO137" s="128"/>
      <c r="CX137" s="129"/>
      <c r="CY137" s="129"/>
      <c r="CZ137" s="122"/>
      <c r="DA137" s="122"/>
      <c r="DB137" s="122"/>
      <c r="DL137" s="130"/>
      <c r="EK137" s="132"/>
    </row>
    <row r="138" s="122" customFormat="1" spans="1:141">
      <c r="A138" s="145"/>
      <c r="BO138" s="128"/>
      <c r="CX138" s="129"/>
      <c r="CY138" s="129"/>
      <c r="CZ138" s="122"/>
      <c r="DA138" s="122"/>
      <c r="DB138" s="122"/>
      <c r="DL138" s="130"/>
      <c r="EK138" s="132"/>
    </row>
    <row r="139" s="122" customFormat="1" spans="1:141">
      <c r="A139" s="145"/>
      <c r="BO139" s="128"/>
      <c r="CX139" s="129"/>
      <c r="CY139" s="129"/>
      <c r="CZ139" s="122"/>
      <c r="DA139" s="122"/>
      <c r="DB139" s="122"/>
      <c r="DL139" s="130"/>
      <c r="EK139" s="132"/>
    </row>
    <row r="140" s="122" customFormat="1" spans="1:141">
      <c r="A140" s="145"/>
      <c r="BO140" s="128"/>
      <c r="CX140" s="129"/>
      <c r="CY140" s="129"/>
      <c r="CZ140" s="122"/>
      <c r="DA140" s="122"/>
      <c r="DB140" s="122"/>
      <c r="DL140" s="130"/>
      <c r="EK140" s="132"/>
    </row>
    <row r="141" s="122" customFormat="1" spans="1:141">
      <c r="A141" s="145"/>
      <c r="BO141" s="128"/>
      <c r="CX141" s="129"/>
      <c r="CY141" s="129"/>
      <c r="CZ141" s="122"/>
      <c r="DA141" s="122"/>
      <c r="DB141" s="122"/>
      <c r="DL141" s="130"/>
      <c r="EK141" s="132"/>
    </row>
    <row r="142" s="122" customFormat="1" spans="1:141">
      <c r="A142" s="145"/>
      <c r="BO142" s="128"/>
      <c r="CX142" s="129"/>
      <c r="CY142" s="129"/>
      <c r="CZ142" s="122"/>
      <c r="DA142" s="122"/>
      <c r="DB142" s="122"/>
      <c r="DL142" s="130"/>
      <c r="EK142" s="132"/>
    </row>
    <row r="143" s="122" customFormat="1" spans="1:141">
      <c r="A143" s="145"/>
      <c r="BO143" s="128"/>
      <c r="CX143" s="129"/>
      <c r="CY143" s="129"/>
      <c r="CZ143" s="122"/>
      <c r="DA143" s="122"/>
      <c r="DB143" s="122"/>
      <c r="DL143" s="130"/>
      <c r="EK143" s="132"/>
    </row>
    <row r="144" s="122" customFormat="1" spans="1:141">
      <c r="A144" s="145"/>
      <c r="BO144" s="128"/>
      <c r="CX144" s="129"/>
      <c r="CY144" s="129"/>
      <c r="CZ144" s="122"/>
      <c r="DA144" s="122"/>
      <c r="DB144" s="122"/>
      <c r="DL144" s="130"/>
      <c r="EK144" s="132"/>
    </row>
    <row r="145" s="122" customFormat="1" spans="1:141">
      <c r="A145" s="145"/>
      <c r="BO145" s="128"/>
      <c r="CX145" s="129"/>
      <c r="CY145" s="129"/>
      <c r="CZ145" s="122"/>
      <c r="DA145" s="122"/>
      <c r="DB145" s="122"/>
      <c r="DL145" s="130"/>
      <c r="EK145" s="132"/>
    </row>
    <row r="146" s="122" customFormat="1" spans="1:141">
      <c r="A146" s="145"/>
      <c r="BO146" s="128"/>
      <c r="CX146" s="129"/>
      <c r="CY146" s="129"/>
      <c r="CZ146" s="122"/>
      <c r="DA146" s="122"/>
      <c r="DB146" s="122"/>
      <c r="DL146" s="130"/>
      <c r="EK146" s="132"/>
    </row>
    <row r="147" s="122" customFormat="1" spans="1:141">
      <c r="A147" s="145"/>
      <c r="BO147" s="128"/>
      <c r="CX147" s="129"/>
      <c r="CY147" s="129"/>
      <c r="CZ147" s="122"/>
      <c r="DA147" s="122"/>
      <c r="DB147" s="122"/>
      <c r="DL147" s="130"/>
      <c r="EK147" s="132"/>
    </row>
    <row r="148" s="122" customFormat="1" spans="1:141">
      <c r="A148" s="145"/>
      <c r="BO148" s="128"/>
      <c r="CX148" s="129"/>
      <c r="CY148" s="129"/>
      <c r="CZ148" s="122"/>
      <c r="DA148" s="122"/>
      <c r="DB148" s="122"/>
      <c r="DL148" s="130"/>
      <c r="EK148" s="132"/>
    </row>
    <row r="149" s="122" customFormat="1" spans="1:141">
      <c r="A149" s="145"/>
      <c r="BO149" s="128"/>
      <c r="CX149" s="129"/>
      <c r="CY149" s="129"/>
      <c r="CZ149" s="122"/>
      <c r="DA149" s="122"/>
      <c r="DB149" s="122"/>
      <c r="DL149" s="130"/>
      <c r="EK149" s="132"/>
    </row>
    <row r="150" s="122" customFormat="1" spans="1:141">
      <c r="A150" s="145"/>
      <c r="BO150" s="128"/>
      <c r="CX150" s="129"/>
      <c r="CY150" s="129"/>
      <c r="CZ150" s="122"/>
      <c r="DA150" s="122"/>
      <c r="DB150" s="122"/>
      <c r="DL150" s="130"/>
      <c r="EK150" s="132"/>
    </row>
    <row r="151" s="122" customFormat="1" spans="1:141">
      <c r="A151" s="145"/>
      <c r="BO151" s="128"/>
      <c r="CX151" s="129"/>
      <c r="CY151" s="129"/>
      <c r="CZ151" s="122"/>
      <c r="DA151" s="122"/>
      <c r="DB151" s="122"/>
      <c r="DL151" s="130"/>
      <c r="EK151" s="132"/>
    </row>
    <row r="152" s="122" customFormat="1" spans="1:141">
      <c r="A152" s="145"/>
      <c r="BO152" s="128"/>
      <c r="CX152" s="129"/>
      <c r="CY152" s="129"/>
      <c r="CZ152" s="122"/>
      <c r="DA152" s="122"/>
      <c r="DB152" s="122"/>
      <c r="DL152" s="130"/>
      <c r="EK152" s="132"/>
    </row>
    <row r="153" s="122" customFormat="1" spans="1:141">
      <c r="A153" s="145"/>
      <c r="BO153" s="128"/>
      <c r="CX153" s="129"/>
      <c r="CY153" s="129"/>
      <c r="CZ153" s="122"/>
      <c r="DA153" s="122"/>
      <c r="DB153" s="122"/>
      <c r="DL153" s="130"/>
      <c r="EK153" s="132"/>
    </row>
    <row r="154" s="122" customFormat="1" spans="1:141">
      <c r="A154" s="145"/>
      <c r="BO154" s="128"/>
      <c r="CX154" s="129"/>
      <c r="CY154" s="129"/>
      <c r="CZ154" s="122"/>
      <c r="DA154" s="122"/>
      <c r="DB154" s="122"/>
      <c r="DL154" s="130"/>
      <c r="EK154" s="132"/>
    </row>
    <row r="155" s="122" customFormat="1" spans="1:141">
      <c r="A155" s="145"/>
      <c r="BO155" s="128"/>
      <c r="CX155" s="129"/>
      <c r="CY155" s="129"/>
      <c r="CZ155" s="122"/>
      <c r="DA155" s="122"/>
      <c r="DB155" s="122"/>
      <c r="DL155" s="130"/>
      <c r="EK155" s="132"/>
    </row>
    <row r="156" s="122" customFormat="1" spans="1:141">
      <c r="A156" s="145"/>
      <c r="BO156" s="128"/>
      <c r="CX156" s="129"/>
      <c r="CY156" s="129"/>
      <c r="CZ156" s="122"/>
      <c r="DA156" s="122"/>
      <c r="DB156" s="122"/>
      <c r="DL156" s="130"/>
      <c r="EK156" s="132"/>
    </row>
    <row r="157" s="122" customFormat="1" spans="1:141">
      <c r="A157" s="145"/>
      <c r="BO157" s="128"/>
      <c r="CX157" s="129"/>
      <c r="CY157" s="129"/>
      <c r="CZ157" s="122"/>
      <c r="DA157" s="122"/>
      <c r="DB157" s="122"/>
      <c r="DL157" s="130"/>
      <c r="EK157" s="132"/>
    </row>
    <row r="158" s="122" customFormat="1" spans="1:141">
      <c r="A158" s="145"/>
      <c r="BO158" s="128"/>
      <c r="CX158" s="129"/>
      <c r="CY158" s="129"/>
      <c r="CZ158" s="122"/>
      <c r="DA158" s="122"/>
      <c r="DB158" s="122"/>
      <c r="DL158" s="130"/>
      <c r="EK158" s="132"/>
    </row>
    <row r="159" s="122" customFormat="1" spans="1:141">
      <c r="A159" s="145"/>
      <c r="BO159" s="128"/>
      <c r="CX159" s="129"/>
      <c r="CY159" s="129"/>
      <c r="CZ159" s="122"/>
      <c r="DA159" s="122"/>
      <c r="DB159" s="122"/>
      <c r="DL159" s="130"/>
      <c r="EK159" s="132"/>
    </row>
    <row r="160" s="122" customFormat="1" spans="1:141">
      <c r="A160" s="145"/>
      <c r="BO160" s="128"/>
      <c r="CX160" s="129"/>
      <c r="CY160" s="129"/>
      <c r="CZ160" s="122"/>
      <c r="DA160" s="122"/>
      <c r="DB160" s="122"/>
      <c r="DL160" s="130"/>
      <c r="EK160" s="132"/>
    </row>
    <row r="161" s="122" customFormat="1" spans="1:141">
      <c r="A161" s="145"/>
      <c r="BO161" s="128"/>
      <c r="CX161" s="129"/>
      <c r="CY161" s="129"/>
      <c r="CZ161" s="122"/>
      <c r="DA161" s="122"/>
      <c r="DB161" s="122"/>
      <c r="DL161" s="130"/>
      <c r="EK161" s="132"/>
    </row>
    <row r="162" s="122" customFormat="1" spans="1:141">
      <c r="A162" s="145"/>
      <c r="BO162" s="128"/>
      <c r="CX162" s="129"/>
      <c r="CY162" s="129"/>
      <c r="CZ162" s="122"/>
      <c r="DA162" s="122"/>
      <c r="DB162" s="122"/>
      <c r="DL162" s="130"/>
      <c r="EK162" s="132"/>
    </row>
    <row r="163" s="122" customFormat="1" spans="1:141">
      <c r="A163" s="145"/>
      <c r="BO163" s="128"/>
      <c r="CX163" s="129"/>
      <c r="CY163" s="129"/>
      <c r="CZ163" s="122"/>
      <c r="DA163" s="122"/>
      <c r="DB163" s="122"/>
      <c r="DL163" s="130"/>
      <c r="EK163" s="132"/>
    </row>
    <row r="164" s="122" customFormat="1" spans="1:141">
      <c r="A164" s="145"/>
      <c r="BO164" s="128"/>
      <c r="CX164" s="129"/>
      <c r="CY164" s="129"/>
      <c r="CZ164" s="122"/>
      <c r="DA164" s="122"/>
      <c r="DB164" s="122"/>
      <c r="DL164" s="130"/>
      <c r="EK164" s="132"/>
    </row>
    <row r="165" s="122" customFormat="1" spans="1:141">
      <c r="A165" s="145"/>
      <c r="BO165" s="128"/>
      <c r="CX165" s="129"/>
      <c r="CY165" s="129"/>
      <c r="CZ165" s="122"/>
      <c r="DA165" s="122"/>
      <c r="DB165" s="122"/>
      <c r="DL165" s="130"/>
      <c r="EK165" s="132"/>
    </row>
    <row r="166" s="122" customFormat="1" spans="1:141">
      <c r="A166" s="145"/>
      <c r="BO166" s="128"/>
      <c r="CX166" s="129"/>
      <c r="CY166" s="129"/>
      <c r="CZ166" s="122"/>
      <c r="DA166" s="122"/>
      <c r="DB166" s="122"/>
      <c r="DL166" s="130"/>
      <c r="EK166" s="132"/>
    </row>
    <row r="167" s="122" customFormat="1" spans="1:141">
      <c r="A167" s="145"/>
      <c r="BO167" s="128"/>
      <c r="CX167" s="129"/>
      <c r="CY167" s="129"/>
      <c r="CZ167" s="122"/>
      <c r="DA167" s="122"/>
      <c r="DB167" s="122"/>
      <c r="DL167" s="130"/>
      <c r="EK167" s="132"/>
    </row>
    <row r="168" s="122" customFormat="1" spans="1:141">
      <c r="A168" s="145"/>
      <c r="BO168" s="128"/>
      <c r="CX168" s="129"/>
      <c r="CY168" s="129"/>
      <c r="CZ168" s="122"/>
      <c r="DA168" s="122"/>
      <c r="DB168" s="122"/>
      <c r="DL168" s="130"/>
      <c r="EK168" s="132"/>
    </row>
    <row r="169" s="122" customFormat="1" spans="1:141">
      <c r="A169" s="145"/>
      <c r="BO169" s="128"/>
      <c r="CX169" s="129"/>
      <c r="CY169" s="129"/>
      <c r="CZ169" s="122"/>
      <c r="DA169" s="122"/>
      <c r="DB169" s="122"/>
      <c r="DL169" s="130"/>
      <c r="EK169" s="132"/>
    </row>
    <row r="170" s="122" customFormat="1" spans="1:141">
      <c r="A170" s="145"/>
      <c r="BO170" s="128"/>
      <c r="CX170" s="129"/>
      <c r="CY170" s="129"/>
      <c r="CZ170" s="122"/>
      <c r="DA170" s="122"/>
      <c r="DB170" s="122"/>
      <c r="DL170" s="130"/>
      <c r="EK170" s="132"/>
    </row>
    <row r="171" s="122" customFormat="1" spans="1:141">
      <c r="A171" s="145"/>
      <c r="BO171" s="128"/>
      <c r="CX171" s="129"/>
      <c r="CY171" s="129"/>
      <c r="CZ171" s="122"/>
      <c r="DA171" s="122"/>
      <c r="DB171" s="122"/>
      <c r="DL171" s="130"/>
      <c r="EK171" s="132"/>
    </row>
    <row r="172" s="122" customFormat="1" spans="1:141">
      <c r="A172" s="145"/>
      <c r="BO172" s="128"/>
      <c r="CX172" s="129"/>
      <c r="CY172" s="129"/>
      <c r="CZ172" s="122"/>
      <c r="DA172" s="122"/>
      <c r="DB172" s="122"/>
      <c r="DL172" s="130"/>
      <c r="EK172" s="132"/>
    </row>
    <row r="173" s="122" customFormat="1" spans="1:141">
      <c r="A173" s="145"/>
      <c r="BO173" s="128"/>
      <c r="CX173" s="129"/>
      <c r="CY173" s="129"/>
      <c r="CZ173" s="122"/>
      <c r="DA173" s="122"/>
      <c r="DB173" s="122"/>
      <c r="DL173" s="130"/>
      <c r="EK173" s="132"/>
    </row>
    <row r="174" s="122" customFormat="1" spans="1:141">
      <c r="A174" s="145"/>
      <c r="BO174" s="128"/>
      <c r="CX174" s="129"/>
      <c r="CY174" s="129"/>
      <c r="CZ174" s="122"/>
      <c r="DA174" s="122"/>
      <c r="DB174" s="122"/>
      <c r="DL174" s="130"/>
      <c r="EK174" s="132"/>
    </row>
    <row r="175" s="122" customFormat="1" spans="1:141">
      <c r="A175" s="145"/>
      <c r="BO175" s="128"/>
      <c r="CX175" s="129"/>
      <c r="CY175" s="129"/>
      <c r="CZ175" s="122"/>
      <c r="DA175" s="122"/>
      <c r="DB175" s="122"/>
      <c r="DL175" s="130"/>
      <c r="EK175" s="132"/>
    </row>
    <row r="176" s="122" customFormat="1" spans="1:141">
      <c r="A176" s="145"/>
      <c r="BO176" s="128"/>
      <c r="CX176" s="129"/>
      <c r="CY176" s="129"/>
      <c r="CZ176" s="122"/>
      <c r="DA176" s="122"/>
      <c r="DB176" s="122"/>
      <c r="DL176" s="130"/>
      <c r="EK176" s="132"/>
    </row>
    <row r="177" s="122" customFormat="1" spans="1:141">
      <c r="A177" s="145"/>
      <c r="BO177" s="128"/>
      <c r="CX177" s="129"/>
      <c r="CY177" s="129"/>
      <c r="CZ177" s="122"/>
      <c r="DA177" s="122"/>
      <c r="DB177" s="122"/>
      <c r="DL177" s="130"/>
      <c r="EK177" s="132"/>
    </row>
    <row r="178" s="122" customFormat="1" spans="1:141">
      <c r="A178" s="145"/>
      <c r="BO178" s="128"/>
      <c r="CX178" s="129"/>
      <c r="CY178" s="129"/>
      <c r="CZ178" s="122"/>
      <c r="DA178" s="122"/>
      <c r="DB178" s="122"/>
      <c r="DL178" s="130"/>
      <c r="EK178" s="132"/>
    </row>
    <row r="179" s="122" customFormat="1" spans="1:141">
      <c r="A179" s="145"/>
      <c r="BO179" s="128"/>
      <c r="CX179" s="129"/>
      <c r="CY179" s="129"/>
      <c r="CZ179" s="122"/>
      <c r="DA179" s="122"/>
      <c r="DB179" s="122"/>
      <c r="DL179" s="130"/>
      <c r="EK179" s="132"/>
    </row>
    <row r="180" s="122" customFormat="1" spans="1:141">
      <c r="A180" s="145"/>
      <c r="BO180" s="128"/>
      <c r="CX180" s="129"/>
      <c r="CY180" s="129"/>
      <c r="CZ180" s="122"/>
      <c r="DA180" s="122"/>
      <c r="DB180" s="122"/>
      <c r="DL180" s="130"/>
      <c r="EK180" s="132"/>
    </row>
    <row r="181" s="122" customFormat="1" spans="1:141">
      <c r="A181" s="145"/>
      <c r="BO181" s="128"/>
      <c r="CX181" s="129"/>
      <c r="CY181" s="129"/>
      <c r="CZ181" s="122"/>
      <c r="DA181" s="122"/>
      <c r="DB181" s="122"/>
      <c r="DL181" s="130"/>
      <c r="EK181" s="132"/>
    </row>
    <row r="182" s="122" customFormat="1" spans="1:141">
      <c r="A182" s="145"/>
      <c r="BO182" s="128"/>
      <c r="CX182" s="129"/>
      <c r="CY182" s="129"/>
      <c r="CZ182" s="122"/>
      <c r="DA182" s="122"/>
      <c r="DB182" s="122"/>
      <c r="DL182" s="130"/>
      <c r="EK182" s="132"/>
    </row>
    <row r="183" s="122" customFormat="1" spans="1:141">
      <c r="A183" s="145"/>
      <c r="BO183" s="128"/>
      <c r="CX183" s="129"/>
      <c r="CY183" s="129"/>
      <c r="CZ183" s="122"/>
      <c r="DA183" s="122"/>
      <c r="DB183" s="122"/>
      <c r="DL183" s="130"/>
      <c r="EK183" s="132"/>
    </row>
    <row r="184" s="122" customFormat="1" spans="1:141">
      <c r="A184" s="145"/>
      <c r="BO184" s="128"/>
      <c r="CX184" s="129"/>
      <c r="CY184" s="129"/>
      <c r="CZ184" s="122"/>
      <c r="DA184" s="122"/>
      <c r="DB184" s="122"/>
      <c r="DL184" s="130"/>
      <c r="EK184" s="132"/>
    </row>
    <row r="185" s="122" customFormat="1" spans="1:141">
      <c r="A185" s="145"/>
      <c r="BO185" s="128"/>
      <c r="CX185" s="129"/>
      <c r="CY185" s="129"/>
      <c r="CZ185" s="122"/>
      <c r="DA185" s="122"/>
      <c r="DB185" s="122"/>
      <c r="DL185" s="130"/>
      <c r="EK185" s="132"/>
    </row>
    <row r="186" s="122" customFormat="1" spans="1:141">
      <c r="A186" s="145"/>
      <c r="BO186" s="128"/>
      <c r="CX186" s="129"/>
      <c r="CY186" s="129"/>
      <c r="CZ186" s="122"/>
      <c r="DA186" s="122"/>
      <c r="DB186" s="122"/>
      <c r="DL186" s="130"/>
      <c r="EK186" s="132"/>
    </row>
    <row r="187" s="122" customFormat="1" spans="1:141">
      <c r="A187" s="145"/>
      <c r="BO187" s="128"/>
      <c r="CX187" s="129"/>
      <c r="CY187" s="129"/>
      <c r="CZ187" s="122"/>
      <c r="DA187" s="122"/>
      <c r="DB187" s="122"/>
      <c r="DL187" s="130"/>
      <c r="EK187" s="132"/>
    </row>
    <row r="188" s="122" customFormat="1" spans="1:141">
      <c r="A188" s="145"/>
      <c r="BO188" s="128"/>
      <c r="CX188" s="129"/>
      <c r="CY188" s="129"/>
      <c r="CZ188" s="122"/>
      <c r="DA188" s="122"/>
      <c r="DB188" s="122"/>
      <c r="DL188" s="130"/>
      <c r="EK188" s="132"/>
    </row>
    <row r="189" s="122" customFormat="1" spans="1:141">
      <c r="A189" s="145"/>
      <c r="BO189" s="128"/>
      <c r="CX189" s="129"/>
      <c r="CY189" s="129"/>
      <c r="CZ189" s="122"/>
      <c r="DA189" s="122"/>
      <c r="DB189" s="122"/>
      <c r="DL189" s="130"/>
      <c r="EK189" s="132"/>
    </row>
    <row r="190" s="122" customFormat="1" spans="1:141">
      <c r="A190" s="145"/>
      <c r="BO190" s="128"/>
      <c r="CX190" s="129"/>
      <c r="CY190" s="129"/>
      <c r="CZ190" s="122"/>
      <c r="DA190" s="122"/>
      <c r="DB190" s="122"/>
      <c r="DL190" s="130"/>
      <c r="EK190" s="132"/>
    </row>
    <row r="191" s="122" customFormat="1" spans="1:141">
      <c r="A191" s="145"/>
      <c r="BO191" s="128"/>
      <c r="CX191" s="129"/>
      <c r="CY191" s="129"/>
      <c r="CZ191" s="122"/>
      <c r="DA191" s="122"/>
      <c r="DB191" s="122"/>
      <c r="DL191" s="130"/>
      <c r="EK191" s="132"/>
    </row>
    <row r="192" s="122" customFormat="1" spans="1:141">
      <c r="A192" s="145"/>
      <c r="BO192" s="128"/>
      <c r="CX192" s="129"/>
      <c r="CY192" s="129"/>
      <c r="CZ192" s="122"/>
      <c r="DA192" s="122"/>
      <c r="DB192" s="122"/>
      <c r="DL192" s="130"/>
      <c r="EK192" s="132"/>
    </row>
    <row r="193" s="122" customFormat="1" spans="1:141">
      <c r="A193" s="145"/>
      <c r="BO193" s="128"/>
      <c r="CX193" s="129"/>
      <c r="CY193" s="129"/>
      <c r="CZ193" s="122"/>
      <c r="DA193" s="122"/>
      <c r="DB193" s="122"/>
      <c r="DL193" s="130"/>
      <c r="EK193" s="132"/>
    </row>
    <row r="194" s="122" customFormat="1" spans="1:141">
      <c r="A194" s="145"/>
      <c r="BO194" s="128"/>
      <c r="CX194" s="129"/>
      <c r="CY194" s="129"/>
      <c r="CZ194" s="122"/>
      <c r="DA194" s="122"/>
      <c r="DB194" s="122"/>
      <c r="DL194" s="130"/>
      <c r="EK194" s="132"/>
    </row>
    <row r="195" s="122" customFormat="1" spans="1:141">
      <c r="A195" s="145"/>
      <c r="BO195" s="128"/>
      <c r="CX195" s="129"/>
      <c r="CY195" s="129"/>
      <c r="CZ195" s="122"/>
      <c r="DA195" s="122"/>
      <c r="DB195" s="122"/>
      <c r="DL195" s="130"/>
      <c r="EK195" s="132"/>
    </row>
    <row r="196" s="122" customFormat="1" spans="1:141">
      <c r="A196" s="145"/>
      <c r="BO196" s="128"/>
      <c r="CX196" s="129"/>
      <c r="CY196" s="129"/>
      <c r="CZ196" s="122"/>
      <c r="DA196" s="122"/>
      <c r="DB196" s="122"/>
      <c r="DL196" s="130"/>
      <c r="EK196" s="132"/>
    </row>
    <row r="197" s="122" customFormat="1" spans="1:141">
      <c r="A197" s="145"/>
      <c r="BO197" s="128"/>
      <c r="CX197" s="129"/>
      <c r="CY197" s="129"/>
      <c r="CZ197" s="122"/>
      <c r="DA197" s="122"/>
      <c r="DB197" s="122"/>
      <c r="DL197" s="130"/>
      <c r="EK197" s="132"/>
    </row>
    <row r="198" s="122" customFormat="1" spans="1:141">
      <c r="A198" s="145"/>
      <c r="BO198" s="128"/>
      <c r="CX198" s="129"/>
      <c r="CY198" s="129"/>
      <c r="CZ198" s="122"/>
      <c r="DA198" s="122"/>
      <c r="DB198" s="122"/>
      <c r="DL198" s="130"/>
      <c r="EK198" s="132"/>
    </row>
    <row r="199" s="122" customFormat="1" spans="1:141">
      <c r="A199" s="145"/>
      <c r="BO199" s="128"/>
      <c r="CX199" s="129"/>
      <c r="CY199" s="129"/>
      <c r="CZ199" s="122"/>
      <c r="DA199" s="122"/>
      <c r="DB199" s="122"/>
      <c r="DL199" s="130"/>
      <c r="EK199" s="132"/>
    </row>
    <row r="200" s="122" customFormat="1" spans="1:141">
      <c r="A200" s="145"/>
      <c r="BO200" s="128"/>
      <c r="CX200" s="129"/>
      <c r="CY200" s="129"/>
      <c r="CZ200" s="122"/>
      <c r="DA200" s="122"/>
      <c r="DB200" s="122"/>
      <c r="DL200" s="130"/>
      <c r="EK200" s="132"/>
    </row>
    <row r="201" s="122" customFormat="1" spans="1:141">
      <c r="A201" s="145"/>
      <c r="BO201" s="128"/>
      <c r="CX201" s="129"/>
      <c r="CY201" s="129"/>
      <c r="CZ201" s="122"/>
      <c r="DA201" s="122"/>
      <c r="DB201" s="122"/>
      <c r="DL201" s="130"/>
      <c r="EK201" s="132"/>
    </row>
    <row r="202" s="122" customFormat="1" spans="1:141">
      <c r="A202" s="145"/>
      <c r="BO202" s="128"/>
      <c r="CX202" s="129"/>
      <c r="CY202" s="129"/>
      <c r="CZ202" s="122"/>
      <c r="DA202" s="122"/>
      <c r="DB202" s="122"/>
      <c r="DL202" s="130"/>
      <c r="EK202" s="132"/>
    </row>
    <row r="203" s="122" customFormat="1" spans="1:141">
      <c r="A203" s="145"/>
      <c r="BO203" s="128"/>
      <c r="CX203" s="129"/>
      <c r="CY203" s="129"/>
      <c r="CZ203" s="122"/>
      <c r="DA203" s="122"/>
      <c r="DB203" s="122"/>
      <c r="DL203" s="130"/>
      <c r="EK203" s="132"/>
    </row>
    <row r="204" s="122" customFormat="1" spans="1:141">
      <c r="A204" s="145"/>
      <c r="BO204" s="128"/>
      <c r="CX204" s="129"/>
      <c r="CY204" s="129"/>
      <c r="CZ204" s="122"/>
      <c r="DA204" s="122"/>
      <c r="DB204" s="122"/>
      <c r="DL204" s="130"/>
      <c r="EK204" s="132"/>
    </row>
    <row r="205" s="122" customFormat="1" spans="1:141">
      <c r="A205" s="145"/>
      <c r="BO205" s="128"/>
      <c r="CX205" s="129"/>
      <c r="CY205" s="129"/>
      <c r="CZ205" s="122"/>
      <c r="DA205" s="122"/>
      <c r="DB205" s="122"/>
      <c r="DL205" s="130"/>
      <c r="EK205" s="132"/>
    </row>
    <row r="206" s="122" customFormat="1" spans="1:141">
      <c r="A206" s="145"/>
      <c r="BO206" s="128"/>
      <c r="CX206" s="129"/>
      <c r="CY206" s="129"/>
      <c r="CZ206" s="122"/>
      <c r="DA206" s="122"/>
      <c r="DB206" s="122"/>
      <c r="DL206" s="130"/>
      <c r="EK206" s="132"/>
    </row>
    <row r="207" s="122" customFormat="1" spans="1:141">
      <c r="A207" s="145"/>
      <c r="BO207" s="128"/>
      <c r="CX207" s="129"/>
      <c r="CY207" s="129"/>
      <c r="CZ207" s="122"/>
      <c r="DA207" s="122"/>
      <c r="DB207" s="122"/>
      <c r="DL207" s="130"/>
      <c r="EK207" s="132"/>
    </row>
    <row r="208" s="122" customFormat="1" spans="1:141">
      <c r="A208" s="145"/>
      <c r="BO208" s="128"/>
      <c r="CX208" s="129"/>
      <c r="CY208" s="129"/>
      <c r="CZ208" s="122"/>
      <c r="DA208" s="122"/>
      <c r="DB208" s="122"/>
      <c r="DL208" s="130"/>
      <c r="EK208" s="132"/>
    </row>
    <row r="209" s="122" customFormat="1" spans="1:141">
      <c r="A209" s="145"/>
      <c r="BO209" s="128"/>
      <c r="CX209" s="129"/>
      <c r="CY209" s="129"/>
      <c r="CZ209" s="122"/>
      <c r="DA209" s="122"/>
      <c r="DB209" s="122"/>
      <c r="DL209" s="130"/>
      <c r="EK209" s="132"/>
    </row>
    <row r="210" s="122" customFormat="1" spans="1:141">
      <c r="A210" s="145"/>
      <c r="BO210" s="128"/>
      <c r="CX210" s="129"/>
      <c r="CY210" s="129"/>
      <c r="CZ210" s="122"/>
      <c r="DA210" s="122"/>
      <c r="DB210" s="122"/>
      <c r="DL210" s="130"/>
      <c r="EK210" s="132"/>
    </row>
    <row r="211" s="122" customFormat="1" spans="1:141">
      <c r="A211" s="145"/>
      <c r="BO211" s="128"/>
      <c r="CX211" s="129"/>
      <c r="CY211" s="129"/>
      <c r="CZ211" s="122"/>
      <c r="DA211" s="122"/>
      <c r="DB211" s="122"/>
      <c r="DL211" s="130"/>
      <c r="EK211" s="132"/>
    </row>
    <row r="212" s="122" customFormat="1" spans="1:141">
      <c r="A212" s="145"/>
      <c r="BO212" s="128"/>
      <c r="CX212" s="129"/>
      <c r="CY212" s="129"/>
      <c r="CZ212" s="122"/>
      <c r="DA212" s="122"/>
      <c r="DB212" s="122"/>
      <c r="DL212" s="130"/>
      <c r="EK212" s="132"/>
    </row>
    <row r="213" s="122" customFormat="1" spans="1:141">
      <c r="A213" s="145"/>
      <c r="BO213" s="128"/>
      <c r="CX213" s="129"/>
      <c r="CY213" s="129"/>
      <c r="CZ213" s="122"/>
      <c r="DA213" s="122"/>
      <c r="DB213" s="122"/>
      <c r="DL213" s="130"/>
      <c r="EK213" s="132"/>
    </row>
    <row r="214" s="122" customFormat="1" spans="1:141">
      <c r="A214" s="145"/>
      <c r="BO214" s="128"/>
      <c r="CX214" s="129"/>
      <c r="CY214" s="129"/>
      <c r="CZ214" s="122"/>
      <c r="DA214" s="122"/>
      <c r="DB214" s="122"/>
      <c r="DL214" s="130"/>
      <c r="EK214" s="132"/>
    </row>
    <row r="215" s="122" customFormat="1" spans="1:141">
      <c r="A215" s="145"/>
      <c r="BO215" s="128"/>
      <c r="CX215" s="129"/>
      <c r="CY215" s="129"/>
      <c r="CZ215" s="122"/>
      <c r="DA215" s="122"/>
      <c r="DB215" s="122"/>
      <c r="DL215" s="130"/>
      <c r="EK215" s="132"/>
    </row>
    <row r="216" s="122" customFormat="1" spans="1:141">
      <c r="A216" s="145"/>
      <c r="BO216" s="128"/>
      <c r="CX216" s="129"/>
      <c r="CY216" s="129"/>
      <c r="CZ216" s="122"/>
      <c r="DA216" s="122"/>
      <c r="DB216" s="122"/>
      <c r="DL216" s="130"/>
      <c r="EK216" s="132"/>
    </row>
    <row r="217" s="122" customFormat="1" spans="1:141">
      <c r="A217" s="145"/>
      <c r="BO217" s="128"/>
      <c r="CX217" s="129"/>
      <c r="CY217" s="129"/>
      <c r="CZ217" s="122"/>
      <c r="DA217" s="122"/>
      <c r="DB217" s="122"/>
      <c r="DL217" s="130"/>
      <c r="EK217" s="132"/>
    </row>
    <row r="218" s="122" customFormat="1" spans="1:141">
      <c r="A218" s="145"/>
      <c r="BO218" s="128"/>
      <c r="CX218" s="129"/>
      <c r="CY218" s="129"/>
      <c r="CZ218" s="122"/>
      <c r="DA218" s="122"/>
      <c r="DB218" s="122"/>
      <c r="DL218" s="130"/>
      <c r="EK218" s="132"/>
    </row>
    <row r="219" s="122" customFormat="1" spans="1:141">
      <c r="A219" s="145"/>
      <c r="BO219" s="128"/>
      <c r="CX219" s="129"/>
      <c r="CY219" s="129"/>
      <c r="CZ219" s="122"/>
      <c r="DA219" s="122"/>
      <c r="DB219" s="122"/>
      <c r="DL219" s="130"/>
      <c r="EK219" s="132"/>
    </row>
    <row r="220" s="122" customFormat="1" spans="1:141">
      <c r="A220" s="145"/>
      <c r="BO220" s="128"/>
      <c r="CX220" s="129"/>
      <c r="CY220" s="129"/>
      <c r="CZ220" s="122"/>
      <c r="DA220" s="122"/>
      <c r="DB220" s="122"/>
      <c r="DL220" s="130"/>
      <c r="EK220" s="132"/>
    </row>
    <row r="221" s="122" customFormat="1" spans="1:141">
      <c r="A221" s="145"/>
      <c r="BO221" s="128"/>
      <c r="CX221" s="129"/>
      <c r="CY221" s="129"/>
      <c r="CZ221" s="122"/>
      <c r="DA221" s="122"/>
      <c r="DB221" s="122"/>
      <c r="DL221" s="130"/>
      <c r="EK221" s="132"/>
    </row>
    <row r="222" s="122" customFormat="1" spans="1:141">
      <c r="A222" s="145"/>
      <c r="BO222" s="128"/>
      <c r="CX222" s="129"/>
      <c r="CY222" s="129"/>
      <c r="CZ222" s="122"/>
      <c r="DA222" s="122"/>
      <c r="DB222" s="122"/>
      <c r="DL222" s="130"/>
      <c r="EK222" s="132"/>
    </row>
    <row r="223" s="122" customFormat="1" spans="1:141">
      <c r="A223" s="145"/>
      <c r="BO223" s="128"/>
      <c r="CX223" s="129"/>
      <c r="CY223" s="129"/>
      <c r="CZ223" s="122"/>
      <c r="DA223" s="122"/>
      <c r="DB223" s="122"/>
      <c r="DL223" s="130"/>
      <c r="EK223" s="132"/>
    </row>
    <row r="224" s="122" customFormat="1" spans="1:141">
      <c r="A224" s="145"/>
      <c r="BO224" s="128"/>
      <c r="CX224" s="129"/>
      <c r="CY224" s="129"/>
      <c r="CZ224" s="122"/>
      <c r="DA224" s="122"/>
      <c r="DB224" s="122"/>
      <c r="DL224" s="130"/>
      <c r="EK224" s="132"/>
    </row>
    <row r="225" s="122" customFormat="1" spans="1:141">
      <c r="A225" s="145"/>
      <c r="BO225" s="128"/>
      <c r="CX225" s="129"/>
      <c r="CY225" s="129"/>
      <c r="CZ225" s="122"/>
      <c r="DA225" s="122"/>
      <c r="DB225" s="122"/>
      <c r="DL225" s="130"/>
      <c r="EK225" s="132"/>
    </row>
    <row r="226" s="122" customFormat="1" spans="1:141">
      <c r="A226" s="145"/>
      <c r="BO226" s="128"/>
      <c r="CX226" s="129"/>
      <c r="CY226" s="129"/>
      <c r="CZ226" s="122"/>
      <c r="DA226" s="122"/>
      <c r="DB226" s="122"/>
      <c r="DL226" s="130"/>
      <c r="EK226" s="132"/>
    </row>
    <row r="227" s="122" customFormat="1" spans="1:141">
      <c r="A227" s="145"/>
      <c r="BO227" s="128"/>
      <c r="CX227" s="129"/>
      <c r="CY227" s="129"/>
      <c r="CZ227" s="122"/>
      <c r="DA227" s="122"/>
      <c r="DB227" s="122"/>
      <c r="DL227" s="130"/>
      <c r="EK227" s="132"/>
    </row>
    <row r="228" s="122" customFormat="1" spans="1:141">
      <c r="A228" s="145"/>
      <c r="BO228" s="128"/>
      <c r="CX228" s="129"/>
      <c r="CY228" s="129"/>
      <c r="CZ228" s="122"/>
      <c r="DA228" s="122"/>
      <c r="DB228" s="122"/>
      <c r="DL228" s="130"/>
      <c r="EK228" s="132"/>
    </row>
    <row r="229" s="122" customFormat="1" spans="1:141">
      <c r="A229" s="145"/>
      <c r="BO229" s="128"/>
      <c r="CX229" s="129"/>
      <c r="CY229" s="129"/>
      <c r="CZ229" s="122"/>
      <c r="DA229" s="122"/>
      <c r="DB229" s="122"/>
      <c r="DL229" s="130"/>
      <c r="EK229" s="132"/>
    </row>
    <row r="230" s="122" customFormat="1" spans="1:141">
      <c r="A230" s="145"/>
      <c r="BO230" s="128"/>
      <c r="CX230" s="129"/>
      <c r="CY230" s="129"/>
      <c r="CZ230" s="122"/>
      <c r="DA230" s="122"/>
      <c r="DB230" s="122"/>
      <c r="DL230" s="130"/>
      <c r="EK230" s="132"/>
    </row>
    <row r="231" s="122" customFormat="1" spans="1:141">
      <c r="A231" s="145"/>
      <c r="BO231" s="128"/>
      <c r="CX231" s="129"/>
      <c r="CY231" s="129"/>
      <c r="CZ231" s="122"/>
      <c r="DA231" s="122"/>
      <c r="DB231" s="122"/>
      <c r="DL231" s="130"/>
      <c r="EK231" s="132"/>
    </row>
    <row r="232" s="122" customFormat="1" spans="1:141">
      <c r="A232" s="145"/>
      <c r="BO232" s="128"/>
      <c r="CX232" s="129"/>
      <c r="CY232" s="129"/>
      <c r="CZ232" s="122"/>
      <c r="DA232" s="122"/>
      <c r="DB232" s="122"/>
      <c r="DL232" s="130"/>
      <c r="EK232" s="132"/>
    </row>
    <row r="233" s="122" customFormat="1" spans="1:141">
      <c r="A233" s="145"/>
      <c r="BO233" s="128"/>
      <c r="CX233" s="129"/>
      <c r="CY233" s="129"/>
      <c r="CZ233" s="122"/>
      <c r="DA233" s="122"/>
      <c r="DB233" s="122"/>
      <c r="DL233" s="130"/>
      <c r="EK233" s="132"/>
    </row>
    <row r="234" s="122" customFormat="1" spans="1:141">
      <c r="A234" s="145"/>
      <c r="BO234" s="128"/>
      <c r="CX234" s="129"/>
      <c r="CY234" s="129"/>
      <c r="CZ234" s="122"/>
      <c r="DA234" s="122"/>
      <c r="DB234" s="122"/>
      <c r="DL234" s="130"/>
      <c r="EK234" s="132"/>
    </row>
    <row r="235" s="122" customFormat="1" spans="1:141">
      <c r="A235" s="145"/>
      <c r="BO235" s="128"/>
      <c r="CX235" s="129"/>
      <c r="CY235" s="129"/>
      <c r="CZ235" s="122"/>
      <c r="DA235" s="122"/>
      <c r="DB235" s="122"/>
      <c r="DL235" s="130"/>
      <c r="EK235" s="132"/>
    </row>
    <row r="236" s="122" customFormat="1" spans="1:141">
      <c r="A236" s="145"/>
      <c r="BO236" s="128"/>
      <c r="CX236" s="129"/>
      <c r="CY236" s="129"/>
      <c r="CZ236" s="122"/>
      <c r="DA236" s="122"/>
      <c r="DB236" s="122"/>
      <c r="DL236" s="130"/>
      <c r="EK236" s="132"/>
    </row>
    <row r="237" s="122" customFormat="1" spans="1:141">
      <c r="A237" s="145"/>
      <c r="BO237" s="128"/>
      <c r="CX237" s="129"/>
      <c r="CY237" s="129"/>
      <c r="CZ237" s="122"/>
      <c r="DA237" s="122"/>
      <c r="DB237" s="122"/>
      <c r="DL237" s="130"/>
      <c r="EK237" s="132"/>
    </row>
    <row r="238" s="122" customFormat="1" spans="1:141">
      <c r="A238" s="145"/>
      <c r="BO238" s="128"/>
      <c r="CX238" s="129"/>
      <c r="CY238" s="129"/>
      <c r="CZ238" s="122"/>
      <c r="DA238" s="122"/>
      <c r="DB238" s="122"/>
      <c r="DL238" s="130"/>
      <c r="EK238" s="132"/>
    </row>
    <row r="239" s="122" customFormat="1" spans="1:141">
      <c r="A239" s="145"/>
      <c r="BO239" s="128"/>
      <c r="CX239" s="129"/>
      <c r="CY239" s="129"/>
      <c r="CZ239" s="122"/>
      <c r="DA239" s="122"/>
      <c r="DB239" s="122"/>
      <c r="DL239" s="130"/>
      <c r="EK239" s="132"/>
    </row>
    <row r="240" s="122" customFormat="1" spans="1:141">
      <c r="A240" s="145"/>
      <c r="BO240" s="128"/>
      <c r="CX240" s="129"/>
      <c r="CY240" s="129"/>
      <c r="CZ240" s="122"/>
      <c r="DA240" s="122"/>
      <c r="DB240" s="122"/>
      <c r="DL240" s="130"/>
      <c r="EK240" s="132"/>
    </row>
    <row r="241" s="122" customFormat="1" spans="1:141">
      <c r="A241" s="145"/>
      <c r="BO241" s="128"/>
      <c r="CX241" s="129"/>
      <c r="CY241" s="129"/>
      <c r="CZ241" s="122"/>
      <c r="DA241" s="122"/>
      <c r="DB241" s="122"/>
      <c r="DL241" s="130"/>
      <c r="EK241" s="132"/>
    </row>
    <row r="242" s="122" customFormat="1" spans="1:141">
      <c r="A242" s="145"/>
      <c r="BO242" s="128"/>
      <c r="CX242" s="129"/>
      <c r="CY242" s="129"/>
      <c r="CZ242" s="122"/>
      <c r="DA242" s="122"/>
      <c r="DB242" s="122"/>
      <c r="DL242" s="130"/>
      <c r="EK242" s="132"/>
    </row>
    <row r="243" s="122" customFormat="1" spans="1:141">
      <c r="A243" s="145"/>
      <c r="BO243" s="128"/>
      <c r="CX243" s="129"/>
      <c r="CY243" s="129"/>
      <c r="CZ243" s="122"/>
      <c r="DA243" s="122"/>
      <c r="DB243" s="122"/>
      <c r="DL243" s="130"/>
      <c r="EK243" s="132"/>
    </row>
    <row r="244" s="122" customFormat="1" spans="1:141">
      <c r="A244" s="145"/>
      <c r="BO244" s="128"/>
      <c r="CX244" s="129"/>
      <c r="CY244" s="129"/>
      <c r="CZ244" s="122"/>
      <c r="DA244" s="122"/>
      <c r="DB244" s="122"/>
      <c r="DL244" s="130"/>
      <c r="EK244" s="132"/>
    </row>
    <row r="245" s="122" customFormat="1" spans="1:141">
      <c r="A245" s="145"/>
      <c r="BO245" s="128"/>
      <c r="CX245" s="129"/>
      <c r="CY245" s="129"/>
      <c r="CZ245" s="122"/>
      <c r="DA245" s="122"/>
      <c r="DB245" s="122"/>
      <c r="DL245" s="130"/>
      <c r="EK245" s="132"/>
    </row>
    <row r="246" s="122" customFormat="1" spans="1:141">
      <c r="A246" s="145"/>
      <c r="BO246" s="128"/>
      <c r="CX246" s="129"/>
      <c r="CY246" s="129"/>
      <c r="CZ246" s="122"/>
      <c r="DA246" s="122"/>
      <c r="DB246" s="122"/>
      <c r="DL246" s="130"/>
      <c r="EK246" s="132"/>
    </row>
    <row r="247" s="122" customFormat="1" spans="1:141">
      <c r="A247" s="145"/>
      <c r="BO247" s="128"/>
      <c r="CX247" s="129"/>
      <c r="CY247" s="129"/>
      <c r="CZ247" s="122"/>
      <c r="DA247" s="122"/>
      <c r="DB247" s="122"/>
      <c r="DL247" s="130"/>
      <c r="EK247" s="132"/>
    </row>
    <row r="248" s="122" customFormat="1" spans="1:141">
      <c r="A248" s="145"/>
      <c r="BO248" s="128"/>
      <c r="CX248" s="129"/>
      <c r="CY248" s="129"/>
      <c r="CZ248" s="122"/>
      <c r="DA248" s="122"/>
      <c r="DB248" s="122"/>
      <c r="DL248" s="130"/>
      <c r="EK248" s="132"/>
    </row>
    <row r="249" s="122" customFormat="1" spans="1:141">
      <c r="A249" s="145"/>
      <c r="BO249" s="128"/>
      <c r="CX249" s="129"/>
      <c r="CY249" s="129"/>
      <c r="CZ249" s="122"/>
      <c r="DA249" s="122"/>
      <c r="DB249" s="122"/>
      <c r="DL249" s="130"/>
      <c r="EK249" s="132"/>
    </row>
    <row r="250" s="122" customFormat="1" spans="1:141">
      <c r="A250" s="145"/>
      <c r="BO250" s="128"/>
      <c r="CX250" s="129"/>
      <c r="CY250" s="129"/>
      <c r="CZ250" s="122"/>
      <c r="DA250" s="122"/>
      <c r="DB250" s="122"/>
      <c r="DL250" s="130"/>
      <c r="EK250" s="132"/>
    </row>
    <row r="251" s="122" customFormat="1" spans="1:141">
      <c r="A251" s="145"/>
      <c r="BO251" s="128"/>
      <c r="CX251" s="129"/>
      <c r="CY251" s="129"/>
      <c r="CZ251" s="122"/>
      <c r="DA251" s="122"/>
      <c r="DB251" s="122"/>
      <c r="DL251" s="130"/>
      <c r="EK251" s="132"/>
    </row>
    <row r="252" s="122" customFormat="1" spans="1:141">
      <c r="A252" s="145"/>
      <c r="BO252" s="128"/>
      <c r="CX252" s="129"/>
      <c r="CY252" s="129"/>
      <c r="CZ252" s="122"/>
      <c r="DA252" s="122"/>
      <c r="DB252" s="122"/>
      <c r="DL252" s="130"/>
      <c r="EK252" s="132"/>
    </row>
    <row r="253" s="122" customFormat="1" spans="1:141">
      <c r="A253" s="145"/>
      <c r="BO253" s="128"/>
      <c r="CX253" s="129"/>
      <c r="CY253" s="129"/>
      <c r="CZ253" s="122"/>
      <c r="DA253" s="122"/>
      <c r="DB253" s="122"/>
      <c r="DL253" s="130"/>
      <c r="EK253" s="132"/>
    </row>
    <row r="254" s="122" customFormat="1" spans="1:141">
      <c r="A254" s="145"/>
      <c r="BO254" s="128"/>
      <c r="CX254" s="129"/>
      <c r="CY254" s="129"/>
      <c r="CZ254" s="122"/>
      <c r="DA254" s="122"/>
      <c r="DB254" s="122"/>
      <c r="DL254" s="130"/>
      <c r="EK254" s="132"/>
    </row>
    <row r="255" s="122" customFormat="1" spans="1:141">
      <c r="A255" s="145"/>
      <c r="BO255" s="128"/>
      <c r="CX255" s="129"/>
      <c r="CY255" s="129"/>
      <c r="CZ255" s="122"/>
      <c r="DA255" s="122"/>
      <c r="DB255" s="122"/>
      <c r="DL255" s="130"/>
      <c r="EK255" s="132"/>
    </row>
    <row r="256" s="122" customFormat="1" spans="1:141">
      <c r="A256" s="145"/>
      <c r="BO256" s="128"/>
      <c r="CX256" s="129"/>
      <c r="CY256" s="129"/>
      <c r="CZ256" s="122"/>
      <c r="DA256" s="122"/>
      <c r="DB256" s="122"/>
      <c r="DL256" s="130"/>
      <c r="EK256" s="132"/>
    </row>
    <row r="257" s="122" customFormat="1" spans="1:141">
      <c r="A257" s="145"/>
      <c r="BO257" s="128"/>
      <c r="CX257" s="129"/>
      <c r="CY257" s="129"/>
      <c r="CZ257" s="122"/>
      <c r="DA257" s="122"/>
      <c r="DB257" s="122"/>
      <c r="DL257" s="130"/>
      <c r="EK257" s="132"/>
    </row>
    <row r="258" s="122" customFormat="1" spans="1:141">
      <c r="A258" s="145"/>
      <c r="BO258" s="128"/>
      <c r="CX258" s="129"/>
      <c r="CY258" s="129"/>
      <c r="CZ258" s="122"/>
      <c r="DA258" s="122"/>
      <c r="DB258" s="122"/>
      <c r="DL258" s="130"/>
      <c r="EK258" s="132"/>
    </row>
    <row r="259" s="122" customFormat="1" spans="1:141">
      <c r="A259" s="145"/>
      <c r="BO259" s="128"/>
      <c r="CX259" s="129"/>
      <c r="CY259" s="129"/>
      <c r="CZ259" s="122"/>
      <c r="DA259" s="122"/>
      <c r="DB259" s="122"/>
      <c r="DL259" s="130"/>
      <c r="EK259" s="132"/>
    </row>
    <row r="260" s="122" customFormat="1" spans="1:141">
      <c r="A260" s="145"/>
      <c r="BO260" s="128"/>
      <c r="CX260" s="129"/>
      <c r="CY260" s="129"/>
      <c r="CZ260" s="122"/>
      <c r="DA260" s="122"/>
      <c r="DB260" s="122"/>
      <c r="DL260" s="130"/>
      <c r="EK260" s="132"/>
    </row>
    <row r="261" s="122" customFormat="1" spans="1:141">
      <c r="A261" s="145"/>
      <c r="BO261" s="128"/>
      <c r="CX261" s="129"/>
      <c r="CY261" s="129"/>
      <c r="CZ261" s="122"/>
      <c r="DA261" s="122"/>
      <c r="DB261" s="122"/>
      <c r="DL261" s="130"/>
      <c r="EK261" s="132"/>
    </row>
    <row r="262" s="122" customFormat="1" spans="1:141">
      <c r="A262" s="145"/>
      <c r="BO262" s="128"/>
      <c r="CX262" s="129"/>
      <c r="CY262" s="129"/>
      <c r="CZ262" s="122"/>
      <c r="DA262" s="122"/>
      <c r="DB262" s="122"/>
      <c r="DL262" s="130"/>
      <c r="EK262" s="132"/>
    </row>
    <row r="263" s="122" customFormat="1" spans="1:141">
      <c r="A263" s="145"/>
      <c r="BO263" s="128"/>
      <c r="CX263" s="129"/>
      <c r="CY263" s="129"/>
      <c r="CZ263" s="122"/>
      <c r="DA263" s="122"/>
      <c r="DB263" s="122"/>
      <c r="DL263" s="130"/>
      <c r="EK263" s="132"/>
    </row>
    <row r="264" s="122" customFormat="1" spans="1:141">
      <c r="A264" s="145"/>
      <c r="BO264" s="128"/>
      <c r="CX264" s="129"/>
      <c r="CY264" s="129"/>
      <c r="CZ264" s="122"/>
      <c r="DA264" s="122"/>
      <c r="DB264" s="122"/>
      <c r="DL264" s="130"/>
      <c r="EK264" s="132"/>
    </row>
    <row r="265" s="122" customFormat="1" spans="1:141">
      <c r="A265" s="145"/>
      <c r="BO265" s="128"/>
      <c r="CX265" s="129"/>
      <c r="CY265" s="129"/>
      <c r="CZ265" s="122"/>
      <c r="DA265" s="122"/>
      <c r="DB265" s="122"/>
      <c r="DL265" s="130"/>
      <c r="EK265" s="132"/>
    </row>
    <row r="266" s="122" customFormat="1" spans="1:141">
      <c r="A266" s="145"/>
      <c r="BO266" s="128"/>
      <c r="CX266" s="129"/>
      <c r="CY266" s="129"/>
      <c r="CZ266" s="122"/>
      <c r="DA266" s="122"/>
      <c r="DB266" s="122"/>
      <c r="DL266" s="130"/>
      <c r="EK266" s="132"/>
    </row>
    <row r="267" s="122" customFormat="1" spans="1:141">
      <c r="A267" s="145"/>
      <c r="BO267" s="128"/>
      <c r="CX267" s="129"/>
      <c r="CY267" s="129"/>
      <c r="CZ267" s="122"/>
      <c r="DA267" s="122"/>
      <c r="DB267" s="122"/>
      <c r="DL267" s="130"/>
      <c r="EK267" s="132"/>
    </row>
    <row r="268" s="122" customFormat="1" spans="1:141">
      <c r="A268" s="145"/>
      <c r="BO268" s="128"/>
      <c r="CX268" s="129"/>
      <c r="CY268" s="129"/>
      <c r="CZ268" s="122"/>
      <c r="DA268" s="122"/>
      <c r="DB268" s="122"/>
      <c r="DL268" s="130"/>
      <c r="EK268" s="132"/>
    </row>
    <row r="269" s="122" customFormat="1" spans="1:141">
      <c r="A269" s="145"/>
      <c r="BO269" s="128"/>
      <c r="CX269" s="129"/>
      <c r="CY269" s="129"/>
      <c r="CZ269" s="122"/>
      <c r="DA269" s="122"/>
      <c r="DB269" s="122"/>
      <c r="DL269" s="130"/>
      <c r="EK269" s="132"/>
    </row>
    <row r="270" s="122" customFormat="1" spans="1:141">
      <c r="A270" s="145"/>
      <c r="BO270" s="128"/>
      <c r="CX270" s="129"/>
      <c r="CY270" s="129"/>
      <c r="CZ270" s="122"/>
      <c r="DA270" s="122"/>
      <c r="DB270" s="122"/>
      <c r="DL270" s="130"/>
      <c r="EK270" s="132"/>
    </row>
    <row r="271" s="122" customFormat="1" spans="1:141">
      <c r="A271" s="145"/>
      <c r="BO271" s="128"/>
      <c r="CX271" s="129"/>
      <c r="CY271" s="129"/>
      <c r="CZ271" s="122"/>
      <c r="DA271" s="122"/>
      <c r="DB271" s="122"/>
      <c r="DL271" s="130"/>
      <c r="EK271" s="132"/>
    </row>
    <row r="272" s="122" customFormat="1" spans="1:141">
      <c r="A272" s="145"/>
      <c r="BO272" s="128"/>
      <c r="CX272" s="129"/>
      <c r="CY272" s="129"/>
      <c r="CZ272" s="122"/>
      <c r="DA272" s="122"/>
      <c r="DB272" s="122"/>
      <c r="DL272" s="130"/>
      <c r="EK272" s="132"/>
    </row>
    <row r="273" s="122" customFormat="1" spans="1:141">
      <c r="A273" s="145"/>
      <c r="BO273" s="128"/>
      <c r="CX273" s="129"/>
      <c r="CY273" s="129"/>
      <c r="CZ273" s="122"/>
      <c r="DA273" s="122"/>
      <c r="DB273" s="122"/>
      <c r="DL273" s="130"/>
      <c r="EK273" s="132"/>
    </row>
    <row r="274" s="122" customFormat="1" spans="1:141">
      <c r="A274" s="145"/>
      <c r="BO274" s="128"/>
      <c r="CX274" s="129"/>
      <c r="CY274" s="129"/>
      <c r="CZ274" s="122"/>
      <c r="DA274" s="122"/>
      <c r="DB274" s="122"/>
      <c r="DL274" s="130"/>
      <c r="EK274" s="132"/>
    </row>
    <row r="275" s="122" customFormat="1" spans="1:141">
      <c r="A275" s="145"/>
      <c r="BO275" s="128"/>
      <c r="CX275" s="129"/>
      <c r="CY275" s="129"/>
      <c r="CZ275" s="122"/>
      <c r="DA275" s="122"/>
      <c r="DB275" s="122"/>
      <c r="DL275" s="130"/>
      <c r="EK275" s="132"/>
    </row>
    <row r="276" s="122" customFormat="1" spans="1:141">
      <c r="A276" s="145"/>
      <c r="BO276" s="128"/>
      <c r="CX276" s="129"/>
      <c r="CY276" s="129"/>
      <c r="CZ276" s="122"/>
      <c r="DA276" s="122"/>
      <c r="DB276" s="122"/>
      <c r="DL276" s="130"/>
      <c r="EK276" s="132"/>
    </row>
    <row r="277" s="122" customFormat="1" spans="1:141">
      <c r="A277" s="145"/>
      <c r="BO277" s="128"/>
      <c r="CX277" s="129"/>
      <c r="CY277" s="129"/>
      <c r="CZ277" s="122"/>
      <c r="DA277" s="122"/>
      <c r="DB277" s="122"/>
      <c r="DL277" s="130"/>
      <c r="EK277" s="132"/>
    </row>
    <row r="278" s="122" customFormat="1" spans="1:141">
      <c r="A278" s="145"/>
      <c r="BO278" s="128"/>
      <c r="CX278" s="129"/>
      <c r="CY278" s="129"/>
      <c r="CZ278" s="122"/>
      <c r="DA278" s="122"/>
      <c r="DB278" s="122"/>
      <c r="DL278" s="130"/>
      <c r="EK278" s="132"/>
    </row>
    <row r="279" s="122" customFormat="1" spans="1:141">
      <c r="A279" s="145"/>
      <c r="BO279" s="128"/>
      <c r="CX279" s="129"/>
      <c r="CY279" s="129"/>
      <c r="CZ279" s="122"/>
      <c r="DA279" s="122"/>
      <c r="DB279" s="122"/>
      <c r="DL279" s="130"/>
      <c r="EK279" s="132"/>
    </row>
    <row r="280" s="122" customFormat="1" spans="1:141">
      <c r="A280" s="145"/>
      <c r="BO280" s="128"/>
      <c r="CX280" s="129"/>
      <c r="CY280" s="129"/>
      <c r="CZ280" s="122"/>
      <c r="DA280" s="122"/>
      <c r="DB280" s="122"/>
      <c r="DL280" s="130"/>
      <c r="EK280" s="132"/>
    </row>
    <row r="281" s="122" customFormat="1" spans="1:141">
      <c r="A281" s="145"/>
      <c r="BO281" s="128"/>
      <c r="CX281" s="129"/>
      <c r="CY281" s="129"/>
      <c r="CZ281" s="122"/>
      <c r="DA281" s="122"/>
      <c r="DB281" s="122"/>
      <c r="DL281" s="130"/>
      <c r="EK281" s="132"/>
    </row>
    <row r="282" s="122" customFormat="1" spans="1:141">
      <c r="A282" s="145"/>
      <c r="BO282" s="128"/>
      <c r="CX282" s="129"/>
      <c r="CY282" s="129"/>
      <c r="CZ282" s="122"/>
      <c r="DA282" s="122"/>
      <c r="DB282" s="122"/>
      <c r="DL282" s="130"/>
      <c r="EK282" s="132"/>
    </row>
    <row r="283" s="122" customFormat="1" spans="1:141">
      <c r="A283" s="145"/>
      <c r="BO283" s="128"/>
      <c r="CX283" s="129"/>
      <c r="CY283" s="129"/>
      <c r="CZ283" s="122"/>
      <c r="DA283" s="122"/>
      <c r="DB283" s="122"/>
      <c r="DL283" s="130"/>
      <c r="EK283" s="132"/>
    </row>
    <row r="284" s="122" customFormat="1" spans="1:141">
      <c r="A284" s="145"/>
      <c r="BO284" s="128"/>
      <c r="CX284" s="129"/>
      <c r="CY284" s="129"/>
      <c r="CZ284" s="122"/>
      <c r="DA284" s="122"/>
      <c r="DB284" s="122"/>
      <c r="DL284" s="130"/>
      <c r="EK284" s="132"/>
    </row>
    <row r="285" s="122" customFormat="1" spans="1:141">
      <c r="A285" s="145"/>
      <c r="BO285" s="128"/>
      <c r="CX285" s="129"/>
      <c r="CY285" s="129"/>
      <c r="CZ285" s="122"/>
      <c r="DA285" s="122"/>
      <c r="DB285" s="122"/>
      <c r="DL285" s="130"/>
      <c r="EK285" s="132"/>
    </row>
    <row r="286" s="122" customFormat="1" spans="1:141">
      <c r="A286" s="145"/>
      <c r="BO286" s="128"/>
      <c r="CX286" s="129"/>
      <c r="CY286" s="129"/>
      <c r="CZ286" s="122"/>
      <c r="DA286" s="122"/>
      <c r="DB286" s="122"/>
      <c r="DL286" s="130"/>
      <c r="EK286" s="132"/>
    </row>
    <row r="287" s="122" customFormat="1" spans="1:141">
      <c r="A287" s="145"/>
      <c r="BO287" s="128"/>
      <c r="CX287" s="129"/>
      <c r="CY287" s="129"/>
      <c r="CZ287" s="122"/>
      <c r="DA287" s="122"/>
      <c r="DB287" s="122"/>
      <c r="DL287" s="130"/>
      <c r="EK287" s="132"/>
    </row>
    <row r="288" s="122" customFormat="1" spans="1:141">
      <c r="A288" s="145"/>
      <c r="BO288" s="128"/>
      <c r="CX288" s="129"/>
      <c r="CY288" s="129"/>
      <c r="CZ288" s="122"/>
      <c r="DA288" s="122"/>
      <c r="DB288" s="122"/>
      <c r="DL288" s="130"/>
      <c r="EK288" s="132"/>
    </row>
    <row r="289" s="122" customFormat="1" spans="1:141">
      <c r="A289" s="145"/>
      <c r="BO289" s="128"/>
      <c r="CX289" s="129"/>
      <c r="CY289" s="129"/>
      <c r="CZ289" s="122"/>
      <c r="DA289" s="122"/>
      <c r="DB289" s="122"/>
      <c r="DL289" s="130"/>
      <c r="EK289" s="132"/>
    </row>
    <row r="290" s="122" customFormat="1" spans="1:141">
      <c r="A290" s="145"/>
      <c r="BO290" s="128"/>
      <c r="CX290" s="129"/>
      <c r="CY290" s="129"/>
      <c r="CZ290" s="122"/>
      <c r="DA290" s="122"/>
      <c r="DB290" s="122"/>
      <c r="DL290" s="130"/>
      <c r="EK290" s="132"/>
    </row>
    <row r="291" s="122" customFormat="1" spans="1:141">
      <c r="A291" s="145"/>
      <c r="BO291" s="128"/>
      <c r="CX291" s="129"/>
      <c r="CY291" s="129"/>
      <c r="CZ291" s="122"/>
      <c r="DA291" s="122"/>
      <c r="DB291" s="122"/>
      <c r="DL291" s="130"/>
      <c r="EK291" s="132"/>
    </row>
    <row r="292" s="122" customFormat="1" spans="1:141">
      <c r="A292" s="145"/>
      <c r="BO292" s="128"/>
      <c r="CX292" s="129"/>
      <c r="CY292" s="129"/>
      <c r="CZ292" s="122"/>
      <c r="DA292" s="122"/>
      <c r="DB292" s="122"/>
      <c r="DL292" s="130"/>
      <c r="EK292" s="132"/>
    </row>
    <row r="293" s="122" customFormat="1" spans="1:141">
      <c r="A293" s="145"/>
      <c r="BO293" s="128"/>
      <c r="CX293" s="129"/>
      <c r="CY293" s="129"/>
      <c r="CZ293" s="122"/>
      <c r="DA293" s="122"/>
      <c r="DB293" s="122"/>
      <c r="DL293" s="130"/>
      <c r="EK293" s="132"/>
    </row>
    <row r="294" s="122" customFormat="1" spans="1:141">
      <c r="A294" s="145"/>
      <c r="BO294" s="128"/>
      <c r="CX294" s="129"/>
      <c r="CY294" s="129"/>
      <c r="CZ294" s="122"/>
      <c r="DA294" s="122"/>
      <c r="DB294" s="122"/>
      <c r="DL294" s="130"/>
      <c r="EK294" s="132"/>
    </row>
    <row r="295" s="122" customFormat="1" spans="1:141">
      <c r="A295" s="145"/>
      <c r="BO295" s="128"/>
      <c r="CX295" s="129"/>
      <c r="CY295" s="129"/>
      <c r="CZ295" s="122"/>
      <c r="DA295" s="122"/>
      <c r="DB295" s="122"/>
      <c r="DL295" s="130"/>
      <c r="EK295" s="132"/>
    </row>
    <row r="296" s="122" customFormat="1" spans="1:141">
      <c r="A296" s="145"/>
      <c r="BO296" s="128"/>
      <c r="CX296" s="129"/>
      <c r="CY296" s="129"/>
      <c r="CZ296" s="122"/>
      <c r="DA296" s="122"/>
      <c r="DB296" s="122"/>
      <c r="DL296" s="130"/>
      <c r="EK296" s="132"/>
    </row>
    <row r="297" s="122" customFormat="1" spans="1:141">
      <c r="A297" s="145"/>
      <c r="BO297" s="128"/>
      <c r="CX297" s="129"/>
      <c r="CY297" s="129"/>
      <c r="CZ297" s="122"/>
      <c r="DA297" s="122"/>
      <c r="DB297" s="122"/>
      <c r="DL297" s="130"/>
      <c r="EK297" s="132"/>
    </row>
    <row r="298" s="122" customFormat="1" spans="1:141">
      <c r="A298" s="145"/>
      <c r="BO298" s="128"/>
      <c r="CX298" s="129"/>
      <c r="CY298" s="129"/>
      <c r="CZ298" s="122"/>
      <c r="DA298" s="122"/>
      <c r="DB298" s="122"/>
      <c r="DL298" s="130"/>
      <c r="EK298" s="132"/>
    </row>
    <row r="299" s="122" customFormat="1" spans="1:141">
      <c r="A299" s="145"/>
      <c r="BO299" s="128"/>
      <c r="CX299" s="129"/>
      <c r="CY299" s="129"/>
      <c r="CZ299" s="122"/>
      <c r="DA299" s="122"/>
      <c r="DB299" s="122"/>
      <c r="DL299" s="130"/>
      <c r="EK299" s="132"/>
    </row>
    <row r="300" s="122" customFormat="1" spans="1:141">
      <c r="A300" s="145"/>
      <c r="BO300" s="128"/>
      <c r="CX300" s="129"/>
      <c r="CY300" s="129"/>
      <c r="CZ300" s="122"/>
      <c r="DA300" s="122"/>
      <c r="DB300" s="122"/>
      <c r="DL300" s="130"/>
      <c r="EK300" s="132"/>
    </row>
    <row r="301" s="122" customFormat="1" spans="1:141">
      <c r="A301" s="145"/>
      <c r="BO301" s="128"/>
      <c r="CX301" s="129"/>
      <c r="CY301" s="129"/>
      <c r="CZ301" s="122"/>
      <c r="DA301" s="122"/>
      <c r="DB301" s="122"/>
      <c r="DL301" s="130"/>
      <c r="EK301" s="132"/>
    </row>
    <row r="302" s="122" customFormat="1" spans="1:141">
      <c r="A302" s="145"/>
      <c r="BO302" s="128"/>
      <c r="CX302" s="129"/>
      <c r="CY302" s="129"/>
      <c r="CZ302" s="122"/>
      <c r="DA302" s="122"/>
      <c r="DB302" s="122"/>
      <c r="DL302" s="130"/>
      <c r="EK302" s="132"/>
    </row>
    <row r="303" s="122" customFormat="1" spans="1:141">
      <c r="A303" s="145"/>
      <c r="BO303" s="128"/>
      <c r="CX303" s="129"/>
      <c r="CY303" s="129"/>
      <c r="CZ303" s="122"/>
      <c r="DA303" s="122"/>
      <c r="DB303" s="122"/>
      <c r="DL303" s="130"/>
      <c r="EK303" s="132"/>
    </row>
    <row r="304" s="122" customFormat="1" spans="1:141">
      <c r="A304" s="145"/>
      <c r="BO304" s="128"/>
      <c r="CX304" s="129"/>
      <c r="CY304" s="129"/>
      <c r="CZ304" s="122"/>
      <c r="DA304" s="122"/>
      <c r="DB304" s="122"/>
      <c r="DL304" s="130"/>
      <c r="EK304" s="132"/>
    </row>
    <row r="305" s="122" customFormat="1" spans="1:141">
      <c r="A305" s="145"/>
      <c r="BO305" s="128"/>
      <c r="CX305" s="129"/>
      <c r="CY305" s="129"/>
      <c r="CZ305" s="122"/>
      <c r="DA305" s="122"/>
      <c r="DB305" s="122"/>
      <c r="DL305" s="130"/>
      <c r="EK305" s="132"/>
    </row>
    <row r="306" s="122" customFormat="1" spans="1:141">
      <c r="A306" s="145"/>
      <c r="BO306" s="128"/>
      <c r="CX306" s="129"/>
      <c r="CY306" s="129"/>
      <c r="CZ306" s="122"/>
      <c r="DA306" s="122"/>
      <c r="DB306" s="122"/>
      <c r="DL306" s="130"/>
      <c r="EK306" s="132"/>
    </row>
    <row r="307" s="122" customFormat="1" spans="1:141">
      <c r="A307" s="145"/>
      <c r="BO307" s="128"/>
      <c r="CX307" s="129"/>
      <c r="CY307" s="129"/>
      <c r="CZ307" s="122"/>
      <c r="DA307" s="122"/>
      <c r="DB307" s="122"/>
      <c r="DL307" s="130"/>
      <c r="EK307" s="132"/>
    </row>
    <row r="308" s="122" customFormat="1" spans="1:141">
      <c r="A308" s="145"/>
      <c r="BO308" s="128"/>
      <c r="CX308" s="129"/>
      <c r="CY308" s="129"/>
      <c r="CZ308" s="122"/>
      <c r="DA308" s="122"/>
      <c r="DB308" s="122"/>
      <c r="DL308" s="130"/>
      <c r="EK308" s="132"/>
    </row>
    <row r="309" s="122" customFormat="1" spans="1:141">
      <c r="A309" s="145"/>
      <c r="BO309" s="128"/>
      <c r="CX309" s="129"/>
      <c r="CY309" s="129"/>
      <c r="CZ309" s="122"/>
      <c r="DA309" s="122"/>
      <c r="DB309" s="122"/>
      <c r="DL309" s="130"/>
      <c r="EK309" s="132"/>
    </row>
    <row r="310" s="122" customFormat="1" spans="1:141">
      <c r="A310" s="145"/>
      <c r="BO310" s="128"/>
      <c r="CX310" s="129"/>
      <c r="CY310" s="129"/>
      <c r="CZ310" s="122"/>
      <c r="DA310" s="122"/>
      <c r="DB310" s="122"/>
      <c r="DL310" s="130"/>
      <c r="EK310" s="132"/>
    </row>
    <row r="311" s="122" customFormat="1" spans="1:141">
      <c r="A311" s="145"/>
      <c r="BO311" s="128"/>
      <c r="CX311" s="129"/>
      <c r="CY311" s="129"/>
      <c r="CZ311" s="122"/>
      <c r="DA311" s="122"/>
      <c r="DB311" s="122"/>
      <c r="DL311" s="130"/>
      <c r="EK311" s="132"/>
    </row>
    <row r="312" s="122" customFormat="1" spans="1:141">
      <c r="A312" s="145"/>
      <c r="BO312" s="128"/>
      <c r="CX312" s="129"/>
      <c r="CY312" s="129"/>
      <c r="CZ312" s="122"/>
      <c r="DA312" s="122"/>
      <c r="DB312" s="122"/>
      <c r="DL312" s="130"/>
      <c r="EK312" s="132"/>
    </row>
    <row r="313" s="122" customFormat="1" spans="1:141">
      <c r="A313" s="145"/>
      <c r="BO313" s="128"/>
      <c r="CX313" s="129"/>
      <c r="CY313" s="129"/>
      <c r="CZ313" s="122"/>
      <c r="DA313" s="122"/>
      <c r="DB313" s="122"/>
      <c r="DL313" s="130"/>
      <c r="EK313" s="132"/>
    </row>
    <row r="314" s="122" customFormat="1" spans="1:141">
      <c r="A314" s="145"/>
      <c r="BO314" s="128"/>
      <c r="CX314" s="129"/>
      <c r="CY314" s="129"/>
      <c r="CZ314" s="122"/>
      <c r="DA314" s="122"/>
      <c r="DB314" s="122"/>
      <c r="DL314" s="130"/>
      <c r="EK314" s="132"/>
    </row>
    <row r="315" s="122" customFormat="1" spans="1:141">
      <c r="A315" s="145"/>
      <c r="BO315" s="128"/>
      <c r="CX315" s="129"/>
      <c r="CY315" s="129"/>
      <c r="CZ315" s="122"/>
      <c r="DA315" s="122"/>
      <c r="DB315" s="122"/>
      <c r="DL315" s="130"/>
      <c r="EK315" s="132"/>
    </row>
    <row r="316" s="122" customFormat="1" spans="1:141">
      <c r="A316" s="145"/>
      <c r="BO316" s="128"/>
      <c r="CX316" s="129"/>
      <c r="CY316" s="129"/>
      <c r="CZ316" s="122"/>
      <c r="DA316" s="122"/>
      <c r="DB316" s="122"/>
      <c r="DL316" s="130"/>
      <c r="EK316" s="132"/>
    </row>
    <row r="317" s="122" customFormat="1" spans="1:141">
      <c r="A317" s="145"/>
      <c r="BO317" s="128"/>
      <c r="CX317" s="129"/>
      <c r="CY317" s="129"/>
      <c r="CZ317" s="122"/>
      <c r="DA317" s="122"/>
      <c r="DB317" s="122"/>
      <c r="DL317" s="130"/>
      <c r="EK317" s="132"/>
    </row>
    <row r="318" s="122" customFormat="1" spans="1:141">
      <c r="A318" s="145"/>
      <c r="BO318" s="128"/>
      <c r="CX318" s="129"/>
      <c r="CY318" s="129"/>
      <c r="CZ318" s="122"/>
      <c r="DA318" s="122"/>
      <c r="DB318" s="122"/>
      <c r="DL318" s="130"/>
      <c r="EK318" s="132"/>
    </row>
    <row r="319" s="122" customFormat="1" spans="1:141">
      <c r="A319" s="145"/>
      <c r="BO319" s="128"/>
      <c r="CX319" s="129"/>
      <c r="CY319" s="129"/>
      <c r="CZ319" s="122"/>
      <c r="DA319" s="122"/>
      <c r="DB319" s="122"/>
      <c r="DL319" s="130"/>
      <c r="EK319" s="132"/>
    </row>
    <row r="320" s="122" customFormat="1" spans="1:141">
      <c r="A320" s="145"/>
      <c r="BO320" s="128"/>
      <c r="CX320" s="129"/>
      <c r="CY320" s="129"/>
      <c r="CZ320" s="122"/>
      <c r="DA320" s="122"/>
      <c r="DB320" s="122"/>
      <c r="DL320" s="130"/>
      <c r="EK320" s="132"/>
    </row>
    <row r="321" s="122" customFormat="1" spans="1:141">
      <c r="A321" s="145"/>
      <c r="BO321" s="128"/>
      <c r="CX321" s="129"/>
      <c r="CY321" s="129"/>
      <c r="CZ321" s="122"/>
      <c r="DA321" s="122"/>
      <c r="DB321" s="122"/>
      <c r="DL321" s="130"/>
      <c r="EK321" s="132"/>
    </row>
    <row r="322" s="122" customFormat="1" spans="1:141">
      <c r="A322" s="145"/>
      <c r="BO322" s="128"/>
      <c r="CX322" s="129"/>
      <c r="CY322" s="129"/>
      <c r="CZ322" s="122"/>
      <c r="DA322" s="122"/>
      <c r="DB322" s="122"/>
      <c r="DL322" s="130"/>
      <c r="EK322" s="132"/>
    </row>
    <row r="323" s="122" customFormat="1" spans="1:141">
      <c r="A323" s="145"/>
      <c r="BO323" s="128"/>
      <c r="CX323" s="129"/>
      <c r="CY323" s="129"/>
      <c r="CZ323" s="122"/>
      <c r="DA323" s="122"/>
      <c r="DB323" s="122"/>
      <c r="DL323" s="130"/>
      <c r="EK323" s="132"/>
    </row>
    <row r="324" s="122" customFormat="1" spans="1:141">
      <c r="A324" s="145"/>
      <c r="BO324" s="128"/>
      <c r="CX324" s="129"/>
      <c r="CY324" s="129"/>
      <c r="CZ324" s="122"/>
      <c r="DA324" s="122"/>
      <c r="DB324" s="122"/>
      <c r="DL324" s="130"/>
      <c r="EK324" s="132"/>
    </row>
    <row r="325" s="122" customFormat="1" spans="1:141">
      <c r="A325" s="145"/>
      <c r="BO325" s="128"/>
      <c r="CX325" s="129"/>
      <c r="CY325" s="129"/>
      <c r="CZ325" s="122"/>
      <c r="DA325" s="122"/>
      <c r="DB325" s="122"/>
      <c r="DL325" s="130"/>
      <c r="EK325" s="132"/>
    </row>
    <row r="326" s="122" customFormat="1" spans="1:141">
      <c r="A326" s="145"/>
      <c r="BO326" s="128"/>
      <c r="CX326" s="129"/>
      <c r="CY326" s="129"/>
      <c r="CZ326" s="122"/>
      <c r="DA326" s="122"/>
      <c r="DB326" s="122"/>
      <c r="DL326" s="130"/>
      <c r="EK326" s="132"/>
    </row>
    <row r="327" s="122" customFormat="1" spans="1:141">
      <c r="A327" s="145"/>
      <c r="BO327" s="128"/>
      <c r="CX327" s="129"/>
      <c r="CY327" s="129"/>
      <c r="CZ327" s="122"/>
      <c r="DA327" s="122"/>
      <c r="DB327" s="122"/>
      <c r="DL327" s="130"/>
      <c r="EK327" s="132"/>
    </row>
    <row r="328" s="122" customFormat="1" spans="1:141">
      <c r="A328" s="145"/>
      <c r="BO328" s="128"/>
      <c r="CX328" s="129"/>
      <c r="CY328" s="129"/>
      <c r="CZ328" s="122"/>
      <c r="DA328" s="122"/>
      <c r="DB328" s="122"/>
      <c r="DL328" s="130"/>
      <c r="EK328" s="132"/>
    </row>
    <row r="329" s="122" customFormat="1" spans="1:141">
      <c r="A329" s="145"/>
      <c r="BO329" s="128"/>
      <c r="CX329" s="129"/>
      <c r="CY329" s="129"/>
      <c r="CZ329" s="122"/>
      <c r="DA329" s="122"/>
      <c r="DB329" s="122"/>
      <c r="DL329" s="130"/>
      <c r="EK329" s="132"/>
    </row>
    <row r="330" s="122" customFormat="1" spans="1:141">
      <c r="A330" s="145"/>
      <c r="BO330" s="128"/>
      <c r="CX330" s="129"/>
      <c r="CY330" s="129"/>
      <c r="CZ330" s="122"/>
      <c r="DA330" s="122"/>
      <c r="DB330" s="122"/>
      <c r="DL330" s="130"/>
      <c r="EK330" s="132"/>
    </row>
    <row r="331" s="122" customFormat="1" spans="1:141">
      <c r="A331" s="145"/>
      <c r="BO331" s="128"/>
      <c r="CX331" s="129"/>
      <c r="CY331" s="129"/>
      <c r="CZ331" s="122"/>
      <c r="DA331" s="122"/>
      <c r="DB331" s="122"/>
      <c r="DL331" s="130"/>
      <c r="EK331" s="132"/>
    </row>
    <row r="332" s="122" customFormat="1" spans="1:141">
      <c r="A332" s="145"/>
      <c r="BO332" s="128"/>
      <c r="CX332" s="129"/>
      <c r="CY332" s="129"/>
      <c r="CZ332" s="122"/>
      <c r="DA332" s="122"/>
      <c r="DB332" s="122"/>
      <c r="DL332" s="130"/>
      <c r="EK332" s="132"/>
    </row>
    <row r="333" s="122" customFormat="1" spans="1:141">
      <c r="A333" s="145"/>
      <c r="BO333" s="128"/>
      <c r="CX333" s="129"/>
      <c r="CY333" s="129"/>
      <c r="CZ333" s="122"/>
      <c r="DA333" s="122"/>
      <c r="DB333" s="122"/>
      <c r="DL333" s="130"/>
      <c r="EK333" s="132"/>
    </row>
    <row r="334" s="122" customFormat="1" spans="1:141">
      <c r="A334" s="145"/>
      <c r="BO334" s="128"/>
      <c r="CX334" s="129"/>
      <c r="CY334" s="129"/>
      <c r="CZ334" s="122"/>
      <c r="DA334" s="122"/>
      <c r="DB334" s="122"/>
      <c r="DL334" s="130"/>
      <c r="EK334" s="132"/>
    </row>
    <row r="335" s="122" customFormat="1" spans="1:141">
      <c r="A335" s="145"/>
      <c r="BO335" s="128"/>
      <c r="CX335" s="129"/>
      <c r="CY335" s="129"/>
      <c r="CZ335" s="122"/>
      <c r="DA335" s="122"/>
      <c r="DB335" s="122"/>
      <c r="DL335" s="130"/>
      <c r="EK335" s="132"/>
    </row>
    <row r="336" s="122" customFormat="1" spans="1:141">
      <c r="A336" s="145"/>
      <c r="BO336" s="128"/>
      <c r="CX336" s="129"/>
      <c r="CY336" s="129"/>
      <c r="CZ336" s="122"/>
      <c r="DA336" s="122"/>
      <c r="DB336" s="122"/>
      <c r="DL336" s="130"/>
      <c r="EK336" s="132"/>
    </row>
    <row r="337" s="122" customFormat="1" spans="1:141">
      <c r="A337" s="145"/>
      <c r="BO337" s="128"/>
      <c r="CX337" s="129"/>
      <c r="CY337" s="129"/>
      <c r="CZ337" s="122"/>
      <c r="DA337" s="122"/>
      <c r="DB337" s="122"/>
      <c r="DL337" s="130"/>
      <c r="EK337" s="132"/>
    </row>
    <row r="338" s="122" customFormat="1" spans="1:141">
      <c r="A338" s="145"/>
      <c r="BO338" s="128"/>
      <c r="CX338" s="129"/>
      <c r="CY338" s="129"/>
      <c r="CZ338" s="122"/>
      <c r="DA338" s="122"/>
      <c r="DB338" s="122"/>
      <c r="DL338" s="130"/>
      <c r="EK338" s="132"/>
    </row>
    <row r="339" s="122" customFormat="1" spans="1:141">
      <c r="A339" s="145"/>
      <c r="BO339" s="128"/>
      <c r="CX339" s="129"/>
      <c r="CY339" s="129"/>
      <c r="CZ339" s="122"/>
      <c r="DA339" s="122"/>
      <c r="DB339" s="122"/>
      <c r="DL339" s="130"/>
      <c r="EK339" s="132"/>
    </row>
    <row r="340" s="122" customFormat="1" spans="1:141">
      <c r="A340" s="145"/>
      <c r="BO340" s="128"/>
      <c r="CX340" s="129"/>
      <c r="CY340" s="129"/>
      <c r="CZ340" s="122"/>
      <c r="DA340" s="122"/>
      <c r="DB340" s="122"/>
      <c r="DL340" s="130"/>
      <c r="EK340" s="132"/>
    </row>
    <row r="341" s="122" customFormat="1" spans="1:141">
      <c r="A341" s="145"/>
      <c r="BO341" s="128"/>
      <c r="CX341" s="129"/>
      <c r="CY341" s="129"/>
      <c r="CZ341" s="122"/>
      <c r="DA341" s="122"/>
      <c r="DB341" s="122"/>
      <c r="DL341" s="130"/>
      <c r="EK341" s="132"/>
    </row>
    <row r="342" s="122" customFormat="1" spans="1:141">
      <c r="A342" s="145"/>
      <c r="BO342" s="128"/>
      <c r="CX342" s="129"/>
      <c r="CY342" s="129"/>
      <c r="CZ342" s="122"/>
      <c r="DA342" s="122"/>
      <c r="DB342" s="122"/>
      <c r="DL342" s="130"/>
      <c r="EK342" s="132"/>
    </row>
    <row r="343" s="122" customFormat="1" spans="1:141">
      <c r="A343" s="145"/>
      <c r="BO343" s="128"/>
      <c r="CX343" s="129"/>
      <c r="CY343" s="129"/>
      <c r="CZ343" s="122"/>
      <c r="DA343" s="122"/>
      <c r="DB343" s="122"/>
      <c r="DL343" s="130"/>
      <c r="EK343" s="132"/>
    </row>
    <row r="344" s="122" customFormat="1" spans="1:141">
      <c r="A344" s="145"/>
      <c r="BO344" s="128"/>
      <c r="CX344" s="129"/>
      <c r="CY344" s="129"/>
      <c r="CZ344" s="122"/>
      <c r="DA344" s="122"/>
      <c r="DB344" s="122"/>
      <c r="DL344" s="130"/>
      <c r="EK344" s="132"/>
    </row>
    <row r="345" s="122" customFormat="1" spans="1:141">
      <c r="A345" s="145"/>
      <c r="BO345" s="128"/>
      <c r="CX345" s="129"/>
      <c r="CY345" s="129"/>
      <c r="CZ345" s="122"/>
      <c r="DA345" s="122"/>
      <c r="DB345" s="122"/>
      <c r="DL345" s="130"/>
      <c r="EK345" s="132"/>
    </row>
    <row r="346" s="122" customFormat="1" spans="1:141">
      <c r="A346" s="145"/>
      <c r="BO346" s="128"/>
      <c r="CX346" s="129"/>
      <c r="CY346" s="129"/>
      <c r="CZ346" s="122"/>
      <c r="DA346" s="122"/>
      <c r="DB346" s="122"/>
      <c r="DL346" s="130"/>
      <c r="EK346" s="132"/>
    </row>
    <row r="347" s="122" customFormat="1" spans="1:141">
      <c r="A347" s="145"/>
      <c r="BO347" s="128"/>
      <c r="CX347" s="129"/>
      <c r="CY347" s="129"/>
      <c r="CZ347" s="122"/>
      <c r="DA347" s="122"/>
      <c r="DB347" s="122"/>
      <c r="DL347" s="130"/>
      <c r="EK347" s="132"/>
    </row>
    <row r="348" s="122" customFormat="1" spans="1:141">
      <c r="A348" s="145"/>
      <c r="BO348" s="128"/>
      <c r="CX348" s="129"/>
      <c r="CY348" s="129"/>
      <c r="CZ348" s="122"/>
      <c r="DA348" s="122"/>
      <c r="DB348" s="122"/>
      <c r="DL348" s="130"/>
      <c r="EK348" s="132"/>
    </row>
    <row r="349" s="122" customFormat="1" spans="1:141">
      <c r="A349" s="145"/>
      <c r="BO349" s="128"/>
      <c r="CX349" s="129"/>
      <c r="CY349" s="129"/>
      <c r="CZ349" s="122"/>
      <c r="DA349" s="122"/>
      <c r="DB349" s="122"/>
      <c r="DL349" s="130"/>
      <c r="EK349" s="132"/>
    </row>
    <row r="350" s="122" customFormat="1" spans="1:141">
      <c r="A350" s="145"/>
      <c r="BO350" s="128"/>
      <c r="CX350" s="129"/>
      <c r="CY350" s="129"/>
      <c r="CZ350" s="122"/>
      <c r="DA350" s="122"/>
      <c r="DB350" s="122"/>
      <c r="DL350" s="130"/>
      <c r="EK350" s="132"/>
    </row>
    <row r="351" s="122" customFormat="1" spans="1:141">
      <c r="A351" s="145"/>
      <c r="BO351" s="128"/>
      <c r="CX351" s="129"/>
      <c r="CY351" s="129"/>
      <c r="CZ351" s="122"/>
      <c r="DA351" s="122"/>
      <c r="DB351" s="122"/>
      <c r="DL351" s="130"/>
      <c r="EK351" s="132"/>
    </row>
    <row r="352" s="122" customFormat="1" spans="1:141">
      <c r="A352" s="145"/>
      <c r="BO352" s="128"/>
      <c r="CX352" s="129"/>
      <c r="CY352" s="129"/>
      <c r="CZ352" s="122"/>
      <c r="DA352" s="122"/>
      <c r="DB352" s="122"/>
      <c r="DL352" s="130"/>
      <c r="EK352" s="132"/>
    </row>
    <row r="353" s="122" customFormat="1" spans="1:141">
      <c r="A353" s="145"/>
      <c r="BO353" s="128"/>
      <c r="CX353" s="129"/>
      <c r="CY353" s="129"/>
      <c r="CZ353" s="122"/>
      <c r="DA353" s="122"/>
      <c r="DB353" s="122"/>
      <c r="DL353" s="130"/>
      <c r="EK353" s="132"/>
    </row>
    <row r="354" s="122" customFormat="1" spans="1:141">
      <c r="A354" s="145"/>
      <c r="BO354" s="128"/>
      <c r="CX354" s="129"/>
      <c r="CY354" s="129"/>
      <c r="CZ354" s="122"/>
      <c r="DA354" s="122"/>
      <c r="DB354" s="122"/>
      <c r="DL354" s="130"/>
      <c r="EK354" s="132"/>
    </row>
    <row r="355" s="122" customFormat="1" spans="1:141">
      <c r="A355" s="145"/>
      <c r="BO355" s="128"/>
      <c r="CX355" s="129"/>
      <c r="CY355" s="129"/>
      <c r="CZ355" s="122"/>
      <c r="DA355" s="122"/>
      <c r="DB355" s="122"/>
      <c r="DL355" s="130"/>
      <c r="EK355" s="132"/>
    </row>
    <row r="356" s="122" customFormat="1" spans="1:141">
      <c r="A356" s="145"/>
      <c r="BO356" s="128"/>
      <c r="CX356" s="129"/>
      <c r="CY356" s="129"/>
      <c r="CZ356" s="122"/>
      <c r="DA356" s="122"/>
      <c r="DB356" s="122"/>
      <c r="DL356" s="130"/>
      <c r="EK356" s="132"/>
    </row>
    <row r="357" s="122" customFormat="1" spans="1:141">
      <c r="A357" s="145"/>
      <c r="BO357" s="128"/>
      <c r="CX357" s="129"/>
      <c r="CY357" s="129"/>
      <c r="CZ357" s="122"/>
      <c r="DA357" s="122"/>
      <c r="DB357" s="122"/>
      <c r="DL357" s="130"/>
      <c r="EK357" s="132"/>
    </row>
    <row r="358" s="122" customFormat="1" spans="1:141">
      <c r="A358" s="145"/>
      <c r="BO358" s="128"/>
      <c r="CX358" s="129"/>
      <c r="CY358" s="129"/>
      <c r="CZ358" s="122"/>
      <c r="DA358" s="122"/>
      <c r="DB358" s="122"/>
      <c r="DL358" s="130"/>
      <c r="EK358" s="132"/>
    </row>
    <row r="359" s="122" customFormat="1" spans="1:141">
      <c r="A359" s="145"/>
      <c r="BO359" s="128"/>
      <c r="CX359" s="129"/>
      <c r="CY359" s="129"/>
      <c r="CZ359" s="122"/>
      <c r="DA359" s="122"/>
      <c r="DB359" s="122"/>
      <c r="DL359" s="130"/>
      <c r="EK359" s="132"/>
    </row>
    <row r="360" s="122" customFormat="1" spans="1:141">
      <c r="A360" s="145"/>
      <c r="BO360" s="128"/>
      <c r="CX360" s="129"/>
      <c r="CY360" s="129"/>
      <c r="CZ360" s="122"/>
      <c r="DA360" s="122"/>
      <c r="DB360" s="122"/>
      <c r="DL360" s="130"/>
      <c r="EK360" s="132"/>
    </row>
    <row r="361" s="122" customFormat="1" spans="1:141">
      <c r="A361" s="145"/>
      <c r="BO361" s="128"/>
      <c r="CX361" s="129"/>
      <c r="CY361" s="129"/>
      <c r="CZ361" s="122"/>
      <c r="DA361" s="122"/>
      <c r="DB361" s="122"/>
      <c r="DL361" s="130"/>
      <c r="EK361" s="132"/>
    </row>
    <row r="362" s="122" customFormat="1" spans="1:141">
      <c r="A362" s="145"/>
      <c r="BO362" s="128"/>
      <c r="CX362" s="129"/>
      <c r="CY362" s="129"/>
      <c r="CZ362" s="122"/>
      <c r="DA362" s="122"/>
      <c r="DB362" s="122"/>
      <c r="DL362" s="130"/>
      <c r="EK362" s="132"/>
    </row>
    <row r="363" s="122" customFormat="1" spans="1:141">
      <c r="A363" s="145"/>
      <c r="BO363" s="128"/>
      <c r="CX363" s="129"/>
      <c r="CY363" s="129"/>
      <c r="CZ363" s="122"/>
      <c r="DA363" s="122"/>
      <c r="DB363" s="122"/>
      <c r="DL363" s="130"/>
      <c r="EK363" s="132"/>
    </row>
    <row r="364" s="122" customFormat="1" spans="1:141">
      <c r="A364" s="145"/>
      <c r="BO364" s="128"/>
      <c r="CX364" s="129"/>
      <c r="CY364" s="129"/>
      <c r="CZ364" s="122"/>
      <c r="DA364" s="122"/>
      <c r="DB364" s="122"/>
      <c r="DL364" s="130"/>
      <c r="EK364" s="132"/>
    </row>
    <row r="365" s="122" customFormat="1" spans="1:141">
      <c r="A365" s="145"/>
      <c r="BO365" s="128"/>
      <c r="CX365" s="129"/>
      <c r="CY365" s="129"/>
      <c r="CZ365" s="122"/>
      <c r="DA365" s="122"/>
      <c r="DB365" s="122"/>
      <c r="DL365" s="130"/>
      <c r="EK365" s="132"/>
    </row>
    <row r="366" s="122" customFormat="1" spans="1:141">
      <c r="A366" s="145"/>
      <c r="BO366" s="128"/>
      <c r="CX366" s="129"/>
      <c r="CY366" s="129"/>
      <c r="CZ366" s="122"/>
      <c r="DA366" s="122"/>
      <c r="DB366" s="122"/>
      <c r="DL366" s="130"/>
      <c r="EK366" s="132"/>
    </row>
    <row r="367" s="122" customFormat="1" spans="1:141">
      <c r="A367" s="145"/>
      <c r="BO367" s="128"/>
      <c r="CX367" s="129"/>
      <c r="CY367" s="129"/>
      <c r="CZ367" s="122"/>
      <c r="DA367" s="122"/>
      <c r="DB367" s="122"/>
      <c r="DL367" s="130"/>
      <c r="EK367" s="132"/>
    </row>
    <row r="368" s="122" customFormat="1" spans="1:141">
      <c r="A368" s="145"/>
      <c r="BO368" s="128"/>
      <c r="CX368" s="129"/>
      <c r="CY368" s="129"/>
      <c r="CZ368" s="122"/>
      <c r="DA368" s="122"/>
      <c r="DB368" s="122"/>
      <c r="DL368" s="130"/>
      <c r="EK368" s="132"/>
    </row>
    <row r="369" s="122" customFormat="1" spans="1:141">
      <c r="A369" s="145"/>
      <c r="BO369" s="128"/>
      <c r="CX369" s="129"/>
      <c r="CY369" s="129"/>
      <c r="CZ369" s="122"/>
      <c r="DA369" s="122"/>
      <c r="DB369" s="122"/>
      <c r="DL369" s="130"/>
      <c r="EK369" s="132"/>
    </row>
    <row r="370" s="122" customFormat="1" spans="1:141">
      <c r="A370" s="145"/>
      <c r="BO370" s="128"/>
      <c r="CX370" s="129"/>
      <c r="CY370" s="129"/>
      <c r="CZ370" s="122"/>
      <c r="DA370" s="122"/>
      <c r="DB370" s="122"/>
      <c r="DL370" s="130"/>
      <c r="EK370" s="132"/>
    </row>
    <row r="371" s="122" customFormat="1" spans="1:141">
      <c r="A371" s="145"/>
      <c r="BO371" s="128"/>
      <c r="CX371" s="129"/>
      <c r="CY371" s="129"/>
      <c r="CZ371" s="122"/>
      <c r="DA371" s="122"/>
      <c r="DB371" s="122"/>
      <c r="DL371" s="130"/>
      <c r="EK371" s="132"/>
    </row>
    <row r="372" s="122" customFormat="1" spans="1:141">
      <c r="A372" s="145"/>
      <c r="BO372" s="128"/>
      <c r="CX372" s="129"/>
      <c r="CY372" s="129"/>
      <c r="CZ372" s="122"/>
      <c r="DA372" s="122"/>
      <c r="DB372" s="122"/>
      <c r="DL372" s="130"/>
      <c r="EK372" s="132"/>
    </row>
    <row r="373" s="122" customFormat="1" spans="1:141">
      <c r="A373" s="145"/>
      <c r="BO373" s="128"/>
      <c r="CX373" s="129"/>
      <c r="CY373" s="129"/>
      <c r="CZ373" s="122"/>
      <c r="DA373" s="122"/>
      <c r="DB373" s="122"/>
      <c r="DL373" s="130"/>
      <c r="EK373" s="132"/>
    </row>
    <row r="374" s="122" customFormat="1" spans="1:141">
      <c r="A374" s="145"/>
      <c r="BO374" s="128"/>
      <c r="CX374" s="129"/>
      <c r="CY374" s="129"/>
      <c r="CZ374" s="122"/>
      <c r="DA374" s="122"/>
      <c r="DB374" s="122"/>
      <c r="DL374" s="130"/>
      <c r="EK374" s="132"/>
    </row>
    <row r="375" s="122" customFormat="1" spans="1:141">
      <c r="A375" s="145"/>
      <c r="BO375" s="128"/>
      <c r="CX375" s="129"/>
      <c r="CY375" s="129"/>
      <c r="CZ375" s="122"/>
      <c r="DA375" s="122"/>
      <c r="DB375" s="122"/>
      <c r="DL375" s="130"/>
      <c r="EK375" s="132"/>
    </row>
    <row r="376" s="122" customFormat="1" spans="1:141">
      <c r="A376" s="145"/>
      <c r="BO376" s="128"/>
      <c r="CX376" s="129"/>
      <c r="CY376" s="129"/>
      <c r="CZ376" s="122"/>
      <c r="DA376" s="122"/>
      <c r="DB376" s="122"/>
      <c r="DL376" s="130"/>
      <c r="EK376" s="132"/>
    </row>
    <row r="377" s="122" customFormat="1" spans="1:141">
      <c r="A377" s="145"/>
      <c r="BO377" s="128"/>
      <c r="CX377" s="129"/>
      <c r="CY377" s="129"/>
      <c r="CZ377" s="122"/>
      <c r="DA377" s="122"/>
      <c r="DB377" s="122"/>
      <c r="DL377" s="130"/>
      <c r="EK377" s="132"/>
    </row>
    <row r="378" s="122" customFormat="1" spans="1:141">
      <c r="A378" s="145"/>
      <c r="BO378" s="128"/>
      <c r="CX378" s="129"/>
      <c r="CY378" s="129"/>
      <c r="CZ378" s="122"/>
      <c r="DA378" s="122"/>
      <c r="DB378" s="122"/>
      <c r="DL378" s="130"/>
      <c r="EK378" s="132"/>
    </row>
    <row r="379" s="122" customFormat="1" spans="1:141">
      <c r="A379" s="145"/>
      <c r="BO379" s="128"/>
      <c r="CX379" s="129"/>
      <c r="CY379" s="129"/>
      <c r="CZ379" s="122"/>
      <c r="DA379" s="122"/>
      <c r="DB379" s="122"/>
      <c r="DL379" s="130"/>
      <c r="EK379" s="132"/>
    </row>
    <row r="380" s="122" customFormat="1" spans="1:141">
      <c r="A380" s="145"/>
      <c r="BO380" s="128"/>
      <c r="CX380" s="129"/>
      <c r="CY380" s="129"/>
      <c r="CZ380" s="122"/>
      <c r="DA380" s="122"/>
      <c r="DB380" s="122"/>
      <c r="DL380" s="130"/>
      <c r="EK380" s="132"/>
    </row>
    <row r="381" s="122" customFormat="1" spans="1:141">
      <c r="A381" s="145"/>
      <c r="BO381" s="128"/>
      <c r="CX381" s="129"/>
      <c r="CY381" s="129"/>
      <c r="CZ381" s="122"/>
      <c r="DA381" s="122"/>
      <c r="DB381" s="122"/>
      <c r="DL381" s="130"/>
      <c r="EK381" s="132"/>
    </row>
    <row r="382" s="122" customFormat="1" spans="1:141">
      <c r="A382" s="145"/>
      <c r="BO382" s="128"/>
      <c r="CX382" s="129"/>
      <c r="CY382" s="129"/>
      <c r="CZ382" s="122"/>
      <c r="DA382" s="122"/>
      <c r="DB382" s="122"/>
      <c r="DL382" s="130"/>
      <c r="EK382" s="132"/>
    </row>
    <row r="383" s="122" customFormat="1" spans="1:141">
      <c r="A383" s="145"/>
      <c r="BO383" s="128"/>
      <c r="CX383" s="129"/>
      <c r="CY383" s="129"/>
      <c r="CZ383" s="122"/>
      <c r="DA383" s="122"/>
      <c r="DB383" s="122"/>
      <c r="DL383" s="130"/>
      <c r="EK383" s="132"/>
    </row>
    <row r="384" s="122" customFormat="1" spans="1:141">
      <c r="A384" s="145"/>
      <c r="BO384" s="128"/>
      <c r="CX384" s="129"/>
      <c r="CY384" s="129"/>
      <c r="CZ384" s="122"/>
      <c r="DA384" s="122"/>
      <c r="DB384" s="122"/>
      <c r="DL384" s="130"/>
      <c r="EK384" s="132"/>
    </row>
    <row r="385" s="122" customFormat="1" spans="1:141">
      <c r="A385" s="145"/>
      <c r="BO385" s="128"/>
      <c r="CX385" s="129"/>
      <c r="CY385" s="129"/>
      <c r="CZ385" s="122"/>
      <c r="DA385" s="122"/>
      <c r="DB385" s="122"/>
      <c r="DL385" s="130"/>
      <c r="EK385" s="132"/>
    </row>
    <row r="386" s="122" customFormat="1" spans="1:141">
      <c r="A386" s="145"/>
      <c r="BO386" s="128"/>
      <c r="CX386" s="129"/>
      <c r="CY386" s="129"/>
      <c r="CZ386" s="122"/>
      <c r="DA386" s="122"/>
      <c r="DB386" s="122"/>
      <c r="DL386" s="130"/>
      <c r="EK386" s="132"/>
    </row>
    <row r="387" s="122" customFormat="1" spans="1:141">
      <c r="A387" s="145"/>
      <c r="BO387" s="128"/>
      <c r="CX387" s="129"/>
      <c r="CY387" s="129"/>
      <c r="CZ387" s="122"/>
      <c r="DA387" s="122"/>
      <c r="DB387" s="122"/>
      <c r="DL387" s="130"/>
      <c r="EK387" s="132"/>
    </row>
    <row r="388" s="122" customFormat="1" spans="1:141">
      <c r="A388" s="145"/>
      <c r="BO388" s="128"/>
      <c r="CX388" s="129"/>
      <c r="CY388" s="129"/>
      <c r="CZ388" s="122"/>
      <c r="DA388" s="122"/>
      <c r="DB388" s="122"/>
      <c r="DL388" s="130"/>
      <c r="EK388" s="132"/>
    </row>
    <row r="389" s="122" customFormat="1" spans="1:141">
      <c r="A389" s="145"/>
      <c r="BO389" s="128"/>
      <c r="CX389" s="129"/>
      <c r="CY389" s="129"/>
      <c r="CZ389" s="122"/>
      <c r="DA389" s="122"/>
      <c r="DB389" s="122"/>
      <c r="DL389" s="130"/>
      <c r="EK389" s="132"/>
    </row>
    <row r="390" s="122" customFormat="1" spans="1:141">
      <c r="A390" s="145"/>
      <c r="BO390" s="128"/>
      <c r="CX390" s="129"/>
      <c r="CY390" s="129"/>
      <c r="CZ390" s="122"/>
      <c r="DA390" s="122"/>
      <c r="DB390" s="122"/>
      <c r="DL390" s="130"/>
      <c r="EK390" s="132"/>
    </row>
    <row r="391" s="122" customFormat="1" spans="1:141">
      <c r="A391" s="145"/>
      <c r="BO391" s="128"/>
      <c r="CX391" s="129"/>
      <c r="CY391" s="129"/>
      <c r="CZ391" s="122"/>
      <c r="DA391" s="122"/>
      <c r="DB391" s="122"/>
      <c r="DL391" s="130"/>
      <c r="EK391" s="132"/>
    </row>
    <row r="392" s="122" customFormat="1" spans="1:141">
      <c r="A392" s="145"/>
      <c r="BO392" s="128"/>
      <c r="CX392" s="129"/>
      <c r="CY392" s="129"/>
      <c r="CZ392" s="122"/>
      <c r="DA392" s="122"/>
      <c r="DB392" s="122"/>
      <c r="DL392" s="130"/>
      <c r="EK392" s="132"/>
    </row>
    <row r="393" s="122" customFormat="1" spans="1:141">
      <c r="A393" s="145"/>
      <c r="BO393" s="128"/>
      <c r="CX393" s="129"/>
      <c r="CY393" s="129"/>
      <c r="CZ393" s="122"/>
      <c r="DA393" s="122"/>
      <c r="DB393" s="122"/>
      <c r="DL393" s="130"/>
      <c r="EK393" s="132"/>
    </row>
    <row r="394" s="122" customFormat="1" spans="1:141">
      <c r="A394" s="145"/>
      <c r="BO394" s="128"/>
      <c r="CX394" s="129"/>
      <c r="CY394" s="129"/>
      <c r="CZ394" s="122"/>
      <c r="DA394" s="122"/>
      <c r="DB394" s="122"/>
      <c r="DL394" s="130"/>
      <c r="EK394" s="132"/>
    </row>
    <row r="395" s="122" customFormat="1" spans="1:141">
      <c r="A395" s="145"/>
      <c r="BO395" s="128"/>
      <c r="CX395" s="129"/>
      <c r="CY395" s="129"/>
      <c r="CZ395" s="122"/>
      <c r="DA395" s="122"/>
      <c r="DB395" s="122"/>
      <c r="DL395" s="130"/>
      <c r="EK395" s="132"/>
    </row>
    <row r="396" s="122" customFormat="1" spans="1:141">
      <c r="A396" s="145"/>
      <c r="BO396" s="128"/>
      <c r="CX396" s="129"/>
      <c r="CY396" s="129"/>
      <c r="CZ396" s="122"/>
      <c r="DA396" s="122"/>
      <c r="DB396" s="122"/>
      <c r="DL396" s="130"/>
      <c r="EK396" s="132"/>
    </row>
    <row r="397" s="122" customFormat="1" spans="1:141">
      <c r="A397" s="145"/>
      <c r="BO397" s="128"/>
      <c r="CX397" s="129"/>
      <c r="CY397" s="129"/>
      <c r="CZ397" s="122"/>
      <c r="DA397" s="122"/>
      <c r="DB397" s="122"/>
      <c r="DL397" s="130"/>
      <c r="EK397" s="132"/>
    </row>
    <row r="398" s="122" customFormat="1" spans="1:141">
      <c r="A398" s="145"/>
      <c r="BO398" s="128"/>
      <c r="CX398" s="129"/>
      <c r="CY398" s="129"/>
      <c r="CZ398" s="122"/>
      <c r="DA398" s="122"/>
      <c r="DB398" s="122"/>
      <c r="DL398" s="130"/>
      <c r="EK398" s="132"/>
    </row>
    <row r="399" s="122" customFormat="1" spans="1:141">
      <c r="A399" s="145"/>
      <c r="BO399" s="128"/>
      <c r="CX399" s="129"/>
      <c r="CY399" s="129"/>
      <c r="CZ399" s="122"/>
      <c r="DA399" s="122"/>
      <c r="DB399" s="122"/>
      <c r="DL399" s="130"/>
      <c r="EK399" s="132"/>
    </row>
    <row r="400" s="122" customFormat="1" spans="1:141">
      <c r="A400" s="145"/>
      <c r="BO400" s="128"/>
      <c r="CX400" s="129"/>
      <c r="CY400" s="129"/>
      <c r="CZ400" s="122"/>
      <c r="DA400" s="122"/>
      <c r="DB400" s="122"/>
      <c r="DL400" s="130"/>
      <c r="EK400" s="132"/>
    </row>
    <row r="401" s="122" customFormat="1" spans="1:141">
      <c r="A401" s="145"/>
      <c r="BO401" s="128"/>
      <c r="CX401" s="129"/>
      <c r="CY401" s="129"/>
      <c r="CZ401" s="122"/>
      <c r="DA401" s="122"/>
      <c r="DB401" s="122"/>
      <c r="DL401" s="130"/>
      <c r="EK401" s="132"/>
    </row>
    <row r="402" s="122" customFormat="1" spans="1:141">
      <c r="A402" s="145"/>
      <c r="BO402" s="128"/>
      <c r="CX402" s="129"/>
      <c r="CY402" s="129"/>
      <c r="CZ402" s="122"/>
      <c r="DA402" s="122"/>
      <c r="DB402" s="122"/>
      <c r="DL402" s="130"/>
      <c r="EK402" s="132"/>
    </row>
    <row r="403" s="122" customFormat="1" spans="1:141">
      <c r="A403" s="145"/>
      <c r="BO403" s="128"/>
      <c r="CX403" s="129"/>
      <c r="CY403" s="129"/>
      <c r="CZ403" s="122"/>
      <c r="DA403" s="122"/>
      <c r="DB403" s="122"/>
      <c r="DL403" s="130"/>
      <c r="EK403" s="132"/>
    </row>
    <row r="404" s="122" customFormat="1" spans="1:141">
      <c r="A404" s="145"/>
      <c r="BO404" s="128"/>
      <c r="CX404" s="129"/>
      <c r="CY404" s="129"/>
      <c r="CZ404" s="122"/>
      <c r="DA404" s="122"/>
      <c r="DB404" s="122"/>
      <c r="DL404" s="130"/>
      <c r="EK404" s="132"/>
    </row>
    <row r="405" s="122" customFormat="1" spans="1:141">
      <c r="A405" s="145"/>
      <c r="BO405" s="128"/>
      <c r="CX405" s="129"/>
      <c r="CY405" s="129"/>
      <c r="CZ405" s="122"/>
      <c r="DA405" s="122"/>
      <c r="DB405" s="122"/>
      <c r="DL405" s="130"/>
      <c r="EK405" s="132"/>
    </row>
    <row r="406" s="122" customFormat="1" spans="1:141">
      <c r="A406" s="145"/>
      <c r="BO406" s="128"/>
      <c r="CX406" s="129"/>
      <c r="CY406" s="129"/>
      <c r="CZ406" s="122"/>
      <c r="DA406" s="122"/>
      <c r="DB406" s="122"/>
      <c r="DL406" s="130"/>
      <c r="EK406" s="132"/>
    </row>
    <row r="407" s="122" customFormat="1" spans="1:141">
      <c r="A407" s="145"/>
      <c r="BO407" s="128"/>
      <c r="CX407" s="129"/>
      <c r="CY407" s="129"/>
      <c r="CZ407" s="122"/>
      <c r="DA407" s="122"/>
      <c r="DB407" s="122"/>
      <c r="DL407" s="130"/>
      <c r="EK407" s="132"/>
    </row>
    <row r="408" s="122" customFormat="1" spans="1:141">
      <c r="A408" s="145"/>
      <c r="BO408" s="128"/>
      <c r="CX408" s="129"/>
      <c r="CY408" s="129"/>
      <c r="CZ408" s="122"/>
      <c r="DA408" s="122"/>
      <c r="DB408" s="122"/>
      <c r="DL408" s="130"/>
      <c r="EK408" s="132"/>
    </row>
    <row r="409" s="122" customFormat="1" spans="1:141">
      <c r="A409" s="145"/>
      <c r="BO409" s="128"/>
      <c r="CX409" s="129"/>
      <c r="CY409" s="129"/>
      <c r="CZ409" s="122"/>
      <c r="DA409" s="122"/>
      <c r="DB409" s="122"/>
      <c r="DL409" s="130"/>
      <c r="EK409" s="132"/>
    </row>
    <row r="410" s="122" customFormat="1" spans="1:141">
      <c r="A410" s="145"/>
      <c r="BO410" s="128"/>
      <c r="CX410" s="129"/>
      <c r="CY410" s="129"/>
      <c r="CZ410" s="122"/>
      <c r="DA410" s="122"/>
      <c r="DB410" s="122"/>
      <c r="DL410" s="130"/>
      <c r="EK410" s="132"/>
    </row>
    <row r="411" s="122" customFormat="1" spans="1:141">
      <c r="A411" s="145"/>
      <c r="BO411" s="128"/>
      <c r="CX411" s="129"/>
      <c r="CY411" s="129"/>
      <c r="CZ411" s="122"/>
      <c r="DA411" s="122"/>
      <c r="DB411" s="122"/>
      <c r="DL411" s="130"/>
      <c r="EK411" s="132"/>
    </row>
    <row r="412" s="122" customFormat="1" spans="1:141">
      <c r="A412" s="145"/>
      <c r="BO412" s="128"/>
      <c r="CX412" s="129"/>
      <c r="CY412" s="129"/>
      <c r="CZ412" s="122"/>
      <c r="DA412" s="122"/>
      <c r="DB412" s="122"/>
      <c r="DL412" s="130"/>
      <c r="EK412" s="132"/>
    </row>
    <row r="413" s="122" customFormat="1" spans="1:141">
      <c r="A413" s="145"/>
      <c r="BO413" s="128"/>
      <c r="CX413" s="129"/>
      <c r="CY413" s="129"/>
      <c r="CZ413" s="122"/>
      <c r="DA413" s="122"/>
      <c r="DB413" s="122"/>
      <c r="DL413" s="130"/>
      <c r="EK413" s="132"/>
    </row>
    <row r="414" s="122" customFormat="1" spans="1:141">
      <c r="A414" s="145"/>
      <c r="BO414" s="128"/>
      <c r="CX414" s="129"/>
      <c r="CY414" s="129"/>
      <c r="CZ414" s="122"/>
      <c r="DA414" s="122"/>
      <c r="DB414" s="122"/>
      <c r="DL414" s="130"/>
      <c r="EK414" s="132"/>
    </row>
    <row r="415" s="122" customFormat="1" spans="1:141">
      <c r="A415" s="145"/>
      <c r="BO415" s="128"/>
      <c r="CX415" s="129"/>
      <c r="CY415" s="129"/>
      <c r="CZ415" s="122"/>
      <c r="DA415" s="122"/>
      <c r="DB415" s="122"/>
      <c r="DL415" s="130"/>
      <c r="EK415" s="132"/>
    </row>
    <row r="416" s="122" customFormat="1" spans="1:141">
      <c r="A416" s="145"/>
      <c r="BO416" s="128"/>
      <c r="CX416" s="129"/>
      <c r="CY416" s="129"/>
      <c r="CZ416" s="122"/>
      <c r="DA416" s="122"/>
      <c r="DB416" s="122"/>
      <c r="DL416" s="130"/>
      <c r="EK416" s="132"/>
    </row>
    <row r="417" s="122" customFormat="1" spans="1:141">
      <c r="A417" s="145"/>
      <c r="BO417" s="128"/>
      <c r="CX417" s="129"/>
      <c r="CY417" s="129"/>
      <c r="CZ417" s="122"/>
      <c r="DA417" s="122"/>
      <c r="DB417" s="122"/>
      <c r="DL417" s="130"/>
      <c r="EK417" s="132"/>
    </row>
    <row r="418" s="122" customFormat="1" spans="1:141">
      <c r="A418" s="145"/>
      <c r="BO418" s="128"/>
      <c r="CX418" s="129"/>
      <c r="CY418" s="129"/>
      <c r="CZ418" s="122"/>
      <c r="DA418" s="122"/>
      <c r="DB418" s="122"/>
      <c r="DL418" s="130"/>
      <c r="EK418" s="132"/>
    </row>
    <row r="419" s="122" customFormat="1" spans="1:141">
      <c r="A419" s="145"/>
      <c r="BO419" s="128"/>
      <c r="CX419" s="129"/>
      <c r="CY419" s="129"/>
      <c r="CZ419" s="122"/>
      <c r="DA419" s="122"/>
      <c r="DB419" s="122"/>
      <c r="DL419" s="130"/>
      <c r="EK419" s="132"/>
    </row>
    <row r="420" s="122" customFormat="1" spans="1:141">
      <c r="A420" s="145"/>
      <c r="BO420" s="128"/>
      <c r="CX420" s="129"/>
      <c r="CY420" s="129"/>
      <c r="CZ420" s="122"/>
      <c r="DA420" s="122"/>
      <c r="DB420" s="122"/>
      <c r="DL420" s="130"/>
      <c r="EK420" s="132"/>
    </row>
    <row r="421" s="122" customFormat="1" spans="1:141">
      <c r="A421" s="145"/>
      <c r="BO421" s="128"/>
      <c r="CX421" s="129"/>
      <c r="CY421" s="129"/>
      <c r="CZ421" s="122"/>
      <c r="DA421" s="122"/>
      <c r="DB421" s="122"/>
      <c r="DL421" s="130"/>
      <c r="EK421" s="132"/>
    </row>
    <row r="422" s="122" customFormat="1" spans="1:141">
      <c r="A422" s="145"/>
      <c r="BO422" s="128"/>
      <c r="CX422" s="129"/>
      <c r="CY422" s="129"/>
      <c r="CZ422" s="122"/>
      <c r="DA422" s="122"/>
      <c r="DB422" s="122"/>
      <c r="DL422" s="130"/>
      <c r="EK422" s="132"/>
    </row>
    <row r="423" s="122" customFormat="1" spans="1:141">
      <c r="A423" s="145"/>
      <c r="BO423" s="128"/>
      <c r="CX423" s="129"/>
      <c r="CY423" s="129"/>
      <c r="CZ423" s="122"/>
      <c r="DA423" s="122"/>
      <c r="DB423" s="122"/>
      <c r="DL423" s="130"/>
      <c r="EK423" s="132"/>
    </row>
    <row r="424" s="122" customFormat="1" spans="1:141">
      <c r="A424" s="145"/>
      <c r="BO424" s="128"/>
      <c r="CX424" s="129"/>
      <c r="CY424" s="129"/>
      <c r="CZ424" s="122"/>
      <c r="DA424" s="122"/>
      <c r="DB424" s="122"/>
      <c r="DL424" s="130"/>
      <c r="EK424" s="132"/>
    </row>
    <row r="425" s="122" customFormat="1" spans="1:141">
      <c r="A425" s="145"/>
      <c r="BO425" s="128"/>
      <c r="CX425" s="129"/>
      <c r="CY425" s="129"/>
      <c r="CZ425" s="122"/>
      <c r="DA425" s="122"/>
      <c r="DB425" s="122"/>
      <c r="DL425" s="130"/>
      <c r="EK425" s="132"/>
    </row>
    <row r="426" s="122" customFormat="1" spans="1:141">
      <c r="A426" s="145"/>
      <c r="BO426" s="128"/>
      <c r="CX426" s="129"/>
      <c r="CY426" s="129"/>
      <c r="CZ426" s="122"/>
      <c r="DA426" s="122"/>
      <c r="DB426" s="122"/>
      <c r="DL426" s="130"/>
      <c r="EK426" s="132"/>
    </row>
    <row r="427" s="122" customFormat="1" spans="1:141">
      <c r="A427" s="145"/>
      <c r="BO427" s="128"/>
      <c r="CX427" s="129"/>
      <c r="CY427" s="129"/>
      <c r="CZ427" s="122"/>
      <c r="DA427" s="122"/>
      <c r="DB427" s="122"/>
      <c r="DL427" s="130"/>
      <c r="EK427" s="132"/>
    </row>
    <row r="428" s="122" customFormat="1" spans="1:141">
      <c r="A428" s="145"/>
      <c r="BO428" s="128"/>
      <c r="CX428" s="129"/>
      <c r="CY428" s="129"/>
      <c r="CZ428" s="122"/>
      <c r="DA428" s="122"/>
      <c r="DB428" s="122"/>
      <c r="DL428" s="130"/>
      <c r="EK428" s="132"/>
    </row>
    <row r="429" s="122" customFormat="1" spans="1:141">
      <c r="A429" s="145"/>
      <c r="BO429" s="128"/>
      <c r="CX429" s="129"/>
      <c r="CY429" s="129"/>
      <c r="CZ429" s="122"/>
      <c r="DA429" s="122"/>
      <c r="DB429" s="122"/>
      <c r="DL429" s="130"/>
      <c r="EK429" s="132"/>
    </row>
    <row r="430" s="122" customFormat="1" spans="1:141">
      <c r="A430" s="145"/>
      <c r="BO430" s="128"/>
      <c r="CX430" s="129"/>
      <c r="CY430" s="129"/>
      <c r="CZ430" s="122"/>
      <c r="DA430" s="122"/>
      <c r="DB430" s="122"/>
      <c r="DL430" s="130"/>
      <c r="EK430" s="132"/>
    </row>
    <row r="431" s="122" customFormat="1" spans="1:141">
      <c r="A431" s="145"/>
      <c r="BO431" s="128"/>
      <c r="CX431" s="129"/>
      <c r="CY431" s="129"/>
      <c r="CZ431" s="122"/>
      <c r="DA431" s="122"/>
      <c r="DB431" s="122"/>
      <c r="DL431" s="130"/>
      <c r="EK431" s="132"/>
    </row>
    <row r="432" s="122" customFormat="1" spans="1:141">
      <c r="A432" s="145"/>
      <c r="BO432" s="128"/>
      <c r="CX432" s="129"/>
      <c r="CY432" s="129"/>
      <c r="CZ432" s="122"/>
      <c r="DA432" s="122"/>
      <c r="DB432" s="122"/>
      <c r="DL432" s="130"/>
      <c r="EK432" s="132"/>
    </row>
    <row r="433" s="122" customFormat="1" spans="1:141">
      <c r="A433" s="145"/>
      <c r="BO433" s="128"/>
      <c r="CX433" s="129"/>
      <c r="CY433" s="129"/>
      <c r="CZ433" s="122"/>
      <c r="DA433" s="122"/>
      <c r="DB433" s="122"/>
      <c r="DL433" s="130"/>
      <c r="EK433" s="132"/>
    </row>
    <row r="434" s="122" customFormat="1" spans="1:141">
      <c r="A434" s="145"/>
      <c r="BO434" s="128"/>
      <c r="CX434" s="129"/>
      <c r="CY434" s="129"/>
      <c r="CZ434" s="122"/>
      <c r="DA434" s="122"/>
      <c r="DB434" s="122"/>
      <c r="DL434" s="130"/>
      <c r="EK434" s="132"/>
    </row>
    <row r="435" s="122" customFormat="1" spans="1:141">
      <c r="A435" s="145"/>
      <c r="BO435" s="128"/>
      <c r="CX435" s="129"/>
      <c r="CY435" s="129"/>
      <c r="CZ435" s="122"/>
      <c r="DA435" s="122"/>
      <c r="DB435" s="122"/>
      <c r="DL435" s="130"/>
      <c r="EK435" s="132"/>
    </row>
    <row r="436" s="122" customFormat="1" spans="1:141">
      <c r="A436" s="145"/>
      <c r="BO436" s="128"/>
      <c r="CX436" s="129"/>
      <c r="CY436" s="129"/>
      <c r="CZ436" s="122"/>
      <c r="DA436" s="122"/>
      <c r="DB436" s="122"/>
      <c r="DL436" s="130"/>
      <c r="EK436" s="132"/>
    </row>
    <row r="437" s="122" customFormat="1" spans="1:141">
      <c r="A437" s="145"/>
      <c r="BO437" s="128"/>
      <c r="CX437" s="129"/>
      <c r="CY437" s="129"/>
      <c r="CZ437" s="122"/>
      <c r="DA437" s="122"/>
      <c r="DB437" s="122"/>
      <c r="DL437" s="130"/>
      <c r="EK437" s="132"/>
    </row>
    <row r="438" s="122" customFormat="1" spans="1:141">
      <c r="A438" s="145"/>
      <c r="BO438" s="128"/>
      <c r="CX438" s="129"/>
      <c r="CY438" s="129"/>
      <c r="CZ438" s="122"/>
      <c r="DA438" s="122"/>
      <c r="DB438" s="122"/>
      <c r="DL438" s="130"/>
      <c r="EK438" s="132"/>
    </row>
    <row r="439" s="122" customFormat="1" spans="1:141">
      <c r="A439" s="145"/>
      <c r="BO439" s="128"/>
      <c r="CX439" s="129"/>
      <c r="CY439" s="129"/>
      <c r="CZ439" s="122"/>
      <c r="DA439" s="122"/>
      <c r="DB439" s="122"/>
      <c r="DL439" s="130"/>
      <c r="EK439" s="132"/>
    </row>
    <row r="440" s="122" customFormat="1" spans="1:141">
      <c r="A440" s="145"/>
      <c r="BO440" s="128"/>
      <c r="CX440" s="129"/>
      <c r="CY440" s="129"/>
      <c r="CZ440" s="122"/>
      <c r="DA440" s="122"/>
      <c r="DB440" s="122"/>
      <c r="DL440" s="130"/>
      <c r="EK440" s="132"/>
    </row>
    <row r="441" s="122" customFormat="1" spans="1:141">
      <c r="A441" s="145"/>
      <c r="BO441" s="128"/>
      <c r="CX441" s="129"/>
      <c r="CY441" s="129"/>
      <c r="CZ441" s="122"/>
      <c r="DA441" s="122"/>
      <c r="DB441" s="122"/>
      <c r="DL441" s="130"/>
      <c r="EK441" s="132"/>
    </row>
    <row r="442" s="122" customFormat="1" spans="1:141">
      <c r="A442" s="145"/>
      <c r="BO442" s="128"/>
      <c r="CX442" s="129"/>
      <c r="CY442" s="129"/>
      <c r="CZ442" s="122"/>
      <c r="DA442" s="122"/>
      <c r="DB442" s="122"/>
      <c r="DL442" s="130"/>
      <c r="EK442" s="132"/>
    </row>
    <row r="443" s="122" customFormat="1" spans="1:141">
      <c r="A443" s="145"/>
      <c r="BO443" s="128"/>
      <c r="CX443" s="129"/>
      <c r="CY443" s="129"/>
      <c r="CZ443" s="122"/>
      <c r="DA443" s="122"/>
      <c r="DB443" s="122"/>
      <c r="DL443" s="130"/>
      <c r="EK443" s="132"/>
    </row>
    <row r="444" s="122" customFormat="1" spans="1:141">
      <c r="A444" s="145"/>
      <c r="BO444" s="128"/>
      <c r="CX444" s="129"/>
      <c r="CY444" s="129"/>
      <c r="CZ444" s="122"/>
      <c r="DA444" s="122"/>
      <c r="DB444" s="122"/>
      <c r="DL444" s="130"/>
      <c r="EK444" s="132"/>
    </row>
    <row r="445" s="122" customFormat="1" spans="1:141">
      <c r="A445" s="145"/>
      <c r="BO445" s="128"/>
      <c r="CX445" s="129"/>
      <c r="CY445" s="129"/>
      <c r="CZ445" s="122"/>
      <c r="DA445" s="122"/>
      <c r="DB445" s="122"/>
      <c r="DL445" s="130"/>
      <c r="EK445" s="132"/>
    </row>
    <row r="446" s="122" customFormat="1" spans="1:141">
      <c r="A446" s="145"/>
      <c r="BO446" s="128"/>
      <c r="CX446" s="129"/>
      <c r="CY446" s="129"/>
      <c r="CZ446" s="122"/>
      <c r="DA446" s="122"/>
      <c r="DB446" s="122"/>
      <c r="DL446" s="130"/>
      <c r="EK446" s="132"/>
    </row>
    <row r="447" s="122" customFormat="1" spans="1:141">
      <c r="A447" s="145"/>
      <c r="BO447" s="128"/>
      <c r="CX447" s="129"/>
      <c r="CY447" s="129"/>
      <c r="CZ447" s="122"/>
      <c r="DA447" s="122"/>
      <c r="DB447" s="122"/>
      <c r="DL447" s="130"/>
      <c r="EK447" s="132"/>
    </row>
    <row r="448" s="122" customFormat="1" spans="1:141">
      <c r="A448" s="145"/>
      <c r="BO448" s="128"/>
      <c r="CX448" s="129"/>
      <c r="CY448" s="129"/>
      <c r="CZ448" s="122"/>
      <c r="DA448" s="122"/>
      <c r="DB448" s="122"/>
      <c r="DL448" s="130"/>
      <c r="EK448" s="132"/>
    </row>
    <row r="449" s="122" customFormat="1" spans="1:141">
      <c r="A449" s="145"/>
      <c r="BO449" s="128"/>
      <c r="CX449" s="129"/>
      <c r="CY449" s="129"/>
      <c r="CZ449" s="122"/>
      <c r="DA449" s="122"/>
      <c r="DB449" s="122"/>
      <c r="DL449" s="130"/>
      <c r="EK449" s="132"/>
    </row>
    <row r="450" s="122" customFormat="1" spans="1:141">
      <c r="A450" s="145"/>
      <c r="BO450" s="128"/>
      <c r="CX450" s="129"/>
      <c r="CY450" s="129"/>
      <c r="CZ450" s="122"/>
      <c r="DA450" s="122"/>
      <c r="DB450" s="122"/>
      <c r="DL450" s="130"/>
      <c r="EK450" s="132"/>
    </row>
    <row r="451" s="122" customFormat="1" spans="1:141">
      <c r="A451" s="145"/>
      <c r="BO451" s="128"/>
      <c r="CX451" s="129"/>
      <c r="CY451" s="129"/>
      <c r="CZ451" s="122"/>
      <c r="DA451" s="122"/>
      <c r="DB451" s="122"/>
      <c r="DL451" s="130"/>
      <c r="EK451" s="132"/>
    </row>
    <row r="452" s="122" customFormat="1" spans="1:141">
      <c r="A452" s="145"/>
      <c r="BO452" s="128"/>
      <c r="CX452" s="129"/>
      <c r="CY452" s="129"/>
      <c r="CZ452" s="122"/>
      <c r="DA452" s="122"/>
      <c r="DB452" s="122"/>
      <c r="DL452" s="130"/>
      <c r="EK452" s="132"/>
    </row>
    <row r="453" s="122" customFormat="1" spans="1:141">
      <c r="A453" s="145"/>
      <c r="BO453" s="128"/>
      <c r="CX453" s="129"/>
      <c r="CY453" s="129"/>
      <c r="CZ453" s="122"/>
      <c r="DA453" s="122"/>
      <c r="DB453" s="122"/>
      <c r="DL453" s="130"/>
      <c r="EK453" s="132"/>
    </row>
    <row r="454" s="122" customFormat="1" spans="1:141">
      <c r="A454" s="145"/>
      <c r="BO454" s="128"/>
      <c r="CX454" s="129"/>
      <c r="CY454" s="129"/>
      <c r="CZ454" s="122"/>
      <c r="DA454" s="122"/>
      <c r="DB454" s="122"/>
      <c r="DL454" s="130"/>
      <c r="EK454" s="132"/>
    </row>
    <row r="455" s="122" customFormat="1" spans="1:141">
      <c r="A455" s="145"/>
      <c r="BO455" s="128"/>
      <c r="CX455" s="129"/>
      <c r="CY455" s="129"/>
      <c r="CZ455" s="122"/>
      <c r="DA455" s="122"/>
      <c r="DB455" s="122"/>
      <c r="DL455" s="130"/>
      <c r="EK455" s="132"/>
    </row>
    <row r="456" s="122" customFormat="1" spans="1:141">
      <c r="A456" s="145"/>
      <c r="BO456" s="128"/>
      <c r="CX456" s="129"/>
      <c r="CY456" s="129"/>
      <c r="CZ456" s="122"/>
      <c r="DA456" s="122"/>
      <c r="DB456" s="122"/>
      <c r="DL456" s="130"/>
      <c r="EK456" s="132"/>
    </row>
    <row r="457" s="122" customFormat="1" spans="1:141">
      <c r="A457" s="145"/>
      <c r="BO457" s="128"/>
      <c r="CX457" s="129"/>
      <c r="CY457" s="129"/>
      <c r="CZ457" s="122"/>
      <c r="DA457" s="122"/>
      <c r="DB457" s="122"/>
      <c r="DL457" s="130"/>
      <c r="EK457" s="132"/>
    </row>
    <row r="458" s="122" customFormat="1" spans="1:141">
      <c r="A458" s="145"/>
      <c r="BO458" s="128"/>
      <c r="CX458" s="129"/>
      <c r="CY458" s="129"/>
      <c r="CZ458" s="122"/>
      <c r="DA458" s="122"/>
      <c r="DB458" s="122"/>
      <c r="DL458" s="130"/>
      <c r="EK458" s="132"/>
    </row>
    <row r="459" s="122" customFormat="1" spans="1:141">
      <c r="A459" s="145"/>
      <c r="BO459" s="128"/>
      <c r="CX459" s="129"/>
      <c r="CY459" s="129"/>
      <c r="CZ459" s="122"/>
      <c r="DA459" s="122"/>
      <c r="DB459" s="122"/>
      <c r="DL459" s="130"/>
      <c r="EK459" s="132"/>
    </row>
    <row r="460" s="122" customFormat="1" spans="1:141">
      <c r="A460" s="145"/>
      <c r="BO460" s="128"/>
      <c r="CX460" s="129"/>
      <c r="CY460" s="129"/>
      <c r="CZ460" s="122"/>
      <c r="DA460" s="122"/>
      <c r="DB460" s="122"/>
      <c r="DL460" s="130"/>
      <c r="EK460" s="132"/>
    </row>
    <row r="461" s="122" customFormat="1" spans="1:141">
      <c r="A461" s="145"/>
      <c r="BO461" s="128"/>
      <c r="CX461" s="129"/>
      <c r="CY461" s="129"/>
      <c r="CZ461" s="122"/>
      <c r="DA461" s="122"/>
      <c r="DB461" s="122"/>
      <c r="DL461" s="130"/>
      <c r="EK461" s="132"/>
    </row>
    <row r="462" s="122" customFormat="1" spans="1:141">
      <c r="A462" s="145"/>
      <c r="BO462" s="128"/>
      <c r="CX462" s="129"/>
      <c r="CY462" s="129"/>
      <c r="CZ462" s="122"/>
      <c r="DA462" s="122"/>
      <c r="DB462" s="122"/>
      <c r="DL462" s="130"/>
      <c r="EK462" s="132"/>
    </row>
    <row r="463" s="122" customFormat="1" spans="1:141">
      <c r="A463" s="145"/>
      <c r="BO463" s="128"/>
      <c r="CX463" s="129"/>
      <c r="CY463" s="129"/>
      <c r="CZ463" s="122"/>
      <c r="DA463" s="122"/>
      <c r="DB463" s="122"/>
      <c r="DL463" s="130"/>
      <c r="EK463" s="132"/>
    </row>
    <row r="464" s="122" customFormat="1" spans="1:141">
      <c r="A464" s="145"/>
      <c r="BO464" s="128"/>
      <c r="CX464" s="129"/>
      <c r="CY464" s="129"/>
      <c r="CZ464" s="122"/>
      <c r="DA464" s="122"/>
      <c r="DB464" s="122"/>
      <c r="DL464" s="130"/>
      <c r="EK464" s="132"/>
    </row>
    <row r="465" s="122" customFormat="1" spans="1:141">
      <c r="A465" s="145"/>
      <c r="BO465" s="128"/>
      <c r="CX465" s="129"/>
      <c r="CY465" s="129"/>
      <c r="CZ465" s="122"/>
      <c r="DA465" s="122"/>
      <c r="DB465" s="122"/>
      <c r="DL465" s="130"/>
      <c r="EK465" s="132"/>
    </row>
    <row r="466" s="122" customFormat="1" spans="1:141">
      <c r="A466" s="145"/>
      <c r="BO466" s="128"/>
      <c r="CX466" s="129"/>
      <c r="CY466" s="129"/>
      <c r="CZ466" s="122"/>
      <c r="DA466" s="122"/>
      <c r="DB466" s="122"/>
      <c r="DL466" s="130"/>
      <c r="EK466" s="132"/>
    </row>
    <row r="467" s="122" customFormat="1" spans="1:141">
      <c r="A467" s="145"/>
      <c r="BO467" s="128"/>
      <c r="CX467" s="129"/>
      <c r="CY467" s="129"/>
      <c r="CZ467" s="122"/>
      <c r="DA467" s="122"/>
      <c r="DB467" s="122"/>
      <c r="DL467" s="130"/>
      <c r="EK467" s="132"/>
    </row>
    <row r="468" s="122" customFormat="1" spans="1:141">
      <c r="A468" s="145"/>
      <c r="BO468" s="128"/>
      <c r="CX468" s="129"/>
      <c r="CY468" s="129"/>
      <c r="CZ468" s="122"/>
      <c r="DA468" s="122"/>
      <c r="DB468" s="122"/>
      <c r="DL468" s="130"/>
      <c r="EK468" s="132"/>
    </row>
    <row r="469" s="122" customFormat="1" spans="1:141">
      <c r="A469" s="145"/>
      <c r="BO469" s="128"/>
      <c r="CX469" s="129"/>
      <c r="CY469" s="129"/>
      <c r="CZ469" s="122"/>
      <c r="DA469" s="122"/>
      <c r="DB469" s="122"/>
      <c r="DL469" s="130"/>
      <c r="EK469" s="132"/>
    </row>
    <row r="470" s="122" customFormat="1" spans="1:141">
      <c r="A470" s="145"/>
      <c r="BO470" s="128"/>
      <c r="CX470" s="129"/>
      <c r="CY470" s="129"/>
      <c r="CZ470" s="122"/>
      <c r="DA470" s="122"/>
      <c r="DB470" s="122"/>
      <c r="DL470" s="130"/>
      <c r="EK470" s="132"/>
    </row>
    <row r="471" s="122" customFormat="1" spans="1:141">
      <c r="A471" s="145"/>
      <c r="BO471" s="128"/>
      <c r="CX471" s="129"/>
      <c r="CY471" s="129"/>
      <c r="CZ471" s="122"/>
      <c r="DA471" s="122"/>
      <c r="DB471" s="122"/>
      <c r="DL471" s="130"/>
      <c r="EK471" s="132"/>
    </row>
    <row r="472" s="122" customFormat="1" spans="1:141">
      <c r="A472" s="145"/>
      <c r="BO472" s="128"/>
      <c r="CX472" s="129"/>
      <c r="CY472" s="129"/>
      <c r="CZ472" s="122"/>
      <c r="DA472" s="122"/>
      <c r="DB472" s="122"/>
      <c r="DL472" s="130"/>
      <c r="EK472" s="132"/>
    </row>
    <row r="473" s="122" customFormat="1" spans="1:141">
      <c r="A473" s="145"/>
      <c r="BO473" s="128"/>
      <c r="CX473" s="129"/>
      <c r="CY473" s="129"/>
      <c r="CZ473" s="122"/>
      <c r="DA473" s="122"/>
      <c r="DB473" s="122"/>
      <c r="DL473" s="130"/>
      <c r="EK473" s="132"/>
    </row>
    <row r="474" s="122" customFormat="1" spans="1:141">
      <c r="A474" s="145"/>
      <c r="BO474" s="128"/>
      <c r="CX474" s="129"/>
      <c r="CY474" s="129"/>
      <c r="CZ474" s="122"/>
      <c r="DA474" s="122"/>
      <c r="DB474" s="122"/>
      <c r="DL474" s="130"/>
      <c r="EK474" s="132"/>
    </row>
    <row r="475" s="122" customFormat="1" spans="1:141">
      <c r="A475" s="145"/>
      <c r="BO475" s="128"/>
      <c r="CX475" s="129"/>
      <c r="CY475" s="129"/>
      <c r="CZ475" s="122"/>
      <c r="DA475" s="122"/>
      <c r="DB475" s="122"/>
      <c r="DL475" s="130"/>
      <c r="EK475" s="132"/>
    </row>
    <row r="476" s="122" customFormat="1" spans="1:141">
      <c r="A476" s="145"/>
      <c r="BO476" s="128"/>
      <c r="CX476" s="129"/>
      <c r="CY476" s="129"/>
      <c r="CZ476" s="122"/>
      <c r="DA476" s="122"/>
      <c r="DB476" s="122"/>
      <c r="DL476" s="130"/>
      <c r="EK476" s="132"/>
    </row>
    <row r="477" s="122" customFormat="1" spans="1:141">
      <c r="A477" s="145"/>
      <c r="BO477" s="128"/>
      <c r="CX477" s="129"/>
      <c r="CY477" s="129"/>
      <c r="CZ477" s="122"/>
      <c r="DA477" s="122"/>
      <c r="DB477" s="122"/>
      <c r="DL477" s="130"/>
      <c r="EK477" s="132"/>
    </row>
    <row r="478" s="122" customFormat="1" spans="1:141">
      <c r="A478" s="145"/>
      <c r="BO478" s="128"/>
      <c r="CX478" s="129"/>
      <c r="CY478" s="129"/>
      <c r="CZ478" s="122"/>
      <c r="DA478" s="122"/>
      <c r="DB478" s="122"/>
      <c r="DL478" s="130"/>
      <c r="EK478" s="132"/>
    </row>
    <row r="479" s="122" customFormat="1" spans="1:141">
      <c r="A479" s="145"/>
      <c r="BO479" s="128"/>
      <c r="CX479" s="129"/>
      <c r="CY479" s="129"/>
      <c r="CZ479" s="122"/>
      <c r="DA479" s="122"/>
      <c r="DB479" s="122"/>
      <c r="DL479" s="130"/>
      <c r="EK479" s="132"/>
    </row>
    <row r="480" s="122" customFormat="1" spans="1:141">
      <c r="A480" s="145"/>
      <c r="BO480" s="128"/>
      <c r="CX480" s="129"/>
      <c r="CY480" s="129"/>
      <c r="CZ480" s="122"/>
      <c r="DA480" s="122"/>
      <c r="DB480" s="122"/>
      <c r="DL480" s="130"/>
      <c r="EK480" s="132"/>
    </row>
    <row r="481" s="122" customFormat="1" spans="1:141">
      <c r="A481" s="145"/>
      <c r="BO481" s="128"/>
      <c r="CX481" s="129"/>
      <c r="CY481" s="129"/>
      <c r="CZ481" s="122"/>
      <c r="DA481" s="122"/>
      <c r="DB481" s="122"/>
      <c r="DL481" s="130"/>
      <c r="EK481" s="132"/>
    </row>
    <row r="482" s="122" customFormat="1" spans="1:141">
      <c r="A482" s="145"/>
      <c r="BO482" s="128"/>
      <c r="CX482" s="129"/>
      <c r="CY482" s="129"/>
      <c r="CZ482" s="122"/>
      <c r="DA482" s="122"/>
      <c r="DB482" s="122"/>
      <c r="DL482" s="130"/>
      <c r="EK482" s="132"/>
    </row>
    <row r="483" s="122" customFormat="1" spans="1:141">
      <c r="A483" s="145"/>
      <c r="BO483" s="128"/>
      <c r="CX483" s="129"/>
      <c r="CY483" s="129"/>
      <c r="CZ483" s="122"/>
      <c r="DA483" s="122"/>
      <c r="DB483" s="122"/>
      <c r="DL483" s="130"/>
      <c r="EK483" s="132"/>
    </row>
    <row r="484" s="122" customFormat="1" spans="1:141">
      <c r="A484" s="145"/>
      <c r="BO484" s="128"/>
      <c r="CX484" s="129"/>
      <c r="CY484" s="129"/>
      <c r="CZ484" s="122"/>
      <c r="DA484" s="122"/>
      <c r="DB484" s="122"/>
      <c r="DL484" s="130"/>
      <c r="EK484" s="132"/>
    </row>
    <row r="485" s="122" customFormat="1" spans="1:141">
      <c r="A485" s="145"/>
      <c r="BO485" s="128"/>
      <c r="CX485" s="129"/>
      <c r="CY485" s="129"/>
      <c r="CZ485" s="122"/>
      <c r="DA485" s="122"/>
      <c r="DB485" s="122"/>
      <c r="DL485" s="130"/>
      <c r="EK485" s="132"/>
    </row>
    <row r="486" s="122" customFormat="1" spans="1:141">
      <c r="A486" s="145"/>
      <c r="BO486" s="128"/>
      <c r="CX486" s="129"/>
      <c r="CY486" s="129"/>
      <c r="CZ486" s="122"/>
      <c r="DA486" s="122"/>
      <c r="DB486" s="122"/>
      <c r="DL486" s="130"/>
      <c r="EK486" s="132"/>
    </row>
    <row r="487" s="122" customFormat="1" spans="1:141">
      <c r="A487" s="145"/>
      <c r="BO487" s="128"/>
      <c r="CX487" s="129"/>
      <c r="CY487" s="129"/>
      <c r="CZ487" s="122"/>
      <c r="DA487" s="122"/>
      <c r="DB487" s="122"/>
      <c r="DL487" s="130"/>
      <c r="EK487" s="132"/>
    </row>
    <row r="488" s="122" customFormat="1" spans="1:141">
      <c r="A488" s="145"/>
      <c r="BO488" s="128"/>
      <c r="CX488" s="129"/>
      <c r="CY488" s="129"/>
      <c r="CZ488" s="122"/>
      <c r="DA488" s="122"/>
      <c r="DB488" s="122"/>
      <c r="DL488" s="130"/>
      <c r="EK488" s="132"/>
    </row>
    <row r="489" s="122" customFormat="1" spans="1:141">
      <c r="A489" s="145"/>
      <c r="BO489" s="128"/>
      <c r="CX489" s="129"/>
      <c r="CY489" s="129"/>
      <c r="CZ489" s="122"/>
      <c r="DA489" s="122"/>
      <c r="DB489" s="122"/>
      <c r="DL489" s="130"/>
      <c r="EK489" s="132"/>
    </row>
    <row r="490" s="122" customFormat="1" spans="1:141">
      <c r="A490" s="145"/>
      <c r="BO490" s="128"/>
      <c r="CX490" s="129"/>
      <c r="CY490" s="129"/>
      <c r="CZ490" s="122"/>
      <c r="DA490" s="122"/>
      <c r="DB490" s="122"/>
      <c r="DL490" s="130"/>
      <c r="EK490" s="132"/>
    </row>
    <row r="491" s="122" customFormat="1" spans="1:141">
      <c r="A491" s="145"/>
      <c r="BO491" s="128"/>
      <c r="CX491" s="129"/>
      <c r="CY491" s="129"/>
      <c r="CZ491" s="122"/>
      <c r="DA491" s="122"/>
      <c r="DB491" s="122"/>
      <c r="DL491" s="130"/>
      <c r="EK491" s="132"/>
    </row>
    <row r="492" s="122" customFormat="1" spans="1:141">
      <c r="A492" s="145"/>
      <c r="BO492" s="128"/>
      <c r="CX492" s="129"/>
      <c r="CY492" s="129"/>
      <c r="CZ492" s="122"/>
      <c r="DA492" s="122"/>
      <c r="DB492" s="122"/>
      <c r="DL492" s="130"/>
      <c r="EK492" s="132"/>
    </row>
    <row r="493" s="122" customFormat="1" spans="1:141">
      <c r="A493" s="145"/>
      <c r="BO493" s="128"/>
      <c r="CX493" s="129"/>
      <c r="CY493" s="129"/>
      <c r="CZ493" s="122"/>
      <c r="DA493" s="122"/>
      <c r="DB493" s="122"/>
      <c r="DL493" s="130"/>
      <c r="EK493" s="132"/>
    </row>
    <row r="494" s="122" customFormat="1" spans="1:141">
      <c r="A494" s="145"/>
      <c r="BO494" s="128"/>
      <c r="CX494" s="129"/>
      <c r="CY494" s="129"/>
      <c r="CZ494" s="122"/>
      <c r="DA494" s="122"/>
      <c r="DB494" s="122"/>
      <c r="DL494" s="130"/>
      <c r="EK494" s="132"/>
    </row>
    <row r="495" s="122" customFormat="1" spans="1:141">
      <c r="A495" s="145"/>
      <c r="BO495" s="128"/>
      <c r="CX495" s="129"/>
      <c r="CY495" s="129"/>
      <c r="CZ495" s="122"/>
      <c r="DA495" s="122"/>
      <c r="DB495" s="122"/>
      <c r="DL495" s="130"/>
      <c r="EK495" s="132"/>
    </row>
    <row r="496" s="122" customFormat="1" spans="1:141">
      <c r="A496" s="145"/>
      <c r="BO496" s="128"/>
      <c r="CX496" s="129"/>
      <c r="CY496" s="129"/>
      <c r="CZ496" s="122"/>
      <c r="DA496" s="122"/>
      <c r="DB496" s="122"/>
      <c r="DL496" s="130"/>
      <c r="EK496" s="132"/>
    </row>
    <row r="497" s="122" customFormat="1" spans="1:141">
      <c r="A497" s="145"/>
      <c r="BO497" s="128"/>
      <c r="CX497" s="129"/>
      <c r="CY497" s="129"/>
      <c r="CZ497" s="122"/>
      <c r="DA497" s="122"/>
      <c r="DB497" s="122"/>
      <c r="DL497" s="130"/>
      <c r="EK497" s="132"/>
    </row>
    <row r="498" s="122" customFormat="1" spans="1:141">
      <c r="A498" s="145"/>
      <c r="BO498" s="128"/>
      <c r="CX498" s="129"/>
      <c r="CY498" s="129"/>
      <c r="CZ498" s="122"/>
      <c r="DA498" s="122"/>
      <c r="DB498" s="122"/>
      <c r="DL498" s="130"/>
      <c r="EK498" s="132"/>
    </row>
    <row r="499" s="122" customFormat="1" spans="1:141">
      <c r="A499" s="145"/>
      <c r="BO499" s="128"/>
      <c r="CX499" s="129"/>
      <c r="CY499" s="129"/>
      <c r="CZ499" s="122"/>
      <c r="DA499" s="122"/>
      <c r="DB499" s="122"/>
      <c r="DL499" s="130"/>
      <c r="EK499" s="132"/>
    </row>
    <row r="500" s="122" customFormat="1" spans="1:141">
      <c r="A500" s="145"/>
      <c r="BO500" s="128"/>
      <c r="CX500" s="129"/>
      <c r="CY500" s="129"/>
      <c r="CZ500" s="122"/>
      <c r="DA500" s="122"/>
      <c r="DB500" s="122"/>
      <c r="DL500" s="130"/>
      <c r="EK500" s="132"/>
    </row>
    <row r="501" s="122" customFormat="1" spans="1:141">
      <c r="A501" s="145"/>
      <c r="BO501" s="128"/>
      <c r="CX501" s="129"/>
      <c r="CY501" s="129"/>
      <c r="CZ501" s="122"/>
      <c r="DA501" s="122"/>
      <c r="DB501" s="122"/>
      <c r="DL501" s="130"/>
      <c r="EK501" s="132"/>
    </row>
    <row r="502" s="122" customFormat="1" spans="1:141">
      <c r="A502" s="145"/>
      <c r="BO502" s="128"/>
      <c r="CX502" s="129"/>
      <c r="CY502" s="129"/>
      <c r="CZ502" s="122"/>
      <c r="DA502" s="122"/>
      <c r="DB502" s="122"/>
      <c r="DL502" s="130"/>
      <c r="EK502" s="132"/>
    </row>
    <row r="503" s="122" customFormat="1" spans="1:141">
      <c r="A503" s="145"/>
      <c r="BO503" s="128"/>
      <c r="CX503" s="129"/>
      <c r="CY503" s="129"/>
      <c r="CZ503" s="122"/>
      <c r="DA503" s="122"/>
      <c r="DB503" s="122"/>
      <c r="DL503" s="130"/>
      <c r="EK503" s="132"/>
    </row>
    <row r="504" s="122" customFormat="1" spans="1:141">
      <c r="A504" s="145"/>
      <c r="BO504" s="128"/>
      <c r="CX504" s="129"/>
      <c r="CY504" s="129"/>
      <c r="CZ504" s="122"/>
      <c r="DA504" s="122"/>
      <c r="DB504" s="122"/>
      <c r="DL504" s="130"/>
      <c r="EK504" s="132"/>
    </row>
    <row r="505" s="122" customFormat="1" spans="1:141">
      <c r="A505" s="145"/>
      <c r="BO505" s="128"/>
      <c r="CX505" s="129"/>
      <c r="CY505" s="129"/>
      <c r="CZ505" s="122"/>
      <c r="DA505" s="122"/>
      <c r="DB505" s="122"/>
      <c r="DL505" s="130"/>
      <c r="EK505" s="132"/>
    </row>
    <row r="506" s="122" customFormat="1" spans="1:141">
      <c r="A506" s="145"/>
      <c r="BO506" s="128"/>
      <c r="CX506" s="129"/>
      <c r="CY506" s="129"/>
      <c r="CZ506" s="122"/>
      <c r="DA506" s="122"/>
      <c r="DB506" s="122"/>
      <c r="DL506" s="130"/>
      <c r="EK506" s="132"/>
    </row>
    <row r="507" s="122" customFormat="1" spans="1:141">
      <c r="A507" s="145"/>
      <c r="BO507" s="128"/>
      <c r="CX507" s="129"/>
      <c r="CY507" s="129"/>
      <c r="CZ507" s="122"/>
      <c r="DA507" s="122"/>
      <c r="DB507" s="122"/>
      <c r="DL507" s="130"/>
      <c r="EK507" s="132"/>
    </row>
    <row r="508" s="122" customFormat="1" spans="1:141">
      <c r="A508" s="145"/>
      <c r="BO508" s="128"/>
      <c r="CX508" s="129"/>
      <c r="CY508" s="129"/>
      <c r="CZ508" s="122"/>
      <c r="DA508" s="122"/>
      <c r="DB508" s="122"/>
      <c r="DL508" s="130"/>
      <c r="EK508" s="132"/>
    </row>
    <row r="509" s="122" customFormat="1" spans="1:141">
      <c r="A509" s="145"/>
      <c r="BO509" s="128"/>
      <c r="CX509" s="129"/>
      <c r="CY509" s="129"/>
      <c r="CZ509" s="122"/>
      <c r="DA509" s="122"/>
      <c r="DB509" s="122"/>
      <c r="DL509" s="130"/>
      <c r="EK509" s="132"/>
    </row>
    <row r="510" s="122" customFormat="1" spans="1:141">
      <c r="A510" s="145"/>
      <c r="BO510" s="128"/>
      <c r="CX510" s="129"/>
      <c r="CY510" s="129"/>
      <c r="CZ510" s="122"/>
      <c r="DA510" s="122"/>
      <c r="DB510" s="122"/>
      <c r="DL510" s="130"/>
      <c r="EK510" s="132"/>
    </row>
    <row r="511" s="122" customFormat="1" spans="1:141">
      <c r="A511" s="145"/>
      <c r="BO511" s="128"/>
      <c r="CX511" s="129"/>
      <c r="CY511" s="129"/>
      <c r="CZ511" s="122"/>
      <c r="DA511" s="122"/>
      <c r="DB511" s="122"/>
      <c r="DL511" s="130"/>
      <c r="EK511" s="132"/>
    </row>
    <row r="512" s="122" customFormat="1" spans="1:141">
      <c r="A512" s="145"/>
      <c r="BO512" s="128"/>
      <c r="CX512" s="129"/>
      <c r="CY512" s="129"/>
      <c r="CZ512" s="122"/>
      <c r="DA512" s="122"/>
      <c r="DB512" s="122"/>
      <c r="DL512" s="130"/>
      <c r="EK512" s="132"/>
    </row>
    <row r="513" s="122" customFormat="1" spans="1:141">
      <c r="A513" s="145"/>
      <c r="BO513" s="128"/>
      <c r="CX513" s="129"/>
      <c r="CY513" s="129"/>
      <c r="CZ513" s="122"/>
      <c r="DA513" s="122"/>
      <c r="DB513" s="122"/>
      <c r="DL513" s="130"/>
      <c r="EK513" s="132"/>
    </row>
    <row r="514" s="122" customFormat="1" spans="1:141">
      <c r="A514" s="145"/>
      <c r="BO514" s="128"/>
      <c r="CX514" s="129"/>
      <c r="CY514" s="129"/>
      <c r="CZ514" s="122"/>
      <c r="DA514" s="122"/>
      <c r="DB514" s="122"/>
      <c r="DL514" s="130"/>
      <c r="EK514" s="132"/>
    </row>
    <row r="515" s="122" customFormat="1" spans="1:141">
      <c r="A515" s="145"/>
      <c r="BO515" s="128"/>
      <c r="CX515" s="129"/>
      <c r="CY515" s="129"/>
      <c r="CZ515" s="122"/>
      <c r="DA515" s="122"/>
      <c r="DB515" s="122"/>
      <c r="DL515" s="130"/>
      <c r="EK515" s="132"/>
    </row>
    <row r="516" s="122" customFormat="1" spans="1:141">
      <c r="A516" s="145"/>
      <c r="BO516" s="128"/>
      <c r="CX516" s="129"/>
      <c r="CY516" s="129"/>
      <c r="CZ516" s="122"/>
      <c r="DA516" s="122"/>
      <c r="DB516" s="122"/>
      <c r="DL516" s="130"/>
      <c r="EK516" s="132"/>
    </row>
    <row r="517" s="122" customFormat="1" spans="1:141">
      <c r="A517" s="145"/>
      <c r="BO517" s="128"/>
      <c r="CX517" s="129"/>
      <c r="CY517" s="129"/>
      <c r="CZ517" s="122"/>
      <c r="DA517" s="122"/>
      <c r="DB517" s="122"/>
      <c r="DL517" s="130"/>
      <c r="EK517" s="132"/>
    </row>
    <row r="518" s="122" customFormat="1" spans="1:141">
      <c r="A518" s="145"/>
      <c r="BO518" s="128"/>
      <c r="CX518" s="129"/>
      <c r="CY518" s="129"/>
      <c r="CZ518" s="122"/>
      <c r="DA518" s="122"/>
      <c r="DB518" s="122"/>
      <c r="DL518" s="130"/>
      <c r="EK518" s="132"/>
    </row>
    <row r="519" s="122" customFormat="1" spans="1:141">
      <c r="A519" s="145"/>
      <c r="BO519" s="128"/>
      <c r="CX519" s="129"/>
      <c r="CY519" s="129"/>
      <c r="CZ519" s="122"/>
      <c r="DA519" s="122"/>
      <c r="DB519" s="122"/>
      <c r="DL519" s="130"/>
      <c r="EK519" s="132"/>
    </row>
    <row r="520" s="122" customFormat="1" spans="1:141">
      <c r="A520" s="145"/>
      <c r="BO520" s="128"/>
      <c r="CX520" s="129"/>
      <c r="CY520" s="129"/>
      <c r="CZ520" s="122"/>
      <c r="DA520" s="122"/>
      <c r="DB520" s="122"/>
      <c r="DL520" s="130"/>
      <c r="EK520" s="132"/>
    </row>
    <row r="521" s="122" customFormat="1" spans="1:141">
      <c r="A521" s="145"/>
      <c r="BO521" s="128"/>
      <c r="CX521" s="129"/>
      <c r="CY521" s="129"/>
      <c r="CZ521" s="122"/>
      <c r="DA521" s="122"/>
      <c r="DB521" s="122"/>
      <c r="DL521" s="130"/>
      <c r="EK521" s="132"/>
    </row>
    <row r="522" s="122" customFormat="1" spans="1:141">
      <c r="A522" s="145"/>
      <c r="BO522" s="128"/>
      <c r="CX522" s="129"/>
      <c r="CY522" s="129"/>
      <c r="CZ522" s="122"/>
      <c r="DA522" s="122"/>
      <c r="DB522" s="122"/>
      <c r="DL522" s="130"/>
      <c r="EK522" s="132"/>
    </row>
    <row r="523" s="122" customFormat="1" spans="1:141">
      <c r="A523" s="145"/>
      <c r="BO523" s="128"/>
      <c r="CX523" s="129"/>
      <c r="CY523" s="129"/>
      <c r="CZ523" s="122"/>
      <c r="DA523" s="122"/>
      <c r="DB523" s="122"/>
      <c r="DL523" s="130"/>
      <c r="EK523" s="132"/>
    </row>
    <row r="524" s="122" customFormat="1" spans="1:141">
      <c r="A524" s="145"/>
      <c r="BO524" s="128"/>
      <c r="CX524" s="129"/>
      <c r="CY524" s="129"/>
      <c r="CZ524" s="122"/>
      <c r="DA524" s="122"/>
      <c r="DB524" s="122"/>
      <c r="DL524" s="130"/>
      <c r="EK524" s="132"/>
    </row>
    <row r="525" s="122" customFormat="1" spans="1:141">
      <c r="A525" s="145"/>
      <c r="BO525" s="128"/>
      <c r="CX525" s="129"/>
      <c r="CY525" s="129"/>
      <c r="CZ525" s="122"/>
      <c r="DA525" s="122"/>
      <c r="DB525" s="122"/>
      <c r="DL525" s="130"/>
      <c r="EK525" s="132"/>
    </row>
    <row r="526" s="122" customFormat="1" spans="1:141">
      <c r="A526" s="145"/>
      <c r="BO526" s="128"/>
      <c r="CX526" s="129"/>
      <c r="CY526" s="129"/>
      <c r="CZ526" s="122"/>
      <c r="DA526" s="122"/>
      <c r="DB526" s="122"/>
      <c r="DL526" s="130"/>
      <c r="EK526" s="132"/>
    </row>
    <row r="527" s="122" customFormat="1" spans="1:141">
      <c r="A527" s="145"/>
      <c r="BO527" s="128"/>
      <c r="CX527" s="129"/>
      <c r="CY527" s="129"/>
      <c r="CZ527" s="122"/>
      <c r="DA527" s="122"/>
      <c r="DB527" s="122"/>
      <c r="DL527" s="130"/>
      <c r="EK527" s="132"/>
    </row>
    <row r="528" s="122" customFormat="1" spans="1:141">
      <c r="A528" s="145"/>
      <c r="BO528" s="128"/>
      <c r="CX528" s="129"/>
      <c r="CY528" s="129"/>
      <c r="CZ528" s="122"/>
      <c r="DA528" s="122"/>
      <c r="DB528" s="122"/>
      <c r="DL528" s="130"/>
      <c r="EK528" s="132"/>
    </row>
    <row r="529" s="122" customFormat="1" spans="1:141">
      <c r="A529" s="145"/>
      <c r="BO529" s="128"/>
      <c r="CX529" s="129"/>
      <c r="CY529" s="129"/>
      <c r="CZ529" s="122"/>
      <c r="DA529" s="122"/>
      <c r="DB529" s="122"/>
      <c r="DL529" s="130"/>
      <c r="EK529" s="132"/>
    </row>
    <row r="530" s="122" customFormat="1" spans="1:141">
      <c r="A530" s="145"/>
      <c r="BO530" s="128"/>
      <c r="CX530" s="129"/>
      <c r="CY530" s="129"/>
      <c r="CZ530" s="122"/>
      <c r="DA530" s="122"/>
      <c r="DB530" s="122"/>
      <c r="DL530" s="130"/>
      <c r="EK530" s="132"/>
    </row>
    <row r="531" s="122" customFormat="1" spans="1:141">
      <c r="A531" s="145"/>
      <c r="BO531" s="128"/>
      <c r="CX531" s="129"/>
      <c r="CY531" s="129"/>
      <c r="CZ531" s="122"/>
      <c r="DA531" s="122"/>
      <c r="DB531" s="122"/>
      <c r="DL531" s="130"/>
      <c r="EK531" s="132"/>
    </row>
    <row r="532" s="122" customFormat="1" spans="1:141">
      <c r="A532" s="145"/>
      <c r="BO532" s="128"/>
      <c r="CX532" s="129"/>
      <c r="CY532" s="129"/>
      <c r="CZ532" s="122"/>
      <c r="DA532" s="122"/>
      <c r="DB532" s="122"/>
      <c r="DL532" s="130"/>
      <c r="EK532" s="132"/>
    </row>
    <row r="533" s="122" customFormat="1" spans="1:141">
      <c r="A533" s="145"/>
      <c r="BO533" s="128"/>
      <c r="CX533" s="129"/>
      <c r="CY533" s="129"/>
      <c r="CZ533" s="122"/>
      <c r="DA533" s="122"/>
      <c r="DB533" s="122"/>
      <c r="DL533" s="130"/>
      <c r="EK533" s="132"/>
    </row>
    <row r="534" s="122" customFormat="1" spans="1:141">
      <c r="A534" s="145"/>
      <c r="BO534" s="128"/>
      <c r="CX534" s="129"/>
      <c r="CY534" s="129"/>
      <c r="CZ534" s="122"/>
      <c r="DA534" s="122"/>
      <c r="DB534" s="122"/>
      <c r="DL534" s="130"/>
      <c r="EK534" s="132"/>
    </row>
    <row r="535" s="122" customFormat="1" spans="1:141">
      <c r="A535" s="145"/>
      <c r="BO535" s="128"/>
      <c r="CX535" s="129"/>
      <c r="CY535" s="129"/>
      <c r="CZ535" s="122"/>
      <c r="DA535" s="122"/>
      <c r="DB535" s="122"/>
      <c r="DL535" s="130"/>
      <c r="EK535" s="132"/>
    </row>
    <row r="536" s="122" customFormat="1" spans="1:141">
      <c r="A536" s="145"/>
      <c r="BO536" s="128"/>
      <c r="CX536" s="129"/>
      <c r="CY536" s="129"/>
      <c r="CZ536" s="122"/>
      <c r="DA536" s="122"/>
      <c r="DB536" s="122"/>
      <c r="DL536" s="130"/>
      <c r="EK536" s="132"/>
    </row>
    <row r="537" s="122" customFormat="1" spans="1:141">
      <c r="A537" s="145"/>
      <c r="BO537" s="128"/>
      <c r="CX537" s="129"/>
      <c r="CY537" s="129"/>
      <c r="CZ537" s="122"/>
      <c r="DA537" s="122"/>
      <c r="DB537" s="122"/>
      <c r="DL537" s="130"/>
      <c r="EK537" s="132"/>
    </row>
    <row r="538" s="122" customFormat="1" spans="1:141">
      <c r="A538" s="145"/>
      <c r="BO538" s="128"/>
      <c r="CX538" s="129"/>
      <c r="CY538" s="129"/>
      <c r="CZ538" s="122"/>
      <c r="DA538" s="122"/>
      <c r="DB538" s="122"/>
      <c r="DL538" s="130"/>
      <c r="EK538" s="132"/>
    </row>
    <row r="539" s="122" customFormat="1" spans="1:141">
      <c r="A539" s="145"/>
      <c r="BO539" s="128"/>
      <c r="CX539" s="129"/>
      <c r="CY539" s="129"/>
      <c r="CZ539" s="122"/>
      <c r="DA539" s="122"/>
      <c r="DB539" s="122"/>
      <c r="DL539" s="130"/>
      <c r="EK539" s="132"/>
    </row>
    <row r="540" s="122" customFormat="1" spans="1:141">
      <c r="A540" s="145"/>
      <c r="BO540" s="128"/>
      <c r="CX540" s="129"/>
      <c r="CY540" s="129"/>
      <c r="CZ540" s="122"/>
      <c r="DA540" s="122"/>
      <c r="DB540" s="122"/>
      <c r="DL540" s="130"/>
      <c r="EK540" s="132"/>
    </row>
    <row r="541" s="122" customFormat="1" spans="1:141">
      <c r="A541" s="145"/>
      <c r="BO541" s="128"/>
      <c r="CX541" s="129"/>
      <c r="CY541" s="129"/>
      <c r="CZ541" s="122"/>
      <c r="DA541" s="122"/>
      <c r="DB541" s="122"/>
      <c r="DL541" s="130"/>
      <c r="EK541" s="132"/>
    </row>
    <row r="542" s="122" customFormat="1" spans="1:141">
      <c r="A542" s="145"/>
      <c r="BO542" s="128"/>
      <c r="CX542" s="129"/>
      <c r="CY542" s="129"/>
      <c r="CZ542" s="122"/>
      <c r="DA542" s="122"/>
      <c r="DB542" s="122"/>
      <c r="DL542" s="130"/>
      <c r="EK542" s="132"/>
    </row>
    <row r="543" s="122" customFormat="1" spans="1:141">
      <c r="A543" s="145"/>
      <c r="BO543" s="128"/>
      <c r="CX543" s="129"/>
      <c r="CY543" s="129"/>
      <c r="CZ543" s="122"/>
      <c r="DA543" s="122"/>
      <c r="DB543" s="122"/>
      <c r="DL543" s="130"/>
      <c r="EK543" s="132"/>
    </row>
    <row r="544" s="122" customFormat="1" spans="1:141">
      <c r="A544" s="145"/>
      <c r="BO544" s="128"/>
      <c r="CX544" s="129"/>
      <c r="CY544" s="129"/>
      <c r="CZ544" s="122"/>
      <c r="DA544" s="122"/>
      <c r="DB544" s="122"/>
      <c r="DL544" s="130"/>
      <c r="EK544" s="132"/>
    </row>
    <row r="545" s="122" customFormat="1" spans="1:141">
      <c r="A545" s="145"/>
      <c r="BO545" s="128"/>
      <c r="CX545" s="129"/>
      <c r="CY545" s="129"/>
      <c r="CZ545" s="122"/>
      <c r="DA545" s="122"/>
      <c r="DB545" s="122"/>
      <c r="DL545" s="130"/>
      <c r="EK545" s="132"/>
    </row>
    <row r="546" s="122" customFormat="1" spans="1:141">
      <c r="A546" s="145"/>
      <c r="BO546" s="128"/>
      <c r="CX546" s="129"/>
      <c r="CY546" s="129"/>
      <c r="CZ546" s="122"/>
      <c r="DA546" s="122"/>
      <c r="DB546" s="122"/>
      <c r="DL546" s="130"/>
      <c r="EK546" s="132"/>
    </row>
    <row r="547" s="122" customFormat="1" spans="1:141">
      <c r="A547" s="145"/>
      <c r="BO547" s="128"/>
      <c r="CX547" s="129"/>
      <c r="CY547" s="129"/>
      <c r="CZ547" s="122"/>
      <c r="DA547" s="122"/>
      <c r="DB547" s="122"/>
      <c r="DL547" s="130"/>
      <c r="EK547" s="132"/>
    </row>
    <row r="548" s="122" customFormat="1" spans="1:141">
      <c r="A548" s="145"/>
      <c r="BO548" s="128"/>
      <c r="CX548" s="129"/>
      <c r="CY548" s="129"/>
      <c r="CZ548" s="122"/>
      <c r="DA548" s="122"/>
      <c r="DB548" s="122"/>
      <c r="DL548" s="130"/>
      <c r="EK548" s="132"/>
    </row>
    <row r="549" s="122" customFormat="1" spans="1:141">
      <c r="A549" s="145"/>
      <c r="BO549" s="128"/>
      <c r="CX549" s="129"/>
      <c r="CY549" s="129"/>
      <c r="CZ549" s="122"/>
      <c r="DA549" s="122"/>
      <c r="DB549" s="122"/>
      <c r="DL549" s="130"/>
      <c r="EK549" s="132"/>
    </row>
    <row r="550" s="122" customFormat="1" spans="1:141">
      <c r="A550" s="145"/>
      <c r="BO550" s="128"/>
      <c r="CX550" s="129"/>
      <c r="CY550" s="129"/>
      <c r="CZ550" s="122"/>
      <c r="DA550" s="122"/>
      <c r="DB550" s="122"/>
      <c r="DL550" s="130"/>
      <c r="EK550" s="132"/>
    </row>
    <row r="551" s="122" customFormat="1" spans="1:141">
      <c r="A551" s="145"/>
      <c r="BO551" s="128"/>
      <c r="CX551" s="129"/>
      <c r="CY551" s="129"/>
      <c r="CZ551" s="122"/>
      <c r="DA551" s="122"/>
      <c r="DB551" s="122"/>
      <c r="DL551" s="130"/>
      <c r="EK551" s="132"/>
    </row>
    <row r="552" s="122" customFormat="1" spans="1:141">
      <c r="A552" s="145"/>
      <c r="BO552" s="128"/>
      <c r="CX552" s="129"/>
      <c r="CY552" s="129"/>
      <c r="CZ552" s="122"/>
      <c r="DA552" s="122"/>
      <c r="DB552" s="122"/>
      <c r="DL552" s="130"/>
      <c r="EK552" s="132"/>
    </row>
    <row r="553" s="122" customFormat="1" spans="1:141">
      <c r="A553" s="145"/>
      <c r="BO553" s="128"/>
      <c r="CX553" s="129"/>
      <c r="CY553" s="129"/>
      <c r="CZ553" s="122"/>
      <c r="DA553" s="122"/>
      <c r="DB553" s="122"/>
      <c r="DL553" s="130"/>
      <c r="EK553" s="132"/>
    </row>
    <row r="554" s="122" customFormat="1" spans="1:141">
      <c r="A554" s="145"/>
      <c r="BO554" s="128"/>
      <c r="CX554" s="129"/>
      <c r="CY554" s="129"/>
      <c r="CZ554" s="122"/>
      <c r="DA554" s="122"/>
      <c r="DB554" s="122"/>
      <c r="DL554" s="130"/>
      <c r="EK554" s="132"/>
    </row>
    <row r="555" s="122" customFormat="1" spans="1:141">
      <c r="A555" s="145"/>
      <c r="BO555" s="128"/>
      <c r="CX555" s="129"/>
      <c r="CY555" s="129"/>
      <c r="CZ555" s="122"/>
      <c r="DA555" s="122"/>
      <c r="DB555" s="122"/>
      <c r="DL555" s="130"/>
      <c r="EK555" s="132"/>
    </row>
    <row r="556" s="122" customFormat="1" spans="1:141">
      <c r="A556" s="145"/>
      <c r="BO556" s="128"/>
      <c r="CX556" s="129"/>
      <c r="CY556" s="129"/>
      <c r="CZ556" s="122"/>
      <c r="DA556" s="122"/>
      <c r="DB556" s="122"/>
      <c r="DL556" s="130"/>
      <c r="EK556" s="132"/>
    </row>
    <row r="557" s="122" customFormat="1" spans="1:141">
      <c r="A557" s="145"/>
      <c r="BO557" s="128"/>
      <c r="CX557" s="129"/>
      <c r="CY557" s="129"/>
      <c r="CZ557" s="122"/>
      <c r="DA557" s="122"/>
      <c r="DB557" s="122"/>
      <c r="DL557" s="130"/>
      <c r="EK557" s="132"/>
    </row>
    <row r="558" s="122" customFormat="1" spans="1:141">
      <c r="A558" s="145"/>
      <c r="BO558" s="128"/>
      <c r="CX558" s="129"/>
      <c r="CY558" s="129"/>
      <c r="CZ558" s="122"/>
      <c r="DA558" s="122"/>
      <c r="DB558" s="122"/>
      <c r="DL558" s="130"/>
      <c r="EK558" s="132"/>
    </row>
    <row r="559" s="122" customFormat="1" spans="1:141">
      <c r="A559" s="145"/>
      <c r="BO559" s="128"/>
      <c r="CX559" s="129"/>
      <c r="CY559" s="129"/>
      <c r="CZ559" s="122"/>
      <c r="DA559" s="122"/>
      <c r="DB559" s="122"/>
      <c r="DL559" s="130"/>
      <c r="EK559" s="132"/>
    </row>
    <row r="560" s="122" customFormat="1" spans="1:141">
      <c r="A560" s="145"/>
      <c r="BO560" s="128"/>
      <c r="CX560" s="129"/>
      <c r="CY560" s="129"/>
      <c r="CZ560" s="122"/>
      <c r="DA560" s="122"/>
      <c r="DB560" s="122"/>
      <c r="DL560" s="130"/>
      <c r="EK560" s="132"/>
    </row>
    <row r="561" s="122" customFormat="1" spans="1:141">
      <c r="A561" s="145"/>
      <c r="BO561" s="128"/>
      <c r="CX561" s="129"/>
      <c r="CY561" s="129"/>
      <c r="CZ561" s="122"/>
      <c r="DA561" s="122"/>
      <c r="DB561" s="122"/>
      <c r="DL561" s="130"/>
      <c r="EK561" s="132"/>
    </row>
    <row r="562" s="122" customFormat="1" spans="1:141">
      <c r="A562" s="145"/>
      <c r="BO562" s="128"/>
      <c r="CX562" s="129"/>
      <c r="CY562" s="129"/>
      <c r="CZ562" s="122"/>
      <c r="DA562" s="122"/>
      <c r="DB562" s="122"/>
      <c r="DL562" s="130"/>
      <c r="EK562" s="132"/>
    </row>
    <row r="563" s="122" customFormat="1" spans="1:141">
      <c r="A563" s="145"/>
      <c r="BO563" s="128"/>
      <c r="CX563" s="129"/>
      <c r="CY563" s="129"/>
      <c r="CZ563" s="122"/>
      <c r="DA563" s="122"/>
      <c r="DB563" s="122"/>
      <c r="DL563" s="130"/>
      <c r="EK563" s="132"/>
    </row>
    <row r="564" s="122" customFormat="1" spans="1:141">
      <c r="A564" s="145"/>
      <c r="BO564" s="128"/>
      <c r="CX564" s="129"/>
      <c r="CY564" s="129"/>
      <c r="CZ564" s="122"/>
      <c r="DA564" s="122"/>
      <c r="DB564" s="122"/>
      <c r="DL564" s="130"/>
      <c r="EK564" s="132"/>
    </row>
    <row r="565" s="122" customFormat="1" spans="1:141">
      <c r="A565" s="145"/>
      <c r="BO565" s="128"/>
      <c r="CX565" s="129"/>
      <c r="CY565" s="129"/>
      <c r="CZ565" s="122"/>
      <c r="DA565" s="122"/>
      <c r="DB565" s="122"/>
      <c r="DL565" s="130"/>
      <c r="EK565" s="132"/>
    </row>
    <row r="566" s="122" customFormat="1" spans="1:141">
      <c r="A566" s="145"/>
      <c r="BO566" s="128"/>
      <c r="CX566" s="129"/>
      <c r="CY566" s="129"/>
      <c r="CZ566" s="122"/>
      <c r="DA566" s="122"/>
      <c r="DB566" s="122"/>
      <c r="DL566" s="130"/>
      <c r="EK566" s="132"/>
    </row>
    <row r="567" s="122" customFormat="1" spans="1:141">
      <c r="A567" s="145"/>
      <c r="BO567" s="128"/>
      <c r="CX567" s="129"/>
      <c r="CY567" s="129"/>
      <c r="CZ567" s="122"/>
      <c r="DA567" s="122"/>
      <c r="DB567" s="122"/>
      <c r="DL567" s="130"/>
      <c r="EK567" s="132"/>
    </row>
    <row r="568" s="122" customFormat="1" spans="1:141">
      <c r="A568" s="145"/>
      <c r="BO568" s="128"/>
      <c r="CX568" s="129"/>
      <c r="CY568" s="129"/>
      <c r="CZ568" s="122"/>
      <c r="DA568" s="122"/>
      <c r="DB568" s="122"/>
      <c r="DL568" s="130"/>
      <c r="EK568" s="132"/>
    </row>
    <row r="569" s="122" customFormat="1" spans="1:141">
      <c r="A569" s="145"/>
      <c r="BO569" s="128"/>
      <c r="CX569" s="129"/>
      <c r="CY569" s="129"/>
      <c r="CZ569" s="122"/>
      <c r="DA569" s="122"/>
      <c r="DB569" s="122"/>
      <c r="DL569" s="130"/>
      <c r="EK569" s="132"/>
    </row>
    <row r="570" s="122" customFormat="1" spans="1:141">
      <c r="A570" s="145"/>
      <c r="BO570" s="128"/>
      <c r="CX570" s="129"/>
      <c r="CY570" s="129"/>
      <c r="CZ570" s="122"/>
      <c r="DA570" s="122"/>
      <c r="DB570" s="122"/>
      <c r="DL570" s="130"/>
      <c r="EK570" s="132"/>
    </row>
    <row r="571" s="122" customFormat="1" spans="1:141">
      <c r="A571" s="145"/>
      <c r="BO571" s="128"/>
      <c r="CX571" s="129"/>
      <c r="CY571" s="129"/>
      <c r="CZ571" s="122"/>
      <c r="DA571" s="122"/>
      <c r="DB571" s="122"/>
      <c r="DL571" s="130"/>
      <c r="EK571" s="132"/>
    </row>
    <row r="572" s="122" customFormat="1" spans="1:141">
      <c r="A572" s="145"/>
      <c r="BO572" s="128"/>
      <c r="CX572" s="129"/>
      <c r="CY572" s="129"/>
      <c r="CZ572" s="122"/>
      <c r="DA572" s="122"/>
      <c r="DB572" s="122"/>
      <c r="DL572" s="130"/>
      <c r="EK572" s="132"/>
    </row>
    <row r="573" s="122" customFormat="1" spans="1:141">
      <c r="A573" s="145"/>
      <c r="BO573" s="128"/>
      <c r="CX573" s="129"/>
      <c r="CY573" s="129"/>
      <c r="CZ573" s="122"/>
      <c r="DA573" s="122"/>
      <c r="DB573" s="122"/>
      <c r="DL573" s="130"/>
      <c r="EK573" s="132"/>
    </row>
    <row r="574" s="122" customFormat="1" spans="1:141">
      <c r="A574" s="145"/>
      <c r="BO574" s="128"/>
      <c r="CX574" s="129"/>
      <c r="CY574" s="129"/>
      <c r="CZ574" s="122"/>
      <c r="DA574" s="122"/>
      <c r="DB574" s="122"/>
      <c r="DL574" s="130"/>
      <c r="EK574" s="132"/>
    </row>
    <row r="575" s="122" customFormat="1" spans="1:141">
      <c r="A575" s="145"/>
      <c r="BO575" s="128"/>
      <c r="CX575" s="129"/>
      <c r="CY575" s="129"/>
      <c r="CZ575" s="122"/>
      <c r="DA575" s="122"/>
      <c r="DB575" s="122"/>
      <c r="DL575" s="130"/>
      <c r="EK575" s="132"/>
    </row>
    <row r="576" s="122" customFormat="1" spans="1:141">
      <c r="A576" s="145"/>
      <c r="BO576" s="128"/>
      <c r="CX576" s="129"/>
      <c r="CY576" s="129"/>
      <c r="CZ576" s="122"/>
      <c r="DA576" s="122"/>
      <c r="DB576" s="122"/>
      <c r="DL576" s="130"/>
      <c r="EK576" s="132"/>
    </row>
    <row r="577" s="122" customFormat="1" spans="1:141">
      <c r="A577" s="145"/>
      <c r="BO577" s="128"/>
      <c r="CX577" s="129"/>
      <c r="CY577" s="129"/>
      <c r="CZ577" s="122"/>
      <c r="DA577" s="122"/>
      <c r="DB577" s="122"/>
      <c r="DL577" s="130"/>
      <c r="EK577" s="132"/>
    </row>
    <row r="578" s="122" customFormat="1" spans="1:141">
      <c r="A578" s="145"/>
      <c r="BO578" s="128"/>
      <c r="CX578" s="129"/>
      <c r="CY578" s="129"/>
      <c r="CZ578" s="122"/>
      <c r="DA578" s="122"/>
      <c r="DB578" s="122"/>
      <c r="DL578" s="130"/>
      <c r="EK578" s="132"/>
    </row>
    <row r="579" s="122" customFormat="1" spans="1:141">
      <c r="A579" s="145"/>
      <c r="BO579" s="128"/>
      <c r="CX579" s="129"/>
      <c r="CY579" s="129"/>
      <c r="CZ579" s="122"/>
      <c r="DA579" s="122"/>
      <c r="DB579" s="122"/>
      <c r="DL579" s="130"/>
      <c r="EK579" s="132"/>
    </row>
    <row r="580" s="122" customFormat="1" spans="1:141">
      <c r="A580" s="145"/>
      <c r="BO580" s="128"/>
      <c r="CX580" s="129"/>
      <c r="CY580" s="129"/>
      <c r="CZ580" s="122"/>
      <c r="DA580" s="122"/>
      <c r="DB580" s="122"/>
      <c r="DL580" s="130"/>
      <c r="EK580" s="132"/>
    </row>
    <row r="581" s="122" customFormat="1" spans="1:141">
      <c r="A581" s="145"/>
      <c r="BO581" s="128"/>
      <c r="CX581" s="129"/>
      <c r="CY581" s="129"/>
      <c r="CZ581" s="122"/>
      <c r="DA581" s="122"/>
      <c r="DB581" s="122"/>
      <c r="DL581" s="130"/>
      <c r="EK581" s="132"/>
    </row>
    <row r="582" s="122" customFormat="1" spans="1:141">
      <c r="A582" s="145"/>
      <c r="BO582" s="128"/>
      <c r="CX582" s="129"/>
      <c r="CY582" s="129"/>
      <c r="CZ582" s="122"/>
      <c r="DA582" s="122"/>
      <c r="DB582" s="122"/>
      <c r="DL582" s="130"/>
      <c r="EK582" s="132"/>
    </row>
    <row r="583" s="122" customFormat="1" spans="1:141">
      <c r="A583" s="145"/>
      <c r="BO583" s="128"/>
      <c r="CX583" s="129"/>
      <c r="CY583" s="129"/>
      <c r="CZ583" s="122"/>
      <c r="DA583" s="122"/>
      <c r="DB583" s="122"/>
      <c r="DL583" s="130"/>
      <c r="EK583" s="132"/>
    </row>
    <row r="584" s="122" customFormat="1" spans="1:141">
      <c r="A584" s="145"/>
      <c r="BO584" s="128"/>
      <c r="CX584" s="129"/>
      <c r="CY584" s="129"/>
      <c r="CZ584" s="122"/>
      <c r="DA584" s="122"/>
      <c r="DB584" s="122"/>
      <c r="DL584" s="130"/>
      <c r="EK584" s="132"/>
    </row>
    <row r="585" s="122" customFormat="1" spans="1:141">
      <c r="A585" s="145"/>
      <c r="BO585" s="128"/>
      <c r="CX585" s="129"/>
      <c r="CY585" s="129"/>
      <c r="CZ585" s="122"/>
      <c r="DA585" s="122"/>
      <c r="DB585" s="122"/>
      <c r="DL585" s="130"/>
      <c r="EK585" s="132"/>
    </row>
    <row r="586" s="122" customFormat="1" spans="1:141">
      <c r="A586" s="145"/>
      <c r="BO586" s="128"/>
      <c r="CX586" s="129"/>
      <c r="CY586" s="129"/>
      <c r="CZ586" s="122"/>
      <c r="DA586" s="122"/>
      <c r="DB586" s="122"/>
      <c r="DL586" s="130"/>
      <c r="EK586" s="132"/>
    </row>
    <row r="587" s="122" customFormat="1" spans="1:141">
      <c r="A587" s="145"/>
      <c r="BO587" s="128"/>
      <c r="CX587" s="129"/>
      <c r="CY587" s="129"/>
      <c r="CZ587" s="122"/>
      <c r="DA587" s="122"/>
      <c r="DB587" s="122"/>
      <c r="DL587" s="130"/>
      <c r="EK587" s="132"/>
    </row>
    <row r="588" s="122" customFormat="1" spans="1:141">
      <c r="A588" s="145"/>
      <c r="BO588" s="128"/>
      <c r="CX588" s="129"/>
      <c r="CY588" s="129"/>
      <c r="CZ588" s="122"/>
      <c r="DA588" s="122"/>
      <c r="DB588" s="122"/>
      <c r="DL588" s="130"/>
      <c r="EK588" s="132"/>
    </row>
    <row r="589" s="122" customFormat="1" spans="1:141">
      <c r="A589" s="145"/>
      <c r="BO589" s="128"/>
      <c r="CX589" s="129"/>
      <c r="CY589" s="129"/>
      <c r="CZ589" s="122"/>
      <c r="DA589" s="122"/>
      <c r="DB589" s="122"/>
      <c r="DL589" s="130"/>
      <c r="EK589" s="132"/>
    </row>
    <row r="590" s="122" customFormat="1" spans="1:141">
      <c r="A590" s="145"/>
      <c r="BO590" s="128"/>
      <c r="CX590" s="129"/>
      <c r="CY590" s="129"/>
      <c r="CZ590" s="122"/>
      <c r="DA590" s="122"/>
      <c r="DB590" s="122"/>
      <c r="DL590" s="130"/>
      <c r="EK590" s="132"/>
    </row>
    <row r="591" s="122" customFormat="1" spans="1:141">
      <c r="A591" s="145"/>
      <c r="BO591" s="128"/>
      <c r="CX591" s="129"/>
      <c r="CY591" s="129"/>
      <c r="CZ591" s="122"/>
      <c r="DA591" s="122"/>
      <c r="DB591" s="122"/>
      <c r="DL591" s="130"/>
      <c r="EK591" s="132"/>
    </row>
    <row r="592" s="122" customFormat="1" spans="1:141">
      <c r="A592" s="145"/>
      <c r="BO592" s="128"/>
      <c r="CX592" s="129"/>
      <c r="CY592" s="129"/>
      <c r="CZ592" s="122"/>
      <c r="DA592" s="122"/>
      <c r="DB592" s="122"/>
      <c r="DL592" s="130"/>
      <c r="EK592" s="132"/>
    </row>
    <row r="593" s="122" customFormat="1" spans="1:141">
      <c r="A593" s="145"/>
      <c r="BO593" s="128"/>
      <c r="CX593" s="129"/>
      <c r="CY593" s="129"/>
      <c r="CZ593" s="122"/>
      <c r="DA593" s="122"/>
      <c r="DB593" s="122"/>
      <c r="DL593" s="130"/>
      <c r="EK593" s="132"/>
    </row>
    <row r="594" s="122" customFormat="1" spans="1:141">
      <c r="A594" s="145"/>
      <c r="BO594" s="128"/>
      <c r="CX594" s="129"/>
      <c r="CY594" s="129"/>
      <c r="CZ594" s="122"/>
      <c r="DA594" s="122"/>
      <c r="DB594" s="122"/>
      <c r="DL594" s="130"/>
      <c r="EK594" s="132"/>
    </row>
    <row r="595" s="122" customFormat="1" spans="1:141">
      <c r="A595" s="145"/>
      <c r="BO595" s="128"/>
      <c r="CX595" s="129"/>
      <c r="CY595" s="129"/>
      <c r="CZ595" s="122"/>
      <c r="DA595" s="122"/>
      <c r="DB595" s="122"/>
      <c r="DL595" s="130"/>
      <c r="EK595" s="132"/>
    </row>
    <row r="596" s="122" customFormat="1" spans="1:141">
      <c r="A596" s="145"/>
      <c r="BO596" s="128"/>
      <c r="CX596" s="129"/>
      <c r="CY596" s="129"/>
      <c r="CZ596" s="122"/>
      <c r="DA596" s="122"/>
      <c r="DB596" s="122"/>
      <c r="DL596" s="130"/>
      <c r="EK596" s="132"/>
    </row>
    <row r="597" s="122" customFormat="1" spans="1:141">
      <c r="A597" s="145"/>
      <c r="BO597" s="128"/>
      <c r="CX597" s="129"/>
      <c r="CY597" s="129"/>
      <c r="CZ597" s="122"/>
      <c r="DA597" s="122"/>
      <c r="DB597" s="122"/>
      <c r="DL597" s="130"/>
      <c r="EK597" s="132"/>
    </row>
    <row r="598" s="122" customFormat="1" spans="1:141">
      <c r="A598" s="145"/>
      <c r="BO598" s="128"/>
      <c r="CX598" s="129"/>
      <c r="CY598" s="129"/>
      <c r="CZ598" s="122"/>
      <c r="DA598" s="122"/>
      <c r="DB598" s="122"/>
      <c r="DL598" s="130"/>
      <c r="EK598" s="132"/>
    </row>
    <row r="599" s="122" customFormat="1" spans="1:141">
      <c r="A599" s="145"/>
      <c r="BO599" s="128"/>
      <c r="CX599" s="129"/>
      <c r="CY599" s="129"/>
      <c r="CZ599" s="122"/>
      <c r="DA599" s="122"/>
      <c r="DB599" s="122"/>
      <c r="DL599" s="130"/>
      <c r="EK599" s="132"/>
    </row>
    <row r="600" s="122" customFormat="1" spans="1:141">
      <c r="A600" s="145"/>
      <c r="BO600" s="128"/>
      <c r="CX600" s="129"/>
      <c r="CY600" s="129"/>
      <c r="CZ600" s="122"/>
      <c r="DA600" s="122"/>
      <c r="DB600" s="122"/>
      <c r="DL600" s="130"/>
      <c r="EK600" s="132"/>
    </row>
    <row r="601" s="122" customFormat="1" spans="1:141">
      <c r="A601" s="145"/>
      <c r="BO601" s="128"/>
      <c r="CX601" s="129"/>
      <c r="CY601" s="129"/>
      <c r="CZ601" s="122"/>
      <c r="DA601" s="122"/>
      <c r="DB601" s="122"/>
      <c r="DL601" s="130"/>
      <c r="EK601" s="132"/>
    </row>
    <row r="602" s="122" customFormat="1" spans="1:141">
      <c r="A602" s="145"/>
      <c r="BO602" s="128"/>
      <c r="CX602" s="129"/>
      <c r="CY602" s="129"/>
      <c r="CZ602" s="122"/>
      <c r="DA602" s="122"/>
      <c r="DB602" s="122"/>
      <c r="DL602" s="130"/>
      <c r="EK602" s="132"/>
    </row>
    <row r="603" s="122" customFormat="1" spans="1:141">
      <c r="A603" s="145"/>
      <c r="BO603" s="128"/>
      <c r="CX603" s="129"/>
      <c r="CY603" s="129"/>
      <c r="CZ603" s="122"/>
      <c r="DA603" s="122"/>
      <c r="DB603" s="122"/>
      <c r="DL603" s="130"/>
      <c r="EK603" s="132"/>
    </row>
    <row r="604" s="122" customFormat="1" spans="1:141">
      <c r="A604" s="145"/>
      <c r="BO604" s="128"/>
      <c r="CX604" s="129"/>
      <c r="CY604" s="129"/>
      <c r="CZ604" s="122"/>
      <c r="DA604" s="122"/>
      <c r="DB604" s="122"/>
      <c r="DL604" s="130"/>
      <c r="EK604" s="132"/>
    </row>
    <row r="605" s="122" customFormat="1" spans="1:141">
      <c r="A605" s="145"/>
      <c r="BO605" s="128"/>
      <c r="CX605" s="129"/>
      <c r="CY605" s="129"/>
      <c r="CZ605" s="122"/>
      <c r="DA605" s="122"/>
      <c r="DB605" s="122"/>
      <c r="DL605" s="130"/>
      <c r="EK605" s="132"/>
    </row>
    <row r="606" s="122" customFormat="1" spans="1:141">
      <c r="A606" s="145"/>
      <c r="BO606" s="128"/>
      <c r="CX606" s="129"/>
      <c r="CY606" s="129"/>
      <c r="CZ606" s="122"/>
      <c r="DA606" s="122"/>
      <c r="DB606" s="122"/>
      <c r="DL606" s="130"/>
      <c r="EK606" s="132"/>
    </row>
    <row r="607" s="122" customFormat="1" spans="1:141">
      <c r="A607" s="145"/>
      <c r="BO607" s="128"/>
      <c r="CX607" s="129"/>
      <c r="CY607" s="129"/>
      <c r="CZ607" s="122"/>
      <c r="DA607" s="122"/>
      <c r="DB607" s="122"/>
      <c r="DL607" s="130"/>
      <c r="EK607" s="132"/>
    </row>
    <row r="608" s="122" customFormat="1" spans="1:141">
      <c r="A608" s="145"/>
      <c r="BO608" s="128"/>
      <c r="CX608" s="129"/>
      <c r="CY608" s="129"/>
      <c r="CZ608" s="122"/>
      <c r="DA608" s="122"/>
      <c r="DB608" s="122"/>
      <c r="DL608" s="130"/>
      <c r="EK608" s="132"/>
    </row>
    <row r="609" s="122" customFormat="1" spans="1:141">
      <c r="A609" s="145"/>
      <c r="BO609" s="128"/>
      <c r="CX609" s="129"/>
      <c r="CY609" s="129"/>
      <c r="CZ609" s="122"/>
      <c r="DA609" s="122"/>
      <c r="DB609" s="122"/>
      <c r="DL609" s="130"/>
      <c r="EK609" s="132"/>
    </row>
    <row r="610" s="122" customFormat="1" spans="1:141">
      <c r="A610" s="145"/>
      <c r="BO610" s="128"/>
      <c r="CX610" s="129"/>
      <c r="CY610" s="129"/>
      <c r="CZ610" s="122"/>
      <c r="DA610" s="122"/>
      <c r="DB610" s="122"/>
      <c r="DL610" s="130"/>
      <c r="EK610" s="132"/>
    </row>
    <row r="611" s="122" customFormat="1" spans="1:141">
      <c r="A611" s="145"/>
      <c r="BO611" s="128"/>
      <c r="CX611" s="129"/>
      <c r="CY611" s="129"/>
      <c r="CZ611" s="122"/>
      <c r="DA611" s="122"/>
      <c r="DB611" s="122"/>
      <c r="DL611" s="130"/>
      <c r="EK611" s="132"/>
    </row>
    <row r="612" s="122" customFormat="1" spans="1:141">
      <c r="A612" s="145"/>
      <c r="BO612" s="128"/>
      <c r="CX612" s="129"/>
      <c r="CY612" s="129"/>
      <c r="CZ612" s="122"/>
      <c r="DA612" s="122"/>
      <c r="DB612" s="122"/>
      <c r="DL612" s="130"/>
      <c r="EK612" s="132"/>
    </row>
    <row r="613" s="122" customFormat="1" spans="1:141">
      <c r="A613" s="145"/>
      <c r="BO613" s="128"/>
      <c r="CX613" s="129"/>
      <c r="CY613" s="129"/>
      <c r="CZ613" s="122"/>
      <c r="DA613" s="122"/>
      <c r="DB613" s="122"/>
      <c r="DL613" s="130"/>
      <c r="EK613" s="132"/>
    </row>
    <row r="614" s="122" customFormat="1" spans="1:141">
      <c r="A614" s="145"/>
      <c r="BO614" s="128"/>
      <c r="CX614" s="129"/>
      <c r="CY614" s="129"/>
      <c r="CZ614" s="122"/>
      <c r="DA614" s="122"/>
      <c r="DB614" s="122"/>
      <c r="DL614" s="130"/>
      <c r="EK614" s="132"/>
    </row>
    <row r="615" s="122" customFormat="1" spans="1:141">
      <c r="A615" s="145"/>
      <c r="BO615" s="128"/>
      <c r="CX615" s="129"/>
      <c r="CY615" s="129"/>
      <c r="CZ615" s="122"/>
      <c r="DA615" s="122"/>
      <c r="DB615" s="122"/>
      <c r="DL615" s="130"/>
      <c r="EK615" s="132"/>
    </row>
    <row r="616" s="122" customFormat="1" spans="1:141">
      <c r="A616" s="145"/>
      <c r="BO616" s="128"/>
      <c r="CX616" s="129"/>
      <c r="CY616" s="129"/>
      <c r="CZ616" s="122"/>
      <c r="DA616" s="122"/>
      <c r="DB616" s="122"/>
      <c r="DL616" s="130"/>
      <c r="EK616" s="132"/>
    </row>
    <row r="617" s="122" customFormat="1" spans="1:141">
      <c r="A617" s="145"/>
      <c r="BO617" s="128"/>
      <c r="CX617" s="129"/>
      <c r="CY617" s="129"/>
      <c r="CZ617" s="122"/>
      <c r="DA617" s="122"/>
      <c r="DB617" s="122"/>
      <c r="DL617" s="130"/>
      <c r="EK617" s="132"/>
    </row>
    <row r="618" s="122" customFormat="1" spans="1:141">
      <c r="A618" s="145"/>
      <c r="BO618" s="128"/>
      <c r="CX618" s="129"/>
      <c r="CY618" s="129"/>
      <c r="CZ618" s="122"/>
      <c r="DA618" s="122"/>
      <c r="DB618" s="122"/>
      <c r="DL618" s="130"/>
      <c r="EK618" s="132"/>
    </row>
    <row r="619" s="122" customFormat="1" spans="1:141">
      <c r="A619" s="145"/>
      <c r="BO619" s="128"/>
      <c r="CX619" s="129"/>
      <c r="CY619" s="129"/>
      <c r="CZ619" s="122"/>
      <c r="DA619" s="122"/>
      <c r="DB619" s="122"/>
      <c r="DL619" s="130"/>
      <c r="EK619" s="132"/>
    </row>
    <row r="620" s="122" customFormat="1" spans="1:141">
      <c r="A620" s="145"/>
      <c r="BO620" s="128"/>
      <c r="CX620" s="129"/>
      <c r="CY620" s="129"/>
      <c r="CZ620" s="122"/>
      <c r="DA620" s="122"/>
      <c r="DB620" s="122"/>
      <c r="DL620" s="130"/>
      <c r="EK620" s="132"/>
    </row>
    <row r="621" s="122" customFormat="1" spans="1:141">
      <c r="A621" s="145"/>
      <c r="BO621" s="128"/>
      <c r="CX621" s="129"/>
      <c r="CY621" s="129"/>
      <c r="CZ621" s="122"/>
      <c r="DA621" s="122"/>
      <c r="DB621" s="122"/>
      <c r="DL621" s="130"/>
      <c r="EK621" s="132"/>
    </row>
    <row r="622" s="122" customFormat="1" spans="1:141">
      <c r="A622" s="145"/>
      <c r="BO622" s="128"/>
      <c r="CX622" s="129"/>
      <c r="CY622" s="129"/>
      <c r="CZ622" s="122"/>
      <c r="DA622" s="122"/>
      <c r="DB622" s="122"/>
      <c r="DL622" s="130"/>
      <c r="EK622" s="132"/>
    </row>
    <row r="623" s="122" customFormat="1" spans="1:141">
      <c r="A623" s="145"/>
      <c r="BO623" s="128"/>
      <c r="CX623" s="129"/>
      <c r="CY623" s="129"/>
      <c r="CZ623" s="122"/>
      <c r="DA623" s="122"/>
      <c r="DB623" s="122"/>
      <c r="DL623" s="130"/>
      <c r="EK623" s="132"/>
    </row>
    <row r="624" s="122" customFormat="1" spans="1:141">
      <c r="A624" s="145"/>
      <c r="BO624" s="128"/>
      <c r="CX624" s="129"/>
      <c r="CY624" s="129"/>
      <c r="CZ624" s="122"/>
      <c r="DA624" s="122"/>
      <c r="DB624" s="122"/>
      <c r="DL624" s="130"/>
      <c r="EK624" s="132"/>
    </row>
    <row r="625" s="122" customFormat="1" spans="1:141">
      <c r="A625" s="145"/>
      <c r="BO625" s="128"/>
      <c r="CX625" s="129"/>
      <c r="CY625" s="129"/>
      <c r="CZ625" s="122"/>
      <c r="DA625" s="122"/>
      <c r="DB625" s="122"/>
      <c r="DL625" s="130"/>
      <c r="EK625" s="132"/>
    </row>
    <row r="626" s="122" customFormat="1" spans="1:141">
      <c r="A626" s="145"/>
      <c r="BO626" s="128"/>
      <c r="CX626" s="129"/>
      <c r="CY626" s="129"/>
      <c r="CZ626" s="122"/>
      <c r="DA626" s="122"/>
      <c r="DB626" s="122"/>
      <c r="DL626" s="130"/>
      <c r="EK626" s="132"/>
    </row>
    <row r="627" s="122" customFormat="1" spans="1:141">
      <c r="A627" s="145"/>
      <c r="BO627" s="128"/>
      <c r="CX627" s="129"/>
      <c r="CY627" s="129"/>
      <c r="CZ627" s="122"/>
      <c r="DA627" s="122"/>
      <c r="DB627" s="122"/>
      <c r="DL627" s="130"/>
      <c r="EK627" s="132"/>
    </row>
    <row r="628" s="122" customFormat="1" spans="1:141">
      <c r="A628" s="145"/>
      <c r="BO628" s="128"/>
      <c r="CX628" s="129"/>
      <c r="CY628" s="129"/>
      <c r="CZ628" s="122"/>
      <c r="DA628" s="122"/>
      <c r="DB628" s="122"/>
      <c r="DL628" s="130"/>
      <c r="EK628" s="132"/>
    </row>
    <row r="629" s="122" customFormat="1" spans="1:141">
      <c r="A629" s="145"/>
      <c r="BO629" s="128"/>
      <c r="CX629" s="129"/>
      <c r="CY629" s="129"/>
      <c r="CZ629" s="122"/>
      <c r="DA629" s="122"/>
      <c r="DB629" s="122"/>
      <c r="DL629" s="130"/>
      <c r="EK629" s="132"/>
    </row>
    <row r="630" s="122" customFormat="1" spans="1:141">
      <c r="A630" s="145"/>
      <c r="BO630" s="128"/>
      <c r="CX630" s="129"/>
      <c r="CY630" s="129"/>
      <c r="CZ630" s="122"/>
      <c r="DA630" s="122"/>
      <c r="DB630" s="122"/>
      <c r="DL630" s="130"/>
      <c r="EK630" s="132"/>
    </row>
    <row r="631" s="122" customFormat="1" spans="1:141">
      <c r="A631" s="145"/>
      <c r="BO631" s="128"/>
      <c r="CX631" s="129"/>
      <c r="CY631" s="129"/>
      <c r="CZ631" s="122"/>
      <c r="DA631" s="122"/>
      <c r="DB631" s="122"/>
      <c r="DL631" s="130"/>
      <c r="EK631" s="132"/>
    </row>
    <row r="632" s="122" customFormat="1" spans="1:141">
      <c r="A632" s="145"/>
      <c r="BO632" s="128"/>
      <c r="CX632" s="129"/>
      <c r="CY632" s="129"/>
      <c r="CZ632" s="122"/>
      <c r="DA632" s="122"/>
      <c r="DB632" s="122"/>
      <c r="DL632" s="130"/>
      <c r="EK632" s="132"/>
    </row>
    <row r="633" s="122" customFormat="1" spans="1:141">
      <c r="A633" s="145"/>
      <c r="BO633" s="128"/>
      <c r="CX633" s="129"/>
      <c r="CY633" s="129"/>
      <c r="CZ633" s="122"/>
      <c r="DA633" s="122"/>
      <c r="DB633" s="122"/>
      <c r="DL633" s="130"/>
      <c r="EK633" s="132"/>
    </row>
    <row r="634" s="122" customFormat="1" spans="1:141">
      <c r="A634" s="145"/>
      <c r="BO634" s="128"/>
      <c r="CX634" s="129"/>
      <c r="CY634" s="129"/>
      <c r="CZ634" s="122"/>
      <c r="DA634" s="122"/>
      <c r="DB634" s="122"/>
      <c r="DL634" s="130"/>
      <c r="EK634" s="132"/>
    </row>
    <row r="635" s="122" customFormat="1" spans="1:141">
      <c r="A635" s="145"/>
      <c r="BO635" s="128"/>
      <c r="CX635" s="129"/>
      <c r="CY635" s="129"/>
      <c r="CZ635" s="122"/>
      <c r="DA635" s="122"/>
      <c r="DB635" s="122"/>
      <c r="DL635" s="130"/>
      <c r="EK635" s="132"/>
    </row>
    <row r="636" s="122" customFormat="1" spans="1:141">
      <c r="A636" s="145"/>
      <c r="BO636" s="128"/>
      <c r="CX636" s="129"/>
      <c r="CY636" s="129"/>
      <c r="CZ636" s="122"/>
      <c r="DA636" s="122"/>
      <c r="DB636" s="122"/>
      <c r="DL636" s="130"/>
      <c r="EK636" s="132"/>
    </row>
    <row r="637" s="122" customFormat="1" spans="1:141">
      <c r="A637" s="145"/>
      <c r="BO637" s="128"/>
      <c r="CX637" s="129"/>
      <c r="CY637" s="129"/>
      <c r="CZ637" s="122"/>
      <c r="DA637" s="122"/>
      <c r="DB637" s="122"/>
      <c r="DL637" s="130"/>
      <c r="EK637" s="132"/>
    </row>
    <row r="638" s="122" customFormat="1" spans="1:141">
      <c r="A638" s="145"/>
      <c r="BO638" s="128"/>
      <c r="CX638" s="129"/>
      <c r="CY638" s="129"/>
      <c r="CZ638" s="122"/>
      <c r="DA638" s="122"/>
      <c r="DB638" s="122"/>
      <c r="DL638" s="130"/>
      <c r="EK638" s="132"/>
    </row>
    <row r="639" s="122" customFormat="1" spans="1:141">
      <c r="A639" s="145"/>
      <c r="BO639" s="128"/>
      <c r="CX639" s="129"/>
      <c r="CY639" s="129"/>
      <c r="CZ639" s="122"/>
      <c r="DA639" s="122"/>
      <c r="DB639" s="122"/>
      <c r="DL639" s="130"/>
      <c r="EK639" s="132"/>
    </row>
    <row r="640" s="122" customFormat="1" spans="1:141">
      <c r="A640" s="145"/>
      <c r="BO640" s="128"/>
      <c r="CX640" s="129"/>
      <c r="CY640" s="129"/>
      <c r="CZ640" s="122"/>
      <c r="DA640" s="122"/>
      <c r="DB640" s="122"/>
      <c r="DL640" s="130"/>
      <c r="EK640" s="132"/>
    </row>
    <row r="641" s="122" customFormat="1" spans="1:141">
      <c r="A641" s="145"/>
      <c r="BO641" s="128"/>
      <c r="CX641" s="129"/>
      <c r="CY641" s="129"/>
      <c r="CZ641" s="122"/>
      <c r="DA641" s="122"/>
      <c r="DB641" s="122"/>
      <c r="DL641" s="130"/>
      <c r="EK641" s="132"/>
    </row>
    <row r="642" s="122" customFormat="1" spans="1:141">
      <c r="A642" s="145"/>
      <c r="BO642" s="128"/>
      <c r="CX642" s="129"/>
      <c r="CY642" s="129"/>
      <c r="CZ642" s="122"/>
      <c r="DA642" s="122"/>
      <c r="DB642" s="122"/>
      <c r="DL642" s="130"/>
      <c r="EK642" s="132"/>
    </row>
    <row r="643" s="122" customFormat="1" spans="1:141">
      <c r="A643" s="145"/>
      <c r="BO643" s="128"/>
      <c r="CX643" s="129"/>
      <c r="CY643" s="129"/>
      <c r="CZ643" s="122"/>
      <c r="DA643" s="122"/>
      <c r="DB643" s="122"/>
      <c r="DL643" s="130"/>
      <c r="EK643" s="132"/>
    </row>
    <row r="644" s="122" customFormat="1" spans="1:141">
      <c r="A644" s="145"/>
      <c r="BO644" s="128"/>
      <c r="CX644" s="129"/>
      <c r="CY644" s="129"/>
      <c r="CZ644" s="122"/>
      <c r="DA644" s="122"/>
      <c r="DB644" s="122"/>
      <c r="DL644" s="130"/>
      <c r="EK644" s="132"/>
    </row>
    <row r="645" s="122" customFormat="1" spans="1:141">
      <c r="A645" s="145"/>
      <c r="BO645" s="128"/>
      <c r="CX645" s="129"/>
      <c r="CY645" s="129"/>
      <c r="CZ645" s="122"/>
      <c r="DA645" s="122"/>
      <c r="DB645" s="122"/>
      <c r="DL645" s="130"/>
      <c r="EK645" s="132"/>
    </row>
    <row r="646" s="122" customFormat="1" spans="1:141">
      <c r="A646" s="145"/>
      <c r="BO646" s="128"/>
      <c r="CX646" s="129"/>
      <c r="CY646" s="129"/>
      <c r="CZ646" s="122"/>
      <c r="DA646" s="122"/>
      <c r="DB646" s="122"/>
      <c r="DL646" s="130"/>
      <c r="EK646" s="132"/>
    </row>
    <row r="647" s="122" customFormat="1" spans="1:141">
      <c r="A647" s="145"/>
      <c r="BO647" s="128"/>
      <c r="CX647" s="129"/>
      <c r="CY647" s="129"/>
      <c r="CZ647" s="122"/>
      <c r="DA647" s="122"/>
      <c r="DB647" s="122"/>
      <c r="DL647" s="130"/>
      <c r="EK647" s="132"/>
    </row>
    <row r="648" s="122" customFormat="1" spans="1:141">
      <c r="A648" s="145"/>
      <c r="BO648" s="128"/>
      <c r="CX648" s="129"/>
      <c r="CY648" s="129"/>
      <c r="CZ648" s="122"/>
      <c r="DA648" s="122"/>
      <c r="DB648" s="122"/>
      <c r="DL648" s="130"/>
      <c r="EK648" s="132"/>
    </row>
    <row r="649" s="122" customFormat="1" spans="1:141">
      <c r="A649" s="145"/>
      <c r="BO649" s="128"/>
      <c r="CX649" s="129"/>
      <c r="CY649" s="129"/>
      <c r="CZ649" s="122"/>
      <c r="DA649" s="122"/>
      <c r="DB649" s="122"/>
      <c r="DL649" s="130"/>
      <c r="EK649" s="132"/>
    </row>
    <row r="650" s="122" customFormat="1" spans="1:141">
      <c r="A650" s="145"/>
      <c r="BO650" s="128"/>
      <c r="CX650" s="129"/>
      <c r="CY650" s="129"/>
      <c r="CZ650" s="122"/>
      <c r="DA650" s="122"/>
      <c r="DB650" s="122"/>
      <c r="DL650" s="130"/>
      <c r="EK650" s="132"/>
    </row>
    <row r="651" s="122" customFormat="1" spans="1:141">
      <c r="A651" s="145"/>
      <c r="BO651" s="128"/>
      <c r="CX651" s="129"/>
      <c r="CY651" s="129"/>
      <c r="CZ651" s="122"/>
      <c r="DA651" s="122"/>
      <c r="DB651" s="122"/>
      <c r="DL651" s="130"/>
      <c r="EK651" s="132"/>
    </row>
    <row r="652" s="122" customFormat="1" spans="1:141">
      <c r="A652" s="145"/>
      <c r="BO652" s="128"/>
      <c r="CX652" s="129"/>
      <c r="CY652" s="129"/>
      <c r="CZ652" s="122"/>
      <c r="DA652" s="122"/>
      <c r="DB652" s="122"/>
      <c r="DL652" s="130"/>
      <c r="EK652" s="132"/>
    </row>
    <row r="653" s="122" customFormat="1" spans="1:141">
      <c r="A653" s="145"/>
      <c r="BO653" s="128"/>
      <c r="CX653" s="129"/>
      <c r="CY653" s="129"/>
      <c r="CZ653" s="122"/>
      <c r="DA653" s="122"/>
      <c r="DB653" s="122"/>
      <c r="DL653" s="130"/>
      <c r="EK653" s="132"/>
    </row>
    <row r="654" s="122" customFormat="1" spans="1:141">
      <c r="A654" s="145"/>
      <c r="BO654" s="128"/>
      <c r="CX654" s="129"/>
      <c r="CY654" s="129"/>
      <c r="CZ654" s="122"/>
      <c r="DA654" s="122"/>
      <c r="DB654" s="122"/>
      <c r="DL654" s="130"/>
      <c r="EK654" s="132"/>
    </row>
    <row r="655" s="122" customFormat="1" spans="1:141">
      <c r="A655" s="145"/>
      <c r="BO655" s="128"/>
      <c r="CX655" s="129"/>
      <c r="CY655" s="129"/>
      <c r="CZ655" s="122"/>
      <c r="DA655" s="122"/>
      <c r="DB655" s="122"/>
      <c r="DL655" s="130"/>
      <c r="EK655" s="132"/>
    </row>
    <row r="656" s="122" customFormat="1" spans="1:141">
      <c r="A656" s="145"/>
      <c r="BO656" s="128"/>
      <c r="CX656" s="129"/>
      <c r="CY656" s="129"/>
      <c r="CZ656" s="122"/>
      <c r="DA656" s="122"/>
      <c r="DB656" s="122"/>
      <c r="DL656" s="130"/>
      <c r="EK656" s="132"/>
    </row>
    <row r="657" s="122" customFormat="1" spans="1:141">
      <c r="A657" s="145"/>
      <c r="BO657" s="128"/>
      <c r="CX657" s="129"/>
      <c r="CY657" s="129"/>
      <c r="CZ657" s="122"/>
      <c r="DA657" s="122"/>
      <c r="DB657" s="122"/>
      <c r="DL657" s="130"/>
      <c r="EK657" s="132"/>
    </row>
    <row r="658" s="122" customFormat="1" spans="1:141">
      <c r="A658" s="145"/>
      <c r="BO658" s="128"/>
      <c r="CX658" s="129"/>
      <c r="CY658" s="129"/>
      <c r="CZ658" s="122"/>
      <c r="DA658" s="122"/>
      <c r="DB658" s="122"/>
      <c r="DL658" s="130"/>
      <c r="EK658" s="132"/>
    </row>
    <row r="659" s="122" customFormat="1" spans="1:141">
      <c r="A659" s="145"/>
      <c r="BO659" s="128"/>
      <c r="CX659" s="129"/>
      <c r="CY659" s="129"/>
      <c r="CZ659" s="122"/>
      <c r="DA659" s="122"/>
      <c r="DB659" s="122"/>
      <c r="DL659" s="130"/>
      <c r="EK659" s="132"/>
    </row>
    <row r="660" s="122" customFormat="1" spans="1:141">
      <c r="A660" s="145"/>
      <c r="BO660" s="128"/>
      <c r="CX660" s="129"/>
      <c r="CY660" s="129"/>
      <c r="CZ660" s="122"/>
      <c r="DA660" s="122"/>
      <c r="DB660" s="122"/>
      <c r="DL660" s="130"/>
      <c r="EK660" s="132"/>
    </row>
    <row r="661" s="122" customFormat="1" spans="1:141">
      <c r="A661" s="145"/>
      <c r="BO661" s="128"/>
      <c r="CX661" s="129"/>
      <c r="CY661" s="129"/>
      <c r="CZ661" s="122"/>
      <c r="DA661" s="122"/>
      <c r="DB661" s="122"/>
      <c r="DL661" s="130"/>
      <c r="EK661" s="132"/>
    </row>
    <row r="662" s="122" customFormat="1" spans="1:141">
      <c r="A662" s="145"/>
      <c r="BO662" s="128"/>
      <c r="CX662" s="129"/>
      <c r="CY662" s="129"/>
      <c r="CZ662" s="122"/>
      <c r="DA662" s="122"/>
      <c r="DB662" s="122"/>
      <c r="DL662" s="130"/>
      <c r="EK662" s="132"/>
    </row>
    <row r="663" s="122" customFormat="1" spans="1:141">
      <c r="A663" s="145"/>
      <c r="BO663" s="128"/>
      <c r="CX663" s="129"/>
      <c r="CY663" s="129"/>
      <c r="CZ663" s="122"/>
      <c r="DA663" s="122"/>
      <c r="DB663" s="122"/>
      <c r="DL663" s="130"/>
      <c r="EK663" s="132"/>
    </row>
    <row r="664" s="122" customFormat="1" spans="1:141">
      <c r="A664" s="145"/>
      <c r="BO664" s="128"/>
      <c r="CX664" s="129"/>
      <c r="CY664" s="129"/>
      <c r="CZ664" s="122"/>
      <c r="DA664" s="122"/>
      <c r="DB664" s="122"/>
      <c r="DL664" s="130"/>
      <c r="EK664" s="132"/>
    </row>
    <row r="665" s="122" customFormat="1" spans="1:141">
      <c r="A665" s="145"/>
      <c r="BO665" s="128"/>
      <c r="CX665" s="129"/>
      <c r="CY665" s="129"/>
      <c r="CZ665" s="122"/>
      <c r="DA665" s="122"/>
      <c r="DB665" s="122"/>
      <c r="DL665" s="130"/>
      <c r="EK665" s="132"/>
    </row>
    <row r="666" s="122" customFormat="1" spans="1:141">
      <c r="A666" s="145"/>
      <c r="BO666" s="128"/>
      <c r="CX666" s="129"/>
      <c r="CY666" s="129"/>
      <c r="CZ666" s="122"/>
      <c r="DA666" s="122"/>
      <c r="DB666" s="122"/>
      <c r="DL666" s="130"/>
      <c r="EK666" s="132"/>
    </row>
    <row r="667" s="122" customFormat="1" spans="1:141">
      <c r="A667" s="145"/>
      <c r="BO667" s="128"/>
      <c r="CX667" s="129"/>
      <c r="CY667" s="129"/>
      <c r="CZ667" s="122"/>
      <c r="DA667" s="122"/>
      <c r="DB667" s="122"/>
      <c r="DL667" s="130"/>
      <c r="EK667" s="132"/>
    </row>
    <row r="668" s="122" customFormat="1" spans="1:141">
      <c r="A668" s="145"/>
      <c r="BO668" s="128"/>
      <c r="CX668" s="129"/>
      <c r="CY668" s="129"/>
      <c r="CZ668" s="122"/>
      <c r="DA668" s="122"/>
      <c r="DB668" s="122"/>
      <c r="DL668" s="130"/>
      <c r="EK668" s="132"/>
    </row>
    <row r="669" s="122" customFormat="1" spans="1:141">
      <c r="A669" s="145"/>
      <c r="BO669" s="128"/>
      <c r="CX669" s="129"/>
      <c r="CY669" s="129"/>
      <c r="CZ669" s="122"/>
      <c r="DA669" s="122"/>
      <c r="DB669" s="122"/>
      <c r="DL669" s="130"/>
      <c r="EK669" s="132"/>
    </row>
    <row r="670" s="122" customFormat="1" spans="1:141">
      <c r="A670" s="145"/>
      <c r="BO670" s="128"/>
      <c r="CX670" s="129"/>
      <c r="CY670" s="129"/>
      <c r="CZ670" s="122"/>
      <c r="DA670" s="122"/>
      <c r="DB670" s="122"/>
      <c r="DL670" s="130"/>
      <c r="EK670" s="132"/>
    </row>
    <row r="671" s="122" customFormat="1" spans="1:141">
      <c r="A671" s="145"/>
      <c r="BO671" s="128"/>
      <c r="CX671" s="129"/>
      <c r="CY671" s="129"/>
      <c r="CZ671" s="122"/>
      <c r="DA671" s="122"/>
      <c r="DB671" s="122"/>
      <c r="DL671" s="130"/>
      <c r="EK671" s="132"/>
    </row>
    <row r="672" s="122" customFormat="1" spans="1:141">
      <c r="A672" s="145"/>
      <c r="BO672" s="128"/>
      <c r="CX672" s="129"/>
      <c r="CY672" s="129"/>
      <c r="CZ672" s="122"/>
      <c r="DA672" s="122"/>
      <c r="DB672" s="122"/>
      <c r="DL672" s="130"/>
      <c r="EK672" s="132"/>
    </row>
    <row r="673" s="122" customFormat="1" spans="1:141">
      <c r="A673" s="145"/>
      <c r="BO673" s="128"/>
      <c r="CX673" s="129"/>
      <c r="CY673" s="129"/>
      <c r="CZ673" s="122"/>
      <c r="DA673" s="122"/>
      <c r="DB673" s="122"/>
      <c r="DL673" s="130"/>
      <c r="EK673" s="132"/>
    </row>
    <row r="674" s="122" customFormat="1" spans="1:141">
      <c r="A674" s="145"/>
      <c r="BO674" s="128"/>
      <c r="CX674" s="129"/>
      <c r="CY674" s="129"/>
      <c r="CZ674" s="122"/>
      <c r="DA674" s="122"/>
      <c r="DB674" s="122"/>
      <c r="DL674" s="130"/>
      <c r="EK674" s="132"/>
    </row>
    <row r="675" s="122" customFormat="1" spans="1:141">
      <c r="A675" s="145"/>
      <c r="BO675" s="128"/>
      <c r="CX675" s="129"/>
      <c r="CY675" s="129"/>
      <c r="CZ675" s="122"/>
      <c r="DA675" s="122"/>
      <c r="DB675" s="122"/>
      <c r="DL675" s="130"/>
      <c r="EK675" s="132"/>
    </row>
    <row r="676" s="122" customFormat="1" spans="1:141">
      <c r="A676" s="145"/>
      <c r="BO676" s="128"/>
      <c r="CX676" s="129"/>
      <c r="CY676" s="129"/>
      <c r="CZ676" s="122"/>
      <c r="DA676" s="122"/>
      <c r="DB676" s="122"/>
      <c r="DL676" s="130"/>
      <c r="EK676" s="132"/>
    </row>
    <row r="677" s="122" customFormat="1" spans="1:141">
      <c r="A677" s="145"/>
      <c r="BO677" s="128"/>
      <c r="CX677" s="129"/>
      <c r="CY677" s="129"/>
      <c r="CZ677" s="122"/>
      <c r="DA677" s="122"/>
      <c r="DB677" s="122"/>
      <c r="DL677" s="130"/>
      <c r="EK677" s="132"/>
    </row>
    <row r="678" s="122" customFormat="1" spans="1:141">
      <c r="A678" s="145"/>
      <c r="BO678" s="128"/>
      <c r="CX678" s="129"/>
      <c r="CY678" s="129"/>
      <c r="CZ678" s="122"/>
      <c r="DA678" s="122"/>
      <c r="DB678" s="122"/>
      <c r="DL678" s="130"/>
      <c r="EK678" s="132"/>
    </row>
    <row r="679" s="122" customFormat="1" spans="1:141">
      <c r="A679" s="145"/>
      <c r="BO679" s="128"/>
      <c r="CX679" s="129"/>
      <c r="CY679" s="129"/>
      <c r="CZ679" s="122"/>
      <c r="DA679" s="122"/>
      <c r="DB679" s="122"/>
      <c r="DL679" s="130"/>
      <c r="EK679" s="132"/>
    </row>
    <row r="680" s="122" customFormat="1" spans="1:141">
      <c r="A680" s="145"/>
      <c r="BO680" s="128"/>
      <c r="CX680" s="129"/>
      <c r="CY680" s="129"/>
      <c r="CZ680" s="122"/>
      <c r="DA680" s="122"/>
      <c r="DB680" s="122"/>
      <c r="DL680" s="130"/>
      <c r="EK680" s="132"/>
    </row>
    <row r="681" s="122" customFormat="1" spans="1:141">
      <c r="A681" s="145"/>
      <c r="BO681" s="128"/>
      <c r="CX681" s="129"/>
      <c r="CY681" s="129"/>
      <c r="CZ681" s="122"/>
      <c r="DA681" s="122"/>
      <c r="DB681" s="122"/>
      <c r="DL681" s="130"/>
      <c r="EK681" s="132"/>
    </row>
    <row r="682" s="122" customFormat="1" spans="1:141">
      <c r="A682" s="145"/>
      <c r="BO682" s="128"/>
      <c r="CX682" s="129"/>
      <c r="CY682" s="129"/>
      <c r="CZ682" s="122"/>
      <c r="DA682" s="122"/>
      <c r="DB682" s="122"/>
      <c r="DL682" s="130"/>
      <c r="EK682" s="132"/>
    </row>
    <row r="683" s="122" customFormat="1" spans="1:141">
      <c r="A683" s="145"/>
      <c r="BO683" s="128"/>
      <c r="CX683" s="129"/>
      <c r="CY683" s="129"/>
      <c r="CZ683" s="122"/>
      <c r="DA683" s="122"/>
      <c r="DB683" s="122"/>
      <c r="DL683" s="130"/>
      <c r="EK683" s="132"/>
    </row>
    <row r="684" s="122" customFormat="1" spans="1:141">
      <c r="A684" s="145"/>
      <c r="BO684" s="128"/>
      <c r="CX684" s="129"/>
      <c r="CY684" s="129"/>
      <c r="CZ684" s="122"/>
      <c r="DA684" s="122"/>
      <c r="DB684" s="122"/>
      <c r="DL684" s="130"/>
      <c r="EK684" s="132"/>
    </row>
    <row r="685" s="122" customFormat="1" spans="1:141">
      <c r="A685" s="145"/>
      <c r="BO685" s="128"/>
      <c r="CX685" s="129"/>
      <c r="CY685" s="129"/>
      <c r="CZ685" s="122"/>
      <c r="DA685" s="122"/>
      <c r="DB685" s="122"/>
      <c r="DL685" s="130"/>
      <c r="EK685" s="132"/>
    </row>
    <row r="686" s="122" customFormat="1" spans="1:141">
      <c r="A686" s="145"/>
      <c r="BO686" s="128"/>
      <c r="CX686" s="129"/>
      <c r="CY686" s="129"/>
      <c r="CZ686" s="122"/>
      <c r="DA686" s="122"/>
      <c r="DB686" s="122"/>
      <c r="DL686" s="130"/>
      <c r="EK686" s="132"/>
    </row>
    <row r="687" s="122" customFormat="1" spans="1:141">
      <c r="A687" s="145"/>
      <c r="BO687" s="128"/>
      <c r="CX687" s="129"/>
      <c r="CY687" s="129"/>
      <c r="CZ687" s="122"/>
      <c r="DA687" s="122"/>
      <c r="DB687" s="122"/>
      <c r="DL687" s="130"/>
      <c r="EK687" s="132"/>
    </row>
    <row r="688" s="122" customFormat="1" spans="1:141">
      <c r="A688" s="145"/>
      <c r="BO688" s="128"/>
      <c r="CX688" s="129"/>
      <c r="CY688" s="129"/>
      <c r="CZ688" s="122"/>
      <c r="DA688" s="122"/>
      <c r="DB688" s="122"/>
      <c r="DL688" s="130"/>
      <c r="EK688" s="132"/>
    </row>
    <row r="689" s="122" customFormat="1" spans="1:141">
      <c r="A689" s="145"/>
      <c r="BO689" s="128"/>
      <c r="CX689" s="129"/>
      <c r="CY689" s="129"/>
      <c r="CZ689" s="122"/>
      <c r="DA689" s="122"/>
      <c r="DB689" s="122"/>
      <c r="DL689" s="130"/>
      <c r="EK689" s="132"/>
    </row>
    <row r="690" s="122" customFormat="1" spans="1:141">
      <c r="A690" s="145"/>
      <c r="BO690" s="128"/>
      <c r="CX690" s="129"/>
      <c r="CY690" s="129"/>
      <c r="CZ690" s="122"/>
      <c r="DA690" s="122"/>
      <c r="DB690" s="122"/>
      <c r="DL690" s="130"/>
      <c r="EK690" s="132"/>
    </row>
    <row r="691" s="122" customFormat="1" spans="1:141">
      <c r="A691" s="145"/>
      <c r="BO691" s="128"/>
      <c r="CX691" s="129"/>
      <c r="CY691" s="129"/>
      <c r="CZ691" s="122"/>
      <c r="DA691" s="122"/>
      <c r="DB691" s="122"/>
      <c r="DL691" s="130"/>
      <c r="EK691" s="132"/>
    </row>
    <row r="692" s="122" customFormat="1" spans="1:141">
      <c r="A692" s="145"/>
      <c r="BO692" s="128"/>
      <c r="CX692" s="129"/>
      <c r="CY692" s="129"/>
      <c r="CZ692" s="122"/>
      <c r="DA692" s="122"/>
      <c r="DB692" s="122"/>
      <c r="DL692" s="130"/>
      <c r="EK692" s="132"/>
    </row>
    <row r="693" s="122" customFormat="1" spans="1:141">
      <c r="A693" s="145"/>
      <c r="BO693" s="128"/>
      <c r="CX693" s="129"/>
      <c r="CY693" s="129"/>
      <c r="CZ693" s="122"/>
      <c r="DA693" s="122"/>
      <c r="DB693" s="122"/>
      <c r="DL693" s="130"/>
      <c r="EK693" s="132"/>
    </row>
    <row r="694" s="122" customFormat="1" spans="1:141">
      <c r="A694" s="145"/>
      <c r="BO694" s="128"/>
      <c r="CX694" s="129"/>
      <c r="CY694" s="129"/>
      <c r="CZ694" s="122"/>
      <c r="DA694" s="122"/>
      <c r="DB694" s="122"/>
      <c r="DL694" s="130"/>
      <c r="EK694" s="132"/>
    </row>
    <row r="695" s="122" customFormat="1" spans="1:141">
      <c r="A695" s="145"/>
      <c r="BO695" s="128"/>
      <c r="CX695" s="129"/>
      <c r="CY695" s="129"/>
      <c r="CZ695" s="122"/>
      <c r="DA695" s="122"/>
      <c r="DB695" s="122"/>
      <c r="DL695" s="130"/>
      <c r="EK695" s="132"/>
    </row>
    <row r="696" s="122" customFormat="1" spans="1:141">
      <c r="A696" s="145"/>
      <c r="BO696" s="128"/>
      <c r="CX696" s="129"/>
      <c r="CY696" s="129"/>
      <c r="CZ696" s="122"/>
      <c r="DA696" s="122"/>
      <c r="DB696" s="122"/>
      <c r="DL696" s="130"/>
      <c r="EK696" s="132"/>
    </row>
    <row r="697" s="122" customFormat="1" spans="1:141">
      <c r="A697" s="145"/>
      <c r="BO697" s="128"/>
      <c r="CX697" s="129"/>
      <c r="CY697" s="129"/>
      <c r="CZ697" s="122"/>
      <c r="DA697" s="122"/>
      <c r="DB697" s="122"/>
      <c r="DL697" s="130"/>
      <c r="EK697" s="132"/>
    </row>
    <row r="698" s="122" customFormat="1" spans="1:141">
      <c r="A698" s="145"/>
      <c r="BO698" s="128"/>
      <c r="CX698" s="129"/>
      <c r="CY698" s="129"/>
      <c r="CZ698" s="122"/>
      <c r="DA698" s="122"/>
      <c r="DB698" s="122"/>
      <c r="DL698" s="130"/>
      <c r="EK698" s="132"/>
    </row>
    <row r="699" s="122" customFormat="1" spans="1:141">
      <c r="A699" s="145"/>
      <c r="BO699" s="128"/>
      <c r="CX699" s="129"/>
      <c r="CY699" s="129"/>
      <c r="CZ699" s="122"/>
      <c r="DA699" s="122"/>
      <c r="DB699" s="122"/>
      <c r="DL699" s="130"/>
      <c r="EK699" s="132"/>
    </row>
    <row r="700" s="122" customFormat="1" spans="1:141">
      <c r="A700" s="145"/>
      <c r="BO700" s="128"/>
      <c r="CX700" s="129"/>
      <c r="CY700" s="129"/>
      <c r="CZ700" s="122"/>
      <c r="DA700" s="122"/>
      <c r="DB700" s="122"/>
      <c r="DL700" s="130"/>
      <c r="EK700" s="132"/>
    </row>
    <row r="701" s="122" customFormat="1" spans="1:141">
      <c r="A701" s="145"/>
      <c r="BO701" s="128"/>
      <c r="CX701" s="129"/>
      <c r="CY701" s="129"/>
      <c r="CZ701" s="122"/>
      <c r="DA701" s="122"/>
      <c r="DB701" s="122"/>
      <c r="DL701" s="130"/>
      <c r="EK701" s="132"/>
    </row>
    <row r="702" s="122" customFormat="1" spans="1:141">
      <c r="A702" s="145"/>
      <c r="BO702" s="128"/>
      <c r="CX702" s="129"/>
      <c r="CY702" s="129"/>
      <c r="CZ702" s="122"/>
      <c r="DA702" s="122"/>
      <c r="DB702" s="122"/>
      <c r="DL702" s="130"/>
      <c r="EK702" s="132"/>
    </row>
    <row r="703" s="122" customFormat="1" spans="1:141">
      <c r="A703" s="145"/>
      <c r="BO703" s="128"/>
      <c r="CX703" s="129"/>
      <c r="CY703" s="129"/>
      <c r="CZ703" s="122"/>
      <c r="DA703" s="122"/>
      <c r="DB703" s="122"/>
      <c r="DL703" s="130"/>
      <c r="EK703" s="132"/>
    </row>
    <row r="704" s="122" customFormat="1" spans="1:141">
      <c r="A704" s="145"/>
      <c r="BO704" s="128"/>
      <c r="CX704" s="129"/>
      <c r="CY704" s="129"/>
      <c r="CZ704" s="122"/>
      <c r="DA704" s="122"/>
      <c r="DB704" s="122"/>
      <c r="DL704" s="130"/>
      <c r="EK704" s="132"/>
    </row>
    <row r="705" s="122" customFormat="1" spans="1:141">
      <c r="A705" s="145"/>
      <c r="BO705" s="128"/>
      <c r="CX705" s="129"/>
      <c r="CY705" s="129"/>
      <c r="CZ705" s="122"/>
      <c r="DA705" s="122"/>
      <c r="DB705" s="122"/>
      <c r="DL705" s="130"/>
      <c r="EK705" s="132"/>
    </row>
    <row r="706" s="122" customFormat="1" spans="1:141">
      <c r="A706" s="145"/>
      <c r="BO706" s="128"/>
      <c r="CX706" s="129"/>
      <c r="CY706" s="129"/>
      <c r="CZ706" s="122"/>
      <c r="DA706" s="122"/>
      <c r="DB706" s="122"/>
      <c r="DL706" s="130"/>
      <c r="EK706" s="132"/>
    </row>
    <row r="707" s="122" customFormat="1" spans="1:141">
      <c r="A707" s="145"/>
      <c r="BO707" s="128"/>
      <c r="CX707" s="129"/>
      <c r="CY707" s="129"/>
      <c r="CZ707" s="122"/>
      <c r="DA707" s="122"/>
      <c r="DB707" s="122"/>
      <c r="DL707" s="130"/>
      <c r="EK707" s="132"/>
    </row>
    <row r="708" s="122" customFormat="1" spans="1:141">
      <c r="A708" s="145"/>
      <c r="BO708" s="128"/>
      <c r="CX708" s="129"/>
      <c r="CY708" s="129"/>
      <c r="CZ708" s="122"/>
      <c r="DA708" s="122"/>
      <c r="DB708" s="122"/>
      <c r="DL708" s="130"/>
      <c r="EK708" s="132"/>
    </row>
    <row r="709" s="122" customFormat="1" spans="1:141">
      <c r="A709" s="145"/>
      <c r="BO709" s="128"/>
      <c r="CX709" s="129"/>
      <c r="CY709" s="129"/>
      <c r="CZ709" s="122"/>
      <c r="DA709" s="122"/>
      <c r="DB709" s="122"/>
      <c r="DL709" s="130"/>
      <c r="EK709" s="132"/>
    </row>
    <row r="710" s="122" customFormat="1" spans="1:141">
      <c r="A710" s="145"/>
      <c r="BO710" s="128"/>
      <c r="CX710" s="129"/>
      <c r="CY710" s="129"/>
      <c r="CZ710" s="122"/>
      <c r="DA710" s="122"/>
      <c r="DB710" s="122"/>
      <c r="DL710" s="130"/>
      <c r="EK710" s="132"/>
    </row>
    <row r="711" s="122" customFormat="1" spans="1:141">
      <c r="A711" s="145"/>
      <c r="BO711" s="128"/>
      <c r="CX711" s="129"/>
      <c r="CY711" s="129"/>
      <c r="CZ711" s="122"/>
      <c r="DA711" s="122"/>
      <c r="DB711" s="122"/>
      <c r="DL711" s="130"/>
      <c r="EK711" s="132"/>
    </row>
    <row r="712" s="122" customFormat="1" spans="1:141">
      <c r="A712" s="145"/>
      <c r="BO712" s="128"/>
      <c r="CX712" s="129"/>
      <c r="CY712" s="129"/>
      <c r="CZ712" s="122"/>
      <c r="DA712" s="122"/>
      <c r="DB712" s="122"/>
      <c r="DL712" s="130"/>
      <c r="EK712" s="132"/>
    </row>
    <row r="713" s="122" customFormat="1" spans="1:141">
      <c r="A713" s="145"/>
      <c r="BO713" s="128"/>
      <c r="CX713" s="129"/>
      <c r="CY713" s="129"/>
      <c r="CZ713" s="122"/>
      <c r="DA713" s="122"/>
      <c r="DB713" s="122"/>
      <c r="DL713" s="130"/>
      <c r="EK713" s="132"/>
    </row>
    <row r="714" s="122" customFormat="1" spans="1:141">
      <c r="A714" s="145"/>
      <c r="BO714" s="128"/>
      <c r="CX714" s="129"/>
      <c r="CY714" s="129"/>
      <c r="CZ714" s="122"/>
      <c r="DA714" s="122"/>
      <c r="DB714" s="122"/>
      <c r="DL714" s="130"/>
      <c r="EK714" s="132"/>
    </row>
    <row r="715" s="122" customFormat="1" spans="1:141">
      <c r="A715" s="145"/>
      <c r="BO715" s="128"/>
      <c r="CX715" s="129"/>
      <c r="CY715" s="129"/>
      <c r="CZ715" s="122"/>
      <c r="DA715" s="122"/>
      <c r="DB715" s="122"/>
      <c r="DL715" s="130"/>
      <c r="EK715" s="132"/>
    </row>
    <row r="716" s="122" customFormat="1" spans="1:141">
      <c r="A716" s="145"/>
      <c r="BO716" s="128"/>
      <c r="CX716" s="129"/>
      <c r="CY716" s="129"/>
      <c r="CZ716" s="122"/>
      <c r="DA716" s="122"/>
      <c r="DB716" s="122"/>
      <c r="DL716" s="130"/>
      <c r="EK716" s="132"/>
    </row>
    <row r="717" s="122" customFormat="1" spans="1:141">
      <c r="A717" s="145"/>
      <c r="BO717" s="128"/>
      <c r="CX717" s="129"/>
      <c r="CY717" s="129"/>
      <c r="CZ717" s="122"/>
      <c r="DA717" s="122"/>
      <c r="DB717" s="122"/>
      <c r="DL717" s="130"/>
      <c r="EK717" s="132"/>
    </row>
    <row r="718" s="122" customFormat="1" spans="1:141">
      <c r="A718" s="145"/>
      <c r="BO718" s="128"/>
      <c r="CX718" s="129"/>
      <c r="CY718" s="129"/>
      <c r="CZ718" s="122"/>
      <c r="DA718" s="122"/>
      <c r="DB718" s="122"/>
      <c r="DL718" s="130"/>
      <c r="EK718" s="132"/>
    </row>
    <row r="719" s="122" customFormat="1" spans="1:141">
      <c r="A719" s="145"/>
      <c r="BO719" s="128"/>
      <c r="CX719" s="129"/>
      <c r="CY719" s="129"/>
      <c r="CZ719" s="122"/>
      <c r="DA719" s="122"/>
      <c r="DB719" s="122"/>
      <c r="DL719" s="130"/>
      <c r="EK719" s="132"/>
    </row>
    <row r="720" s="122" customFormat="1" spans="1:141">
      <c r="A720" s="145"/>
      <c r="BO720" s="128"/>
      <c r="CX720" s="129"/>
      <c r="CY720" s="129"/>
      <c r="CZ720" s="122"/>
      <c r="DA720" s="122"/>
      <c r="DB720" s="122"/>
      <c r="DL720" s="130"/>
      <c r="EK720" s="132"/>
    </row>
    <row r="721" s="122" customFormat="1" spans="1:141">
      <c r="A721" s="145"/>
      <c r="BO721" s="128"/>
      <c r="CX721" s="129"/>
      <c r="CY721" s="129"/>
      <c r="CZ721" s="122"/>
      <c r="DA721" s="122"/>
      <c r="DB721" s="122"/>
      <c r="DL721" s="130"/>
      <c r="EK721" s="132"/>
    </row>
    <row r="722" s="122" customFormat="1" spans="1:141">
      <c r="A722" s="145"/>
      <c r="BO722" s="128"/>
      <c r="CX722" s="129"/>
      <c r="CY722" s="129"/>
      <c r="CZ722" s="122"/>
      <c r="DA722" s="122"/>
      <c r="DB722" s="122"/>
      <c r="DL722" s="130"/>
      <c r="EK722" s="132"/>
    </row>
    <row r="723" s="122" customFormat="1" spans="1:141">
      <c r="A723" s="145"/>
      <c r="BO723" s="128"/>
      <c r="CX723" s="129"/>
      <c r="CY723" s="129"/>
      <c r="CZ723" s="122"/>
      <c r="DA723" s="122"/>
      <c r="DB723" s="122"/>
      <c r="DL723" s="130"/>
      <c r="EK723" s="132"/>
    </row>
    <row r="724" s="122" customFormat="1" spans="1:141">
      <c r="A724" s="145"/>
      <c r="BO724" s="128"/>
      <c r="CX724" s="129"/>
      <c r="CY724" s="129"/>
      <c r="CZ724" s="122"/>
      <c r="DA724" s="122"/>
      <c r="DB724" s="122"/>
      <c r="DL724" s="130"/>
      <c r="EK724" s="132"/>
    </row>
    <row r="725" s="122" customFormat="1" spans="1:141">
      <c r="A725" s="145"/>
      <c r="BO725" s="128"/>
      <c r="CX725" s="129"/>
      <c r="CY725" s="129"/>
      <c r="CZ725" s="122"/>
      <c r="DA725" s="122"/>
      <c r="DB725" s="122"/>
      <c r="DL725" s="130"/>
      <c r="EK725" s="132"/>
    </row>
    <row r="726" s="122" customFormat="1" spans="1:141">
      <c r="A726" s="145"/>
      <c r="BO726" s="128"/>
      <c r="CX726" s="129"/>
      <c r="CY726" s="129"/>
      <c r="CZ726" s="122"/>
      <c r="DA726" s="122"/>
      <c r="DB726" s="122"/>
      <c r="DL726" s="130"/>
      <c r="EK726" s="132"/>
    </row>
    <row r="727" s="122" customFormat="1" spans="1:141">
      <c r="A727" s="145"/>
      <c r="BO727" s="128"/>
      <c r="CX727" s="129"/>
      <c r="CY727" s="129"/>
      <c r="CZ727" s="122"/>
      <c r="DA727" s="122"/>
      <c r="DB727" s="122"/>
      <c r="DL727" s="130"/>
      <c r="EK727" s="132"/>
    </row>
    <row r="728" s="122" customFormat="1" spans="1:141">
      <c r="A728" s="145"/>
      <c r="BO728" s="128"/>
      <c r="CX728" s="129"/>
      <c r="CY728" s="129"/>
      <c r="CZ728" s="122"/>
      <c r="DA728" s="122"/>
      <c r="DB728" s="122"/>
      <c r="DL728" s="130"/>
      <c r="EK728" s="132"/>
    </row>
    <row r="729" s="122" customFormat="1" spans="1:141">
      <c r="A729" s="145"/>
      <c r="BO729" s="128"/>
      <c r="CX729" s="129"/>
      <c r="CY729" s="129"/>
      <c r="CZ729" s="122"/>
      <c r="DA729" s="122"/>
      <c r="DB729" s="122"/>
      <c r="DL729" s="130"/>
      <c r="EK729" s="132"/>
    </row>
    <row r="730" s="122" customFormat="1" spans="1:141">
      <c r="A730" s="145"/>
      <c r="BO730" s="128"/>
      <c r="CX730" s="129"/>
      <c r="CY730" s="129"/>
      <c r="CZ730" s="122"/>
      <c r="DA730" s="122"/>
      <c r="DB730" s="122"/>
      <c r="DL730" s="130"/>
      <c r="EK730" s="132"/>
    </row>
    <row r="731" s="122" customFormat="1" spans="1:141">
      <c r="A731" s="145"/>
      <c r="BO731" s="128"/>
      <c r="CX731" s="129"/>
      <c r="CY731" s="129"/>
      <c r="CZ731" s="122"/>
      <c r="DA731" s="122"/>
      <c r="DB731" s="122"/>
      <c r="DL731" s="130"/>
      <c r="EK731" s="132"/>
    </row>
    <row r="732" s="122" customFormat="1" spans="1:141">
      <c r="A732" s="145"/>
      <c r="BO732" s="128"/>
      <c r="CX732" s="129"/>
      <c r="CY732" s="129"/>
      <c r="CZ732" s="122"/>
      <c r="DA732" s="122"/>
      <c r="DB732" s="122"/>
      <c r="DL732" s="130"/>
      <c r="EK732" s="132"/>
    </row>
    <row r="733" s="122" customFormat="1" spans="1:141">
      <c r="A733" s="145"/>
      <c r="BO733" s="128"/>
      <c r="CX733" s="129"/>
      <c r="CY733" s="129"/>
      <c r="CZ733" s="122"/>
      <c r="DA733" s="122"/>
      <c r="DB733" s="122"/>
      <c r="DL733" s="130"/>
      <c r="EK733" s="132"/>
    </row>
    <row r="734" s="122" customFormat="1" spans="1:141">
      <c r="A734" s="145"/>
      <c r="BO734" s="128"/>
      <c r="CX734" s="129"/>
      <c r="CY734" s="129"/>
      <c r="CZ734" s="122"/>
      <c r="DA734" s="122"/>
      <c r="DB734" s="122"/>
      <c r="DL734" s="130"/>
      <c r="EK734" s="132"/>
    </row>
    <row r="735" s="122" customFormat="1" spans="1:141">
      <c r="A735" s="145"/>
      <c r="BO735" s="128"/>
      <c r="CX735" s="129"/>
      <c r="CY735" s="129"/>
      <c r="CZ735" s="122"/>
      <c r="DA735" s="122"/>
      <c r="DB735" s="122"/>
      <c r="DL735" s="130"/>
      <c r="EK735" s="132"/>
    </row>
    <row r="736" s="122" customFormat="1" spans="1:141">
      <c r="A736" s="145"/>
      <c r="BO736" s="128"/>
      <c r="CX736" s="129"/>
      <c r="CY736" s="129"/>
      <c r="CZ736" s="122"/>
      <c r="DA736" s="122"/>
      <c r="DB736" s="122"/>
      <c r="DL736" s="130"/>
      <c r="EK736" s="132"/>
    </row>
    <row r="737" s="122" customFormat="1" spans="1:141">
      <c r="A737" s="145"/>
      <c r="BO737" s="128"/>
      <c r="CX737" s="129"/>
      <c r="CY737" s="129"/>
      <c r="CZ737" s="122"/>
      <c r="DA737" s="122"/>
      <c r="DB737" s="122"/>
      <c r="DL737" s="130"/>
      <c r="EK737" s="132"/>
    </row>
    <row r="738" s="122" customFormat="1" spans="1:141">
      <c r="A738" s="145"/>
      <c r="BO738" s="128"/>
      <c r="CX738" s="129"/>
      <c r="CY738" s="129"/>
      <c r="CZ738" s="122"/>
      <c r="DA738" s="122"/>
      <c r="DB738" s="122"/>
      <c r="DL738" s="130"/>
      <c r="EK738" s="132"/>
    </row>
    <row r="739" s="122" customFormat="1" spans="1:141">
      <c r="A739" s="145"/>
      <c r="BO739" s="128"/>
      <c r="CX739" s="129"/>
      <c r="CY739" s="129"/>
      <c r="CZ739" s="122"/>
      <c r="DA739" s="122"/>
      <c r="DB739" s="122"/>
      <c r="DL739" s="130"/>
      <c r="EK739" s="132"/>
    </row>
    <row r="740" s="122" customFormat="1" spans="1:141">
      <c r="A740" s="145"/>
      <c r="BO740" s="128"/>
      <c r="CX740" s="129"/>
      <c r="CY740" s="129"/>
      <c r="CZ740" s="122"/>
      <c r="DA740" s="122"/>
      <c r="DB740" s="122"/>
      <c r="DL740" s="130"/>
      <c r="EK740" s="132"/>
    </row>
    <row r="741" s="122" customFormat="1" spans="1:141">
      <c r="A741" s="145"/>
      <c r="BO741" s="128"/>
      <c r="CX741" s="129"/>
      <c r="CY741" s="129"/>
      <c r="CZ741" s="122"/>
      <c r="DA741" s="122"/>
      <c r="DB741" s="122"/>
      <c r="DL741" s="130"/>
      <c r="EK741" s="132"/>
    </row>
    <row r="742" s="122" customFormat="1" spans="1:141">
      <c r="A742" s="145"/>
      <c r="BO742" s="128"/>
      <c r="CX742" s="129"/>
      <c r="CY742" s="129"/>
      <c r="CZ742" s="122"/>
      <c r="DA742" s="122"/>
      <c r="DB742" s="122"/>
      <c r="DL742" s="130"/>
      <c r="EK742" s="132"/>
    </row>
    <row r="743" s="122" customFormat="1" spans="1:141">
      <c r="A743" s="145"/>
      <c r="BO743" s="128"/>
      <c r="CX743" s="129"/>
      <c r="CY743" s="129"/>
      <c r="CZ743" s="122"/>
      <c r="DA743" s="122"/>
      <c r="DB743" s="122"/>
      <c r="DL743" s="130"/>
      <c r="EK743" s="132"/>
    </row>
    <row r="744" s="122" customFormat="1" spans="1:141">
      <c r="A744" s="145"/>
      <c r="BO744" s="128"/>
      <c r="CX744" s="129"/>
      <c r="CY744" s="129"/>
      <c r="CZ744" s="122"/>
      <c r="DA744" s="122"/>
      <c r="DB744" s="122"/>
      <c r="DL744" s="130"/>
      <c r="EK744" s="132"/>
    </row>
    <row r="745" s="122" customFormat="1" spans="1:141">
      <c r="A745" s="145"/>
      <c r="BO745" s="128"/>
      <c r="CX745" s="129"/>
      <c r="CY745" s="129"/>
      <c r="CZ745" s="122"/>
      <c r="DA745" s="122"/>
      <c r="DB745" s="122"/>
      <c r="DL745" s="130"/>
      <c r="EK745" s="132"/>
    </row>
    <row r="746" s="122" customFormat="1" spans="1:141">
      <c r="A746" s="145"/>
      <c r="BO746" s="128"/>
      <c r="CX746" s="129"/>
      <c r="CY746" s="129"/>
      <c r="CZ746" s="122"/>
      <c r="DA746" s="122"/>
      <c r="DB746" s="122"/>
      <c r="DL746" s="130"/>
      <c r="EK746" s="132"/>
    </row>
    <row r="747" s="122" customFormat="1" spans="1:141">
      <c r="A747" s="145"/>
      <c r="BO747" s="128"/>
      <c r="CX747" s="129"/>
      <c r="CY747" s="129"/>
      <c r="CZ747" s="122"/>
      <c r="DA747" s="122"/>
      <c r="DB747" s="122"/>
      <c r="DL747" s="130"/>
      <c r="EK747" s="132"/>
    </row>
    <row r="748" s="122" customFormat="1" spans="1:141">
      <c r="A748" s="145"/>
      <c r="BO748" s="128"/>
      <c r="CX748" s="129"/>
      <c r="CY748" s="129"/>
      <c r="CZ748" s="122"/>
      <c r="DA748" s="122"/>
      <c r="DB748" s="122"/>
      <c r="DL748" s="130"/>
      <c r="EK748" s="132"/>
    </row>
    <row r="749" s="122" customFormat="1" spans="1:141">
      <c r="A749" s="145"/>
      <c r="BO749" s="128"/>
      <c r="CX749" s="129"/>
      <c r="CY749" s="129"/>
      <c r="CZ749" s="122"/>
      <c r="DA749" s="122"/>
      <c r="DB749" s="122"/>
      <c r="DL749" s="130"/>
      <c r="EK749" s="132"/>
    </row>
    <row r="750" s="122" customFormat="1" spans="1:141">
      <c r="A750" s="145"/>
      <c r="BO750" s="128"/>
      <c r="CX750" s="129"/>
      <c r="CY750" s="129"/>
      <c r="CZ750" s="122"/>
      <c r="DA750" s="122"/>
      <c r="DB750" s="122"/>
      <c r="DL750" s="130"/>
      <c r="EK750" s="132"/>
    </row>
    <row r="751" s="122" customFormat="1" spans="1:141">
      <c r="A751" s="145"/>
      <c r="BO751" s="128"/>
      <c r="CX751" s="129"/>
      <c r="CY751" s="129"/>
      <c r="CZ751" s="122"/>
      <c r="DA751" s="122"/>
      <c r="DB751" s="122"/>
      <c r="DL751" s="130"/>
      <c r="EK751" s="132"/>
    </row>
    <row r="752" s="122" customFormat="1" spans="1:141">
      <c r="A752" s="145"/>
      <c r="BO752" s="128"/>
      <c r="CX752" s="129"/>
      <c r="CY752" s="129"/>
      <c r="CZ752" s="122"/>
      <c r="DA752" s="122"/>
      <c r="DB752" s="122"/>
      <c r="DL752" s="130"/>
      <c r="EK752" s="132"/>
    </row>
    <row r="753" s="122" customFormat="1" spans="1:141">
      <c r="A753" s="145"/>
      <c r="BO753" s="128"/>
      <c r="CX753" s="129"/>
      <c r="CY753" s="129"/>
      <c r="CZ753" s="122"/>
      <c r="DA753" s="122"/>
      <c r="DB753" s="122"/>
      <c r="DL753" s="130"/>
      <c r="EK753" s="132"/>
    </row>
    <row r="754" s="122" customFormat="1" spans="1:141">
      <c r="A754" s="145"/>
      <c r="BO754" s="128"/>
      <c r="CX754" s="129"/>
      <c r="CY754" s="129"/>
      <c r="CZ754" s="122"/>
      <c r="DA754" s="122"/>
      <c r="DB754" s="122"/>
      <c r="DL754" s="130"/>
      <c r="EK754" s="132"/>
    </row>
    <row r="755" s="122" customFormat="1" spans="1:141">
      <c r="A755" s="145"/>
      <c r="BO755" s="128"/>
      <c r="CX755" s="129"/>
      <c r="CY755" s="129"/>
      <c r="CZ755" s="122"/>
      <c r="DA755" s="122"/>
      <c r="DB755" s="122"/>
      <c r="DL755" s="130"/>
      <c r="EK755" s="132"/>
    </row>
    <row r="756" s="122" customFormat="1" spans="1:141">
      <c r="A756" s="145"/>
      <c r="BO756" s="128"/>
      <c r="CX756" s="129"/>
      <c r="CY756" s="129"/>
      <c r="CZ756" s="122"/>
      <c r="DA756" s="122"/>
      <c r="DB756" s="122"/>
      <c r="DL756" s="130"/>
      <c r="EK756" s="132"/>
    </row>
    <row r="757" s="122" customFormat="1" spans="1:141">
      <c r="A757" s="145"/>
      <c r="BO757" s="128"/>
      <c r="CX757" s="129"/>
      <c r="CY757" s="129"/>
      <c r="CZ757" s="122"/>
      <c r="DA757" s="122"/>
      <c r="DB757" s="122"/>
      <c r="DL757" s="130"/>
      <c r="EK757" s="132"/>
    </row>
    <row r="758" s="122" customFormat="1" spans="1:141">
      <c r="A758" s="145"/>
      <c r="BO758" s="128"/>
      <c r="CX758" s="129"/>
      <c r="CY758" s="129"/>
      <c r="CZ758" s="122"/>
      <c r="DA758" s="122"/>
      <c r="DB758" s="122"/>
      <c r="DL758" s="130"/>
      <c r="EK758" s="132"/>
    </row>
    <row r="759" s="122" customFormat="1" spans="1:141">
      <c r="A759" s="145"/>
      <c r="BO759" s="128"/>
      <c r="CX759" s="129"/>
      <c r="CY759" s="129"/>
      <c r="CZ759" s="122"/>
      <c r="DA759" s="122"/>
      <c r="DB759" s="122"/>
      <c r="DL759" s="130"/>
      <c r="EK759" s="132"/>
    </row>
    <row r="760" s="122" customFormat="1" spans="1:141">
      <c r="A760" s="145"/>
      <c r="BO760" s="128"/>
      <c r="CX760" s="129"/>
      <c r="CY760" s="129"/>
      <c r="CZ760" s="122"/>
      <c r="DA760" s="122"/>
      <c r="DB760" s="122"/>
      <c r="DL760" s="130"/>
      <c r="EK760" s="132"/>
    </row>
    <row r="761" s="122" customFormat="1" spans="1:141">
      <c r="A761" s="145"/>
      <c r="BO761" s="128"/>
      <c r="CX761" s="129"/>
      <c r="CY761" s="129"/>
      <c r="CZ761" s="122"/>
      <c r="DA761" s="122"/>
      <c r="DB761" s="122"/>
      <c r="DL761" s="130"/>
      <c r="EK761" s="132"/>
    </row>
    <row r="762" s="122" customFormat="1" spans="1:141">
      <c r="A762" s="145"/>
      <c r="BO762" s="128"/>
      <c r="CX762" s="129"/>
      <c r="CY762" s="129"/>
      <c r="CZ762" s="122"/>
      <c r="DA762" s="122"/>
      <c r="DB762" s="122"/>
      <c r="DL762" s="130"/>
      <c r="EK762" s="132"/>
    </row>
    <row r="763" s="122" customFormat="1" spans="1:141">
      <c r="A763" s="145"/>
      <c r="BO763" s="128"/>
      <c r="CX763" s="129"/>
      <c r="CY763" s="129"/>
      <c r="CZ763" s="122"/>
      <c r="DA763" s="122"/>
      <c r="DB763" s="122"/>
      <c r="DL763" s="130"/>
      <c r="EK763" s="132"/>
    </row>
    <row r="764" s="122" customFormat="1" spans="1:141">
      <c r="A764" s="145"/>
      <c r="BO764" s="128"/>
      <c r="CX764" s="129"/>
      <c r="CY764" s="129"/>
      <c r="CZ764" s="122"/>
      <c r="DA764" s="122"/>
      <c r="DB764" s="122"/>
      <c r="DL764" s="130"/>
      <c r="EK764" s="132"/>
    </row>
    <row r="765" s="122" customFormat="1" spans="1:141">
      <c r="A765" s="145"/>
      <c r="BO765" s="128"/>
      <c r="CX765" s="129"/>
      <c r="CY765" s="129"/>
      <c r="CZ765" s="122"/>
      <c r="DA765" s="122"/>
      <c r="DB765" s="122"/>
      <c r="DL765" s="130"/>
      <c r="EK765" s="132"/>
    </row>
    <row r="766" s="122" customFormat="1" spans="1:141">
      <c r="A766" s="145"/>
      <c r="BO766" s="128"/>
      <c r="CX766" s="129"/>
      <c r="CY766" s="129"/>
      <c r="CZ766" s="122"/>
      <c r="DA766" s="122"/>
      <c r="DB766" s="122"/>
      <c r="DL766" s="130"/>
      <c r="EK766" s="132"/>
    </row>
    <row r="767" s="122" customFormat="1" spans="1:141">
      <c r="A767" s="145"/>
      <c r="BO767" s="128"/>
      <c r="CX767" s="129"/>
      <c r="CY767" s="129"/>
      <c r="CZ767" s="122"/>
      <c r="DA767" s="122"/>
      <c r="DB767" s="122"/>
      <c r="DL767" s="130"/>
      <c r="EK767" s="132"/>
    </row>
    <row r="768" s="122" customFormat="1" spans="1:141">
      <c r="A768" s="145"/>
      <c r="BO768" s="128"/>
      <c r="CX768" s="129"/>
      <c r="CY768" s="129"/>
      <c r="CZ768" s="122"/>
      <c r="DA768" s="122"/>
      <c r="DB768" s="122"/>
      <c r="DL768" s="130"/>
      <c r="EK768" s="132"/>
    </row>
    <row r="769" s="122" customFormat="1" spans="1:141">
      <c r="A769" s="145"/>
      <c r="BO769" s="128"/>
      <c r="CX769" s="129"/>
      <c r="CY769" s="129"/>
      <c r="CZ769" s="122"/>
      <c r="DA769" s="122"/>
      <c r="DB769" s="122"/>
      <c r="DL769" s="130"/>
      <c r="EK769" s="132"/>
    </row>
    <row r="770" s="122" customFormat="1" spans="1:141">
      <c r="A770" s="145"/>
      <c r="BO770" s="128"/>
      <c r="CX770" s="129"/>
      <c r="CY770" s="129"/>
      <c r="CZ770" s="122"/>
      <c r="DA770" s="122"/>
      <c r="DB770" s="122"/>
      <c r="DL770" s="130"/>
      <c r="EK770" s="132"/>
    </row>
    <row r="771" s="122" customFormat="1" spans="1:141">
      <c r="A771" s="145"/>
      <c r="BO771" s="128"/>
      <c r="CX771" s="129"/>
      <c r="CY771" s="129"/>
      <c r="CZ771" s="122"/>
      <c r="DA771" s="122"/>
      <c r="DB771" s="122"/>
      <c r="DL771" s="130"/>
      <c r="EK771" s="132"/>
    </row>
    <row r="772" s="122" customFormat="1" spans="1:141">
      <c r="A772" s="145"/>
      <c r="BO772" s="128"/>
      <c r="CX772" s="129"/>
      <c r="CY772" s="129"/>
      <c r="CZ772" s="122"/>
      <c r="DA772" s="122"/>
      <c r="DB772" s="122"/>
      <c r="DL772" s="130"/>
      <c r="EK772" s="132"/>
    </row>
    <row r="773" s="122" customFormat="1" spans="1:141">
      <c r="A773" s="145"/>
      <c r="BO773" s="128"/>
      <c r="CX773" s="129"/>
      <c r="CY773" s="129"/>
      <c r="CZ773" s="122"/>
      <c r="DA773" s="122"/>
      <c r="DB773" s="122"/>
      <c r="DL773" s="130"/>
      <c r="EK773" s="132"/>
    </row>
    <row r="774" s="122" customFormat="1" spans="1:141">
      <c r="A774" s="145"/>
      <c r="BO774" s="128"/>
      <c r="CX774" s="129"/>
      <c r="CY774" s="129"/>
      <c r="CZ774" s="122"/>
      <c r="DA774" s="122"/>
      <c r="DB774" s="122"/>
      <c r="DL774" s="130"/>
      <c r="EK774" s="132"/>
    </row>
    <row r="775" s="122" customFormat="1" spans="1:141">
      <c r="A775" s="145"/>
      <c r="BO775" s="128"/>
      <c r="CX775" s="129"/>
      <c r="CY775" s="129"/>
      <c r="CZ775" s="122"/>
      <c r="DA775" s="122"/>
      <c r="DB775" s="122"/>
      <c r="DL775" s="130"/>
      <c r="EK775" s="132"/>
    </row>
    <row r="776" s="122" customFormat="1" spans="1:141">
      <c r="A776" s="145"/>
      <c r="BO776" s="128"/>
      <c r="CX776" s="129"/>
      <c r="CY776" s="129"/>
      <c r="CZ776" s="122"/>
      <c r="DA776" s="122"/>
      <c r="DB776" s="122"/>
      <c r="DL776" s="130"/>
      <c r="EK776" s="132"/>
    </row>
    <row r="777" s="122" customFormat="1" spans="1:141">
      <c r="A777" s="145"/>
      <c r="BO777" s="128"/>
      <c r="CX777" s="129"/>
      <c r="CY777" s="129"/>
      <c r="CZ777" s="122"/>
      <c r="DA777" s="122"/>
      <c r="DB777" s="122"/>
      <c r="DL777" s="130"/>
      <c r="EK777" s="132"/>
    </row>
    <row r="778" s="122" customFormat="1" spans="1:141">
      <c r="A778" s="145"/>
      <c r="BO778" s="128"/>
      <c r="CX778" s="129"/>
      <c r="CY778" s="129"/>
      <c r="CZ778" s="122"/>
      <c r="DA778" s="122"/>
      <c r="DB778" s="122"/>
      <c r="DL778" s="130"/>
      <c r="EK778" s="132"/>
    </row>
    <row r="779" s="122" customFormat="1" spans="1:141">
      <c r="A779" s="145"/>
      <c r="BO779" s="128"/>
      <c r="CX779" s="129"/>
      <c r="CY779" s="129"/>
      <c r="CZ779" s="122"/>
      <c r="DA779" s="122"/>
      <c r="DB779" s="122"/>
      <c r="DL779" s="130"/>
      <c r="EK779" s="132"/>
    </row>
    <row r="780" s="122" customFormat="1" spans="1:141">
      <c r="A780" s="145"/>
      <c r="BO780" s="128"/>
      <c r="CX780" s="129"/>
      <c r="CY780" s="129"/>
      <c r="CZ780" s="122"/>
      <c r="DA780" s="122"/>
      <c r="DB780" s="122"/>
      <c r="DL780" s="130"/>
      <c r="EK780" s="132"/>
    </row>
    <row r="781" s="122" customFormat="1" spans="1:141">
      <c r="A781" s="145"/>
      <c r="BO781" s="128"/>
      <c r="CX781" s="129"/>
      <c r="CY781" s="129"/>
      <c r="CZ781" s="122"/>
      <c r="DA781" s="122"/>
      <c r="DB781" s="122"/>
      <c r="DL781" s="130"/>
      <c r="EK781" s="132"/>
    </row>
    <row r="782" s="122" customFormat="1" spans="1:141">
      <c r="A782" s="145"/>
      <c r="BO782" s="128"/>
      <c r="CX782" s="129"/>
      <c r="CY782" s="129"/>
      <c r="CZ782" s="122"/>
      <c r="DA782" s="122"/>
      <c r="DB782" s="122"/>
      <c r="DL782" s="130"/>
      <c r="EK782" s="132"/>
    </row>
    <row r="783" s="122" customFormat="1" spans="1:141">
      <c r="A783" s="145"/>
      <c r="BO783" s="128"/>
      <c r="CX783" s="129"/>
      <c r="CY783" s="129"/>
      <c r="CZ783" s="122"/>
      <c r="DA783" s="122"/>
      <c r="DB783" s="122"/>
      <c r="DL783" s="130"/>
      <c r="EK783" s="132"/>
    </row>
    <row r="784" s="122" customFormat="1" spans="1:141">
      <c r="A784" s="145"/>
      <c r="BO784" s="128"/>
      <c r="CX784" s="129"/>
      <c r="CY784" s="129"/>
      <c r="CZ784" s="122"/>
      <c r="DA784" s="122"/>
      <c r="DB784" s="122"/>
      <c r="DL784" s="130"/>
      <c r="EK784" s="132"/>
    </row>
    <row r="785" s="122" customFormat="1" spans="1:141">
      <c r="A785" s="145"/>
      <c r="BO785" s="128"/>
      <c r="CX785" s="129"/>
      <c r="CY785" s="129"/>
      <c r="CZ785" s="122"/>
      <c r="DA785" s="122"/>
      <c r="DB785" s="122"/>
      <c r="DL785" s="130"/>
      <c r="EK785" s="132"/>
    </row>
    <row r="786" s="122" customFormat="1" spans="1:141">
      <c r="A786" s="145"/>
      <c r="BO786" s="128"/>
      <c r="CX786" s="129"/>
      <c r="CY786" s="129"/>
      <c r="CZ786" s="122"/>
      <c r="DA786" s="122"/>
      <c r="DB786" s="122"/>
      <c r="DL786" s="130"/>
      <c r="EK786" s="132"/>
    </row>
    <row r="787" s="122" customFormat="1" spans="1:141">
      <c r="A787" s="145"/>
      <c r="BO787" s="128"/>
      <c r="CX787" s="129"/>
      <c r="CY787" s="129"/>
      <c r="CZ787" s="122"/>
      <c r="DA787" s="122"/>
      <c r="DB787" s="122"/>
      <c r="DL787" s="130"/>
      <c r="EK787" s="132"/>
    </row>
    <row r="788" s="122" customFormat="1" spans="1:141">
      <c r="A788" s="145"/>
      <c r="BO788" s="128"/>
      <c r="CX788" s="129"/>
      <c r="CY788" s="129"/>
      <c r="CZ788" s="122"/>
      <c r="DA788" s="122"/>
      <c r="DB788" s="122"/>
      <c r="DL788" s="130"/>
      <c r="EK788" s="132"/>
    </row>
    <row r="789" s="122" customFormat="1" spans="1:141">
      <c r="A789" s="145"/>
      <c r="BO789" s="128"/>
      <c r="CX789" s="129"/>
      <c r="CY789" s="129"/>
      <c r="CZ789" s="122"/>
      <c r="DA789" s="122"/>
      <c r="DB789" s="122"/>
      <c r="DL789" s="130"/>
      <c r="EK789" s="132"/>
    </row>
    <row r="790" s="122" customFormat="1" spans="1:141">
      <c r="A790" s="145"/>
      <c r="BO790" s="128"/>
      <c r="CX790" s="129"/>
      <c r="CY790" s="129"/>
      <c r="CZ790" s="122"/>
      <c r="DA790" s="122"/>
      <c r="DB790" s="122"/>
      <c r="DL790" s="130"/>
      <c r="EK790" s="132"/>
    </row>
    <row r="791" s="122" customFormat="1" spans="1:141">
      <c r="A791" s="145"/>
      <c r="BO791" s="128"/>
      <c r="CX791" s="129"/>
      <c r="CY791" s="129"/>
      <c r="CZ791" s="122"/>
      <c r="DA791" s="122"/>
      <c r="DB791" s="122"/>
      <c r="DL791" s="130"/>
      <c r="EK791" s="132"/>
    </row>
    <row r="792" s="122" customFormat="1" spans="1:141">
      <c r="A792" s="145"/>
      <c r="BO792" s="128"/>
      <c r="CX792" s="129"/>
      <c r="CY792" s="129"/>
      <c r="CZ792" s="122"/>
      <c r="DA792" s="122"/>
      <c r="DB792" s="122"/>
      <c r="DL792" s="130"/>
      <c r="EK792" s="132"/>
    </row>
    <row r="793" s="122" customFormat="1" spans="1:141">
      <c r="A793" s="145"/>
      <c r="BO793" s="128"/>
      <c r="CX793" s="129"/>
      <c r="CY793" s="129"/>
      <c r="CZ793" s="122"/>
      <c r="DA793" s="122"/>
      <c r="DB793" s="122"/>
      <c r="DL793" s="130"/>
      <c r="EK793" s="132"/>
    </row>
    <row r="794" s="122" customFormat="1" spans="1:141">
      <c r="A794" s="145"/>
      <c r="BO794" s="128"/>
      <c r="CX794" s="129"/>
      <c r="CY794" s="129"/>
      <c r="CZ794" s="122"/>
      <c r="DA794" s="122"/>
      <c r="DB794" s="122"/>
      <c r="DL794" s="130"/>
      <c r="EK794" s="132"/>
    </row>
    <row r="795" s="122" customFormat="1" spans="1:141">
      <c r="A795" s="145"/>
      <c r="BO795" s="128"/>
      <c r="CX795" s="129"/>
      <c r="CY795" s="129"/>
      <c r="CZ795" s="122"/>
      <c r="DA795" s="122"/>
      <c r="DB795" s="122"/>
      <c r="DL795" s="130"/>
      <c r="EK795" s="132"/>
    </row>
    <row r="796" s="122" customFormat="1" spans="1:141">
      <c r="A796" s="145"/>
      <c r="BO796" s="128"/>
      <c r="CX796" s="129"/>
      <c r="CY796" s="129"/>
      <c r="CZ796" s="122"/>
      <c r="DA796" s="122"/>
      <c r="DB796" s="122"/>
      <c r="DL796" s="130"/>
      <c r="EK796" s="132"/>
    </row>
    <row r="797" s="122" customFormat="1" spans="1:141">
      <c r="A797" s="145"/>
      <c r="BO797" s="128"/>
      <c r="CX797" s="129"/>
      <c r="CY797" s="129"/>
      <c r="CZ797" s="122"/>
      <c r="DA797" s="122"/>
      <c r="DB797" s="122"/>
      <c r="DL797" s="130"/>
      <c r="EK797" s="132"/>
    </row>
    <row r="798" s="122" customFormat="1" spans="1:141">
      <c r="A798" s="145"/>
      <c r="BO798" s="128"/>
      <c r="CX798" s="129"/>
      <c r="CY798" s="129"/>
      <c r="CZ798" s="122"/>
      <c r="DA798" s="122"/>
      <c r="DB798" s="122"/>
      <c r="DL798" s="130"/>
      <c r="EK798" s="132"/>
    </row>
    <row r="799" s="122" customFormat="1" spans="1:141">
      <c r="A799" s="145"/>
      <c r="BO799" s="128"/>
      <c r="CX799" s="129"/>
      <c r="CY799" s="129"/>
      <c r="CZ799" s="122"/>
      <c r="DA799" s="122"/>
      <c r="DB799" s="122"/>
      <c r="DL799" s="130"/>
      <c r="EK799" s="132"/>
    </row>
    <row r="800" s="122" customFormat="1" spans="1:141">
      <c r="A800" s="145"/>
      <c r="BO800" s="128"/>
      <c r="CX800" s="129"/>
      <c r="CY800" s="129"/>
      <c r="CZ800" s="122"/>
      <c r="DA800" s="122"/>
      <c r="DB800" s="122"/>
      <c r="DL800" s="130"/>
      <c r="EK800" s="132"/>
    </row>
    <row r="801" s="122" customFormat="1" spans="1:141">
      <c r="A801" s="145"/>
      <c r="BO801" s="128"/>
      <c r="CX801" s="129"/>
      <c r="CY801" s="129"/>
      <c r="CZ801" s="122"/>
      <c r="DA801" s="122"/>
      <c r="DB801" s="122"/>
      <c r="DL801" s="130"/>
      <c r="EK801" s="132"/>
    </row>
    <row r="802" s="122" customFormat="1" spans="1:141">
      <c r="A802" s="145"/>
      <c r="BO802" s="128"/>
      <c r="CX802" s="129"/>
      <c r="CY802" s="129"/>
      <c r="CZ802" s="122"/>
      <c r="DA802" s="122"/>
      <c r="DB802" s="122"/>
      <c r="DL802" s="130"/>
      <c r="EK802" s="132"/>
    </row>
    <row r="803" s="122" customFormat="1" spans="1:141">
      <c r="A803" s="145"/>
      <c r="BO803" s="128"/>
      <c r="CX803" s="129"/>
      <c r="CY803" s="129"/>
      <c r="CZ803" s="122"/>
      <c r="DA803" s="122"/>
      <c r="DB803" s="122"/>
      <c r="DL803" s="130"/>
      <c r="EK803" s="132"/>
    </row>
    <row r="804" s="122" customFormat="1" spans="1:141">
      <c r="A804" s="145"/>
      <c r="BO804" s="128"/>
      <c r="CX804" s="129"/>
      <c r="CY804" s="129"/>
      <c r="CZ804" s="122"/>
      <c r="DA804" s="122"/>
      <c r="DB804" s="122"/>
      <c r="DL804" s="130"/>
      <c r="EK804" s="132"/>
    </row>
    <row r="805" s="122" customFormat="1" spans="1:141">
      <c r="A805" s="145"/>
      <c r="BO805" s="128"/>
      <c r="CX805" s="129"/>
      <c r="CY805" s="129"/>
      <c r="CZ805" s="122"/>
      <c r="DA805" s="122"/>
      <c r="DB805" s="122"/>
      <c r="DL805" s="130"/>
      <c r="EK805" s="132"/>
    </row>
    <row r="806" s="122" customFormat="1" spans="1:141">
      <c r="A806" s="145"/>
      <c r="BO806" s="128"/>
      <c r="CX806" s="129"/>
      <c r="CY806" s="129"/>
      <c r="CZ806" s="122"/>
      <c r="DA806" s="122"/>
      <c r="DB806" s="122"/>
      <c r="DL806" s="130"/>
      <c r="EK806" s="132"/>
    </row>
    <row r="807" s="122" customFormat="1" spans="1:141">
      <c r="A807" s="145"/>
      <c r="BO807" s="128"/>
      <c r="CX807" s="129"/>
      <c r="CY807" s="129"/>
      <c r="CZ807" s="122"/>
      <c r="DA807" s="122"/>
      <c r="DB807" s="122"/>
      <c r="DL807" s="130"/>
      <c r="EK807" s="132"/>
    </row>
    <row r="808" s="122" customFormat="1" spans="1:141">
      <c r="A808" s="145"/>
      <c r="BO808" s="128"/>
      <c r="CX808" s="129"/>
      <c r="CY808" s="129"/>
      <c r="CZ808" s="122"/>
      <c r="DA808" s="122"/>
      <c r="DB808" s="122"/>
      <c r="DL808" s="130"/>
      <c r="EK808" s="132"/>
    </row>
    <row r="809" s="122" customFormat="1" spans="1:141">
      <c r="A809" s="145"/>
      <c r="BO809" s="128"/>
      <c r="CX809" s="129"/>
      <c r="CY809" s="129"/>
      <c r="CZ809" s="122"/>
      <c r="DA809" s="122"/>
      <c r="DB809" s="122"/>
      <c r="DL809" s="130"/>
      <c r="EK809" s="132"/>
    </row>
    <row r="810" s="122" customFormat="1" spans="1:141">
      <c r="A810" s="145"/>
      <c r="BO810" s="128"/>
      <c r="CX810" s="129"/>
      <c r="CY810" s="129"/>
      <c r="CZ810" s="122"/>
      <c r="DA810" s="122"/>
      <c r="DB810" s="122"/>
      <c r="DL810" s="130"/>
      <c r="EK810" s="132"/>
    </row>
    <row r="811" s="122" customFormat="1" spans="1:141">
      <c r="A811" s="145"/>
      <c r="BO811" s="128"/>
      <c r="CX811" s="129"/>
      <c r="CY811" s="129"/>
      <c r="CZ811" s="122"/>
      <c r="DA811" s="122"/>
      <c r="DB811" s="122"/>
      <c r="DL811" s="130"/>
      <c r="EK811" s="132"/>
    </row>
    <row r="812" s="122" customFormat="1" spans="1:141">
      <c r="A812" s="145"/>
      <c r="BO812" s="128"/>
      <c r="CX812" s="129"/>
      <c r="CY812" s="129"/>
      <c r="CZ812" s="122"/>
      <c r="DA812" s="122"/>
      <c r="DB812" s="122"/>
      <c r="DL812" s="130"/>
      <c r="EK812" s="132"/>
    </row>
    <row r="813" s="122" customFormat="1" spans="1:141">
      <c r="A813" s="145"/>
      <c r="BO813" s="128"/>
      <c r="CX813" s="129"/>
      <c r="CY813" s="129"/>
      <c r="CZ813" s="122"/>
      <c r="DA813" s="122"/>
      <c r="DB813" s="122"/>
      <c r="DL813" s="130"/>
      <c r="EK813" s="132"/>
    </row>
    <row r="814" s="122" customFormat="1" spans="1:141">
      <c r="A814" s="145"/>
      <c r="BO814" s="128"/>
      <c r="CX814" s="129"/>
      <c r="CY814" s="129"/>
      <c r="CZ814" s="122"/>
      <c r="DA814" s="122"/>
      <c r="DB814" s="122"/>
      <c r="DL814" s="130"/>
      <c r="EK814" s="132"/>
    </row>
    <row r="815" s="122" customFormat="1" spans="1:141">
      <c r="A815" s="145"/>
      <c r="BO815" s="128"/>
      <c r="CX815" s="129"/>
      <c r="CY815" s="129"/>
      <c r="CZ815" s="122"/>
      <c r="DA815" s="122"/>
      <c r="DB815" s="122"/>
      <c r="DL815" s="130"/>
      <c r="EK815" s="132"/>
    </row>
    <row r="816" s="122" customFormat="1" spans="1:141">
      <c r="A816" s="145"/>
      <c r="BO816" s="128"/>
      <c r="CX816" s="129"/>
      <c r="CY816" s="129"/>
      <c r="CZ816" s="122"/>
      <c r="DA816" s="122"/>
      <c r="DB816" s="122"/>
      <c r="DL816" s="130"/>
      <c r="EK816" s="132"/>
    </row>
    <row r="817" s="122" customFormat="1" spans="1:141">
      <c r="A817" s="145"/>
      <c r="BO817" s="128"/>
      <c r="CX817" s="129"/>
      <c r="CY817" s="129"/>
      <c r="CZ817" s="122"/>
      <c r="DA817" s="122"/>
      <c r="DB817" s="122"/>
      <c r="DL817" s="130"/>
      <c r="EK817" s="132"/>
    </row>
    <row r="818" s="122" customFormat="1" spans="1:141">
      <c r="A818" s="145"/>
      <c r="BO818" s="128"/>
      <c r="CX818" s="129"/>
      <c r="CY818" s="129"/>
      <c r="CZ818" s="122"/>
      <c r="DA818" s="122"/>
      <c r="DB818" s="122"/>
      <c r="DL818" s="130"/>
      <c r="EK818" s="132"/>
    </row>
    <row r="819" s="122" customFormat="1" spans="1:141">
      <c r="A819" s="145"/>
      <c r="BO819" s="128"/>
      <c r="CX819" s="129"/>
      <c r="CY819" s="129"/>
      <c r="CZ819" s="122"/>
      <c r="DA819" s="122"/>
      <c r="DB819" s="122"/>
      <c r="DL819" s="130"/>
      <c r="EK819" s="132"/>
    </row>
    <row r="820" s="122" customFormat="1" spans="1:141">
      <c r="A820" s="145"/>
      <c r="BO820" s="128"/>
      <c r="CX820" s="129"/>
      <c r="CY820" s="129"/>
      <c r="CZ820" s="122"/>
      <c r="DA820" s="122"/>
      <c r="DB820" s="122"/>
      <c r="DL820" s="130"/>
      <c r="EK820" s="132"/>
    </row>
    <row r="821" s="122" customFormat="1" spans="1:141">
      <c r="A821" s="145"/>
      <c r="BO821" s="128"/>
      <c r="CX821" s="129"/>
      <c r="CY821" s="129"/>
      <c r="CZ821" s="122"/>
      <c r="DA821" s="122"/>
      <c r="DB821" s="122"/>
      <c r="DL821" s="130"/>
      <c r="EK821" s="132"/>
    </row>
    <row r="822" s="122" customFormat="1" spans="1:141">
      <c r="A822" s="145"/>
      <c r="BO822" s="128"/>
      <c r="CX822" s="129"/>
      <c r="CY822" s="129"/>
      <c r="CZ822" s="122"/>
      <c r="DA822" s="122"/>
      <c r="DB822" s="122"/>
      <c r="DL822" s="130"/>
      <c r="EK822" s="132"/>
    </row>
    <row r="823" s="122" customFormat="1" spans="1:141">
      <c r="A823" s="145"/>
      <c r="BO823" s="128"/>
      <c r="CX823" s="129"/>
      <c r="CY823" s="129"/>
      <c r="CZ823" s="122"/>
      <c r="DA823" s="122"/>
      <c r="DB823" s="122"/>
      <c r="DL823" s="130"/>
      <c r="EK823" s="132"/>
    </row>
    <row r="824" s="122" customFormat="1" spans="1:141">
      <c r="A824" s="145"/>
      <c r="BO824" s="128"/>
      <c r="CX824" s="129"/>
      <c r="CY824" s="129"/>
      <c r="CZ824" s="122"/>
      <c r="DA824" s="122"/>
      <c r="DB824" s="122"/>
      <c r="DL824" s="130"/>
      <c r="EK824" s="132"/>
    </row>
    <row r="825" s="122" customFormat="1" spans="1:141">
      <c r="A825" s="145"/>
      <c r="BO825" s="128"/>
      <c r="CX825" s="129"/>
      <c r="CY825" s="129"/>
      <c r="CZ825" s="122"/>
      <c r="DA825" s="122"/>
      <c r="DB825" s="122"/>
      <c r="DL825" s="130"/>
      <c r="EK825" s="132"/>
    </row>
    <row r="826" s="122" customFormat="1" spans="1:141">
      <c r="A826" s="145"/>
      <c r="BO826" s="128"/>
      <c r="CX826" s="129"/>
      <c r="CY826" s="129"/>
      <c r="CZ826" s="122"/>
      <c r="DA826" s="122"/>
      <c r="DB826" s="122"/>
      <c r="DL826" s="130"/>
      <c r="EK826" s="132"/>
    </row>
    <row r="827" s="122" customFormat="1" spans="1:141">
      <c r="A827" s="145"/>
      <c r="BO827" s="128"/>
      <c r="CX827" s="129"/>
      <c r="CY827" s="129"/>
      <c r="CZ827" s="122"/>
      <c r="DA827" s="122"/>
      <c r="DB827" s="122"/>
      <c r="DL827" s="130"/>
      <c r="EK827" s="132"/>
    </row>
    <row r="828" s="122" customFormat="1" spans="1:141">
      <c r="A828" s="145"/>
      <c r="BO828" s="128"/>
      <c r="CX828" s="129"/>
      <c r="CY828" s="129"/>
      <c r="CZ828" s="122"/>
      <c r="DA828" s="122"/>
      <c r="DB828" s="122"/>
      <c r="DL828" s="130"/>
      <c r="EK828" s="132"/>
    </row>
    <row r="829" s="122" customFormat="1" spans="1:141">
      <c r="A829" s="145"/>
      <c r="BO829" s="128"/>
      <c r="CX829" s="129"/>
      <c r="CY829" s="129"/>
      <c r="CZ829" s="122"/>
      <c r="DA829" s="122"/>
      <c r="DB829" s="122"/>
      <c r="DL829" s="130"/>
      <c r="EK829" s="132"/>
    </row>
    <row r="830" s="122" customFormat="1" spans="1:141">
      <c r="A830" s="145"/>
      <c r="BO830" s="128"/>
      <c r="CX830" s="129"/>
      <c r="CY830" s="129"/>
      <c r="CZ830" s="122"/>
      <c r="DA830" s="122"/>
      <c r="DB830" s="122"/>
      <c r="DL830" s="130"/>
      <c r="EK830" s="132"/>
    </row>
    <row r="831" s="122" customFormat="1" spans="1:141">
      <c r="A831" s="145"/>
      <c r="BO831" s="128"/>
      <c r="CX831" s="129"/>
      <c r="CY831" s="129"/>
      <c r="CZ831" s="122"/>
      <c r="DA831" s="122"/>
      <c r="DB831" s="122"/>
      <c r="DL831" s="130"/>
      <c r="EK831" s="132"/>
    </row>
    <row r="832" s="122" customFormat="1" spans="1:141">
      <c r="A832" s="145"/>
      <c r="BO832" s="128"/>
      <c r="CX832" s="129"/>
      <c r="CY832" s="129"/>
      <c r="CZ832" s="122"/>
      <c r="DA832" s="122"/>
      <c r="DB832" s="122"/>
      <c r="DL832" s="130"/>
      <c r="EK832" s="132"/>
    </row>
    <row r="833" s="122" customFormat="1" spans="1:141">
      <c r="A833" s="145"/>
      <c r="BO833" s="128"/>
      <c r="CX833" s="129"/>
      <c r="CY833" s="129"/>
      <c r="CZ833" s="122"/>
      <c r="DA833" s="122"/>
      <c r="DB833" s="122"/>
      <c r="DL833" s="130"/>
      <c r="EK833" s="132"/>
    </row>
    <row r="834" s="122" customFormat="1" spans="1:141">
      <c r="A834" s="145"/>
      <c r="BO834" s="128"/>
      <c r="CX834" s="129"/>
      <c r="CY834" s="129"/>
      <c r="CZ834" s="122"/>
      <c r="DA834" s="122"/>
      <c r="DB834" s="122"/>
      <c r="DL834" s="130"/>
      <c r="EK834" s="132"/>
    </row>
    <row r="835" s="122" customFormat="1" spans="1:141">
      <c r="A835" s="145"/>
      <c r="BO835" s="128"/>
      <c r="CX835" s="129"/>
      <c r="CY835" s="129"/>
      <c r="CZ835" s="122"/>
      <c r="DA835" s="122"/>
      <c r="DB835" s="122"/>
      <c r="DL835" s="130"/>
      <c r="EK835" s="132"/>
    </row>
    <row r="836" s="122" customFormat="1" spans="1:141">
      <c r="A836" s="145"/>
      <c r="BO836" s="128"/>
      <c r="CX836" s="129"/>
      <c r="CY836" s="129"/>
      <c r="CZ836" s="122"/>
      <c r="DA836" s="122"/>
      <c r="DB836" s="122"/>
      <c r="DL836" s="130"/>
      <c r="EK836" s="132"/>
    </row>
    <row r="837" s="122" customFormat="1" spans="1:141">
      <c r="A837" s="145"/>
      <c r="BO837" s="128"/>
      <c r="CX837" s="129"/>
      <c r="CY837" s="129"/>
      <c r="CZ837" s="122"/>
      <c r="DA837" s="122"/>
      <c r="DB837" s="122"/>
      <c r="DL837" s="130"/>
      <c r="EK837" s="132"/>
    </row>
    <row r="838" s="122" customFormat="1" spans="1:141">
      <c r="A838" s="145"/>
      <c r="BO838" s="128"/>
      <c r="CX838" s="129"/>
      <c r="CY838" s="129"/>
      <c r="CZ838" s="122"/>
      <c r="DA838" s="122"/>
      <c r="DB838" s="122"/>
      <c r="DL838" s="130"/>
      <c r="EK838" s="132"/>
    </row>
    <row r="839" s="122" customFormat="1" spans="1:141">
      <c r="A839" s="145"/>
      <c r="BO839" s="128"/>
      <c r="CX839" s="129"/>
      <c r="CY839" s="129"/>
      <c r="CZ839" s="122"/>
      <c r="DA839" s="122"/>
      <c r="DB839" s="122"/>
      <c r="DL839" s="130"/>
      <c r="EK839" s="132"/>
    </row>
    <row r="840" s="122" customFormat="1" spans="1:141">
      <c r="A840" s="145"/>
      <c r="BO840" s="128"/>
      <c r="CX840" s="129"/>
      <c r="CY840" s="129"/>
      <c r="CZ840" s="122"/>
      <c r="DA840" s="122"/>
      <c r="DB840" s="122"/>
      <c r="DL840" s="130"/>
      <c r="EK840" s="132"/>
    </row>
    <row r="841" s="122" customFormat="1" spans="1:141">
      <c r="A841" s="145"/>
      <c r="BO841" s="128"/>
      <c r="CX841" s="129"/>
      <c r="CY841" s="129"/>
      <c r="CZ841" s="122"/>
      <c r="DA841" s="122"/>
      <c r="DB841" s="122"/>
      <c r="DL841" s="130"/>
      <c r="EK841" s="132"/>
    </row>
    <row r="842" s="122" customFormat="1" spans="1:141">
      <c r="A842" s="145"/>
      <c r="BO842" s="128"/>
      <c r="CX842" s="129"/>
      <c r="CY842" s="129"/>
      <c r="CZ842" s="122"/>
      <c r="DA842" s="122"/>
      <c r="DB842" s="122"/>
      <c r="DL842" s="130"/>
      <c r="EK842" s="132"/>
    </row>
    <row r="843" s="122" customFormat="1" spans="1:141">
      <c r="A843" s="145"/>
      <c r="BO843" s="128"/>
      <c r="CX843" s="129"/>
      <c r="CY843" s="129"/>
      <c r="CZ843" s="122"/>
      <c r="DA843" s="122"/>
      <c r="DB843" s="122"/>
      <c r="DL843" s="130"/>
      <c r="EK843" s="132"/>
    </row>
    <row r="844" s="122" customFormat="1" spans="1:141">
      <c r="A844" s="145"/>
      <c r="BO844" s="128"/>
      <c r="CX844" s="129"/>
      <c r="CY844" s="129"/>
      <c r="CZ844" s="122"/>
      <c r="DA844" s="122"/>
      <c r="DB844" s="122"/>
      <c r="DL844" s="130"/>
      <c r="EK844" s="132"/>
    </row>
    <row r="845" s="122" customFormat="1" spans="1:141">
      <c r="A845" s="145"/>
      <c r="BO845" s="128"/>
      <c r="CX845" s="129"/>
      <c r="CY845" s="129"/>
      <c r="CZ845" s="122"/>
      <c r="DA845" s="122"/>
      <c r="DB845" s="122"/>
      <c r="DL845" s="130"/>
      <c r="EK845" s="132"/>
    </row>
    <row r="846" s="122" customFormat="1" spans="1:141">
      <c r="A846" s="145"/>
      <c r="BO846" s="128"/>
      <c r="CX846" s="129"/>
      <c r="CY846" s="129"/>
      <c r="CZ846" s="122"/>
      <c r="DA846" s="122"/>
      <c r="DB846" s="122"/>
      <c r="DL846" s="130"/>
      <c r="EK846" s="132"/>
    </row>
    <row r="847" s="122" customFormat="1" spans="1:141">
      <c r="A847" s="145"/>
      <c r="BO847" s="128"/>
      <c r="CX847" s="129"/>
      <c r="CY847" s="129"/>
      <c r="CZ847" s="122"/>
      <c r="DA847" s="122"/>
      <c r="DB847" s="122"/>
      <c r="DL847" s="130"/>
      <c r="EK847" s="132"/>
    </row>
    <row r="848" s="122" customFormat="1" spans="1:141">
      <c r="A848" s="145"/>
      <c r="BO848" s="128"/>
      <c r="CX848" s="129"/>
      <c r="CY848" s="129"/>
      <c r="CZ848" s="122"/>
      <c r="DA848" s="122"/>
      <c r="DB848" s="122"/>
      <c r="DL848" s="130"/>
      <c r="EK848" s="132"/>
    </row>
    <row r="849" s="122" customFormat="1" spans="1:141">
      <c r="A849" s="145"/>
      <c r="BO849" s="128"/>
      <c r="CX849" s="129"/>
      <c r="CY849" s="129"/>
      <c r="CZ849" s="122"/>
      <c r="DA849" s="122"/>
      <c r="DB849" s="122"/>
      <c r="DL849" s="130"/>
      <c r="EK849" s="132"/>
    </row>
    <row r="850" s="122" customFormat="1" spans="1:141">
      <c r="A850" s="145"/>
      <c r="BO850" s="128"/>
      <c r="CX850" s="129"/>
      <c r="CY850" s="129"/>
      <c r="CZ850" s="122"/>
      <c r="DA850" s="122"/>
      <c r="DB850" s="122"/>
      <c r="DL850" s="130"/>
      <c r="EK850" s="132"/>
    </row>
    <row r="851" s="122" customFormat="1" spans="1:141">
      <c r="A851" s="145"/>
      <c r="BO851" s="128"/>
      <c r="CX851" s="129"/>
      <c r="CY851" s="129"/>
      <c r="CZ851" s="122"/>
      <c r="DA851" s="122"/>
      <c r="DB851" s="122"/>
      <c r="DL851" s="130"/>
      <c r="EK851" s="132"/>
    </row>
    <row r="852" s="122" customFormat="1" spans="1:141">
      <c r="A852" s="145"/>
      <c r="BO852" s="128"/>
      <c r="CX852" s="129"/>
      <c r="CY852" s="129"/>
      <c r="CZ852" s="122"/>
      <c r="DA852" s="122"/>
      <c r="DB852" s="122"/>
      <c r="DL852" s="130"/>
      <c r="EK852" s="132"/>
    </row>
    <row r="853" s="122" customFormat="1" spans="1:141">
      <c r="A853" s="145"/>
      <c r="BO853" s="128"/>
      <c r="CX853" s="129"/>
      <c r="CY853" s="129"/>
      <c r="CZ853" s="122"/>
      <c r="DA853" s="122"/>
      <c r="DB853" s="122"/>
      <c r="DL853" s="130"/>
      <c r="EK853" s="132"/>
    </row>
    <row r="854" s="122" customFormat="1" spans="1:141">
      <c r="A854" s="145"/>
      <c r="BO854" s="128"/>
      <c r="CX854" s="129"/>
      <c r="CY854" s="129"/>
      <c r="CZ854" s="122"/>
      <c r="DA854" s="122"/>
      <c r="DB854" s="122"/>
      <c r="DL854" s="130"/>
      <c r="EK854" s="132"/>
    </row>
    <row r="855" s="122" customFormat="1" spans="1:141">
      <c r="A855" s="145"/>
      <c r="BO855" s="128"/>
      <c r="CX855" s="129"/>
      <c r="CY855" s="129"/>
      <c r="CZ855" s="122"/>
      <c r="DA855" s="122"/>
      <c r="DB855" s="122"/>
      <c r="DL855" s="130"/>
      <c r="EK855" s="132"/>
    </row>
    <row r="856" s="122" customFormat="1" spans="1:141">
      <c r="A856" s="145"/>
      <c r="BO856" s="128"/>
      <c r="CX856" s="129"/>
      <c r="CY856" s="129"/>
      <c r="CZ856" s="122"/>
      <c r="DA856" s="122"/>
      <c r="DB856" s="122"/>
      <c r="DL856" s="130"/>
      <c r="EK856" s="132"/>
    </row>
    <row r="857" s="122" customFormat="1" spans="1:141">
      <c r="A857" s="145"/>
      <c r="BO857" s="128"/>
      <c r="CX857" s="129"/>
      <c r="CY857" s="129"/>
      <c r="CZ857" s="122"/>
      <c r="DA857" s="122"/>
      <c r="DB857" s="122"/>
      <c r="DL857" s="130"/>
      <c r="EK857" s="132"/>
    </row>
    <row r="858" s="122" customFormat="1" spans="1:141">
      <c r="A858" s="145"/>
      <c r="BO858" s="128"/>
      <c r="CX858" s="129"/>
      <c r="CY858" s="129"/>
      <c r="CZ858" s="122"/>
      <c r="DA858" s="122"/>
      <c r="DB858" s="122"/>
      <c r="DL858" s="130"/>
      <c r="EK858" s="132"/>
    </row>
    <row r="859" s="122" customFormat="1" spans="1:141">
      <c r="A859" s="145"/>
      <c r="BO859" s="128"/>
      <c r="CX859" s="129"/>
      <c r="CY859" s="129"/>
      <c r="CZ859" s="122"/>
      <c r="DA859" s="122"/>
      <c r="DB859" s="122"/>
      <c r="DL859" s="130"/>
      <c r="EK859" s="132"/>
    </row>
    <row r="860" s="122" customFormat="1" spans="1:141">
      <c r="A860" s="145"/>
      <c r="BO860" s="128"/>
      <c r="CX860" s="129"/>
      <c r="CY860" s="129"/>
      <c r="CZ860" s="122"/>
      <c r="DA860" s="122"/>
      <c r="DB860" s="122"/>
      <c r="DL860" s="130"/>
      <c r="EK860" s="132"/>
    </row>
    <row r="861" s="122" customFormat="1" spans="1:141">
      <c r="A861" s="145"/>
      <c r="BO861" s="128"/>
      <c r="CX861" s="129"/>
      <c r="CY861" s="129"/>
      <c r="CZ861" s="122"/>
      <c r="DA861" s="122"/>
      <c r="DB861" s="122"/>
      <c r="DL861" s="130"/>
      <c r="EK861" s="132"/>
    </row>
    <row r="862" s="122" customFormat="1" spans="1:141">
      <c r="A862" s="145"/>
      <c r="BO862" s="128"/>
      <c r="CX862" s="129"/>
      <c r="CY862" s="129"/>
      <c r="CZ862" s="122"/>
      <c r="DA862" s="122"/>
      <c r="DB862" s="122"/>
      <c r="DL862" s="130"/>
      <c r="EK862" s="132"/>
    </row>
    <row r="863" s="122" customFormat="1" spans="1:141">
      <c r="A863" s="145"/>
      <c r="BO863" s="128"/>
      <c r="CX863" s="129"/>
      <c r="CY863" s="129"/>
      <c r="CZ863" s="122"/>
      <c r="DA863" s="122"/>
      <c r="DB863" s="122"/>
      <c r="DL863" s="130"/>
      <c r="EK863" s="132"/>
    </row>
    <row r="864" s="122" customFormat="1" spans="1:141">
      <c r="A864" s="145"/>
      <c r="BO864" s="128"/>
      <c r="CX864" s="129"/>
      <c r="CY864" s="129"/>
      <c r="CZ864" s="122"/>
      <c r="DA864" s="122"/>
      <c r="DB864" s="122"/>
      <c r="DL864" s="130"/>
      <c r="EK864" s="132"/>
    </row>
    <row r="865" s="122" customFormat="1" spans="1:141">
      <c r="A865" s="145"/>
      <c r="BO865" s="128"/>
      <c r="CX865" s="129"/>
      <c r="CY865" s="129"/>
      <c r="CZ865" s="122"/>
      <c r="DA865" s="122"/>
      <c r="DB865" s="122"/>
      <c r="DL865" s="130"/>
      <c r="EK865" s="132"/>
    </row>
    <row r="866" s="122" customFormat="1" spans="1:141">
      <c r="A866" s="145"/>
      <c r="BO866" s="128"/>
      <c r="CX866" s="129"/>
      <c r="CY866" s="129"/>
      <c r="CZ866" s="122"/>
      <c r="DA866" s="122"/>
      <c r="DB866" s="122"/>
      <c r="DL866" s="130"/>
      <c r="EK866" s="132"/>
    </row>
    <row r="867" s="122" customFormat="1" spans="1:141">
      <c r="A867" s="145"/>
      <c r="BO867" s="128"/>
      <c r="CX867" s="129"/>
      <c r="CY867" s="129"/>
      <c r="CZ867" s="122"/>
      <c r="DA867" s="122"/>
      <c r="DB867" s="122"/>
      <c r="DL867" s="130"/>
      <c r="EK867" s="132"/>
    </row>
    <row r="868" s="122" customFormat="1" spans="1:141">
      <c r="A868" s="145"/>
      <c r="BO868" s="128"/>
      <c r="CX868" s="129"/>
      <c r="CY868" s="129"/>
      <c r="CZ868" s="122"/>
      <c r="DA868" s="122"/>
      <c r="DB868" s="122"/>
      <c r="DL868" s="130"/>
      <c r="EK868" s="132"/>
    </row>
    <row r="869" s="122" customFormat="1" spans="1:141">
      <c r="A869" s="145"/>
      <c r="BO869" s="128"/>
      <c r="CX869" s="129"/>
      <c r="CY869" s="129"/>
      <c r="CZ869" s="122"/>
      <c r="DA869" s="122"/>
      <c r="DB869" s="122"/>
      <c r="DL869" s="130"/>
      <c r="EK869" s="132"/>
    </row>
    <row r="870" s="122" customFormat="1" spans="1:141">
      <c r="A870" s="145"/>
      <c r="BO870" s="128"/>
      <c r="CX870" s="129"/>
      <c r="CY870" s="129"/>
      <c r="CZ870" s="122"/>
      <c r="DA870" s="122"/>
      <c r="DB870" s="122"/>
      <c r="DL870" s="130"/>
      <c r="EK870" s="132"/>
    </row>
    <row r="871" s="122" customFormat="1" spans="1:141">
      <c r="A871" s="145"/>
      <c r="BO871" s="128"/>
      <c r="CX871" s="129"/>
      <c r="CY871" s="129"/>
      <c r="CZ871" s="122"/>
      <c r="DA871" s="122"/>
      <c r="DB871" s="122"/>
      <c r="DL871" s="130"/>
      <c r="EK871" s="132"/>
    </row>
    <row r="872" s="122" customFormat="1" spans="1:141">
      <c r="A872" s="145"/>
      <c r="BO872" s="128"/>
      <c r="CX872" s="129"/>
      <c r="CY872" s="129"/>
      <c r="CZ872" s="122"/>
      <c r="DA872" s="122"/>
      <c r="DB872" s="122"/>
      <c r="DL872" s="130"/>
      <c r="EK872" s="132"/>
    </row>
    <row r="873" s="122" customFormat="1" spans="1:141">
      <c r="A873" s="145"/>
      <c r="BO873" s="128"/>
      <c r="CX873" s="129"/>
      <c r="CY873" s="129"/>
      <c r="CZ873" s="122"/>
      <c r="DA873" s="122"/>
      <c r="DB873" s="122"/>
      <c r="DL873" s="130"/>
      <c r="EK873" s="132"/>
    </row>
    <row r="874" s="122" customFormat="1" spans="1:141">
      <c r="A874" s="145"/>
      <c r="BO874" s="128"/>
      <c r="CX874" s="129"/>
      <c r="CY874" s="129"/>
      <c r="CZ874" s="122"/>
      <c r="DA874" s="122"/>
      <c r="DB874" s="122"/>
      <c r="DL874" s="130"/>
      <c r="EK874" s="132"/>
    </row>
    <row r="875" s="122" customFormat="1" spans="1:141">
      <c r="A875" s="145"/>
      <c r="BO875" s="128"/>
      <c r="CX875" s="129"/>
      <c r="CY875" s="129"/>
      <c r="CZ875" s="122"/>
      <c r="DA875" s="122"/>
      <c r="DB875" s="122"/>
      <c r="DL875" s="130"/>
      <c r="EK875" s="132"/>
    </row>
    <row r="876" s="122" customFormat="1" spans="1:141">
      <c r="A876" s="145"/>
      <c r="BO876" s="128"/>
      <c r="CX876" s="129"/>
      <c r="CY876" s="129"/>
      <c r="CZ876" s="122"/>
      <c r="DA876" s="122"/>
      <c r="DB876" s="122"/>
      <c r="DL876" s="130"/>
      <c r="EK876" s="132"/>
    </row>
    <row r="877" s="122" customFormat="1" spans="1:141">
      <c r="A877" s="145"/>
      <c r="BO877" s="128"/>
      <c r="CX877" s="129"/>
      <c r="CY877" s="129"/>
      <c r="CZ877" s="122"/>
      <c r="DA877" s="122"/>
      <c r="DB877" s="122"/>
      <c r="DL877" s="130"/>
      <c r="EK877" s="132"/>
    </row>
    <row r="878" s="122" customFormat="1" spans="1:141">
      <c r="A878" s="145"/>
      <c r="BO878" s="128"/>
      <c r="CX878" s="129"/>
      <c r="CY878" s="129"/>
      <c r="CZ878" s="122"/>
      <c r="DA878" s="122"/>
      <c r="DB878" s="122"/>
      <c r="DL878" s="130"/>
      <c r="EK878" s="132"/>
    </row>
    <row r="879" s="122" customFormat="1" spans="1:141">
      <c r="A879" s="145"/>
      <c r="BO879" s="128"/>
      <c r="CX879" s="129"/>
      <c r="CY879" s="129"/>
      <c r="CZ879" s="122"/>
      <c r="DA879" s="122"/>
      <c r="DB879" s="122"/>
      <c r="DL879" s="130"/>
      <c r="EK879" s="132"/>
    </row>
    <row r="880" s="122" customFormat="1" spans="1:141">
      <c r="A880" s="145"/>
      <c r="BO880" s="128"/>
      <c r="CX880" s="129"/>
      <c r="CY880" s="129"/>
      <c r="CZ880" s="122"/>
      <c r="DA880" s="122"/>
      <c r="DB880" s="122"/>
      <c r="DL880" s="130"/>
      <c r="EK880" s="132"/>
    </row>
    <row r="881" s="122" customFormat="1" spans="1:141">
      <c r="A881" s="145"/>
      <c r="BO881" s="128"/>
      <c r="CX881" s="129"/>
      <c r="CY881" s="129"/>
      <c r="CZ881" s="122"/>
      <c r="DA881" s="122"/>
      <c r="DB881" s="122"/>
      <c r="DL881" s="130"/>
      <c r="EK881" s="132"/>
    </row>
    <row r="882" s="122" customFormat="1" spans="1:141">
      <c r="A882" s="145"/>
      <c r="BO882" s="128"/>
      <c r="CX882" s="129"/>
      <c r="CY882" s="129"/>
      <c r="CZ882" s="122"/>
      <c r="DA882" s="122"/>
      <c r="DB882" s="122"/>
      <c r="DL882" s="130"/>
      <c r="EK882" s="132"/>
    </row>
    <row r="883" s="122" customFormat="1" spans="1:141">
      <c r="A883" s="145"/>
      <c r="BO883" s="128"/>
      <c r="CX883" s="129"/>
      <c r="CY883" s="129"/>
      <c r="CZ883" s="122"/>
      <c r="DA883" s="122"/>
      <c r="DB883" s="122"/>
      <c r="DL883" s="130"/>
      <c r="EK883" s="132"/>
    </row>
    <row r="884" s="122" customFormat="1" spans="1:141">
      <c r="A884" s="145"/>
      <c r="BO884" s="128"/>
      <c r="CX884" s="129"/>
      <c r="CY884" s="129"/>
      <c r="CZ884" s="122"/>
      <c r="DA884" s="122"/>
      <c r="DB884" s="122"/>
      <c r="DL884" s="130"/>
      <c r="EK884" s="132"/>
    </row>
    <row r="885" s="122" customFormat="1" spans="1:141">
      <c r="A885" s="145"/>
      <c r="BO885" s="128"/>
      <c r="CX885" s="129"/>
      <c r="CY885" s="129"/>
      <c r="CZ885" s="122"/>
      <c r="DA885" s="122"/>
      <c r="DB885" s="122"/>
      <c r="DL885" s="130"/>
      <c r="EK885" s="132"/>
    </row>
    <row r="886" s="122" customFormat="1" spans="1:141">
      <c r="A886" s="145"/>
      <c r="BO886" s="128"/>
      <c r="CX886" s="129"/>
      <c r="CY886" s="129"/>
      <c r="CZ886" s="122"/>
      <c r="DA886" s="122"/>
      <c r="DB886" s="122"/>
      <c r="DL886" s="130"/>
      <c r="EK886" s="132"/>
    </row>
    <row r="887" s="122" customFormat="1" spans="1:141">
      <c r="A887" s="145"/>
      <c r="BO887" s="128"/>
      <c r="CX887" s="129"/>
      <c r="CY887" s="129"/>
      <c r="CZ887" s="122"/>
      <c r="DA887" s="122"/>
      <c r="DB887" s="122"/>
      <c r="DL887" s="130"/>
      <c r="EK887" s="132"/>
    </row>
    <row r="888" s="122" customFormat="1" spans="1:141">
      <c r="A888" s="145"/>
      <c r="BO888" s="128"/>
      <c r="CX888" s="129"/>
      <c r="CY888" s="129"/>
      <c r="CZ888" s="122"/>
      <c r="DA888" s="122"/>
      <c r="DB888" s="122"/>
      <c r="DL888" s="130"/>
      <c r="EK888" s="132"/>
    </row>
    <row r="889" s="122" customFormat="1" spans="1:141">
      <c r="A889" s="145"/>
      <c r="BO889" s="128"/>
      <c r="CX889" s="129"/>
      <c r="CY889" s="129"/>
      <c r="CZ889" s="122"/>
      <c r="DA889" s="122"/>
      <c r="DB889" s="122"/>
      <c r="DL889" s="130"/>
      <c r="EK889" s="132"/>
    </row>
    <row r="890" s="122" customFormat="1" spans="1:141">
      <c r="A890" s="145"/>
      <c r="BO890" s="128"/>
      <c r="CX890" s="129"/>
      <c r="CY890" s="129"/>
      <c r="CZ890" s="122"/>
      <c r="DA890" s="122"/>
      <c r="DB890" s="122"/>
      <c r="DL890" s="130"/>
      <c r="EK890" s="132"/>
    </row>
    <row r="891" s="122" customFormat="1" spans="1:141">
      <c r="A891" s="145"/>
      <c r="BO891" s="128"/>
      <c r="CX891" s="129"/>
      <c r="CY891" s="129"/>
      <c r="CZ891" s="122"/>
      <c r="DA891" s="122"/>
      <c r="DB891" s="122"/>
      <c r="DL891" s="130"/>
      <c r="EK891" s="132"/>
    </row>
    <row r="892" s="122" customFormat="1" spans="1:141">
      <c r="A892" s="145"/>
      <c r="BO892" s="128"/>
      <c r="CX892" s="129"/>
      <c r="CY892" s="129"/>
      <c r="CZ892" s="122"/>
      <c r="DA892" s="122"/>
      <c r="DB892" s="122"/>
      <c r="DL892" s="130"/>
      <c r="EK892" s="132"/>
    </row>
    <row r="893" s="122" customFormat="1" spans="1:141">
      <c r="A893" s="145"/>
      <c r="BO893" s="128"/>
      <c r="CX893" s="129"/>
      <c r="CY893" s="129"/>
      <c r="CZ893" s="122"/>
      <c r="DA893" s="122"/>
      <c r="DB893" s="122"/>
      <c r="DL893" s="130"/>
      <c r="EK893" s="132"/>
    </row>
    <row r="894" s="122" customFormat="1" spans="1:141">
      <c r="A894" s="145"/>
      <c r="BO894" s="128"/>
      <c r="CX894" s="129"/>
      <c r="CY894" s="129"/>
      <c r="CZ894" s="122"/>
      <c r="DA894" s="122"/>
      <c r="DB894" s="122"/>
      <c r="DL894" s="130"/>
      <c r="EK894" s="132"/>
    </row>
    <row r="895" s="122" customFormat="1" spans="1:141">
      <c r="A895" s="145"/>
      <c r="BO895" s="128"/>
      <c r="CX895" s="129"/>
      <c r="CY895" s="129"/>
      <c r="CZ895" s="122"/>
      <c r="DA895" s="122"/>
      <c r="DB895" s="122"/>
      <c r="DL895" s="130"/>
      <c r="EK895" s="132"/>
    </row>
    <row r="896" s="122" customFormat="1" spans="1:141">
      <c r="A896" s="145"/>
      <c r="BO896" s="128"/>
      <c r="CX896" s="129"/>
      <c r="CY896" s="129"/>
      <c r="CZ896" s="122"/>
      <c r="DA896" s="122"/>
      <c r="DB896" s="122"/>
      <c r="DL896" s="130"/>
      <c r="EK896" s="132"/>
    </row>
    <row r="897" s="122" customFormat="1" spans="1:141">
      <c r="A897" s="145"/>
      <c r="BO897" s="128"/>
      <c r="CX897" s="129"/>
      <c r="CY897" s="129"/>
      <c r="CZ897" s="122"/>
      <c r="DA897" s="122"/>
      <c r="DB897" s="122"/>
      <c r="DL897" s="130"/>
      <c r="EK897" s="132"/>
    </row>
    <row r="898" s="122" customFormat="1" spans="1:141">
      <c r="A898" s="145"/>
      <c r="BO898" s="128"/>
      <c r="CX898" s="129"/>
      <c r="CY898" s="129"/>
      <c r="CZ898" s="122"/>
      <c r="DA898" s="122"/>
      <c r="DB898" s="122"/>
      <c r="DL898" s="130"/>
      <c r="EK898" s="132"/>
    </row>
    <row r="899" s="122" customFormat="1" spans="1:141">
      <c r="A899" s="145"/>
      <c r="BO899" s="128"/>
      <c r="CX899" s="129"/>
      <c r="CY899" s="129"/>
      <c r="CZ899" s="122"/>
      <c r="DA899" s="122"/>
      <c r="DB899" s="122"/>
      <c r="DL899" s="130"/>
      <c r="EK899" s="132"/>
    </row>
    <row r="900" s="122" customFormat="1" spans="1:141">
      <c r="A900" s="145"/>
      <c r="BO900" s="128"/>
      <c r="CX900" s="129"/>
      <c r="CY900" s="129"/>
      <c r="CZ900" s="122"/>
      <c r="DA900" s="122"/>
      <c r="DB900" s="122"/>
      <c r="DL900" s="130"/>
      <c r="EK900" s="132"/>
    </row>
    <row r="901" s="122" customFormat="1" spans="1:141">
      <c r="A901" s="145"/>
      <c r="BO901" s="128"/>
      <c r="CX901" s="129"/>
      <c r="CY901" s="129"/>
      <c r="CZ901" s="122"/>
      <c r="DA901" s="122"/>
      <c r="DB901" s="122"/>
      <c r="DL901" s="130"/>
      <c r="EK901" s="132"/>
    </row>
    <row r="902" s="122" customFormat="1" spans="1:141">
      <c r="A902" s="145"/>
      <c r="BO902" s="128"/>
      <c r="CX902" s="129"/>
      <c r="CY902" s="129"/>
      <c r="CZ902" s="122"/>
      <c r="DA902" s="122"/>
      <c r="DB902" s="122"/>
      <c r="DL902" s="130"/>
      <c r="EK902" s="132"/>
    </row>
    <row r="903" s="122" customFormat="1" spans="1:141">
      <c r="A903" s="145"/>
      <c r="BO903" s="128"/>
      <c r="CX903" s="129"/>
      <c r="CY903" s="129"/>
      <c r="CZ903" s="122"/>
      <c r="DA903" s="122"/>
      <c r="DB903" s="122"/>
      <c r="DL903" s="130"/>
      <c r="EK903" s="132"/>
    </row>
    <row r="904" s="122" customFormat="1" spans="1:141">
      <c r="A904" s="145"/>
      <c r="BO904" s="128"/>
      <c r="CX904" s="129"/>
      <c r="CY904" s="129"/>
      <c r="CZ904" s="122"/>
      <c r="DA904" s="122"/>
      <c r="DB904" s="122"/>
      <c r="DL904" s="130"/>
      <c r="EK904" s="132"/>
    </row>
    <row r="905" s="122" customFormat="1" spans="1:141">
      <c r="A905" s="145"/>
      <c r="BO905" s="128"/>
      <c r="CX905" s="129"/>
      <c r="CY905" s="129"/>
      <c r="CZ905" s="122"/>
      <c r="DA905" s="122"/>
      <c r="DB905" s="122"/>
      <c r="DL905" s="130"/>
      <c r="EK905" s="132"/>
    </row>
    <row r="906" s="122" customFormat="1" spans="1:141">
      <c r="A906" s="145"/>
      <c r="BO906" s="128"/>
      <c r="CX906" s="129"/>
      <c r="CY906" s="129"/>
      <c r="CZ906" s="122"/>
      <c r="DA906" s="122"/>
      <c r="DB906" s="122"/>
      <c r="DL906" s="130"/>
      <c r="EK906" s="132"/>
    </row>
    <row r="907" s="122" customFormat="1" spans="1:141">
      <c r="A907" s="145"/>
      <c r="BO907" s="128"/>
      <c r="CX907" s="129"/>
      <c r="CY907" s="129"/>
      <c r="CZ907" s="122"/>
      <c r="DA907" s="122"/>
      <c r="DB907" s="122"/>
      <c r="DL907" s="130"/>
      <c r="EK907" s="132"/>
    </row>
    <row r="908" s="122" customFormat="1" spans="1:141">
      <c r="A908" s="145"/>
      <c r="BO908" s="128"/>
      <c r="CX908" s="129"/>
      <c r="CY908" s="129"/>
      <c r="CZ908" s="122"/>
      <c r="DA908" s="122"/>
      <c r="DB908" s="122"/>
      <c r="DL908" s="130"/>
      <c r="EK908" s="132"/>
    </row>
    <row r="909" s="122" customFormat="1" spans="1:141">
      <c r="A909" s="145"/>
      <c r="BO909" s="128"/>
      <c r="CX909" s="129"/>
      <c r="CY909" s="129"/>
      <c r="CZ909" s="122"/>
      <c r="DA909" s="122"/>
      <c r="DB909" s="122"/>
      <c r="DL909" s="130"/>
      <c r="EK909" s="132"/>
    </row>
    <row r="910" s="122" customFormat="1" spans="1:141">
      <c r="A910" s="145"/>
      <c r="BO910" s="128"/>
      <c r="CX910" s="129"/>
      <c r="CY910" s="129"/>
      <c r="CZ910" s="122"/>
      <c r="DA910" s="122"/>
      <c r="DB910" s="122"/>
      <c r="DL910" s="130"/>
      <c r="EK910" s="132"/>
    </row>
    <row r="911" s="122" customFormat="1" spans="1:141">
      <c r="A911" s="145"/>
      <c r="BO911" s="128"/>
      <c r="CX911" s="129"/>
      <c r="CY911" s="129"/>
      <c r="CZ911" s="122"/>
      <c r="DA911" s="122"/>
      <c r="DB911" s="122"/>
      <c r="DL911" s="130"/>
      <c r="EK911" s="132"/>
    </row>
    <row r="912" s="122" customFormat="1" spans="1:141">
      <c r="A912" s="145"/>
      <c r="BO912" s="128"/>
      <c r="CX912" s="129"/>
      <c r="CY912" s="129"/>
      <c r="CZ912" s="122"/>
      <c r="DA912" s="122"/>
      <c r="DB912" s="122"/>
      <c r="DL912" s="130"/>
      <c r="EK912" s="132"/>
    </row>
    <row r="913" s="122" customFormat="1" spans="1:141">
      <c r="A913" s="145"/>
      <c r="BO913" s="128"/>
      <c r="CX913" s="129"/>
      <c r="CY913" s="129"/>
      <c r="CZ913" s="122"/>
      <c r="DA913" s="122"/>
      <c r="DB913" s="122"/>
      <c r="DL913" s="130"/>
      <c r="EK913" s="132"/>
    </row>
    <row r="914" s="122" customFormat="1" spans="1:141">
      <c r="A914" s="145"/>
      <c r="BO914" s="128"/>
      <c r="CX914" s="129"/>
      <c r="CY914" s="129"/>
      <c r="CZ914" s="122"/>
      <c r="DA914" s="122"/>
      <c r="DB914" s="122"/>
      <c r="DL914" s="130"/>
      <c r="EK914" s="132"/>
    </row>
    <row r="915" s="122" customFormat="1" spans="1:141">
      <c r="A915" s="145"/>
      <c r="BO915" s="128"/>
      <c r="CX915" s="129"/>
      <c r="CY915" s="129"/>
      <c r="CZ915" s="122"/>
      <c r="DA915" s="122"/>
      <c r="DB915" s="122"/>
      <c r="DL915" s="130"/>
      <c r="EK915" s="132"/>
    </row>
    <row r="916" s="122" customFormat="1" spans="1:141">
      <c r="A916" s="145"/>
      <c r="BO916" s="128"/>
      <c r="CX916" s="129"/>
      <c r="CY916" s="129"/>
      <c r="CZ916" s="122"/>
      <c r="DA916" s="122"/>
      <c r="DB916" s="122"/>
      <c r="DL916" s="130"/>
      <c r="EK916" s="132"/>
    </row>
    <row r="917" s="122" customFormat="1" spans="1:141">
      <c r="A917" s="145"/>
      <c r="BO917" s="128"/>
      <c r="CX917" s="129"/>
      <c r="CY917" s="129"/>
      <c r="CZ917" s="122"/>
      <c r="DA917" s="122"/>
      <c r="DB917" s="122"/>
      <c r="DL917" s="130"/>
      <c r="EK917" s="132"/>
    </row>
    <row r="918" s="122" customFormat="1" spans="1:141">
      <c r="A918" s="145"/>
      <c r="BO918" s="128"/>
      <c r="CX918" s="129"/>
      <c r="CY918" s="129"/>
      <c r="CZ918" s="122"/>
      <c r="DA918" s="122"/>
      <c r="DB918" s="122"/>
      <c r="DL918" s="130"/>
      <c r="EK918" s="132"/>
    </row>
    <row r="919" s="122" customFormat="1" spans="1:141">
      <c r="A919" s="145"/>
      <c r="BO919" s="128"/>
      <c r="CX919" s="129"/>
      <c r="CY919" s="129"/>
      <c r="CZ919" s="122"/>
      <c r="DA919" s="122"/>
      <c r="DB919" s="122"/>
      <c r="DL919" s="130"/>
      <c r="EK919" s="132"/>
    </row>
    <row r="920" s="122" customFormat="1" spans="1:141">
      <c r="A920" s="145"/>
      <c r="BO920" s="128"/>
      <c r="CX920" s="129"/>
      <c r="CY920" s="129"/>
      <c r="CZ920" s="122"/>
      <c r="DA920" s="122"/>
      <c r="DB920" s="122"/>
      <c r="DL920" s="130"/>
      <c r="EK920" s="132"/>
    </row>
    <row r="921" s="122" customFormat="1" spans="1:141">
      <c r="A921" s="145"/>
      <c r="BO921" s="128"/>
      <c r="CX921" s="129"/>
      <c r="CY921" s="129"/>
      <c r="CZ921" s="122"/>
      <c r="DA921" s="122"/>
      <c r="DB921" s="122"/>
      <c r="DL921" s="130"/>
      <c r="EK921" s="132"/>
    </row>
    <row r="922" s="122" customFormat="1" spans="1:141">
      <c r="A922" s="145"/>
      <c r="BO922" s="128"/>
      <c r="CX922" s="129"/>
      <c r="CY922" s="129"/>
      <c r="CZ922" s="122"/>
      <c r="DA922" s="122"/>
      <c r="DB922" s="122"/>
      <c r="DL922" s="130"/>
      <c r="EK922" s="132"/>
    </row>
    <row r="923" s="122" customFormat="1" spans="1:141">
      <c r="A923" s="145"/>
      <c r="BO923" s="128"/>
      <c r="CX923" s="129"/>
      <c r="CY923" s="129"/>
      <c r="CZ923" s="122"/>
      <c r="DA923" s="122"/>
      <c r="DB923" s="122"/>
      <c r="DL923" s="130"/>
      <c r="EK923" s="132"/>
    </row>
    <row r="924" s="122" customFormat="1" spans="1:141">
      <c r="A924" s="145"/>
      <c r="BO924" s="128"/>
      <c r="CX924" s="129"/>
      <c r="CY924" s="129"/>
      <c r="CZ924" s="122"/>
      <c r="DA924" s="122"/>
      <c r="DB924" s="122"/>
      <c r="DL924" s="130"/>
      <c r="EK924" s="132"/>
    </row>
    <row r="925" s="122" customFormat="1" spans="1:141">
      <c r="A925" s="145"/>
      <c r="BO925" s="128"/>
      <c r="CX925" s="129"/>
      <c r="CY925" s="129"/>
      <c r="CZ925" s="122"/>
      <c r="DA925" s="122"/>
      <c r="DB925" s="122"/>
      <c r="DL925" s="130"/>
      <c r="EK925" s="132"/>
    </row>
    <row r="926" s="122" customFormat="1" spans="1:141">
      <c r="A926" s="145"/>
      <c r="BO926" s="128"/>
      <c r="CX926" s="129"/>
      <c r="CY926" s="129"/>
      <c r="CZ926" s="122"/>
      <c r="DA926" s="122"/>
      <c r="DB926" s="122"/>
      <c r="DL926" s="130"/>
      <c r="EK926" s="132"/>
    </row>
    <row r="927" s="122" customFormat="1" spans="1:141">
      <c r="A927" s="145"/>
      <c r="BO927" s="128"/>
      <c r="CX927" s="129"/>
      <c r="CY927" s="129"/>
      <c r="CZ927" s="122"/>
      <c r="DA927" s="122"/>
      <c r="DB927" s="122"/>
      <c r="DL927" s="130"/>
      <c r="EK927" s="132"/>
    </row>
    <row r="928" s="122" customFormat="1" spans="1:141">
      <c r="A928" s="145"/>
      <c r="BO928" s="128"/>
      <c r="CX928" s="129"/>
      <c r="CY928" s="129"/>
      <c r="CZ928" s="122"/>
      <c r="DA928" s="122"/>
      <c r="DB928" s="122"/>
      <c r="DL928" s="130"/>
      <c r="EK928" s="132"/>
    </row>
    <row r="929" s="122" customFormat="1" spans="1:141">
      <c r="A929" s="145"/>
      <c r="BO929" s="128"/>
      <c r="CX929" s="129"/>
      <c r="CY929" s="129"/>
      <c r="CZ929" s="122"/>
      <c r="DA929" s="122"/>
      <c r="DB929" s="122"/>
      <c r="DL929" s="130"/>
      <c r="EK929" s="132"/>
    </row>
    <row r="930" s="122" customFormat="1" spans="1:141">
      <c r="A930" s="145"/>
      <c r="BO930" s="128"/>
      <c r="CX930" s="129"/>
      <c r="CY930" s="129"/>
      <c r="CZ930" s="122"/>
      <c r="DA930" s="122"/>
      <c r="DB930" s="122"/>
      <c r="DL930" s="130"/>
      <c r="EK930" s="132"/>
    </row>
    <row r="931" s="122" customFormat="1" spans="1:141">
      <c r="A931" s="145"/>
      <c r="BO931" s="128"/>
      <c r="CX931" s="129"/>
      <c r="CY931" s="129"/>
      <c r="CZ931" s="122"/>
      <c r="DA931" s="122"/>
      <c r="DB931" s="122"/>
      <c r="DL931" s="130"/>
      <c r="EK931" s="132"/>
    </row>
    <row r="932" s="122" customFormat="1" spans="1:141">
      <c r="A932" s="145"/>
      <c r="BO932" s="128"/>
      <c r="CX932" s="129"/>
      <c r="CY932" s="129"/>
      <c r="CZ932" s="122"/>
      <c r="DA932" s="122"/>
      <c r="DB932" s="122"/>
      <c r="DL932" s="130"/>
      <c r="EK932" s="132"/>
    </row>
    <row r="933" s="122" customFormat="1" spans="1:141">
      <c r="A933" s="145"/>
      <c r="BO933" s="128"/>
      <c r="CX933" s="129"/>
      <c r="CY933" s="129"/>
      <c r="CZ933" s="122"/>
      <c r="DA933" s="122"/>
      <c r="DB933" s="122"/>
      <c r="DL933" s="130"/>
      <c r="EK933" s="132"/>
    </row>
    <row r="934" s="122" customFormat="1" spans="1:141">
      <c r="A934" s="145"/>
      <c r="BO934" s="128"/>
      <c r="CX934" s="129"/>
      <c r="CY934" s="129"/>
      <c r="CZ934" s="122"/>
      <c r="DA934" s="122"/>
      <c r="DB934" s="122"/>
      <c r="DL934" s="130"/>
      <c r="EK934" s="132"/>
    </row>
    <row r="935" s="122" customFormat="1" spans="1:141">
      <c r="A935" s="145"/>
      <c r="BO935" s="128"/>
      <c r="CX935" s="129"/>
      <c r="CY935" s="129"/>
      <c r="CZ935" s="122"/>
      <c r="DA935" s="122"/>
      <c r="DB935" s="122"/>
      <c r="DL935" s="130"/>
      <c r="EK935" s="132"/>
    </row>
    <row r="936" s="122" customFormat="1" spans="1:141">
      <c r="A936" s="145"/>
      <c r="BO936" s="128"/>
      <c r="CX936" s="129"/>
      <c r="CY936" s="129"/>
      <c r="CZ936" s="122"/>
      <c r="DA936" s="122"/>
      <c r="DB936" s="122"/>
      <c r="DL936" s="130"/>
      <c r="EK936" s="132"/>
    </row>
    <row r="937" s="122" customFormat="1" spans="1:141">
      <c r="A937" s="145"/>
      <c r="BO937" s="128"/>
      <c r="CX937" s="129"/>
      <c r="CY937" s="129"/>
      <c r="CZ937" s="122"/>
      <c r="DA937" s="122"/>
      <c r="DB937" s="122"/>
      <c r="DL937" s="130"/>
      <c r="EK937" s="132"/>
    </row>
    <row r="938" s="122" customFormat="1" spans="1:141">
      <c r="A938" s="145"/>
      <c r="BO938" s="128"/>
      <c r="CX938" s="129"/>
      <c r="CY938" s="129"/>
      <c r="CZ938" s="122"/>
      <c r="DA938" s="122"/>
      <c r="DB938" s="122"/>
      <c r="DL938" s="130"/>
      <c r="EK938" s="132"/>
    </row>
    <row r="939" s="122" customFormat="1" spans="1:141">
      <c r="A939" s="145"/>
      <c r="BO939" s="128"/>
      <c r="CX939" s="129"/>
      <c r="CY939" s="129"/>
      <c r="CZ939" s="122"/>
      <c r="DA939" s="122"/>
      <c r="DB939" s="122"/>
      <c r="DL939" s="130"/>
      <c r="EK939" s="132"/>
    </row>
    <row r="940" s="122" customFormat="1" spans="1:141">
      <c r="A940" s="145"/>
      <c r="BO940" s="128"/>
      <c r="CX940" s="129"/>
      <c r="CY940" s="129"/>
      <c r="CZ940" s="122"/>
      <c r="DA940" s="122"/>
      <c r="DB940" s="122"/>
      <c r="DL940" s="130"/>
      <c r="EK940" s="132"/>
    </row>
    <row r="941" s="122" customFormat="1" spans="1:141">
      <c r="A941" s="145"/>
      <c r="BO941" s="128"/>
      <c r="CX941" s="129"/>
      <c r="CY941" s="129"/>
      <c r="CZ941" s="122"/>
      <c r="DA941" s="122"/>
      <c r="DB941" s="122"/>
      <c r="DL941" s="130"/>
      <c r="EK941" s="132"/>
    </row>
    <row r="942" s="122" customFormat="1" spans="1:141">
      <c r="A942" s="145"/>
      <c r="BO942" s="128"/>
      <c r="CX942" s="129"/>
      <c r="CY942" s="129"/>
      <c r="CZ942" s="122"/>
      <c r="DA942" s="122"/>
      <c r="DB942" s="122"/>
      <c r="DL942" s="130"/>
      <c r="EK942" s="132"/>
    </row>
    <row r="943" s="122" customFormat="1" spans="1:141">
      <c r="A943" s="145"/>
      <c r="BO943" s="128"/>
      <c r="CX943" s="129"/>
      <c r="CY943" s="129"/>
      <c r="CZ943" s="122"/>
      <c r="DA943" s="122"/>
      <c r="DB943" s="122"/>
      <c r="DL943" s="130"/>
      <c r="EK943" s="132"/>
    </row>
    <row r="944" s="122" customFormat="1" spans="1:141">
      <c r="A944" s="145"/>
      <c r="BO944" s="128"/>
      <c r="CX944" s="129"/>
      <c r="CY944" s="129"/>
      <c r="CZ944" s="122"/>
      <c r="DA944" s="122"/>
      <c r="DB944" s="122"/>
      <c r="DL944" s="130"/>
      <c r="EK944" s="132"/>
    </row>
    <row r="945" s="122" customFormat="1" spans="1:141">
      <c r="A945" s="145"/>
      <c r="BO945" s="128"/>
      <c r="CX945" s="129"/>
      <c r="CY945" s="129"/>
      <c r="CZ945" s="122"/>
      <c r="DA945" s="122"/>
      <c r="DB945" s="122"/>
      <c r="DL945" s="130"/>
      <c r="EK945" s="132"/>
    </row>
    <row r="946" s="122" customFormat="1" spans="1:141">
      <c r="A946" s="145"/>
      <c r="BO946" s="128"/>
      <c r="CX946" s="129"/>
      <c r="CY946" s="129"/>
      <c r="CZ946" s="122"/>
      <c r="DA946" s="122"/>
      <c r="DB946" s="122"/>
      <c r="DL946" s="130"/>
      <c r="EK946" s="132"/>
    </row>
    <row r="947" s="122" customFormat="1" spans="1:141">
      <c r="A947" s="145"/>
      <c r="BO947" s="128"/>
      <c r="CX947" s="129"/>
      <c r="CY947" s="129"/>
      <c r="CZ947" s="122"/>
      <c r="DA947" s="122"/>
      <c r="DB947" s="122"/>
      <c r="DL947" s="130"/>
      <c r="EK947" s="132"/>
    </row>
    <row r="948" s="122" customFormat="1" spans="1:141">
      <c r="A948" s="145"/>
      <c r="BO948" s="128"/>
      <c r="CX948" s="129"/>
      <c r="CY948" s="129"/>
      <c r="CZ948" s="122"/>
      <c r="DA948" s="122"/>
      <c r="DB948" s="122"/>
      <c r="DL948" s="130"/>
      <c r="EK948" s="132"/>
    </row>
    <row r="949" s="122" customFormat="1" spans="1:141">
      <c r="A949" s="145"/>
      <c r="BO949" s="128"/>
      <c r="CX949" s="129"/>
      <c r="CY949" s="129"/>
      <c r="CZ949" s="122"/>
      <c r="DA949" s="122"/>
      <c r="DB949" s="122"/>
      <c r="DL949" s="130"/>
      <c r="EK949" s="132"/>
    </row>
    <row r="950" s="122" customFormat="1" spans="1:141">
      <c r="A950" s="145"/>
      <c r="BO950" s="128"/>
      <c r="CX950" s="129"/>
      <c r="CY950" s="129"/>
      <c r="CZ950" s="122"/>
      <c r="DA950" s="122"/>
      <c r="DB950" s="122"/>
      <c r="DL950" s="130"/>
      <c r="EK950" s="132"/>
    </row>
    <row r="951" s="122" customFormat="1" spans="1:141">
      <c r="A951" s="145"/>
      <c r="BO951" s="128"/>
      <c r="CX951" s="129"/>
      <c r="CY951" s="129"/>
      <c r="CZ951" s="122"/>
      <c r="DA951" s="122"/>
      <c r="DB951" s="122"/>
      <c r="DL951" s="130"/>
      <c r="EK951" s="132"/>
    </row>
    <row r="952" s="122" customFormat="1" spans="1:141">
      <c r="A952" s="145"/>
      <c r="BO952" s="128"/>
      <c r="CX952" s="129"/>
      <c r="CY952" s="129"/>
      <c r="CZ952" s="122"/>
      <c r="DA952" s="122"/>
      <c r="DB952" s="122"/>
      <c r="DL952" s="130"/>
      <c r="EK952" s="132"/>
    </row>
    <row r="953" s="122" customFormat="1" spans="1:141">
      <c r="A953" s="145"/>
      <c r="BO953" s="128"/>
      <c r="CX953" s="129"/>
      <c r="CY953" s="129"/>
      <c r="CZ953" s="122"/>
      <c r="DA953" s="122"/>
      <c r="DB953" s="122"/>
      <c r="DL953" s="130"/>
      <c r="EK953" s="132"/>
    </row>
    <row r="954" s="122" customFormat="1" spans="1:141">
      <c r="A954" s="145"/>
      <c r="BO954" s="128"/>
      <c r="CX954" s="129"/>
      <c r="CY954" s="129"/>
      <c r="CZ954" s="122"/>
      <c r="DA954" s="122"/>
      <c r="DB954" s="122"/>
      <c r="DL954" s="130"/>
      <c r="EK954" s="132"/>
    </row>
    <row r="955" s="122" customFormat="1" spans="1:141">
      <c r="A955" s="145"/>
      <c r="BO955" s="128"/>
      <c r="CX955" s="129"/>
      <c r="CY955" s="129"/>
      <c r="CZ955" s="122"/>
      <c r="DA955" s="122"/>
      <c r="DB955" s="122"/>
      <c r="DL955" s="130"/>
      <c r="EK955" s="132"/>
    </row>
    <row r="956" s="122" customFormat="1" spans="1:141">
      <c r="A956" s="145"/>
      <c r="BO956" s="128"/>
      <c r="CX956" s="129"/>
      <c r="CY956" s="129"/>
      <c r="CZ956" s="122"/>
      <c r="DA956" s="122"/>
      <c r="DB956" s="122"/>
      <c r="DL956" s="130"/>
      <c r="EK956" s="132"/>
    </row>
    <row r="957" s="122" customFormat="1" spans="1:141">
      <c r="A957" s="145"/>
      <c r="BO957" s="128"/>
      <c r="CX957" s="129"/>
      <c r="CY957" s="129"/>
      <c r="CZ957" s="122"/>
      <c r="DA957" s="122"/>
      <c r="DB957" s="122"/>
      <c r="DL957" s="130"/>
      <c r="EK957" s="132"/>
    </row>
    <row r="958" s="122" customFormat="1" spans="1:141">
      <c r="A958" s="145"/>
      <c r="BO958" s="128"/>
      <c r="CX958" s="129"/>
      <c r="CY958" s="129"/>
      <c r="CZ958" s="122"/>
      <c r="DA958" s="122"/>
      <c r="DB958" s="122"/>
      <c r="DL958" s="130"/>
      <c r="EK958" s="132"/>
    </row>
    <row r="959" s="122" customFormat="1" spans="1:141">
      <c r="A959" s="145"/>
      <c r="BO959" s="128"/>
      <c r="CX959" s="129"/>
      <c r="CY959" s="129"/>
      <c r="CZ959" s="122"/>
      <c r="DA959" s="122"/>
      <c r="DB959" s="122"/>
      <c r="DL959" s="130"/>
      <c r="EK959" s="132"/>
    </row>
    <row r="960" s="122" customFormat="1" spans="1:141">
      <c r="A960" s="145"/>
      <c r="BO960" s="128"/>
      <c r="CX960" s="129"/>
      <c r="CY960" s="129"/>
      <c r="CZ960" s="122"/>
      <c r="DA960" s="122"/>
      <c r="DB960" s="122"/>
      <c r="DL960" s="130"/>
      <c r="EK960" s="132"/>
    </row>
    <row r="961" s="122" customFormat="1" spans="1:141">
      <c r="A961" s="145"/>
      <c r="BO961" s="128"/>
      <c r="CX961" s="129"/>
      <c r="CY961" s="129"/>
      <c r="CZ961" s="122"/>
      <c r="DA961" s="122"/>
      <c r="DB961" s="122"/>
      <c r="DL961" s="130"/>
      <c r="EK961" s="132"/>
    </row>
    <row r="962" s="122" customFormat="1" spans="1:141">
      <c r="A962" s="145"/>
      <c r="BO962" s="128"/>
      <c r="CX962" s="129"/>
      <c r="CY962" s="129"/>
      <c r="CZ962" s="122"/>
      <c r="DA962" s="122"/>
      <c r="DB962" s="122"/>
      <c r="DL962" s="130"/>
      <c r="EK962" s="132"/>
    </row>
    <row r="963" s="122" customFormat="1" spans="1:141">
      <c r="A963" s="145"/>
      <c r="BO963" s="128"/>
      <c r="CX963" s="129"/>
      <c r="CY963" s="129"/>
      <c r="CZ963" s="122"/>
      <c r="DA963" s="122"/>
      <c r="DB963" s="122"/>
      <c r="DL963" s="130"/>
      <c r="EK963" s="132"/>
    </row>
    <row r="964" s="122" customFormat="1" spans="1:141">
      <c r="A964" s="145"/>
      <c r="BO964" s="128"/>
      <c r="CX964" s="129"/>
      <c r="CY964" s="129"/>
      <c r="CZ964" s="122"/>
      <c r="DA964" s="122"/>
      <c r="DB964" s="122"/>
      <c r="DL964" s="130"/>
      <c r="EK964" s="132"/>
    </row>
    <row r="965" s="122" customFormat="1" spans="1:141">
      <c r="A965" s="145"/>
      <c r="BO965" s="128"/>
      <c r="CX965" s="129"/>
      <c r="CY965" s="129"/>
      <c r="CZ965" s="122"/>
      <c r="DA965" s="122"/>
      <c r="DB965" s="122"/>
      <c r="DL965" s="130"/>
      <c r="EK965" s="132"/>
    </row>
    <row r="966" s="122" customFormat="1" spans="1:141">
      <c r="A966" s="145"/>
      <c r="BO966" s="128"/>
      <c r="CX966" s="129"/>
      <c r="CY966" s="129"/>
      <c r="CZ966" s="122"/>
      <c r="DA966" s="122"/>
      <c r="DB966" s="122"/>
      <c r="DL966" s="130"/>
      <c r="EK966" s="132"/>
    </row>
    <row r="967" s="122" customFormat="1" spans="1:141">
      <c r="A967" s="145"/>
      <c r="BO967" s="128"/>
      <c r="CX967" s="129"/>
      <c r="CY967" s="129"/>
      <c r="CZ967" s="122"/>
      <c r="DA967" s="122"/>
      <c r="DB967" s="122"/>
      <c r="DL967" s="130"/>
      <c r="EK967" s="132"/>
    </row>
    <row r="968" s="122" customFormat="1" spans="1:141">
      <c r="A968" s="145"/>
      <c r="BO968" s="128"/>
      <c r="CX968" s="129"/>
      <c r="CY968" s="129"/>
      <c r="CZ968" s="122"/>
      <c r="DA968" s="122"/>
      <c r="DB968" s="122"/>
      <c r="DL968" s="130"/>
      <c r="EK968" s="132"/>
    </row>
    <row r="969" s="122" customFormat="1" spans="1:141">
      <c r="A969" s="145"/>
      <c r="BO969" s="128"/>
      <c r="CX969" s="129"/>
      <c r="CY969" s="129"/>
      <c r="CZ969" s="122"/>
      <c r="DA969" s="122"/>
      <c r="DB969" s="122"/>
      <c r="DL969" s="130"/>
      <c r="EK969" s="132"/>
    </row>
    <row r="970" s="122" customFormat="1" spans="1:141">
      <c r="A970" s="145"/>
      <c r="BO970" s="128"/>
      <c r="CX970" s="129"/>
      <c r="CY970" s="129"/>
      <c r="CZ970" s="122"/>
      <c r="DA970" s="122"/>
      <c r="DB970" s="122"/>
      <c r="DL970" s="130"/>
      <c r="EK970" s="132"/>
    </row>
    <row r="971" s="122" customFormat="1" spans="1:141">
      <c r="A971" s="145"/>
      <c r="BO971" s="128"/>
      <c r="CX971" s="129"/>
      <c r="CY971" s="129"/>
      <c r="CZ971" s="122"/>
      <c r="DA971" s="122"/>
      <c r="DB971" s="122"/>
      <c r="DL971" s="130"/>
      <c r="EK971" s="132"/>
    </row>
    <row r="972" s="122" customFormat="1" spans="1:141">
      <c r="A972" s="145"/>
      <c r="BO972" s="128"/>
      <c r="CX972" s="129"/>
      <c r="CY972" s="129"/>
      <c r="CZ972" s="122"/>
      <c r="DA972" s="122"/>
      <c r="DB972" s="122"/>
      <c r="DL972" s="130"/>
      <c r="EK972" s="132"/>
    </row>
    <row r="973" s="122" customFormat="1" spans="1:141">
      <c r="A973" s="145"/>
      <c r="BO973" s="128"/>
      <c r="CX973" s="129"/>
      <c r="CY973" s="129"/>
      <c r="CZ973" s="122"/>
      <c r="DA973" s="122"/>
      <c r="DB973" s="122"/>
      <c r="DL973" s="130"/>
      <c r="EK973" s="132"/>
    </row>
    <row r="974" s="122" customFormat="1" spans="1:141">
      <c r="A974" s="145"/>
      <c r="BO974" s="128"/>
      <c r="CX974" s="129"/>
      <c r="CY974" s="129"/>
      <c r="CZ974" s="122"/>
      <c r="DA974" s="122"/>
      <c r="DB974" s="122"/>
      <c r="DL974" s="130"/>
      <c r="EK974" s="132"/>
    </row>
    <row r="975" s="122" customFormat="1" spans="1:141">
      <c r="A975" s="145"/>
      <c r="BO975" s="128"/>
      <c r="CX975" s="129"/>
      <c r="CY975" s="129"/>
      <c r="CZ975" s="122"/>
      <c r="DA975" s="122"/>
      <c r="DB975" s="122"/>
      <c r="DL975" s="130"/>
      <c r="EK975" s="132"/>
    </row>
    <row r="976" s="122" customFormat="1" spans="1:141">
      <c r="A976" s="145"/>
      <c r="BO976" s="128"/>
      <c r="CX976" s="129"/>
      <c r="CY976" s="129"/>
      <c r="CZ976" s="122"/>
      <c r="DA976" s="122"/>
      <c r="DB976" s="122"/>
      <c r="DL976" s="130"/>
      <c r="EK976" s="132"/>
    </row>
    <row r="977" s="122" customFormat="1" spans="1:141">
      <c r="A977" s="145"/>
      <c r="BO977" s="128"/>
      <c r="CX977" s="129"/>
      <c r="CY977" s="129"/>
      <c r="CZ977" s="122"/>
      <c r="DA977" s="122"/>
      <c r="DB977" s="122"/>
      <c r="DL977" s="130"/>
      <c r="EK977" s="132"/>
    </row>
    <row r="978" s="122" customFormat="1" spans="1:141">
      <c r="A978" s="145"/>
      <c r="BO978" s="128"/>
      <c r="CX978" s="129"/>
      <c r="CY978" s="129"/>
      <c r="CZ978" s="122"/>
      <c r="DA978" s="122"/>
      <c r="DB978" s="122"/>
      <c r="DL978" s="130"/>
      <c r="EK978" s="132"/>
    </row>
    <row r="979" s="122" customFormat="1" spans="1:141">
      <c r="A979" s="145"/>
      <c r="BO979" s="128"/>
      <c r="CX979" s="129"/>
      <c r="CY979" s="129"/>
      <c r="CZ979" s="122"/>
      <c r="DA979" s="122"/>
      <c r="DB979" s="122"/>
      <c r="DL979" s="130"/>
      <c r="EK979" s="132"/>
    </row>
    <row r="980" s="122" customFormat="1" spans="1:141">
      <c r="A980" s="145"/>
      <c r="BO980" s="128"/>
      <c r="CX980" s="129"/>
      <c r="CY980" s="129"/>
      <c r="CZ980" s="122"/>
      <c r="DA980" s="122"/>
      <c r="DB980" s="122"/>
      <c r="DL980" s="130"/>
      <c r="EK980" s="132"/>
    </row>
    <row r="981" s="122" customFormat="1" spans="1:141">
      <c r="A981" s="145"/>
      <c r="BO981" s="128"/>
      <c r="CX981" s="129"/>
      <c r="CY981" s="129"/>
      <c r="CZ981" s="122"/>
      <c r="DA981" s="122"/>
      <c r="DB981" s="122"/>
      <c r="DL981" s="130"/>
      <c r="EK981" s="132"/>
    </row>
    <row r="982" s="122" customFormat="1" spans="1:141">
      <c r="A982" s="145"/>
      <c r="BO982" s="128"/>
      <c r="CX982" s="129"/>
      <c r="CY982" s="129"/>
      <c r="CZ982" s="122"/>
      <c r="DA982" s="122"/>
      <c r="DB982" s="122"/>
      <c r="DL982" s="130"/>
      <c r="EK982" s="132"/>
    </row>
    <row r="983" s="122" customFormat="1" spans="1:141">
      <c r="A983" s="145"/>
      <c r="BO983" s="128"/>
      <c r="CX983" s="129"/>
      <c r="CY983" s="129"/>
      <c r="CZ983" s="122"/>
      <c r="DA983" s="122"/>
      <c r="DB983" s="122"/>
      <c r="DL983" s="130"/>
      <c r="EK983" s="132"/>
    </row>
    <row r="984" s="122" customFormat="1" spans="1:141">
      <c r="A984" s="145"/>
      <c r="BO984" s="128"/>
      <c r="CX984" s="129"/>
      <c r="CY984" s="129"/>
      <c r="CZ984" s="122"/>
      <c r="DA984" s="122"/>
      <c r="DB984" s="122"/>
      <c r="DL984" s="130"/>
      <c r="EK984" s="132"/>
    </row>
    <row r="985" s="122" customFormat="1" spans="1:141">
      <c r="A985" s="145"/>
      <c r="BO985" s="128"/>
      <c r="CX985" s="129"/>
      <c r="CY985" s="129"/>
      <c r="CZ985" s="122"/>
      <c r="DA985" s="122"/>
      <c r="DB985" s="122"/>
      <c r="DL985" s="130"/>
      <c r="EK985" s="132"/>
    </row>
    <row r="986" s="122" customFormat="1" spans="1:141">
      <c r="A986" s="145"/>
      <c r="BO986" s="128"/>
      <c r="CX986" s="129"/>
      <c r="CY986" s="129"/>
      <c r="CZ986" s="122"/>
      <c r="DA986" s="122"/>
      <c r="DB986" s="122"/>
      <c r="DL986" s="130"/>
      <c r="EK986" s="132"/>
    </row>
    <row r="987" s="122" customFormat="1" spans="1:141">
      <c r="A987" s="145"/>
      <c r="BO987" s="128"/>
      <c r="CX987" s="129"/>
      <c r="CY987" s="129"/>
      <c r="CZ987" s="122"/>
      <c r="DA987" s="122"/>
      <c r="DB987" s="122"/>
      <c r="DL987" s="130"/>
      <c r="EK987" s="132"/>
    </row>
    <row r="988" s="122" customFormat="1" spans="1:141">
      <c r="A988" s="145"/>
      <c r="BO988" s="128"/>
      <c r="CX988" s="129"/>
      <c r="CY988" s="129"/>
      <c r="CZ988" s="122"/>
      <c r="DA988" s="122"/>
      <c r="DB988" s="122"/>
      <c r="DL988" s="130"/>
      <c r="EK988" s="132"/>
    </row>
    <row r="989" s="122" customFormat="1" spans="1:141">
      <c r="A989" s="145"/>
      <c r="BO989" s="128"/>
      <c r="CX989" s="129"/>
      <c r="CY989" s="129"/>
      <c r="CZ989" s="122"/>
      <c r="DA989" s="122"/>
      <c r="DB989" s="122"/>
      <c r="DL989" s="130"/>
      <c r="EK989" s="132"/>
    </row>
    <row r="990" s="122" customFormat="1" spans="1:141">
      <c r="A990" s="145"/>
      <c r="BO990" s="128"/>
      <c r="CX990" s="129"/>
      <c r="CY990" s="129"/>
      <c r="CZ990" s="122"/>
      <c r="DA990" s="122"/>
      <c r="DB990" s="122"/>
      <c r="DL990" s="130"/>
      <c r="EK990" s="132"/>
    </row>
    <row r="991" s="122" customFormat="1" spans="1:141">
      <c r="A991" s="145"/>
      <c r="BO991" s="128"/>
      <c r="CX991" s="129"/>
      <c r="CY991" s="129"/>
      <c r="CZ991" s="122"/>
      <c r="DA991" s="122"/>
      <c r="DB991" s="122"/>
      <c r="DL991" s="130"/>
      <c r="EK991" s="132"/>
    </row>
    <row r="992" s="122" customFormat="1" spans="1:141">
      <c r="A992" s="145"/>
      <c r="BO992" s="128"/>
      <c r="CX992" s="129"/>
      <c r="CY992" s="129"/>
      <c r="CZ992" s="122"/>
      <c r="DA992" s="122"/>
      <c r="DB992" s="122"/>
      <c r="DL992" s="130"/>
      <c r="EK992" s="132"/>
    </row>
    <row r="993" s="122" customFormat="1" spans="1:141">
      <c r="A993" s="145"/>
      <c r="BO993" s="128"/>
      <c r="CX993" s="129"/>
      <c r="CY993" s="129"/>
      <c r="CZ993" s="122"/>
      <c r="DA993" s="122"/>
      <c r="DB993" s="122"/>
      <c r="DL993" s="130"/>
      <c r="EK993" s="132"/>
    </row>
    <row r="994" s="122" customFormat="1" spans="1:141">
      <c r="A994" s="145"/>
      <c r="BO994" s="128"/>
      <c r="CX994" s="129"/>
      <c r="CY994" s="129"/>
      <c r="CZ994" s="122"/>
      <c r="DA994" s="122"/>
      <c r="DB994" s="122"/>
      <c r="DL994" s="130"/>
      <c r="EK994" s="132"/>
    </row>
    <row r="995" s="122" customFormat="1" spans="1:141">
      <c r="A995" s="145"/>
      <c r="BO995" s="128"/>
      <c r="CX995" s="129"/>
      <c r="CY995" s="129"/>
      <c r="CZ995" s="122"/>
      <c r="DA995" s="122"/>
      <c r="DB995" s="122"/>
      <c r="DL995" s="130"/>
      <c r="EK995" s="132"/>
    </row>
    <row r="996" s="122" customFormat="1" spans="1:141">
      <c r="A996" s="145"/>
      <c r="BO996" s="128"/>
      <c r="CX996" s="129"/>
      <c r="CY996" s="129"/>
      <c r="CZ996" s="122"/>
      <c r="DA996" s="122"/>
      <c r="DB996" s="122"/>
      <c r="DL996" s="130"/>
      <c r="EK996" s="132"/>
    </row>
    <row r="997" s="122" customFormat="1" spans="1:141">
      <c r="A997" s="145"/>
      <c r="BO997" s="128"/>
      <c r="CX997" s="129"/>
      <c r="CY997" s="129"/>
      <c r="CZ997" s="122"/>
      <c r="DA997" s="122"/>
      <c r="DB997" s="122"/>
      <c r="DL997" s="130"/>
      <c r="EK997" s="132"/>
    </row>
    <row r="998" s="122" customFormat="1" spans="1:141">
      <c r="A998" s="145"/>
      <c r="BO998" s="128"/>
      <c r="CX998" s="129"/>
      <c r="CY998" s="129"/>
      <c r="CZ998" s="122"/>
      <c r="DA998" s="122"/>
      <c r="DB998" s="122"/>
      <c r="DL998" s="130"/>
      <c r="EK998" s="132"/>
    </row>
    <row r="999" s="122" customFormat="1" spans="1:141">
      <c r="A999" s="145"/>
      <c r="BO999" s="128"/>
      <c r="CX999" s="129"/>
      <c r="CY999" s="129"/>
      <c r="CZ999" s="122"/>
      <c r="DA999" s="122"/>
      <c r="DB999" s="122"/>
      <c r="DL999" s="130"/>
      <c r="EK999" s="132"/>
    </row>
    <row r="1000" s="122" customFormat="1" spans="1:141">
      <c r="A1000" s="145"/>
      <c r="BO1000" s="128"/>
      <c r="CX1000" s="129"/>
      <c r="CY1000" s="129"/>
      <c r="CZ1000" s="122"/>
      <c r="DA1000" s="122"/>
      <c r="DB1000" s="122"/>
      <c r="DL1000" s="130"/>
      <c r="EK1000" s="132"/>
    </row>
    <row r="1001" s="122" customFormat="1" spans="1:141">
      <c r="A1001" s="145"/>
      <c r="BO1001" s="128"/>
      <c r="CX1001" s="129"/>
      <c r="CY1001" s="129"/>
      <c r="CZ1001" s="122"/>
      <c r="DA1001" s="122"/>
      <c r="DB1001" s="122"/>
      <c r="DL1001" s="130"/>
      <c r="EK1001" s="132"/>
    </row>
    <row r="1002" s="122" customFormat="1" spans="1:141">
      <c r="A1002" s="145"/>
      <c r="BO1002" s="128"/>
      <c r="CX1002" s="129"/>
      <c r="CY1002" s="129"/>
      <c r="CZ1002" s="122"/>
      <c r="DA1002" s="122"/>
      <c r="DB1002" s="122"/>
      <c r="DL1002" s="130"/>
      <c r="EK1002" s="132"/>
    </row>
    <row r="1003" s="122" customFormat="1" spans="1:141">
      <c r="A1003" s="145"/>
      <c r="BO1003" s="128"/>
      <c r="CX1003" s="129"/>
      <c r="CY1003" s="129"/>
      <c r="CZ1003" s="122"/>
      <c r="DA1003" s="122"/>
      <c r="DB1003" s="122"/>
      <c r="DL1003" s="130"/>
      <c r="EK1003" s="132"/>
    </row>
    <row r="1004" s="122" customFormat="1" spans="1:141">
      <c r="A1004" s="145"/>
      <c r="BO1004" s="128"/>
      <c r="CX1004" s="129"/>
      <c r="CY1004" s="129"/>
      <c r="CZ1004" s="122"/>
      <c r="DA1004" s="122"/>
      <c r="DB1004" s="122"/>
      <c r="DL1004" s="130"/>
      <c r="EK1004" s="132"/>
    </row>
    <row r="1005" s="122" customFormat="1" spans="1:141">
      <c r="A1005" s="145"/>
      <c r="BO1005" s="128"/>
      <c r="CX1005" s="129"/>
      <c r="CY1005" s="129"/>
      <c r="CZ1005" s="122"/>
      <c r="DA1005" s="122"/>
      <c r="DB1005" s="122"/>
      <c r="DL1005" s="130"/>
      <c r="EK1005" s="132"/>
    </row>
    <row r="1006" s="122" customFormat="1" spans="1:141">
      <c r="A1006" s="145"/>
      <c r="BO1006" s="128"/>
      <c r="CX1006" s="129"/>
      <c r="CY1006" s="129"/>
      <c r="CZ1006" s="122"/>
      <c r="DA1006" s="122"/>
      <c r="DB1006" s="122"/>
      <c r="DL1006" s="130"/>
      <c r="EK1006" s="132"/>
    </row>
    <row r="1007" s="122" customFormat="1" spans="1:141">
      <c r="A1007" s="145"/>
      <c r="BO1007" s="128"/>
      <c r="CX1007" s="129"/>
      <c r="CY1007" s="129"/>
      <c r="CZ1007" s="122"/>
      <c r="DA1007" s="122"/>
      <c r="DB1007" s="122"/>
      <c r="DL1007" s="130"/>
      <c r="EK1007" s="132"/>
    </row>
    <row r="1008" s="122" customFormat="1" spans="1:141">
      <c r="A1008" s="145"/>
      <c r="BO1008" s="128"/>
      <c r="CX1008" s="129"/>
      <c r="CY1008" s="129"/>
      <c r="CZ1008" s="122"/>
      <c r="DA1008" s="122"/>
      <c r="DB1008" s="122"/>
      <c r="DL1008" s="130"/>
      <c r="EK1008" s="132"/>
    </row>
    <row r="1009" s="122" customFormat="1" spans="1:141">
      <c r="A1009" s="145"/>
      <c r="BO1009" s="128"/>
      <c r="CX1009" s="129"/>
      <c r="CY1009" s="129"/>
      <c r="CZ1009" s="122"/>
      <c r="DA1009" s="122"/>
      <c r="DB1009" s="122"/>
      <c r="DL1009" s="130"/>
      <c r="EK1009" s="132"/>
    </row>
    <row r="1010" s="122" customFormat="1" spans="1:141">
      <c r="A1010" s="145"/>
      <c r="BO1010" s="128"/>
      <c r="CX1010" s="129"/>
      <c r="CY1010" s="129"/>
      <c r="CZ1010" s="122"/>
      <c r="DA1010" s="122"/>
      <c r="DB1010" s="122"/>
      <c r="DL1010" s="130"/>
      <c r="EK1010" s="132"/>
    </row>
    <row r="1011" s="122" customFormat="1" spans="1:141">
      <c r="A1011" s="145"/>
      <c r="BO1011" s="128"/>
      <c r="CX1011" s="129"/>
      <c r="CY1011" s="129"/>
      <c r="CZ1011" s="122"/>
      <c r="DA1011" s="122"/>
      <c r="DB1011" s="122"/>
      <c r="DL1011" s="130"/>
      <c r="EK1011" s="132"/>
    </row>
    <row r="1012" s="122" customFormat="1" spans="1:141">
      <c r="A1012" s="145"/>
      <c r="BO1012" s="128"/>
      <c r="CX1012" s="129"/>
      <c r="CY1012" s="129"/>
      <c r="CZ1012" s="122"/>
      <c r="DA1012" s="122"/>
      <c r="DB1012" s="122"/>
      <c r="DL1012" s="130"/>
      <c r="EK1012" s="132"/>
    </row>
    <row r="1013" s="122" customFormat="1" spans="1:141">
      <c r="A1013" s="145"/>
      <c r="BO1013" s="128"/>
      <c r="CX1013" s="129"/>
      <c r="CY1013" s="129"/>
      <c r="CZ1013" s="122"/>
      <c r="DA1013" s="122"/>
      <c r="DB1013" s="122"/>
      <c r="DL1013" s="130"/>
      <c r="EK1013" s="132"/>
    </row>
    <row r="1014" s="122" customFormat="1" spans="1:141">
      <c r="A1014" s="145"/>
      <c r="BO1014" s="128"/>
      <c r="CX1014" s="129"/>
      <c r="CY1014" s="129"/>
      <c r="CZ1014" s="122"/>
      <c r="DA1014" s="122"/>
      <c r="DB1014" s="122"/>
      <c r="DL1014" s="130"/>
      <c r="EK1014" s="132"/>
    </row>
    <row r="1015" s="122" customFormat="1" spans="1:141">
      <c r="A1015" s="145"/>
      <c r="BO1015" s="128"/>
      <c r="CX1015" s="129"/>
      <c r="CY1015" s="129"/>
      <c r="CZ1015" s="122"/>
      <c r="DA1015" s="122"/>
      <c r="DB1015" s="122"/>
      <c r="DL1015" s="130"/>
      <c r="EK1015" s="132"/>
    </row>
    <row r="1016" s="122" customFormat="1" spans="1:141">
      <c r="A1016" s="145"/>
      <c r="BO1016" s="128"/>
      <c r="CX1016" s="129"/>
      <c r="CY1016" s="129"/>
      <c r="CZ1016" s="122"/>
      <c r="DA1016" s="122"/>
      <c r="DB1016" s="122"/>
      <c r="DL1016" s="130"/>
      <c r="EK1016" s="132"/>
    </row>
    <row r="1017" s="122" customFormat="1" spans="1:141">
      <c r="A1017" s="145"/>
      <c r="BO1017" s="128"/>
      <c r="CX1017" s="129"/>
      <c r="CY1017" s="129"/>
      <c r="CZ1017" s="122"/>
      <c r="DA1017" s="122"/>
      <c r="DB1017" s="122"/>
      <c r="DL1017" s="130"/>
      <c r="EK1017" s="132"/>
    </row>
    <row r="1018" s="122" customFormat="1" spans="1:141">
      <c r="A1018" s="145"/>
      <c r="BO1018" s="128"/>
      <c r="CX1018" s="129"/>
      <c r="CY1018" s="129"/>
      <c r="CZ1018" s="122"/>
      <c r="DA1018" s="122"/>
      <c r="DB1018" s="122"/>
      <c r="DL1018" s="130"/>
      <c r="EK1018" s="132"/>
    </row>
    <row r="1019" s="122" customFormat="1" spans="1:141">
      <c r="A1019" s="145"/>
      <c r="BO1019" s="128"/>
      <c r="CX1019" s="129"/>
      <c r="CY1019" s="129"/>
      <c r="CZ1019" s="122"/>
      <c r="DA1019" s="122"/>
      <c r="DB1019" s="122"/>
      <c r="DL1019" s="130"/>
      <c r="EK1019" s="132"/>
    </row>
    <row r="1020" s="122" customFormat="1" spans="1:141">
      <c r="A1020" s="145"/>
      <c r="BO1020" s="128"/>
      <c r="CX1020" s="129"/>
      <c r="CY1020" s="129"/>
      <c r="CZ1020" s="122"/>
      <c r="DA1020" s="122"/>
      <c r="DB1020" s="122"/>
      <c r="DL1020" s="130"/>
      <c r="EK1020" s="132"/>
    </row>
    <row r="1021" s="122" customFormat="1" spans="1:141">
      <c r="A1021" s="145"/>
      <c r="BO1021" s="128"/>
      <c r="CX1021" s="129"/>
      <c r="CY1021" s="129"/>
      <c r="CZ1021" s="122"/>
      <c r="DA1021" s="122"/>
      <c r="DB1021" s="122"/>
      <c r="DL1021" s="130"/>
      <c r="EK1021" s="132"/>
    </row>
    <row r="1022" s="122" customFormat="1" spans="1:141">
      <c r="A1022" s="145"/>
      <c r="BO1022" s="128"/>
      <c r="CX1022" s="129"/>
      <c r="CY1022" s="129"/>
      <c r="CZ1022" s="122"/>
      <c r="DA1022" s="122"/>
      <c r="DB1022" s="122"/>
      <c r="DL1022" s="130"/>
      <c r="EK1022" s="132"/>
    </row>
    <row r="1023" s="122" customFormat="1" spans="1:141">
      <c r="A1023" s="145"/>
      <c r="BO1023" s="128"/>
      <c r="CX1023" s="129"/>
      <c r="CY1023" s="129"/>
      <c r="CZ1023" s="122"/>
      <c r="DA1023" s="122"/>
      <c r="DB1023" s="122"/>
      <c r="DL1023" s="130"/>
      <c r="EK1023" s="132"/>
    </row>
    <row r="1024" s="122" customFormat="1" spans="1:141">
      <c r="A1024" s="145"/>
      <c r="BO1024" s="128"/>
      <c r="CX1024" s="129"/>
      <c r="CY1024" s="129"/>
      <c r="CZ1024" s="122"/>
      <c r="DA1024" s="122"/>
      <c r="DB1024" s="122"/>
      <c r="DL1024" s="130"/>
      <c r="EK1024" s="132"/>
    </row>
    <row r="1025" s="122" customFormat="1" spans="1:141">
      <c r="A1025" s="145"/>
      <c r="BO1025" s="128"/>
      <c r="CX1025" s="129"/>
      <c r="CY1025" s="129"/>
      <c r="CZ1025" s="122"/>
      <c r="DA1025" s="122"/>
      <c r="DB1025" s="122"/>
      <c r="DL1025" s="130"/>
      <c r="EK1025" s="132"/>
    </row>
    <row r="1026" s="122" customFormat="1" spans="1:141">
      <c r="A1026" s="145"/>
      <c r="BO1026" s="128"/>
      <c r="CX1026" s="129"/>
      <c r="CY1026" s="129"/>
      <c r="CZ1026" s="122"/>
      <c r="DA1026" s="122"/>
      <c r="DB1026" s="122"/>
      <c r="DL1026" s="130"/>
      <c r="EK1026" s="132"/>
    </row>
    <row r="1027" s="122" customFormat="1" spans="1:141">
      <c r="A1027" s="145"/>
      <c r="BO1027" s="128"/>
      <c r="CX1027" s="129"/>
      <c r="CY1027" s="129"/>
      <c r="CZ1027" s="122"/>
      <c r="DA1027" s="122"/>
      <c r="DB1027" s="122"/>
      <c r="DL1027" s="130"/>
      <c r="EK1027" s="132"/>
    </row>
    <row r="1028" s="122" customFormat="1" spans="1:141">
      <c r="A1028" s="145"/>
      <c r="BO1028" s="128"/>
      <c r="CX1028" s="129"/>
      <c r="CY1028" s="129"/>
      <c r="CZ1028" s="122"/>
      <c r="DA1028" s="122"/>
      <c r="DB1028" s="122"/>
      <c r="DL1028" s="130"/>
      <c r="EK1028" s="132"/>
    </row>
    <row r="1029" s="122" customFormat="1" spans="1:141">
      <c r="A1029" s="145"/>
      <c r="BO1029" s="128"/>
      <c r="CX1029" s="129"/>
      <c r="CY1029" s="129"/>
      <c r="CZ1029" s="122"/>
      <c r="DA1029" s="122"/>
      <c r="DB1029" s="122"/>
      <c r="DL1029" s="130"/>
      <c r="EK1029" s="132"/>
    </row>
    <row r="1030" s="122" customFormat="1" spans="1:141">
      <c r="A1030" s="145"/>
      <c r="BO1030" s="128"/>
      <c r="CX1030" s="129"/>
      <c r="CY1030" s="129"/>
      <c r="CZ1030" s="122"/>
      <c r="DA1030" s="122"/>
      <c r="DB1030" s="122"/>
      <c r="DL1030" s="130"/>
      <c r="EK1030" s="132"/>
    </row>
    <row r="1031" s="122" customFormat="1" spans="1:141">
      <c r="A1031" s="145"/>
      <c r="BO1031" s="128"/>
      <c r="CX1031" s="129"/>
      <c r="CY1031" s="129"/>
      <c r="CZ1031" s="122"/>
      <c r="DA1031" s="122"/>
      <c r="DB1031" s="122"/>
      <c r="DL1031" s="130"/>
      <c r="EK1031" s="132"/>
    </row>
    <row r="1032" s="122" customFormat="1" spans="1:141">
      <c r="A1032" s="145"/>
      <c r="BO1032" s="128"/>
      <c r="CX1032" s="129"/>
      <c r="CY1032" s="129"/>
      <c r="CZ1032" s="122"/>
      <c r="DA1032" s="122"/>
      <c r="DB1032" s="122"/>
      <c r="DL1032" s="130"/>
      <c r="EK1032" s="132"/>
    </row>
    <row r="1033" s="122" customFormat="1" spans="1:141">
      <c r="A1033" s="145"/>
      <c r="BO1033" s="128"/>
      <c r="CX1033" s="129"/>
      <c r="CY1033" s="129"/>
      <c r="CZ1033" s="122"/>
      <c r="DA1033" s="122"/>
      <c r="DB1033" s="122"/>
      <c r="DL1033" s="130"/>
      <c r="EK1033" s="132"/>
    </row>
    <row r="1034" s="122" customFormat="1" spans="1:141">
      <c r="A1034" s="145"/>
      <c r="BO1034" s="128"/>
      <c r="CX1034" s="129"/>
      <c r="CY1034" s="129"/>
      <c r="CZ1034" s="122"/>
      <c r="DA1034" s="122"/>
      <c r="DB1034" s="122"/>
      <c r="DL1034" s="130"/>
      <c r="EK1034" s="132"/>
    </row>
    <row r="1035" s="122" customFormat="1" spans="1:141">
      <c r="A1035" s="145"/>
      <c r="BO1035" s="128"/>
      <c r="CX1035" s="129"/>
      <c r="CY1035" s="129"/>
      <c r="CZ1035" s="122"/>
      <c r="DA1035" s="122"/>
      <c r="DB1035" s="122"/>
      <c r="DL1035" s="130"/>
      <c r="EK1035" s="132"/>
    </row>
    <row r="1036" s="122" customFormat="1" spans="1:141">
      <c r="A1036" s="145"/>
      <c r="BO1036" s="128"/>
      <c r="CX1036" s="129"/>
      <c r="CY1036" s="129"/>
      <c r="CZ1036" s="122"/>
      <c r="DA1036" s="122"/>
      <c r="DB1036" s="122"/>
      <c r="DL1036" s="130"/>
      <c r="EK1036" s="132"/>
    </row>
    <row r="1037" s="122" customFormat="1" spans="1:141">
      <c r="A1037" s="145"/>
      <c r="BO1037" s="128"/>
      <c r="CX1037" s="129"/>
      <c r="CY1037" s="129"/>
      <c r="CZ1037" s="122"/>
      <c r="DA1037" s="122"/>
      <c r="DB1037" s="122"/>
      <c r="DL1037" s="130"/>
      <c r="EK1037" s="132"/>
    </row>
    <row r="1038" s="122" customFormat="1" spans="1:141">
      <c r="A1038" s="145"/>
      <c r="BO1038" s="128"/>
      <c r="CX1038" s="129"/>
      <c r="CY1038" s="129"/>
      <c r="CZ1038" s="122"/>
      <c r="DA1038" s="122"/>
      <c r="DB1038" s="122"/>
      <c r="DL1038" s="130"/>
      <c r="EK1038" s="132"/>
    </row>
    <row r="1039" s="122" customFormat="1" spans="1:141">
      <c r="A1039" s="145"/>
      <c r="BO1039" s="128"/>
      <c r="CX1039" s="129"/>
      <c r="CY1039" s="129"/>
      <c r="CZ1039" s="122"/>
      <c r="DA1039" s="122"/>
      <c r="DB1039" s="122"/>
      <c r="DL1039" s="130"/>
      <c r="EK1039" s="132"/>
    </row>
    <row r="1040" s="122" customFormat="1" spans="1:141">
      <c r="A1040" s="145"/>
      <c r="BO1040" s="128"/>
      <c r="CX1040" s="129"/>
      <c r="CY1040" s="129"/>
      <c r="CZ1040" s="122"/>
      <c r="DA1040" s="122"/>
      <c r="DB1040" s="122"/>
      <c r="DL1040" s="130"/>
      <c r="EK1040" s="132"/>
    </row>
    <row r="1041" s="122" customFormat="1" spans="1:141">
      <c r="A1041" s="145"/>
      <c r="BO1041" s="128"/>
      <c r="CX1041" s="129"/>
      <c r="CY1041" s="129"/>
      <c r="CZ1041" s="122"/>
      <c r="DA1041" s="122"/>
      <c r="DB1041" s="122"/>
      <c r="DL1041" s="130"/>
      <c r="EK1041" s="132"/>
    </row>
    <row r="1042" s="122" customFormat="1" spans="1:141">
      <c r="A1042" s="145"/>
      <c r="BO1042" s="128"/>
      <c r="CX1042" s="129"/>
      <c r="CY1042" s="129"/>
      <c r="CZ1042" s="122"/>
      <c r="DA1042" s="122"/>
      <c r="DB1042" s="122"/>
      <c r="DL1042" s="130"/>
      <c r="EK1042" s="132"/>
    </row>
    <row r="1043" s="122" customFormat="1" spans="1:141">
      <c r="A1043" s="145"/>
      <c r="BO1043" s="128"/>
      <c r="CX1043" s="129"/>
      <c r="CY1043" s="129"/>
      <c r="CZ1043" s="122"/>
      <c r="DA1043" s="122"/>
      <c r="DB1043" s="122"/>
      <c r="DL1043" s="130"/>
      <c r="EK1043" s="132"/>
    </row>
    <row r="1044" s="122" customFormat="1" spans="1:141">
      <c r="A1044" s="145"/>
      <c r="BO1044" s="128"/>
      <c r="CX1044" s="129"/>
      <c r="CY1044" s="129"/>
      <c r="CZ1044" s="122"/>
      <c r="DA1044" s="122"/>
      <c r="DB1044" s="122"/>
      <c r="DL1044" s="130"/>
      <c r="EK1044" s="132"/>
    </row>
    <row r="1045" s="122" customFormat="1" spans="1:141">
      <c r="A1045" s="145"/>
      <c r="BO1045" s="128"/>
      <c r="CX1045" s="129"/>
      <c r="CY1045" s="129"/>
      <c r="CZ1045" s="122"/>
      <c r="DA1045" s="122"/>
      <c r="DB1045" s="122"/>
      <c r="DL1045" s="130"/>
      <c r="EK1045" s="132"/>
    </row>
    <row r="1046" s="122" customFormat="1" spans="1:141">
      <c r="A1046" s="145"/>
      <c r="BO1046" s="128"/>
      <c r="CX1046" s="129"/>
      <c r="CY1046" s="129"/>
      <c r="CZ1046" s="122"/>
      <c r="DA1046" s="122"/>
      <c r="DB1046" s="122"/>
      <c r="DL1046" s="130"/>
      <c r="EK1046" s="132"/>
    </row>
    <row r="1047" s="122" customFormat="1" spans="1:141">
      <c r="A1047" s="145"/>
      <c r="BO1047" s="128"/>
      <c r="CX1047" s="129"/>
      <c r="CY1047" s="129"/>
      <c r="CZ1047" s="122"/>
      <c r="DA1047" s="122"/>
      <c r="DB1047" s="122"/>
      <c r="DL1047" s="130"/>
      <c r="EK1047" s="132"/>
    </row>
    <row r="1048" s="122" customFormat="1" spans="1:141">
      <c r="A1048" s="145"/>
      <c r="BO1048" s="128"/>
      <c r="CX1048" s="129"/>
      <c r="CY1048" s="129"/>
      <c r="CZ1048" s="122"/>
      <c r="DA1048" s="122"/>
      <c r="DB1048" s="122"/>
      <c r="DL1048" s="130"/>
      <c r="EK1048" s="132"/>
    </row>
    <row r="1049" s="122" customFormat="1" spans="1:141">
      <c r="A1049" s="145"/>
      <c r="BO1049" s="128"/>
      <c r="CX1049" s="129"/>
      <c r="CY1049" s="129"/>
      <c r="CZ1049" s="122"/>
      <c r="DA1049" s="122"/>
      <c r="DB1049" s="122"/>
      <c r="DL1049" s="130"/>
      <c r="EK1049" s="132"/>
    </row>
    <row r="1050" s="122" customFormat="1" spans="1:141">
      <c r="A1050" s="145"/>
      <c r="BO1050" s="128"/>
      <c r="CX1050" s="129"/>
      <c r="CY1050" s="129"/>
      <c r="CZ1050" s="122"/>
      <c r="DA1050" s="122"/>
      <c r="DB1050" s="122"/>
      <c r="DL1050" s="130"/>
      <c r="EK1050" s="132"/>
    </row>
    <row r="1051" s="122" customFormat="1" spans="1:141">
      <c r="A1051" s="145"/>
      <c r="BO1051" s="128"/>
      <c r="CX1051" s="129"/>
      <c r="CY1051" s="129"/>
      <c r="CZ1051" s="122"/>
      <c r="DA1051" s="122"/>
      <c r="DB1051" s="122"/>
      <c r="DL1051" s="130"/>
      <c r="EK1051" s="132"/>
    </row>
    <row r="1052" s="122" customFormat="1" spans="1:141">
      <c r="A1052" s="145"/>
      <c r="BO1052" s="128"/>
      <c r="CX1052" s="129"/>
      <c r="CY1052" s="129"/>
      <c r="CZ1052" s="122"/>
      <c r="DA1052" s="122"/>
      <c r="DB1052" s="122"/>
      <c r="DL1052" s="130"/>
      <c r="EK1052" s="132"/>
    </row>
    <row r="1053" s="122" customFormat="1" spans="1:141">
      <c r="A1053" s="145"/>
      <c r="BO1053" s="128"/>
      <c r="CX1053" s="129"/>
      <c r="CY1053" s="129"/>
      <c r="CZ1053" s="122"/>
      <c r="DA1053" s="122"/>
      <c r="DB1053" s="122"/>
      <c r="DL1053" s="130"/>
      <c r="EK1053" s="132"/>
    </row>
    <row r="1054" s="122" customFormat="1" spans="1:141">
      <c r="A1054" s="145"/>
      <c r="BO1054" s="128"/>
      <c r="CX1054" s="129"/>
      <c r="CY1054" s="129"/>
      <c r="CZ1054" s="122"/>
      <c r="DA1054" s="122"/>
      <c r="DB1054" s="122"/>
      <c r="DL1054" s="130"/>
      <c r="EK1054" s="132"/>
    </row>
    <row r="1055" s="122" customFormat="1" spans="1:141">
      <c r="A1055" s="145"/>
      <c r="BO1055" s="128"/>
      <c r="CX1055" s="129"/>
      <c r="CY1055" s="129"/>
      <c r="CZ1055" s="122"/>
      <c r="DA1055" s="122"/>
      <c r="DB1055" s="122"/>
      <c r="DL1055" s="130"/>
      <c r="EK1055" s="132"/>
    </row>
    <row r="1056" s="122" customFormat="1" spans="1:141">
      <c r="A1056" s="145"/>
      <c r="BO1056" s="128"/>
      <c r="CX1056" s="129"/>
      <c r="CY1056" s="129"/>
      <c r="CZ1056" s="122"/>
      <c r="DA1056" s="122"/>
      <c r="DB1056" s="122"/>
      <c r="DL1056" s="130"/>
      <c r="EK1056" s="132"/>
    </row>
    <row r="1057" s="122" customFormat="1" spans="1:141">
      <c r="A1057" s="145"/>
      <c r="BO1057" s="128"/>
      <c r="CX1057" s="129"/>
      <c r="CY1057" s="129"/>
      <c r="CZ1057" s="122"/>
      <c r="DA1057" s="122"/>
      <c r="DB1057" s="122"/>
      <c r="DL1057" s="130"/>
      <c r="EK1057" s="132"/>
    </row>
    <row r="1058" s="122" customFormat="1" spans="1:141">
      <c r="A1058" s="145"/>
      <c r="BO1058" s="128"/>
      <c r="CX1058" s="129"/>
      <c r="CY1058" s="129"/>
      <c r="CZ1058" s="122"/>
      <c r="DA1058" s="122"/>
      <c r="DB1058" s="122"/>
      <c r="DL1058" s="130"/>
      <c r="EK1058" s="132"/>
    </row>
    <row r="1059" s="122" customFormat="1" spans="1:141">
      <c r="A1059" s="145"/>
      <c r="BO1059" s="128"/>
      <c r="CX1059" s="129"/>
      <c r="CY1059" s="129"/>
      <c r="CZ1059" s="122"/>
      <c r="DA1059" s="122"/>
      <c r="DB1059" s="122"/>
      <c r="DL1059" s="130"/>
      <c r="EK1059" s="132"/>
    </row>
    <row r="1060" s="122" customFormat="1" spans="1:141">
      <c r="A1060" s="145"/>
      <c r="BO1060" s="128"/>
      <c r="CX1060" s="129"/>
      <c r="CY1060" s="129"/>
      <c r="CZ1060" s="122"/>
      <c r="DA1060" s="122"/>
      <c r="DB1060" s="122"/>
      <c r="DL1060" s="130"/>
      <c r="EK1060" s="132"/>
    </row>
    <row r="1061" s="122" customFormat="1" spans="1:141">
      <c r="A1061" s="145"/>
      <c r="BO1061" s="128"/>
      <c r="CX1061" s="129"/>
      <c r="CY1061" s="129"/>
      <c r="CZ1061" s="122"/>
      <c r="DA1061" s="122"/>
      <c r="DB1061" s="122"/>
      <c r="DL1061" s="130"/>
      <c r="EK1061" s="132"/>
    </row>
    <row r="1062" s="122" customFormat="1" spans="1:141">
      <c r="A1062" s="145"/>
      <c r="BO1062" s="128"/>
      <c r="CX1062" s="129"/>
      <c r="CY1062" s="129"/>
      <c r="CZ1062" s="122"/>
      <c r="DA1062" s="122"/>
      <c r="DB1062" s="122"/>
      <c r="DL1062" s="130"/>
      <c r="EK1062" s="132"/>
    </row>
    <row r="1063" s="122" customFormat="1" spans="1:141">
      <c r="A1063" s="145"/>
      <c r="BO1063" s="128"/>
      <c r="CX1063" s="129"/>
      <c r="CY1063" s="129"/>
      <c r="CZ1063" s="122"/>
      <c r="DA1063" s="122"/>
      <c r="DB1063" s="122"/>
      <c r="DL1063" s="130"/>
      <c r="EK1063" s="132"/>
    </row>
    <row r="1064" s="122" customFormat="1" spans="1:141">
      <c r="A1064" s="145"/>
      <c r="BO1064" s="128"/>
      <c r="CX1064" s="129"/>
      <c r="CY1064" s="129"/>
      <c r="CZ1064" s="122"/>
      <c r="DA1064" s="122"/>
      <c r="DB1064" s="122"/>
      <c r="DL1064" s="130"/>
      <c r="EK1064" s="132"/>
    </row>
    <row r="1065" s="122" customFormat="1" spans="1:141">
      <c r="A1065" s="145"/>
      <c r="BO1065" s="128"/>
      <c r="CX1065" s="129"/>
      <c r="CY1065" s="129"/>
      <c r="CZ1065" s="122"/>
      <c r="DA1065" s="122"/>
      <c r="DB1065" s="122"/>
      <c r="DL1065" s="130"/>
      <c r="EK1065" s="132"/>
    </row>
    <row r="1066" s="122" customFormat="1" spans="1:141">
      <c r="A1066" s="145"/>
      <c r="BO1066" s="128"/>
      <c r="CX1066" s="129"/>
      <c r="CY1066" s="129"/>
      <c r="CZ1066" s="122"/>
      <c r="DA1066" s="122"/>
      <c r="DB1066" s="122"/>
      <c r="DL1066" s="130"/>
      <c r="EK1066" s="132"/>
    </row>
    <row r="1067" s="122" customFormat="1" spans="1:141">
      <c r="A1067" s="145"/>
      <c r="BO1067" s="128"/>
      <c r="CX1067" s="129"/>
      <c r="CY1067" s="129"/>
      <c r="CZ1067" s="122"/>
      <c r="DA1067" s="122"/>
      <c r="DB1067" s="122"/>
      <c r="DL1067" s="130"/>
      <c r="EK1067" s="132"/>
    </row>
    <row r="1068" s="122" customFormat="1" spans="1:141">
      <c r="A1068" s="145"/>
      <c r="BO1068" s="128"/>
      <c r="CX1068" s="129"/>
      <c r="CY1068" s="129"/>
      <c r="CZ1068" s="122"/>
      <c r="DA1068" s="122"/>
      <c r="DB1068" s="122"/>
      <c r="DL1068" s="130"/>
      <c r="EK1068" s="132"/>
    </row>
    <row r="1069" s="122" customFormat="1" spans="1:141">
      <c r="A1069" s="145"/>
      <c r="BO1069" s="128"/>
      <c r="CX1069" s="129"/>
      <c r="CY1069" s="129"/>
      <c r="CZ1069" s="122"/>
      <c r="DA1069" s="122"/>
      <c r="DB1069" s="122"/>
      <c r="DL1069" s="130"/>
      <c r="EK1069" s="132"/>
    </row>
    <row r="1070" s="122" customFormat="1" spans="1:141">
      <c r="A1070" s="145"/>
      <c r="BO1070" s="128"/>
      <c r="CX1070" s="129"/>
      <c r="CY1070" s="129"/>
      <c r="CZ1070" s="122"/>
      <c r="DA1070" s="122"/>
      <c r="DB1070" s="122"/>
      <c r="DL1070" s="130"/>
      <c r="EK1070" s="132"/>
    </row>
    <row r="1071" s="122" customFormat="1" spans="1:141">
      <c r="A1071" s="145"/>
      <c r="BO1071" s="128"/>
      <c r="CX1071" s="129"/>
      <c r="CY1071" s="129"/>
      <c r="CZ1071" s="122"/>
      <c r="DA1071" s="122"/>
      <c r="DB1071" s="122"/>
      <c r="DL1071" s="130"/>
      <c r="EK1071" s="132"/>
    </row>
    <row r="1072" s="122" customFormat="1" spans="1:141">
      <c r="A1072" s="145"/>
      <c r="BO1072" s="128"/>
      <c r="CX1072" s="129"/>
      <c r="CY1072" s="129"/>
      <c r="CZ1072" s="122"/>
      <c r="DA1072" s="122"/>
      <c r="DB1072" s="122"/>
      <c r="DL1072" s="130"/>
      <c r="EK1072" s="132"/>
    </row>
    <row r="1073" s="122" customFormat="1" spans="1:141">
      <c r="A1073" s="145"/>
      <c r="BO1073" s="128"/>
      <c r="CX1073" s="129"/>
      <c r="CY1073" s="129"/>
      <c r="CZ1073" s="122"/>
      <c r="DA1073" s="122"/>
      <c r="DB1073" s="122"/>
      <c r="DL1073" s="130"/>
      <c r="EK1073" s="132"/>
    </row>
    <row r="1074" s="122" customFormat="1" spans="1:141">
      <c r="A1074" s="145"/>
      <c r="BO1074" s="128"/>
      <c r="CX1074" s="129"/>
      <c r="CY1074" s="129"/>
      <c r="CZ1074" s="122"/>
      <c r="DA1074" s="122"/>
      <c r="DB1074" s="122"/>
      <c r="DL1074" s="130"/>
      <c r="EK1074" s="132"/>
    </row>
    <row r="1075" s="122" customFormat="1" spans="1:141">
      <c r="A1075" s="145"/>
      <c r="BO1075" s="128"/>
      <c r="CX1075" s="129"/>
      <c r="CY1075" s="129"/>
      <c r="CZ1075" s="122"/>
      <c r="DA1075" s="122"/>
      <c r="DB1075" s="122"/>
      <c r="DL1075" s="130"/>
      <c r="EK1075" s="132"/>
    </row>
    <row r="1076" s="122" customFormat="1" spans="1:141">
      <c r="A1076" s="145"/>
      <c r="BO1076" s="128"/>
      <c r="CX1076" s="129"/>
      <c r="CY1076" s="129"/>
      <c r="CZ1076" s="122"/>
      <c r="DA1076" s="122"/>
      <c r="DB1076" s="122"/>
      <c r="DL1076" s="130"/>
      <c r="EK1076" s="132"/>
    </row>
    <row r="1077" s="122" customFormat="1" spans="1:141">
      <c r="A1077" s="145"/>
      <c r="BO1077" s="128"/>
      <c r="CX1077" s="129"/>
      <c r="CY1077" s="129"/>
      <c r="CZ1077" s="122"/>
      <c r="DA1077" s="122"/>
      <c r="DB1077" s="122"/>
      <c r="DL1077" s="130"/>
      <c r="EK1077" s="132"/>
    </row>
    <row r="1078" s="122" customFormat="1" spans="1:141">
      <c r="A1078" s="145"/>
      <c r="BO1078" s="128"/>
      <c r="CX1078" s="129"/>
      <c r="CY1078" s="129"/>
      <c r="CZ1078" s="122"/>
      <c r="DA1078" s="122"/>
      <c r="DB1078" s="122"/>
      <c r="DL1078" s="130"/>
      <c r="EK1078" s="132"/>
    </row>
    <row r="1079" s="122" customFormat="1" spans="1:141">
      <c r="A1079" s="145"/>
      <c r="BO1079" s="128"/>
      <c r="CX1079" s="129"/>
      <c r="CY1079" s="129"/>
      <c r="CZ1079" s="122"/>
      <c r="DA1079" s="122"/>
      <c r="DB1079" s="122"/>
      <c r="DL1079" s="130"/>
      <c r="EK1079" s="132"/>
    </row>
    <row r="1080" s="122" customFormat="1" spans="1:141">
      <c r="A1080" s="145"/>
      <c r="BO1080" s="128"/>
      <c r="CX1080" s="129"/>
      <c r="CY1080" s="129"/>
      <c r="CZ1080" s="122"/>
      <c r="DA1080" s="122"/>
      <c r="DB1080" s="122"/>
      <c r="DL1080" s="130"/>
      <c r="EK1080" s="132"/>
    </row>
    <row r="1081" s="122" customFormat="1" spans="1:141">
      <c r="A1081" s="145"/>
      <c r="BO1081" s="128"/>
      <c r="CX1081" s="129"/>
      <c r="CY1081" s="129"/>
      <c r="CZ1081" s="122"/>
      <c r="DA1081" s="122"/>
      <c r="DB1081" s="122"/>
      <c r="DL1081" s="130"/>
      <c r="EK1081" s="132"/>
    </row>
    <row r="1082" s="122" customFormat="1" spans="1:141">
      <c r="A1082" s="145"/>
      <c r="BO1082" s="128"/>
      <c r="CX1082" s="129"/>
      <c r="CY1082" s="129"/>
      <c r="CZ1082" s="122"/>
      <c r="DA1082" s="122"/>
      <c r="DB1082" s="122"/>
      <c r="DL1082" s="130"/>
      <c r="EK1082" s="132"/>
    </row>
    <row r="1083" s="122" customFormat="1" spans="1:141">
      <c r="A1083" s="145"/>
      <c r="BO1083" s="128"/>
      <c r="CX1083" s="129"/>
      <c r="CY1083" s="129"/>
      <c r="CZ1083" s="122"/>
      <c r="DA1083" s="122"/>
      <c r="DB1083" s="122"/>
      <c r="DL1083" s="130"/>
      <c r="EK1083" s="132"/>
    </row>
    <row r="1084" s="122" customFormat="1" spans="1:141">
      <c r="A1084" s="145"/>
      <c r="BO1084" s="128"/>
      <c r="CX1084" s="129"/>
      <c r="CY1084" s="129"/>
      <c r="CZ1084" s="122"/>
      <c r="DA1084" s="122"/>
      <c r="DB1084" s="122"/>
      <c r="DL1084" s="130"/>
      <c r="EK1084" s="132"/>
    </row>
    <row r="1085" s="122" customFormat="1" spans="1:141">
      <c r="A1085" s="145"/>
      <c r="BO1085" s="128"/>
      <c r="CX1085" s="129"/>
      <c r="CY1085" s="129"/>
      <c r="CZ1085" s="122"/>
      <c r="DA1085" s="122"/>
      <c r="DB1085" s="122"/>
      <c r="DL1085" s="130"/>
      <c r="EK1085" s="132"/>
    </row>
    <row r="1086" s="122" customFormat="1" spans="1:141">
      <c r="A1086" s="145"/>
      <c r="BO1086" s="128"/>
      <c r="CX1086" s="129"/>
      <c r="CY1086" s="129"/>
      <c r="CZ1086" s="122"/>
      <c r="DA1086" s="122"/>
      <c r="DB1086" s="122"/>
      <c r="DL1086" s="130"/>
      <c r="EK1086" s="132"/>
    </row>
    <row r="1087" s="122" customFormat="1" spans="1:141">
      <c r="A1087" s="145"/>
      <c r="BO1087" s="128"/>
      <c r="CX1087" s="129"/>
      <c r="CY1087" s="129"/>
      <c r="CZ1087" s="122"/>
      <c r="DA1087" s="122"/>
      <c r="DB1087" s="122"/>
      <c r="DL1087" s="130"/>
      <c r="EK1087" s="132"/>
    </row>
    <row r="1088" s="122" customFormat="1" spans="1:141">
      <c r="A1088" s="145"/>
      <c r="BO1088" s="128"/>
      <c r="CX1088" s="129"/>
      <c r="CY1088" s="129"/>
      <c r="CZ1088" s="122"/>
      <c r="DA1088" s="122"/>
      <c r="DB1088" s="122"/>
      <c r="DL1088" s="130"/>
      <c r="EK1088" s="132"/>
    </row>
    <row r="1089" s="122" customFormat="1" spans="1:141">
      <c r="A1089" s="145"/>
      <c r="BO1089" s="128"/>
      <c r="CX1089" s="129"/>
      <c r="CY1089" s="129"/>
      <c r="CZ1089" s="122"/>
      <c r="DA1089" s="122"/>
      <c r="DB1089" s="122"/>
      <c r="DL1089" s="130"/>
      <c r="EK1089" s="132"/>
    </row>
    <row r="1090" s="122" customFormat="1" spans="1:141">
      <c r="A1090" s="145"/>
      <c r="BO1090" s="128"/>
      <c r="CX1090" s="129"/>
      <c r="CY1090" s="129"/>
      <c r="CZ1090" s="122"/>
      <c r="DA1090" s="122"/>
      <c r="DB1090" s="122"/>
      <c r="DL1090" s="130"/>
      <c r="EK1090" s="132"/>
    </row>
    <row r="1091" s="122" customFormat="1" spans="1:141">
      <c r="A1091" s="145"/>
      <c r="BO1091" s="128"/>
      <c r="CX1091" s="129"/>
      <c r="CY1091" s="129"/>
      <c r="CZ1091" s="122"/>
      <c r="DA1091" s="122"/>
      <c r="DB1091" s="122"/>
      <c r="DL1091" s="130"/>
      <c r="EK1091" s="132"/>
    </row>
    <row r="1092" s="122" customFormat="1" spans="1:141">
      <c r="A1092" s="145"/>
      <c r="BO1092" s="128"/>
      <c r="CX1092" s="129"/>
      <c r="CY1092" s="129"/>
      <c r="CZ1092" s="122"/>
      <c r="DA1092" s="122"/>
      <c r="DB1092" s="122"/>
      <c r="DL1092" s="130"/>
      <c r="EK1092" s="132"/>
    </row>
    <row r="1093" s="122" customFormat="1" spans="1:141">
      <c r="A1093" s="145"/>
      <c r="BO1093" s="128"/>
      <c r="CX1093" s="129"/>
      <c r="CY1093" s="129"/>
      <c r="CZ1093" s="122"/>
      <c r="DA1093" s="122"/>
      <c r="DB1093" s="122"/>
      <c r="DL1093" s="130"/>
      <c r="EK1093" s="132"/>
    </row>
    <row r="1094" s="122" customFormat="1" spans="1:141">
      <c r="A1094" s="145"/>
      <c r="BO1094" s="128"/>
      <c r="CX1094" s="129"/>
      <c r="CY1094" s="129"/>
      <c r="CZ1094" s="122"/>
      <c r="DA1094" s="122"/>
      <c r="DB1094" s="122"/>
      <c r="DL1094" s="130"/>
      <c r="EK1094" s="132"/>
    </row>
    <row r="1095" s="122" customFormat="1" spans="1:141">
      <c r="A1095" s="145"/>
      <c r="BO1095" s="128"/>
      <c r="CX1095" s="129"/>
      <c r="CY1095" s="129"/>
      <c r="CZ1095" s="122"/>
      <c r="DA1095" s="122"/>
      <c r="DB1095" s="122"/>
      <c r="DL1095" s="130"/>
      <c r="EK1095" s="132"/>
    </row>
    <row r="1096" s="122" customFormat="1" spans="1:141">
      <c r="A1096" s="145"/>
      <c r="BO1096" s="128"/>
      <c r="CX1096" s="129"/>
      <c r="CY1096" s="129"/>
      <c r="CZ1096" s="122"/>
      <c r="DA1096" s="122"/>
      <c r="DB1096" s="122"/>
      <c r="DL1096" s="130"/>
      <c r="EK1096" s="132"/>
    </row>
    <row r="1097" s="122" customFormat="1" spans="1:141">
      <c r="A1097" s="145"/>
      <c r="BO1097" s="128"/>
      <c r="CX1097" s="129"/>
      <c r="CY1097" s="129"/>
      <c r="CZ1097" s="122"/>
      <c r="DA1097" s="122"/>
      <c r="DB1097" s="122"/>
      <c r="DL1097" s="130"/>
      <c r="EK1097" s="132"/>
    </row>
    <row r="1098" s="122" customFormat="1" spans="1:141">
      <c r="A1098" s="145"/>
      <c r="BO1098" s="128"/>
      <c r="CX1098" s="129"/>
      <c r="CY1098" s="129"/>
      <c r="CZ1098" s="122"/>
      <c r="DA1098" s="122"/>
      <c r="DB1098" s="122"/>
      <c r="DL1098" s="130"/>
      <c r="EK1098" s="132"/>
    </row>
    <row r="1099" s="122" customFormat="1" spans="1:141">
      <c r="A1099" s="145"/>
      <c r="BO1099" s="128"/>
      <c r="CX1099" s="129"/>
      <c r="CY1099" s="129"/>
      <c r="CZ1099" s="122"/>
      <c r="DA1099" s="122"/>
      <c r="DB1099" s="122"/>
      <c r="DL1099" s="130"/>
      <c r="EK1099" s="132"/>
    </row>
    <row r="1100" s="122" customFormat="1" spans="1:141">
      <c r="A1100" s="145"/>
      <c r="BO1100" s="128"/>
      <c r="CX1100" s="129"/>
      <c r="CY1100" s="129"/>
      <c r="CZ1100" s="122"/>
      <c r="DA1100" s="122"/>
      <c r="DB1100" s="122"/>
      <c r="DL1100" s="130"/>
      <c r="EK1100" s="132"/>
    </row>
    <row r="1101" s="122" customFormat="1" spans="1:141">
      <c r="A1101" s="145"/>
      <c r="BO1101" s="128"/>
      <c r="CX1101" s="129"/>
      <c r="CY1101" s="129"/>
      <c r="CZ1101" s="122"/>
      <c r="DA1101" s="122"/>
      <c r="DB1101" s="122"/>
      <c r="DL1101" s="130"/>
      <c r="EK1101" s="132"/>
    </row>
    <row r="1102" s="122" customFormat="1" spans="1:141">
      <c r="A1102" s="145"/>
      <c r="BO1102" s="128"/>
      <c r="CX1102" s="129"/>
      <c r="CY1102" s="129"/>
      <c r="CZ1102" s="122"/>
      <c r="DA1102" s="122"/>
      <c r="DB1102" s="122"/>
      <c r="DL1102" s="130"/>
      <c r="EK1102" s="132"/>
    </row>
    <row r="1103" s="122" customFormat="1" spans="1:141">
      <c r="A1103" s="145"/>
      <c r="BO1103" s="128"/>
      <c r="CX1103" s="129"/>
      <c r="CY1103" s="129"/>
      <c r="CZ1103" s="122"/>
      <c r="DA1103" s="122"/>
      <c r="DB1103" s="122"/>
      <c r="DL1103" s="130"/>
      <c r="EK1103" s="132"/>
    </row>
    <row r="1104" s="122" customFormat="1" spans="1:141">
      <c r="A1104" s="145"/>
      <c r="BO1104" s="128"/>
      <c r="CX1104" s="129"/>
      <c r="CY1104" s="129"/>
      <c r="CZ1104" s="122"/>
      <c r="DA1104" s="122"/>
      <c r="DB1104" s="122"/>
      <c r="DL1104" s="130"/>
      <c r="EK1104" s="132"/>
    </row>
    <row r="1105" s="122" customFormat="1" spans="1:141">
      <c r="A1105" s="145"/>
      <c r="BO1105" s="128"/>
      <c r="CX1105" s="129"/>
      <c r="CY1105" s="129"/>
      <c r="CZ1105" s="122"/>
      <c r="DA1105" s="122"/>
      <c r="DB1105" s="122"/>
      <c r="DL1105" s="130"/>
      <c r="EK1105" s="132"/>
    </row>
    <row r="1106" s="122" customFormat="1" spans="1:141">
      <c r="A1106" s="145"/>
      <c r="BO1106" s="128"/>
      <c r="CX1106" s="129"/>
      <c r="CY1106" s="129"/>
      <c r="CZ1106" s="122"/>
      <c r="DA1106" s="122"/>
      <c r="DB1106" s="122"/>
      <c r="DL1106" s="130"/>
      <c r="EK1106" s="132"/>
    </row>
    <row r="1107" s="122" customFormat="1" spans="1:141">
      <c r="A1107" s="145"/>
      <c r="BO1107" s="128"/>
      <c r="CX1107" s="129"/>
      <c r="CY1107" s="129"/>
      <c r="CZ1107" s="122"/>
      <c r="DA1107" s="122"/>
      <c r="DB1107" s="122"/>
      <c r="DL1107" s="130"/>
      <c r="EK1107" s="132"/>
    </row>
    <row r="1108" s="122" customFormat="1" spans="1:141">
      <c r="A1108" s="145"/>
      <c r="BO1108" s="128"/>
      <c r="CX1108" s="129"/>
      <c r="CY1108" s="129"/>
      <c r="CZ1108" s="122"/>
      <c r="DA1108" s="122"/>
      <c r="DB1108" s="122"/>
      <c r="DL1108" s="130"/>
      <c r="EK1108" s="132"/>
    </row>
    <row r="1109" s="122" customFormat="1" spans="1:141">
      <c r="A1109" s="145"/>
      <c r="BO1109" s="128"/>
      <c r="CX1109" s="129"/>
      <c r="CY1109" s="129"/>
      <c r="CZ1109" s="122"/>
      <c r="DA1109" s="122"/>
      <c r="DB1109" s="122"/>
      <c r="DL1109" s="130"/>
      <c r="EK1109" s="132"/>
    </row>
    <row r="1110" s="122" customFormat="1" spans="1:141">
      <c r="A1110" s="145"/>
      <c r="BO1110" s="128"/>
      <c r="CX1110" s="129"/>
      <c r="CY1110" s="129"/>
      <c r="CZ1110" s="122"/>
      <c r="DA1110" s="122"/>
      <c r="DB1110" s="122"/>
      <c r="DL1110" s="130"/>
      <c r="EK1110" s="132"/>
    </row>
    <row r="1111" s="122" customFormat="1" spans="1:141">
      <c r="A1111" s="145"/>
      <c r="BO1111" s="128"/>
      <c r="CX1111" s="129"/>
      <c r="CY1111" s="129"/>
      <c r="CZ1111" s="122"/>
      <c r="DA1111" s="122"/>
      <c r="DB1111" s="122"/>
      <c r="DL1111" s="130"/>
      <c r="EK1111" s="132"/>
    </row>
    <row r="1112" s="122" customFormat="1" spans="1:141">
      <c r="A1112" s="145"/>
      <c r="BO1112" s="128"/>
      <c r="CX1112" s="129"/>
      <c r="CY1112" s="129"/>
      <c r="CZ1112" s="122"/>
      <c r="DA1112" s="122"/>
      <c r="DB1112" s="122"/>
      <c r="DL1112" s="130"/>
      <c r="EK1112" s="132"/>
    </row>
    <row r="1113" s="122" customFormat="1" spans="1:141">
      <c r="A1113" s="145"/>
      <c r="BO1113" s="128"/>
      <c r="CX1113" s="129"/>
      <c r="CY1113" s="129"/>
      <c r="CZ1113" s="122"/>
      <c r="DA1113" s="122"/>
      <c r="DB1113" s="122"/>
      <c r="DL1113" s="130"/>
      <c r="EK1113" s="132"/>
    </row>
    <row r="1114" s="122" customFormat="1" spans="1:141">
      <c r="A1114" s="145"/>
      <c r="BO1114" s="128"/>
      <c r="CX1114" s="129"/>
      <c r="CY1114" s="129"/>
      <c r="CZ1114" s="122"/>
      <c r="DA1114" s="122"/>
      <c r="DB1114" s="122"/>
      <c r="DL1114" s="130"/>
      <c r="EK1114" s="132"/>
    </row>
    <row r="1115" s="122" customFormat="1" spans="1:141">
      <c r="A1115" s="145"/>
      <c r="BO1115" s="128"/>
      <c r="CX1115" s="129"/>
      <c r="CY1115" s="129"/>
      <c r="CZ1115" s="122"/>
      <c r="DA1115" s="122"/>
      <c r="DB1115" s="122"/>
      <c r="DL1115" s="130"/>
      <c r="EK1115" s="132"/>
    </row>
    <row r="1116" s="122" customFormat="1" spans="1:141">
      <c r="A1116" s="145"/>
      <c r="BO1116" s="128"/>
      <c r="CX1116" s="129"/>
      <c r="CY1116" s="129"/>
      <c r="CZ1116" s="122"/>
      <c r="DA1116" s="122"/>
      <c r="DB1116" s="122"/>
      <c r="DL1116" s="130"/>
      <c r="EK1116" s="132"/>
    </row>
    <row r="1117" s="122" customFormat="1" spans="1:141">
      <c r="A1117" s="145"/>
      <c r="BO1117" s="128"/>
      <c r="CX1117" s="129"/>
      <c r="CY1117" s="129"/>
      <c r="CZ1117" s="122"/>
      <c r="DA1117" s="122"/>
      <c r="DB1117" s="122"/>
      <c r="DL1117" s="130"/>
      <c r="EK1117" s="132"/>
    </row>
    <row r="1118" s="122" customFormat="1" spans="1:141">
      <c r="A1118" s="145"/>
      <c r="BO1118" s="128"/>
      <c r="CX1118" s="129"/>
      <c r="CY1118" s="129"/>
      <c r="CZ1118" s="122"/>
      <c r="DA1118" s="122"/>
      <c r="DB1118" s="122"/>
      <c r="DL1118" s="130"/>
      <c r="EK1118" s="132"/>
    </row>
    <row r="1119" s="122" customFormat="1" spans="1:141">
      <c r="A1119" s="145"/>
      <c r="BO1119" s="128"/>
      <c r="CX1119" s="129"/>
      <c r="CY1119" s="129"/>
      <c r="CZ1119" s="122"/>
      <c r="DA1119" s="122"/>
      <c r="DB1119" s="122"/>
      <c r="DL1119" s="130"/>
      <c r="EK1119" s="132"/>
    </row>
    <row r="1120" s="122" customFormat="1" spans="1:141">
      <c r="A1120" s="145"/>
      <c r="BO1120" s="128"/>
      <c r="CX1120" s="129"/>
      <c r="CY1120" s="129"/>
      <c r="CZ1120" s="122"/>
      <c r="DA1120" s="122"/>
      <c r="DB1120" s="122"/>
      <c r="DL1120" s="130"/>
      <c r="EK1120" s="132"/>
    </row>
    <row r="1121" s="122" customFormat="1" spans="1:141">
      <c r="A1121" s="145"/>
      <c r="BO1121" s="128"/>
      <c r="CX1121" s="129"/>
      <c r="CY1121" s="129"/>
      <c r="CZ1121" s="122"/>
      <c r="DA1121" s="122"/>
      <c r="DB1121" s="122"/>
      <c r="DL1121" s="130"/>
      <c r="EK1121" s="132"/>
    </row>
    <row r="1122" s="122" customFormat="1" spans="1:141">
      <c r="A1122" s="145"/>
      <c r="BO1122" s="128"/>
      <c r="CX1122" s="129"/>
      <c r="CY1122" s="129"/>
      <c r="CZ1122" s="122"/>
      <c r="DA1122" s="122"/>
      <c r="DB1122" s="122"/>
      <c r="DL1122" s="130"/>
      <c r="EK1122" s="132"/>
    </row>
    <row r="1123" s="122" customFormat="1" spans="1:141">
      <c r="A1123" s="145"/>
      <c r="BO1123" s="128"/>
      <c r="CX1123" s="129"/>
      <c r="CY1123" s="129"/>
      <c r="CZ1123" s="122"/>
      <c r="DA1123" s="122"/>
      <c r="DB1123" s="122"/>
      <c r="DL1123" s="130"/>
      <c r="EK1123" s="132"/>
    </row>
    <row r="1124" s="122" customFormat="1" spans="1:141">
      <c r="A1124" s="145"/>
      <c r="BO1124" s="128"/>
      <c r="CX1124" s="129"/>
      <c r="CY1124" s="129"/>
      <c r="CZ1124" s="122"/>
      <c r="DA1124" s="122"/>
      <c r="DB1124" s="122"/>
      <c r="DL1124" s="130"/>
      <c r="EK1124" s="132"/>
    </row>
    <row r="1125" s="122" customFormat="1" spans="1:141">
      <c r="A1125" s="145"/>
      <c r="BO1125" s="128"/>
      <c r="CX1125" s="129"/>
      <c r="CY1125" s="129"/>
      <c r="CZ1125" s="122"/>
      <c r="DA1125" s="122"/>
      <c r="DB1125" s="122"/>
      <c r="DL1125" s="130"/>
      <c r="EK1125" s="132"/>
    </row>
    <row r="1126" s="122" customFormat="1" spans="1:141">
      <c r="A1126" s="145"/>
      <c r="BO1126" s="128"/>
      <c r="CX1126" s="129"/>
      <c r="CY1126" s="129"/>
      <c r="CZ1126" s="122"/>
      <c r="DA1126" s="122"/>
      <c r="DB1126" s="122"/>
      <c r="DL1126" s="130"/>
      <c r="EK1126" s="132"/>
    </row>
    <row r="1127" s="122" customFormat="1" spans="1:141">
      <c r="A1127" s="145"/>
      <c r="BO1127" s="128"/>
      <c r="CX1127" s="129"/>
      <c r="CY1127" s="129"/>
      <c r="CZ1127" s="122"/>
      <c r="DA1127" s="122"/>
      <c r="DB1127" s="122"/>
      <c r="DL1127" s="130"/>
      <c r="EK1127" s="132"/>
    </row>
    <row r="1128" s="122" customFormat="1" spans="1:141">
      <c r="A1128" s="145"/>
      <c r="BO1128" s="128"/>
      <c r="CX1128" s="129"/>
      <c r="CY1128" s="129"/>
      <c r="CZ1128" s="122"/>
      <c r="DA1128" s="122"/>
      <c r="DB1128" s="122"/>
      <c r="DL1128" s="130"/>
      <c r="EK1128" s="132"/>
    </row>
    <row r="1129" s="122" customFormat="1" spans="1:141">
      <c r="A1129" s="145"/>
      <c r="BO1129" s="128"/>
      <c r="CX1129" s="129"/>
      <c r="CY1129" s="129"/>
      <c r="CZ1129" s="122"/>
      <c r="DA1129" s="122"/>
      <c r="DB1129" s="122"/>
      <c r="DL1129" s="130"/>
      <c r="EK1129" s="132"/>
    </row>
    <row r="1130" s="122" customFormat="1" spans="1:141">
      <c r="A1130" s="145"/>
      <c r="BO1130" s="128"/>
      <c r="CX1130" s="129"/>
      <c r="CY1130" s="129"/>
      <c r="CZ1130" s="122"/>
      <c r="DA1130" s="122"/>
      <c r="DB1130" s="122"/>
      <c r="DL1130" s="130"/>
      <c r="EK1130" s="132"/>
    </row>
    <row r="1131" s="122" customFormat="1" spans="1:141">
      <c r="A1131" s="145"/>
      <c r="BO1131" s="128"/>
      <c r="CX1131" s="129"/>
      <c r="CY1131" s="129"/>
      <c r="CZ1131" s="122"/>
      <c r="DA1131" s="122"/>
      <c r="DB1131" s="122"/>
      <c r="DL1131" s="130"/>
      <c r="EK1131" s="132"/>
    </row>
    <row r="1132" s="122" customFormat="1" spans="1:141">
      <c r="A1132" s="145"/>
      <c r="BO1132" s="128"/>
      <c r="CX1132" s="129"/>
      <c r="CY1132" s="129"/>
      <c r="CZ1132" s="122"/>
      <c r="DA1132" s="122"/>
      <c r="DB1132" s="122"/>
      <c r="DL1132" s="130"/>
      <c r="EK1132" s="132"/>
    </row>
    <row r="1133" s="122" customFormat="1" spans="1:141">
      <c r="A1133" s="145"/>
      <c r="BO1133" s="128"/>
      <c r="CX1133" s="129"/>
      <c r="CY1133" s="129"/>
      <c r="CZ1133" s="122"/>
      <c r="DA1133" s="122"/>
      <c r="DB1133" s="122"/>
      <c r="DL1133" s="130"/>
      <c r="EK1133" s="132"/>
    </row>
    <row r="1134" s="122" customFormat="1" spans="1:141">
      <c r="A1134" s="145"/>
      <c r="BO1134" s="128"/>
      <c r="CX1134" s="129"/>
      <c r="CY1134" s="129"/>
      <c r="CZ1134" s="122"/>
      <c r="DA1134" s="122"/>
      <c r="DB1134" s="122"/>
      <c r="DL1134" s="130"/>
      <c r="EK1134" s="132"/>
    </row>
    <row r="1135" s="122" customFormat="1" spans="1:141">
      <c r="A1135" s="145"/>
      <c r="BO1135" s="128"/>
      <c r="CX1135" s="129"/>
      <c r="CY1135" s="129"/>
      <c r="CZ1135" s="122"/>
      <c r="DA1135" s="122"/>
      <c r="DB1135" s="122"/>
      <c r="DL1135" s="130"/>
      <c r="EK1135" s="132"/>
    </row>
    <row r="1136" s="122" customFormat="1" spans="1:141">
      <c r="A1136" s="145"/>
      <c r="BO1136" s="128"/>
      <c r="CX1136" s="129"/>
      <c r="CY1136" s="129"/>
      <c r="CZ1136" s="122"/>
      <c r="DA1136" s="122"/>
      <c r="DB1136" s="122"/>
      <c r="DL1136" s="130"/>
      <c r="EK1136" s="132"/>
    </row>
    <row r="1137" s="122" customFormat="1" spans="1:141">
      <c r="A1137" s="145"/>
      <c r="BO1137" s="128"/>
      <c r="CX1137" s="129"/>
      <c r="CY1137" s="129"/>
      <c r="CZ1137" s="122"/>
      <c r="DA1137" s="122"/>
      <c r="DB1137" s="122"/>
      <c r="DL1137" s="130"/>
      <c r="EK1137" s="132"/>
    </row>
    <row r="1138" s="122" customFormat="1" spans="1:141">
      <c r="A1138" s="145"/>
      <c r="BO1138" s="128"/>
      <c r="CX1138" s="129"/>
      <c r="CY1138" s="129"/>
      <c r="CZ1138" s="122"/>
      <c r="DA1138" s="122"/>
      <c r="DB1138" s="122"/>
      <c r="DL1138" s="130"/>
      <c r="EK1138" s="132"/>
    </row>
    <row r="1139" s="122" customFormat="1" spans="1:141">
      <c r="A1139" s="145"/>
      <c r="BO1139" s="128"/>
      <c r="CX1139" s="129"/>
      <c r="CY1139" s="129"/>
      <c r="CZ1139" s="122"/>
      <c r="DA1139" s="122"/>
      <c r="DB1139" s="122"/>
      <c r="DL1139" s="130"/>
      <c r="EK1139" s="132"/>
    </row>
    <row r="1140" s="122" customFormat="1" spans="1:141">
      <c r="A1140" s="145"/>
      <c r="BO1140" s="128"/>
      <c r="CX1140" s="129"/>
      <c r="CY1140" s="129"/>
      <c r="CZ1140" s="122"/>
      <c r="DA1140" s="122"/>
      <c r="DB1140" s="122"/>
      <c r="DL1140" s="130"/>
      <c r="EK1140" s="132"/>
    </row>
    <row r="1141" s="122" customFormat="1" spans="1:141">
      <c r="A1141" s="145"/>
      <c r="BO1141" s="128"/>
      <c r="CX1141" s="129"/>
      <c r="CY1141" s="129"/>
      <c r="CZ1141" s="122"/>
      <c r="DA1141" s="122"/>
      <c r="DB1141" s="122"/>
      <c r="DL1141" s="130"/>
      <c r="EK1141" s="132"/>
    </row>
    <row r="1142" s="122" customFormat="1" spans="1:141">
      <c r="A1142" s="145"/>
      <c r="BO1142" s="128"/>
      <c r="CX1142" s="129"/>
      <c r="CY1142" s="129"/>
      <c r="CZ1142" s="122"/>
      <c r="DA1142" s="122"/>
      <c r="DB1142" s="122"/>
      <c r="DL1142" s="130"/>
      <c r="EK1142" s="132"/>
    </row>
    <row r="1143" s="122" customFormat="1" spans="1:141">
      <c r="A1143" s="145"/>
      <c r="BO1143" s="128"/>
      <c r="CX1143" s="129"/>
      <c r="CY1143" s="129"/>
      <c r="CZ1143" s="122"/>
      <c r="DA1143" s="122"/>
      <c r="DB1143" s="122"/>
      <c r="DL1143" s="130"/>
      <c r="EK1143" s="132"/>
    </row>
    <row r="1144" s="122" customFormat="1" spans="1:141">
      <c r="A1144" s="145"/>
      <c r="BO1144" s="128"/>
      <c r="CX1144" s="129"/>
      <c r="CY1144" s="129"/>
      <c r="CZ1144" s="122"/>
      <c r="DA1144" s="122"/>
      <c r="DB1144" s="122"/>
      <c r="DL1144" s="130"/>
      <c r="EK1144" s="132"/>
    </row>
    <row r="1145" s="122" customFormat="1" spans="1:141">
      <c r="A1145" s="145"/>
      <c r="BO1145" s="128"/>
      <c r="CX1145" s="129"/>
      <c r="CY1145" s="129"/>
      <c r="CZ1145" s="122"/>
      <c r="DA1145" s="122"/>
      <c r="DB1145" s="122"/>
      <c r="DL1145" s="130"/>
      <c r="EK1145" s="132"/>
    </row>
    <row r="1146" s="122" customFormat="1" spans="1:141">
      <c r="A1146" s="145"/>
      <c r="BO1146" s="128"/>
      <c r="CX1146" s="129"/>
      <c r="CY1146" s="129"/>
      <c r="CZ1146" s="122"/>
      <c r="DA1146" s="122"/>
      <c r="DB1146" s="122"/>
      <c r="DL1146" s="130"/>
      <c r="EK1146" s="132"/>
    </row>
    <row r="1147" s="122" customFormat="1" spans="1:141">
      <c r="A1147" s="145"/>
      <c r="BO1147" s="128"/>
      <c r="CX1147" s="129"/>
      <c r="CY1147" s="129"/>
      <c r="CZ1147" s="122"/>
      <c r="DA1147" s="122"/>
      <c r="DB1147" s="122"/>
      <c r="DL1147" s="130"/>
      <c r="EK1147" s="132"/>
    </row>
    <row r="1148" s="122" customFormat="1" spans="1:141">
      <c r="A1148" s="145"/>
      <c r="BO1148" s="128"/>
      <c r="CX1148" s="129"/>
      <c r="CY1148" s="129"/>
      <c r="CZ1148" s="122"/>
      <c r="DA1148" s="122"/>
      <c r="DB1148" s="122"/>
      <c r="DL1148" s="130"/>
      <c r="EK1148" s="132"/>
    </row>
    <row r="1149" s="122" customFormat="1" spans="1:141">
      <c r="A1149" s="145"/>
      <c r="BO1149" s="128"/>
      <c r="CX1149" s="129"/>
      <c r="CY1149" s="129"/>
      <c r="CZ1149" s="122"/>
      <c r="DA1149" s="122"/>
      <c r="DB1149" s="122"/>
      <c r="DL1149" s="130"/>
      <c r="EK1149" s="132"/>
    </row>
    <row r="1150" s="122" customFormat="1" spans="1:141">
      <c r="A1150" s="145"/>
      <c r="BO1150" s="128"/>
      <c r="CX1150" s="129"/>
      <c r="CY1150" s="129"/>
      <c r="CZ1150" s="122"/>
      <c r="DA1150" s="122"/>
      <c r="DB1150" s="122"/>
      <c r="DL1150" s="130"/>
      <c r="EK1150" s="132"/>
    </row>
    <row r="1151" s="122" customFormat="1" spans="1:141">
      <c r="A1151" s="145"/>
      <c r="BO1151" s="128"/>
      <c r="CX1151" s="129"/>
      <c r="CY1151" s="129"/>
      <c r="CZ1151" s="122"/>
      <c r="DA1151" s="122"/>
      <c r="DB1151" s="122"/>
      <c r="DL1151" s="130"/>
      <c r="EK1151" s="132"/>
    </row>
    <row r="1152" s="122" customFormat="1" spans="1:141">
      <c r="A1152" s="145"/>
      <c r="BO1152" s="128"/>
      <c r="CX1152" s="129"/>
      <c r="CY1152" s="129"/>
      <c r="CZ1152" s="122"/>
      <c r="DA1152" s="122"/>
      <c r="DB1152" s="122"/>
      <c r="DL1152" s="130"/>
      <c r="EK1152" s="132"/>
    </row>
    <row r="1153" s="122" customFormat="1" spans="1:141">
      <c r="A1153" s="145"/>
      <c r="BO1153" s="128"/>
      <c r="CX1153" s="129"/>
      <c r="CY1153" s="129"/>
      <c r="CZ1153" s="122"/>
      <c r="DA1153" s="122"/>
      <c r="DB1153" s="122"/>
      <c r="DL1153" s="130"/>
      <c r="EK1153" s="132"/>
    </row>
    <row r="1154" s="122" customFormat="1" spans="1:141">
      <c r="A1154" s="145"/>
      <c r="BO1154" s="128"/>
      <c r="CX1154" s="129"/>
      <c r="CY1154" s="129"/>
      <c r="CZ1154" s="122"/>
      <c r="DA1154" s="122"/>
      <c r="DB1154" s="122"/>
      <c r="DL1154" s="130"/>
      <c r="EK1154" s="132"/>
    </row>
    <row r="1155" s="122" customFormat="1" spans="1:141">
      <c r="A1155" s="145"/>
      <c r="BO1155" s="128"/>
      <c r="CX1155" s="129"/>
      <c r="CY1155" s="129"/>
      <c r="CZ1155" s="122"/>
      <c r="DA1155" s="122"/>
      <c r="DB1155" s="122"/>
      <c r="DL1155" s="130"/>
      <c r="EK1155" s="132"/>
    </row>
    <row r="1156" s="122" customFormat="1" spans="1:141">
      <c r="A1156" s="145"/>
      <c r="BO1156" s="128"/>
      <c r="CX1156" s="129"/>
      <c r="CY1156" s="129"/>
      <c r="CZ1156" s="122"/>
      <c r="DA1156" s="122"/>
      <c r="DB1156" s="122"/>
      <c r="DL1156" s="130"/>
      <c r="EK1156" s="132"/>
    </row>
    <row r="1157" s="122" customFormat="1" spans="1:141">
      <c r="A1157" s="145"/>
      <c r="BO1157" s="128"/>
      <c r="CX1157" s="129"/>
      <c r="CY1157" s="129"/>
      <c r="CZ1157" s="122"/>
      <c r="DA1157" s="122"/>
      <c r="DB1157" s="122"/>
      <c r="DL1157" s="130"/>
      <c r="EK1157" s="132"/>
    </row>
    <row r="1158" s="122" customFormat="1" spans="1:141">
      <c r="A1158" s="145"/>
      <c r="BO1158" s="128"/>
      <c r="CX1158" s="129"/>
      <c r="CY1158" s="129"/>
      <c r="CZ1158" s="122"/>
      <c r="DA1158" s="122"/>
      <c r="DB1158" s="122"/>
      <c r="DL1158" s="130"/>
      <c r="EK1158" s="132"/>
    </row>
    <row r="1159" s="122" customFormat="1" spans="1:141">
      <c r="A1159" s="145"/>
      <c r="BO1159" s="128"/>
      <c r="CX1159" s="129"/>
      <c r="CY1159" s="129"/>
      <c r="CZ1159" s="122"/>
      <c r="DA1159" s="122"/>
      <c r="DB1159" s="122"/>
      <c r="DL1159" s="130"/>
      <c r="EK1159" s="132"/>
    </row>
    <row r="1160" s="122" customFormat="1" spans="1:141">
      <c r="A1160" s="145"/>
      <c r="BO1160" s="128"/>
      <c r="CX1160" s="129"/>
      <c r="CY1160" s="129"/>
      <c r="CZ1160" s="122"/>
      <c r="DA1160" s="122"/>
      <c r="DB1160" s="122"/>
      <c r="DL1160" s="130"/>
      <c r="EK1160" s="132"/>
    </row>
    <row r="1161" s="122" customFormat="1" spans="1:141">
      <c r="A1161" s="145"/>
      <c r="BO1161" s="128"/>
      <c r="CX1161" s="129"/>
      <c r="CY1161" s="129"/>
      <c r="CZ1161" s="122"/>
      <c r="DA1161" s="122"/>
      <c r="DB1161" s="122"/>
      <c r="DL1161" s="130"/>
      <c r="EK1161" s="132"/>
    </row>
    <row r="1162" s="122" customFormat="1" spans="1:141">
      <c r="A1162" s="145"/>
      <c r="BO1162" s="128"/>
      <c r="CX1162" s="129"/>
      <c r="CY1162" s="129"/>
      <c r="CZ1162" s="122"/>
      <c r="DA1162" s="122"/>
      <c r="DB1162" s="122"/>
      <c r="DL1162" s="130"/>
      <c r="EK1162" s="132"/>
    </row>
    <row r="1163" s="122" customFormat="1" spans="1:141">
      <c r="A1163" s="145"/>
      <c r="BO1163" s="128"/>
      <c r="CX1163" s="129"/>
      <c r="CY1163" s="129"/>
      <c r="CZ1163" s="122"/>
      <c r="DA1163" s="122"/>
      <c r="DB1163" s="122"/>
      <c r="DL1163" s="130"/>
      <c r="EK1163" s="132"/>
    </row>
    <row r="1164" s="122" customFormat="1" spans="1:141">
      <c r="A1164" s="145"/>
      <c r="BO1164" s="128"/>
      <c r="CX1164" s="129"/>
      <c r="CY1164" s="129"/>
      <c r="CZ1164" s="122"/>
      <c r="DA1164" s="122"/>
      <c r="DB1164" s="122"/>
      <c r="DL1164" s="130"/>
      <c r="EK1164" s="132"/>
    </row>
    <row r="1165" s="122" customFormat="1" spans="1:141">
      <c r="A1165" s="145"/>
      <c r="BO1165" s="128"/>
      <c r="CX1165" s="129"/>
      <c r="CY1165" s="129"/>
      <c r="CZ1165" s="122"/>
      <c r="DA1165" s="122"/>
      <c r="DB1165" s="122"/>
      <c r="DL1165" s="130"/>
      <c r="EK1165" s="132"/>
    </row>
    <row r="1166" s="122" customFormat="1" spans="1:141">
      <c r="A1166" s="145"/>
      <c r="BO1166" s="128"/>
      <c r="CX1166" s="129"/>
      <c r="CY1166" s="129"/>
      <c r="CZ1166" s="122"/>
      <c r="DA1166" s="122"/>
      <c r="DB1166" s="122"/>
      <c r="DL1166" s="130"/>
      <c r="EK1166" s="132"/>
    </row>
    <row r="1167" s="122" customFormat="1" spans="1:141">
      <c r="A1167" s="145"/>
      <c r="BO1167" s="128"/>
      <c r="CX1167" s="129"/>
      <c r="CY1167" s="129"/>
      <c r="CZ1167" s="122"/>
      <c r="DA1167" s="122"/>
      <c r="DB1167" s="122"/>
      <c r="DL1167" s="130"/>
      <c r="EK1167" s="132"/>
    </row>
    <row r="1168" s="122" customFormat="1" spans="1:141">
      <c r="A1168" s="145"/>
      <c r="BO1168" s="128"/>
      <c r="CX1168" s="129"/>
      <c r="CY1168" s="129"/>
      <c r="CZ1168" s="122"/>
      <c r="DA1168" s="122"/>
      <c r="DB1168" s="122"/>
      <c r="DL1168" s="130"/>
      <c r="EK1168" s="132"/>
    </row>
    <row r="1169" s="122" customFormat="1" spans="1:141">
      <c r="A1169" s="145"/>
      <c r="BO1169" s="128"/>
      <c r="CX1169" s="129"/>
      <c r="CY1169" s="129"/>
      <c r="CZ1169" s="122"/>
      <c r="DA1169" s="122"/>
      <c r="DB1169" s="122"/>
      <c r="DL1169" s="130"/>
      <c r="EK1169" s="132"/>
    </row>
    <row r="1170" s="122" customFormat="1" spans="1:141">
      <c r="A1170" s="145"/>
      <c r="BO1170" s="128"/>
      <c r="CX1170" s="129"/>
      <c r="CY1170" s="129"/>
      <c r="CZ1170" s="122"/>
      <c r="DA1170" s="122"/>
      <c r="DB1170" s="122"/>
      <c r="DL1170" s="130"/>
      <c r="EK1170" s="132"/>
    </row>
    <row r="1171" s="122" customFormat="1" spans="1:141">
      <c r="A1171" s="145"/>
      <c r="BO1171" s="128"/>
      <c r="CX1171" s="129"/>
      <c r="CY1171" s="129"/>
      <c r="CZ1171" s="122"/>
      <c r="DA1171" s="122"/>
      <c r="DB1171" s="122"/>
      <c r="DL1171" s="130"/>
      <c r="EK1171" s="132"/>
    </row>
    <row r="1172" s="122" customFormat="1" spans="1:141">
      <c r="A1172" s="145"/>
      <c r="BO1172" s="128"/>
      <c r="CX1172" s="129"/>
      <c r="CY1172" s="129"/>
      <c r="CZ1172" s="122"/>
      <c r="DA1172" s="122"/>
      <c r="DB1172" s="122"/>
      <c r="DL1172" s="130"/>
      <c r="EK1172" s="132"/>
    </row>
    <row r="1173" s="122" customFormat="1" spans="1:141">
      <c r="A1173" s="145"/>
      <c r="BO1173" s="128"/>
      <c r="CX1173" s="129"/>
      <c r="CY1173" s="129"/>
      <c r="CZ1173" s="122"/>
      <c r="DA1173" s="122"/>
      <c r="DB1173" s="122"/>
      <c r="DL1173" s="130"/>
      <c r="EK1173" s="132"/>
    </row>
    <row r="1174" s="122" customFormat="1" spans="1:141">
      <c r="A1174" s="145"/>
      <c r="BO1174" s="128"/>
      <c r="CX1174" s="129"/>
      <c r="CY1174" s="129"/>
      <c r="CZ1174" s="122"/>
      <c r="DA1174" s="122"/>
      <c r="DB1174" s="122"/>
      <c r="DL1174" s="130"/>
      <c r="EK1174" s="132"/>
    </row>
    <row r="1175" s="122" customFormat="1" spans="1:141">
      <c r="A1175" s="145"/>
      <c r="BO1175" s="128"/>
      <c r="CX1175" s="129"/>
      <c r="CY1175" s="129"/>
      <c r="CZ1175" s="122"/>
      <c r="DA1175" s="122"/>
      <c r="DB1175" s="122"/>
      <c r="DL1175" s="130"/>
      <c r="EK1175" s="132"/>
    </row>
    <row r="1176" s="122" customFormat="1" spans="1:141">
      <c r="A1176" s="145"/>
      <c r="BO1176" s="128"/>
      <c r="CX1176" s="129"/>
      <c r="CY1176" s="129"/>
      <c r="CZ1176" s="122"/>
      <c r="DA1176" s="122"/>
      <c r="DB1176" s="122"/>
      <c r="DL1176" s="130"/>
      <c r="EK1176" s="132"/>
    </row>
    <row r="1177" s="122" customFormat="1" spans="1:141">
      <c r="A1177" s="145"/>
      <c r="BO1177" s="128"/>
      <c r="CX1177" s="129"/>
      <c r="CY1177" s="129"/>
      <c r="CZ1177" s="122"/>
      <c r="DA1177" s="122"/>
      <c r="DB1177" s="122"/>
      <c r="DL1177" s="130"/>
      <c r="EK1177" s="132"/>
    </row>
    <row r="1178" s="122" customFormat="1" spans="1:141">
      <c r="A1178" s="145"/>
      <c r="BO1178" s="128"/>
      <c r="CX1178" s="129"/>
      <c r="CY1178" s="129"/>
      <c r="CZ1178" s="122"/>
      <c r="DA1178" s="122"/>
      <c r="DB1178" s="122"/>
      <c r="DL1178" s="130"/>
      <c r="EK1178" s="132"/>
    </row>
    <row r="1179" s="122" customFormat="1" spans="1:141">
      <c r="A1179" s="145"/>
      <c r="BO1179" s="128"/>
      <c r="CX1179" s="129"/>
      <c r="CY1179" s="129"/>
      <c r="CZ1179" s="122"/>
      <c r="DA1179" s="122"/>
      <c r="DB1179" s="122"/>
      <c r="DL1179" s="130"/>
      <c r="EK1179" s="132"/>
    </row>
    <row r="1180" s="122" customFormat="1" spans="1:141">
      <c r="A1180" s="145"/>
      <c r="BO1180" s="128"/>
      <c r="CX1180" s="129"/>
      <c r="CY1180" s="129"/>
      <c r="CZ1180" s="122"/>
      <c r="DA1180" s="122"/>
      <c r="DB1180" s="122"/>
      <c r="DL1180" s="130"/>
      <c r="EK1180" s="132"/>
    </row>
    <row r="1181" s="122" customFormat="1" spans="1:141">
      <c r="A1181" s="145"/>
      <c r="BO1181" s="128"/>
      <c r="CX1181" s="129"/>
      <c r="CY1181" s="129"/>
      <c r="CZ1181" s="122"/>
      <c r="DA1181" s="122"/>
      <c r="DB1181" s="122"/>
      <c r="DL1181" s="130"/>
      <c r="EK1181" s="132"/>
    </row>
    <row r="1182" s="122" customFormat="1" spans="1:141">
      <c r="A1182" s="145"/>
      <c r="BO1182" s="128"/>
      <c r="CX1182" s="129"/>
      <c r="CY1182" s="129"/>
      <c r="CZ1182" s="122"/>
      <c r="DA1182" s="122"/>
      <c r="DB1182" s="122"/>
      <c r="DL1182" s="130"/>
      <c r="EK1182" s="132"/>
    </row>
    <row r="1183" s="122" customFormat="1" spans="1:141">
      <c r="A1183" s="145"/>
      <c r="BO1183" s="128"/>
      <c r="CX1183" s="129"/>
      <c r="CY1183" s="129"/>
      <c r="CZ1183" s="122"/>
      <c r="DA1183" s="122"/>
      <c r="DB1183" s="122"/>
      <c r="DL1183" s="130"/>
      <c r="EK1183" s="132"/>
    </row>
    <row r="1184" s="122" customFormat="1" spans="1:141">
      <c r="A1184" s="145"/>
      <c r="BO1184" s="128"/>
      <c r="CX1184" s="129"/>
      <c r="CY1184" s="129"/>
      <c r="CZ1184" s="122"/>
      <c r="DA1184" s="122"/>
      <c r="DB1184" s="122"/>
      <c r="DL1184" s="130"/>
      <c r="EK1184" s="132"/>
    </row>
    <row r="1185" s="122" customFormat="1" spans="1:141">
      <c r="A1185" s="145"/>
      <c r="BO1185" s="128"/>
      <c r="CX1185" s="129"/>
      <c r="CY1185" s="129"/>
      <c r="CZ1185" s="122"/>
      <c r="DA1185" s="122"/>
      <c r="DB1185" s="122"/>
      <c r="DL1185" s="130"/>
      <c r="EK1185" s="132"/>
    </row>
    <row r="1186" s="122" customFormat="1" spans="1:141">
      <c r="A1186" s="145"/>
      <c r="BO1186" s="128"/>
      <c r="CX1186" s="129"/>
      <c r="CY1186" s="129"/>
      <c r="CZ1186" s="122"/>
      <c r="DA1186" s="122"/>
      <c r="DB1186" s="122"/>
      <c r="DL1186" s="130"/>
      <c r="EK1186" s="132"/>
    </row>
    <row r="1187" s="122" customFormat="1" spans="1:141">
      <c r="A1187" s="145"/>
      <c r="BO1187" s="128"/>
      <c r="CX1187" s="129"/>
      <c r="CY1187" s="129"/>
      <c r="CZ1187" s="122"/>
      <c r="DA1187" s="122"/>
      <c r="DB1187" s="122"/>
      <c r="DL1187" s="130"/>
      <c r="EK1187" s="132"/>
    </row>
    <row r="1188" s="122" customFormat="1" spans="1:141">
      <c r="A1188" s="145"/>
      <c r="BO1188" s="128"/>
      <c r="CX1188" s="129"/>
      <c r="CY1188" s="129"/>
      <c r="CZ1188" s="122"/>
      <c r="DA1188" s="122"/>
      <c r="DB1188" s="122"/>
      <c r="DL1188" s="130"/>
      <c r="EK1188" s="132"/>
    </row>
    <row r="1189" s="122" customFormat="1" spans="1:141">
      <c r="A1189" s="145"/>
      <c r="BO1189" s="128"/>
      <c r="CX1189" s="129"/>
      <c r="CY1189" s="129"/>
      <c r="CZ1189" s="122"/>
      <c r="DA1189" s="122"/>
      <c r="DB1189" s="122"/>
      <c r="DL1189" s="130"/>
      <c r="EK1189" s="132"/>
    </row>
    <row r="1190" s="122" customFormat="1" spans="1:141">
      <c r="A1190" s="145"/>
      <c r="BO1190" s="128"/>
      <c r="CX1190" s="129"/>
      <c r="CY1190" s="129"/>
      <c r="CZ1190" s="122"/>
      <c r="DA1190" s="122"/>
      <c r="DB1190" s="122"/>
      <c r="DL1190" s="130"/>
      <c r="EK1190" s="132"/>
    </row>
    <row r="1191" s="122" customFormat="1" spans="1:141">
      <c r="A1191" s="145"/>
      <c r="BO1191" s="128"/>
      <c r="CX1191" s="129"/>
      <c r="CY1191" s="129"/>
      <c r="CZ1191" s="122"/>
      <c r="DA1191" s="122"/>
      <c r="DB1191" s="122"/>
      <c r="DL1191" s="130"/>
      <c r="EK1191" s="132"/>
    </row>
    <row r="1192" s="122" customFormat="1" spans="1:141">
      <c r="A1192" s="145"/>
      <c r="BO1192" s="128"/>
      <c r="CX1192" s="129"/>
      <c r="CY1192" s="129"/>
      <c r="CZ1192" s="122"/>
      <c r="DA1192" s="122"/>
      <c r="DB1192" s="122"/>
      <c r="DL1192" s="130"/>
      <c r="EK1192" s="132"/>
    </row>
    <row r="1193" s="122" customFormat="1" spans="1:141">
      <c r="A1193" s="145"/>
      <c r="BO1193" s="128"/>
      <c r="CX1193" s="129"/>
      <c r="CY1193" s="129"/>
      <c r="CZ1193" s="122"/>
      <c r="DA1193" s="122"/>
      <c r="DB1193" s="122"/>
      <c r="DL1193" s="130"/>
      <c r="EK1193" s="132"/>
    </row>
    <row r="1194" s="122" customFormat="1" spans="1:141">
      <c r="A1194" s="145"/>
      <c r="BO1194" s="128"/>
      <c r="CX1194" s="129"/>
      <c r="CY1194" s="129"/>
      <c r="CZ1194" s="122"/>
      <c r="DA1194" s="122"/>
      <c r="DB1194" s="122"/>
      <c r="DL1194" s="130"/>
      <c r="EK1194" s="132"/>
    </row>
    <row r="1195" s="122" customFormat="1" spans="1:141">
      <c r="A1195" s="145"/>
      <c r="BO1195" s="128"/>
      <c r="CX1195" s="129"/>
      <c r="CY1195" s="129"/>
      <c r="CZ1195" s="122"/>
      <c r="DA1195" s="122"/>
      <c r="DB1195" s="122"/>
      <c r="DL1195" s="130"/>
      <c r="EK1195" s="132"/>
    </row>
    <row r="1196" s="122" customFormat="1" spans="1:141">
      <c r="A1196" s="145"/>
      <c r="BO1196" s="128"/>
      <c r="CX1196" s="129"/>
      <c r="CY1196" s="129"/>
      <c r="CZ1196" s="122"/>
      <c r="DA1196" s="122"/>
      <c r="DB1196" s="122"/>
      <c r="DL1196" s="130"/>
      <c r="EK1196" s="132"/>
    </row>
    <row r="1197" s="122" customFormat="1" spans="1:141">
      <c r="A1197" s="145"/>
      <c r="BO1197" s="128"/>
      <c r="CX1197" s="129"/>
      <c r="CY1197" s="129"/>
      <c r="CZ1197" s="122"/>
      <c r="DA1197" s="122"/>
      <c r="DB1197" s="122"/>
      <c r="DL1197" s="130"/>
      <c r="EK1197" s="132"/>
    </row>
    <row r="1198" s="122" customFormat="1" spans="1:141">
      <c r="A1198" s="145"/>
      <c r="BO1198" s="128"/>
      <c r="CX1198" s="129"/>
      <c r="CY1198" s="129"/>
      <c r="CZ1198" s="122"/>
      <c r="DA1198" s="122"/>
      <c r="DB1198" s="122"/>
      <c r="DL1198" s="130"/>
      <c r="EK1198" s="132"/>
    </row>
    <row r="1199" s="122" customFormat="1" spans="1:141">
      <c r="A1199" s="145"/>
      <c r="BO1199" s="128"/>
      <c r="CX1199" s="129"/>
      <c r="CY1199" s="129"/>
      <c r="CZ1199" s="122"/>
      <c r="DA1199" s="122"/>
      <c r="DB1199" s="122"/>
      <c r="DL1199" s="130"/>
      <c r="EK1199" s="132"/>
    </row>
    <row r="1200" s="122" customFormat="1" spans="1:141">
      <c r="A1200" s="145"/>
      <c r="BO1200" s="128"/>
      <c r="CX1200" s="129"/>
      <c r="CY1200" s="129"/>
      <c r="CZ1200" s="122"/>
      <c r="DA1200" s="122"/>
      <c r="DB1200" s="122"/>
      <c r="DL1200" s="130"/>
      <c r="EK1200" s="132"/>
    </row>
    <row r="1201" s="122" customFormat="1" spans="1:141">
      <c r="A1201" s="145"/>
      <c r="BO1201" s="128"/>
      <c r="CX1201" s="129"/>
      <c r="CY1201" s="129"/>
      <c r="CZ1201" s="122"/>
      <c r="DA1201" s="122"/>
      <c r="DB1201" s="122"/>
      <c r="DL1201" s="130"/>
      <c r="EK1201" s="132"/>
    </row>
    <row r="1202" s="122" customFormat="1" spans="1:141">
      <c r="A1202" s="145"/>
      <c r="BO1202" s="128"/>
      <c r="CX1202" s="129"/>
      <c r="CY1202" s="129"/>
      <c r="CZ1202" s="122"/>
      <c r="DA1202" s="122"/>
      <c r="DB1202" s="122"/>
      <c r="DL1202" s="130"/>
      <c r="EK1202" s="132"/>
    </row>
    <row r="1203" s="122" customFormat="1" spans="1:141">
      <c r="A1203" s="145"/>
      <c r="BO1203" s="128"/>
      <c r="CX1203" s="129"/>
      <c r="CY1203" s="129"/>
      <c r="CZ1203" s="122"/>
      <c r="DA1203" s="122"/>
      <c r="DB1203" s="122"/>
      <c r="DL1203" s="130"/>
      <c r="EK1203" s="132"/>
    </row>
    <row r="1204" s="122" customFormat="1" spans="1:141">
      <c r="A1204" s="145"/>
      <c r="BO1204" s="128"/>
      <c r="CX1204" s="129"/>
      <c r="CY1204" s="129"/>
      <c r="CZ1204" s="122"/>
      <c r="DA1204" s="122"/>
      <c r="DB1204" s="122"/>
      <c r="DL1204" s="130"/>
      <c r="EK1204" s="132"/>
    </row>
    <row r="1205" s="122" customFormat="1" spans="1:141">
      <c r="A1205" s="145"/>
      <c r="BO1205" s="128"/>
      <c r="CX1205" s="129"/>
      <c r="CY1205" s="129"/>
      <c r="CZ1205" s="122"/>
      <c r="DA1205" s="122"/>
      <c r="DB1205" s="122"/>
      <c r="DL1205" s="130"/>
      <c r="EK1205" s="132"/>
    </row>
    <row r="1206" s="122" customFormat="1" spans="1:141">
      <c r="A1206" s="145"/>
      <c r="BO1206" s="128"/>
      <c r="CX1206" s="129"/>
      <c r="CY1206" s="129"/>
      <c r="CZ1206" s="122"/>
      <c r="DA1206" s="122"/>
      <c r="DB1206" s="122"/>
      <c r="DL1206" s="130"/>
      <c r="EK1206" s="132"/>
    </row>
    <row r="1207" s="122" customFormat="1" spans="1:141">
      <c r="A1207" s="145"/>
      <c r="BO1207" s="128"/>
      <c r="CX1207" s="129"/>
      <c r="CY1207" s="129"/>
      <c r="CZ1207" s="122"/>
      <c r="DA1207" s="122"/>
      <c r="DB1207" s="122"/>
      <c r="DL1207" s="130"/>
      <c r="EK1207" s="132"/>
    </row>
    <row r="1208" s="122" customFormat="1" spans="1:141">
      <c r="A1208" s="145"/>
      <c r="BO1208" s="128"/>
      <c r="CX1208" s="129"/>
      <c r="CY1208" s="129"/>
      <c r="CZ1208" s="122"/>
      <c r="DA1208" s="122"/>
      <c r="DB1208" s="122"/>
      <c r="DL1208" s="130"/>
      <c r="EK1208" s="132"/>
    </row>
    <row r="1209" s="122" customFormat="1" spans="1:141">
      <c r="A1209" s="145"/>
      <c r="BO1209" s="128"/>
      <c r="CX1209" s="129"/>
      <c r="CY1209" s="129"/>
      <c r="CZ1209" s="122"/>
      <c r="DA1209" s="122"/>
      <c r="DB1209" s="122"/>
      <c r="DL1209" s="130"/>
      <c r="EK1209" s="132"/>
    </row>
    <row r="1210" s="122" customFormat="1" spans="1:141">
      <c r="A1210" s="145"/>
      <c r="BO1210" s="128"/>
      <c r="CX1210" s="129"/>
      <c r="CY1210" s="129"/>
      <c r="CZ1210" s="122"/>
      <c r="DA1210" s="122"/>
      <c r="DB1210" s="122"/>
      <c r="DL1210" s="130"/>
      <c r="EK1210" s="132"/>
    </row>
    <row r="1211" s="122" customFormat="1" spans="1:141">
      <c r="A1211" s="145"/>
      <c r="BO1211" s="128"/>
      <c r="CX1211" s="129"/>
      <c r="CY1211" s="129"/>
      <c r="CZ1211" s="122"/>
      <c r="DA1211" s="122"/>
      <c r="DB1211" s="122"/>
      <c r="DL1211" s="130"/>
      <c r="EK1211" s="132"/>
    </row>
    <row r="1212" s="122" customFormat="1" spans="1:141">
      <c r="A1212" s="145"/>
      <c r="BO1212" s="128"/>
      <c r="CX1212" s="129"/>
      <c r="CY1212" s="129"/>
      <c r="CZ1212" s="122"/>
      <c r="DA1212" s="122"/>
      <c r="DB1212" s="122"/>
      <c r="DL1212" s="130"/>
      <c r="EK1212" s="132"/>
    </row>
    <row r="1213" s="122" customFormat="1" spans="1:141">
      <c r="A1213" s="145"/>
      <c r="BO1213" s="128"/>
      <c r="CX1213" s="129"/>
      <c r="CY1213" s="129"/>
      <c r="CZ1213" s="122"/>
      <c r="DA1213" s="122"/>
      <c r="DB1213" s="122"/>
      <c r="DL1213" s="130"/>
      <c r="EK1213" s="132"/>
    </row>
    <row r="1214" s="122" customFormat="1" spans="1:141">
      <c r="A1214" s="145"/>
      <c r="BO1214" s="128"/>
      <c r="CX1214" s="129"/>
      <c r="CY1214" s="129"/>
      <c r="CZ1214" s="122"/>
      <c r="DA1214" s="122"/>
      <c r="DB1214" s="122"/>
      <c r="DL1214" s="130"/>
      <c r="EK1214" s="132"/>
    </row>
    <row r="1215" s="122" customFormat="1" spans="1:141">
      <c r="A1215" s="145"/>
      <c r="BO1215" s="128"/>
      <c r="CX1215" s="129"/>
      <c r="CY1215" s="129"/>
      <c r="CZ1215" s="122"/>
      <c r="DA1215" s="122"/>
      <c r="DB1215" s="122"/>
      <c r="DL1215" s="130"/>
      <c r="EK1215" s="132"/>
    </row>
    <row r="1216" s="122" customFormat="1" spans="1:141">
      <c r="A1216" s="145"/>
      <c r="BO1216" s="128"/>
      <c r="CX1216" s="129"/>
      <c r="CY1216" s="129"/>
      <c r="CZ1216" s="122"/>
      <c r="DA1216" s="122"/>
      <c r="DB1216" s="122"/>
      <c r="DL1216" s="130"/>
      <c r="EK1216" s="132"/>
    </row>
    <row r="1217" s="122" customFormat="1" spans="1:141">
      <c r="A1217" s="145"/>
      <c r="BO1217" s="128"/>
      <c r="CX1217" s="129"/>
      <c r="CY1217" s="129"/>
      <c r="CZ1217" s="122"/>
      <c r="DA1217" s="122"/>
      <c r="DB1217" s="122"/>
      <c r="DL1217" s="130"/>
      <c r="EK1217" s="132"/>
    </row>
    <row r="1218" s="122" customFormat="1" spans="1:141">
      <c r="A1218" s="145"/>
      <c r="BO1218" s="128"/>
      <c r="CX1218" s="129"/>
      <c r="CY1218" s="129"/>
      <c r="CZ1218" s="122"/>
      <c r="DA1218" s="122"/>
      <c r="DB1218" s="122"/>
      <c r="DL1218" s="130"/>
      <c r="EK1218" s="132"/>
    </row>
    <row r="1219" s="122" customFormat="1" spans="1:141">
      <c r="A1219" s="145"/>
      <c r="BO1219" s="128"/>
      <c r="CX1219" s="129"/>
      <c r="CY1219" s="129"/>
      <c r="CZ1219" s="122"/>
      <c r="DA1219" s="122"/>
      <c r="DB1219" s="122"/>
      <c r="DL1219" s="130"/>
      <c r="EK1219" s="132"/>
    </row>
    <row r="1220" s="122" customFormat="1" spans="1:141">
      <c r="A1220" s="145"/>
      <c r="BO1220" s="128"/>
      <c r="CX1220" s="129"/>
      <c r="CY1220" s="129"/>
      <c r="CZ1220" s="122"/>
      <c r="DA1220" s="122"/>
      <c r="DB1220" s="122"/>
      <c r="DL1220" s="130"/>
      <c r="EK1220" s="132"/>
    </row>
    <row r="1221" s="122" customFormat="1" spans="1:141">
      <c r="A1221" s="145"/>
      <c r="BO1221" s="128"/>
      <c r="CX1221" s="129"/>
      <c r="CY1221" s="129"/>
      <c r="CZ1221" s="122"/>
      <c r="DA1221" s="122"/>
      <c r="DB1221" s="122"/>
      <c r="DL1221" s="130"/>
      <c r="EK1221" s="132"/>
    </row>
    <row r="1222" s="122" customFormat="1" spans="1:141">
      <c r="A1222" s="145"/>
      <c r="BO1222" s="128"/>
      <c r="CX1222" s="129"/>
      <c r="CY1222" s="129"/>
      <c r="CZ1222" s="122"/>
      <c r="DA1222" s="122"/>
      <c r="DB1222" s="122"/>
      <c r="DL1222" s="130"/>
      <c r="EK1222" s="132"/>
    </row>
    <row r="1223" s="122" customFormat="1" spans="1:141">
      <c r="A1223" s="145"/>
      <c r="BO1223" s="128"/>
      <c r="CX1223" s="129"/>
      <c r="CY1223" s="129"/>
      <c r="CZ1223" s="122"/>
      <c r="DA1223" s="122"/>
      <c r="DB1223" s="122"/>
      <c r="DL1223" s="130"/>
      <c r="EK1223" s="132"/>
    </row>
    <row r="1224" s="122" customFormat="1" spans="1:141">
      <c r="A1224" s="145"/>
      <c r="BO1224" s="128"/>
      <c r="CX1224" s="129"/>
      <c r="CY1224" s="129"/>
      <c r="CZ1224" s="122"/>
      <c r="DA1224" s="122"/>
      <c r="DB1224" s="122"/>
      <c r="DL1224" s="130"/>
      <c r="EK1224" s="132"/>
    </row>
    <row r="1225" s="122" customFormat="1" spans="1:141">
      <c r="A1225" s="145"/>
      <c r="BO1225" s="128"/>
      <c r="CX1225" s="129"/>
      <c r="CY1225" s="129"/>
      <c r="CZ1225" s="122"/>
      <c r="DA1225" s="122"/>
      <c r="DB1225" s="122"/>
      <c r="DL1225" s="130"/>
      <c r="EK1225" s="132"/>
    </row>
    <row r="1226" s="122" customFormat="1" spans="1:141">
      <c r="A1226" s="145"/>
      <c r="BO1226" s="128"/>
      <c r="CX1226" s="129"/>
      <c r="CY1226" s="129"/>
      <c r="CZ1226" s="122"/>
      <c r="DA1226" s="122"/>
      <c r="DB1226" s="122"/>
      <c r="DL1226" s="130"/>
      <c r="EK1226" s="132"/>
    </row>
    <row r="1227" s="122" customFormat="1" spans="1:141">
      <c r="A1227" s="145"/>
      <c r="BO1227" s="128"/>
      <c r="CX1227" s="129"/>
      <c r="CY1227" s="129"/>
      <c r="CZ1227" s="122"/>
      <c r="DA1227" s="122"/>
      <c r="DB1227" s="122"/>
      <c r="DL1227" s="130"/>
      <c r="EK1227" s="132"/>
    </row>
    <row r="1228" s="122" customFormat="1" spans="1:141">
      <c r="A1228" s="145"/>
      <c r="BO1228" s="128"/>
      <c r="CX1228" s="129"/>
      <c r="CY1228" s="129"/>
      <c r="CZ1228" s="122"/>
      <c r="DA1228" s="122"/>
      <c r="DB1228" s="122"/>
      <c r="DL1228" s="130"/>
      <c r="EK1228" s="132"/>
    </row>
    <row r="1229" s="122" customFormat="1" spans="1:141">
      <c r="A1229" s="145"/>
      <c r="BO1229" s="128"/>
      <c r="CX1229" s="129"/>
      <c r="CY1229" s="129"/>
      <c r="CZ1229" s="122"/>
      <c r="DA1229" s="122"/>
      <c r="DB1229" s="122"/>
      <c r="DL1229" s="130"/>
      <c r="EK1229" s="132"/>
    </row>
    <row r="1230" s="122" customFormat="1" spans="1:141">
      <c r="A1230" s="145"/>
      <c r="BO1230" s="128"/>
      <c r="CX1230" s="129"/>
      <c r="CY1230" s="129"/>
      <c r="CZ1230" s="122"/>
      <c r="DA1230" s="122"/>
      <c r="DB1230" s="122"/>
      <c r="DL1230" s="130"/>
      <c r="EK1230" s="132"/>
    </row>
    <row r="1231" s="122" customFormat="1" spans="1:141">
      <c r="A1231" s="145"/>
      <c r="BO1231" s="128"/>
      <c r="CX1231" s="129"/>
      <c r="CY1231" s="129"/>
      <c r="CZ1231" s="122"/>
      <c r="DA1231" s="122"/>
      <c r="DB1231" s="122"/>
      <c r="DL1231" s="130"/>
      <c r="EK1231" s="132"/>
    </row>
    <row r="1232" s="122" customFormat="1" spans="1:141">
      <c r="A1232" s="145"/>
      <c r="BO1232" s="128"/>
      <c r="CX1232" s="129"/>
      <c r="CY1232" s="129"/>
      <c r="CZ1232" s="122"/>
      <c r="DA1232" s="122"/>
      <c r="DB1232" s="122"/>
      <c r="DL1232" s="130"/>
      <c r="EK1232" s="132"/>
    </row>
    <row r="1233" s="122" customFormat="1" spans="1:141">
      <c r="A1233" s="145"/>
      <c r="BO1233" s="128"/>
      <c r="CX1233" s="129"/>
      <c r="CY1233" s="129"/>
      <c r="CZ1233" s="122"/>
      <c r="DA1233" s="122"/>
      <c r="DB1233" s="122"/>
      <c r="DL1233" s="130"/>
      <c r="EK1233" s="132"/>
    </row>
    <row r="1234" s="122" customFormat="1" spans="1:141">
      <c r="A1234" s="145"/>
      <c r="BO1234" s="128"/>
      <c r="CX1234" s="129"/>
      <c r="CY1234" s="129"/>
      <c r="CZ1234" s="122"/>
      <c r="DA1234" s="122"/>
      <c r="DB1234" s="122"/>
      <c r="DL1234" s="130"/>
      <c r="EK1234" s="132"/>
    </row>
    <row r="1235" s="122" customFormat="1" spans="1:141">
      <c r="A1235" s="145"/>
      <c r="BO1235" s="128"/>
      <c r="CX1235" s="129"/>
      <c r="CY1235" s="129"/>
      <c r="CZ1235" s="122"/>
      <c r="DA1235" s="122"/>
      <c r="DB1235" s="122"/>
      <c r="DL1235" s="130"/>
      <c r="EK1235" s="132"/>
    </row>
    <row r="1236" s="122" customFormat="1" spans="1:141">
      <c r="A1236" s="145"/>
      <c r="BO1236" s="128"/>
      <c r="CX1236" s="129"/>
      <c r="CY1236" s="129"/>
      <c r="CZ1236" s="122"/>
      <c r="DA1236" s="122"/>
      <c r="DB1236" s="122"/>
      <c r="DL1236" s="130"/>
      <c r="EK1236" s="132"/>
    </row>
    <row r="1237" s="122" customFormat="1" spans="1:141">
      <c r="A1237" s="145"/>
      <c r="BO1237" s="128"/>
      <c r="CX1237" s="129"/>
      <c r="CY1237" s="129"/>
      <c r="CZ1237" s="122"/>
      <c r="DA1237" s="122"/>
      <c r="DB1237" s="122"/>
      <c r="DL1237" s="130"/>
      <c r="EK1237" s="132"/>
    </row>
    <row r="1238" s="122" customFormat="1" spans="1:141">
      <c r="A1238" s="145"/>
      <c r="BO1238" s="128"/>
      <c r="CX1238" s="129"/>
      <c r="CY1238" s="129"/>
      <c r="CZ1238" s="122"/>
      <c r="DA1238" s="122"/>
      <c r="DB1238" s="122"/>
      <c r="DL1238" s="130"/>
      <c r="EK1238" s="132"/>
    </row>
    <row r="1239" s="122" customFormat="1" spans="1:141">
      <c r="A1239" s="145"/>
      <c r="BO1239" s="128"/>
      <c r="CX1239" s="129"/>
      <c r="CY1239" s="129"/>
      <c r="CZ1239" s="122"/>
      <c r="DA1239" s="122"/>
      <c r="DB1239" s="122"/>
      <c r="DL1239" s="130"/>
      <c r="EK1239" s="132"/>
    </row>
    <row r="1240" s="122" customFormat="1" spans="1:141">
      <c r="A1240" s="145"/>
      <c r="BO1240" s="128"/>
      <c r="CX1240" s="129"/>
      <c r="CY1240" s="129"/>
      <c r="CZ1240" s="122"/>
      <c r="DA1240" s="122"/>
      <c r="DB1240" s="122"/>
      <c r="DL1240" s="130"/>
      <c r="EK1240" s="132"/>
    </row>
    <row r="1241" s="122" customFormat="1" spans="1:141">
      <c r="A1241" s="145"/>
      <c r="BO1241" s="128"/>
      <c r="CX1241" s="129"/>
      <c r="CY1241" s="129"/>
      <c r="CZ1241" s="122"/>
      <c r="DA1241" s="122"/>
      <c r="DB1241" s="122"/>
      <c r="DL1241" s="130"/>
      <c r="EK1241" s="132"/>
    </row>
    <row r="1242" s="122" customFormat="1" spans="1:141">
      <c r="A1242" s="145"/>
      <c r="BO1242" s="128"/>
      <c r="CX1242" s="129"/>
      <c r="CY1242" s="129"/>
      <c r="CZ1242" s="122"/>
      <c r="DA1242" s="122"/>
      <c r="DB1242" s="122"/>
      <c r="DL1242" s="130"/>
      <c r="EK1242" s="132"/>
    </row>
    <row r="1243" s="122" customFormat="1" spans="1:141">
      <c r="A1243" s="145"/>
      <c r="BO1243" s="128"/>
      <c r="CX1243" s="129"/>
      <c r="CY1243" s="129"/>
      <c r="CZ1243" s="122"/>
      <c r="DA1243" s="122"/>
      <c r="DB1243" s="122"/>
      <c r="DL1243" s="130"/>
      <c r="EK1243" s="132"/>
    </row>
    <row r="1244" s="122" customFormat="1" spans="1:141">
      <c r="A1244" s="145"/>
      <c r="BO1244" s="128"/>
      <c r="CX1244" s="129"/>
      <c r="CY1244" s="129"/>
      <c r="CZ1244" s="122"/>
      <c r="DA1244" s="122"/>
      <c r="DB1244" s="122"/>
      <c r="DL1244" s="130"/>
      <c r="EK1244" s="132"/>
    </row>
    <row r="1245" s="122" customFormat="1" spans="1:141">
      <c r="A1245" s="145"/>
      <c r="BO1245" s="128"/>
      <c r="CX1245" s="129"/>
      <c r="CY1245" s="129"/>
      <c r="CZ1245" s="122"/>
      <c r="DA1245" s="122"/>
      <c r="DB1245" s="122"/>
      <c r="DL1245" s="130"/>
      <c r="EK1245" s="132"/>
    </row>
    <row r="1246" s="122" customFormat="1" spans="1:141">
      <c r="A1246" s="145"/>
      <c r="BO1246" s="128"/>
      <c r="CX1246" s="129"/>
      <c r="CY1246" s="129"/>
      <c r="CZ1246" s="122"/>
      <c r="DA1246" s="122"/>
      <c r="DB1246" s="122"/>
      <c r="DL1246" s="130"/>
      <c r="EK1246" s="132"/>
    </row>
    <row r="1247" s="122" customFormat="1" spans="1:141">
      <c r="A1247" s="145"/>
      <c r="BO1247" s="128"/>
      <c r="CX1247" s="129"/>
      <c r="CY1247" s="129"/>
      <c r="CZ1247" s="122"/>
      <c r="DA1247" s="122"/>
      <c r="DB1247" s="122"/>
      <c r="DL1247" s="130"/>
      <c r="EK1247" s="132"/>
    </row>
    <row r="1248" s="122" customFormat="1" spans="1:141">
      <c r="A1248" s="145"/>
      <c r="BO1248" s="128"/>
      <c r="CX1248" s="129"/>
      <c r="CY1248" s="129"/>
      <c r="CZ1248" s="122"/>
      <c r="DA1248" s="122"/>
      <c r="DB1248" s="122"/>
      <c r="DL1248" s="130"/>
      <c r="EK1248" s="132"/>
    </row>
    <row r="1249" s="122" customFormat="1" spans="1:141">
      <c r="A1249" s="145"/>
      <c r="BO1249" s="128"/>
      <c r="CX1249" s="129"/>
      <c r="CY1249" s="129"/>
      <c r="CZ1249" s="122"/>
      <c r="DA1249" s="122"/>
      <c r="DB1249" s="122"/>
      <c r="DL1249" s="130"/>
      <c r="EK1249" s="132"/>
    </row>
    <row r="1250" s="122" customFormat="1" spans="1:141">
      <c r="A1250" s="145"/>
      <c r="BO1250" s="128"/>
      <c r="CX1250" s="129"/>
      <c r="CY1250" s="129"/>
      <c r="CZ1250" s="122"/>
      <c r="DA1250" s="122"/>
      <c r="DB1250" s="122"/>
      <c r="DL1250" s="130"/>
      <c r="EK1250" s="132"/>
    </row>
    <row r="1251" s="122" customFormat="1" spans="1:141">
      <c r="A1251" s="145"/>
      <c r="BO1251" s="128"/>
      <c r="CX1251" s="129"/>
      <c r="CY1251" s="129"/>
      <c r="CZ1251" s="122"/>
      <c r="DA1251" s="122"/>
      <c r="DB1251" s="122"/>
      <c r="DL1251" s="130"/>
      <c r="EK1251" s="132"/>
    </row>
    <row r="1252" s="122" customFormat="1" spans="1:141">
      <c r="A1252" s="145"/>
      <c r="BO1252" s="128"/>
      <c r="CX1252" s="129"/>
      <c r="CY1252" s="129"/>
      <c r="CZ1252" s="122"/>
      <c r="DA1252" s="122"/>
      <c r="DB1252" s="122"/>
      <c r="DL1252" s="130"/>
      <c r="EK1252" s="132"/>
    </row>
    <row r="1253" s="122" customFormat="1" spans="1:141">
      <c r="A1253" s="145"/>
      <c r="BO1253" s="128"/>
      <c r="CX1253" s="129"/>
      <c r="CY1253" s="129"/>
      <c r="CZ1253" s="122"/>
      <c r="DA1253" s="122"/>
      <c r="DB1253" s="122"/>
      <c r="DL1253" s="130"/>
      <c r="EK1253" s="132"/>
    </row>
    <row r="1254" s="122" customFormat="1" spans="1:141">
      <c r="A1254" s="145"/>
      <c r="BO1254" s="128"/>
      <c r="CX1254" s="129"/>
      <c r="CY1254" s="129"/>
      <c r="CZ1254" s="122"/>
      <c r="DA1254" s="122"/>
      <c r="DB1254" s="122"/>
      <c r="DL1254" s="130"/>
      <c r="EK1254" s="132"/>
    </row>
    <row r="1255" s="122" customFormat="1" spans="1:141">
      <c r="A1255" s="145"/>
      <c r="BO1255" s="128"/>
      <c r="CX1255" s="129"/>
      <c r="CY1255" s="129"/>
      <c r="CZ1255" s="122"/>
      <c r="DA1255" s="122"/>
      <c r="DB1255" s="122"/>
      <c r="DL1255" s="130"/>
      <c r="EK1255" s="132"/>
    </row>
    <row r="1256" s="122" customFormat="1" spans="1:141">
      <c r="A1256" s="145"/>
      <c r="BO1256" s="128"/>
      <c r="CX1256" s="129"/>
      <c r="CY1256" s="129"/>
      <c r="CZ1256" s="122"/>
      <c r="DA1256" s="122"/>
      <c r="DB1256" s="122"/>
      <c r="DL1256" s="130"/>
      <c r="EK1256" s="132"/>
    </row>
    <row r="1257" s="122" customFormat="1" spans="1:141">
      <c r="A1257" s="145"/>
      <c r="BO1257" s="128"/>
      <c r="CX1257" s="129"/>
      <c r="CY1257" s="129"/>
      <c r="CZ1257" s="122"/>
      <c r="DA1257" s="122"/>
      <c r="DB1257" s="122"/>
      <c r="DL1257" s="130"/>
      <c r="EK1257" s="132"/>
    </row>
    <row r="1258" s="122" customFormat="1" spans="1:141">
      <c r="A1258" s="145"/>
      <c r="BO1258" s="128"/>
      <c r="CX1258" s="129"/>
      <c r="CY1258" s="129"/>
      <c r="CZ1258" s="122"/>
      <c r="DA1258" s="122"/>
      <c r="DB1258" s="122"/>
      <c r="DL1258" s="130"/>
      <c r="EK1258" s="132"/>
    </row>
    <row r="1259" s="122" customFormat="1" spans="1:141">
      <c r="A1259" s="145"/>
      <c r="BO1259" s="128"/>
      <c r="CX1259" s="129"/>
      <c r="CY1259" s="129"/>
      <c r="CZ1259" s="122"/>
      <c r="DA1259" s="122"/>
      <c r="DB1259" s="122"/>
      <c r="DL1259" s="130"/>
      <c r="EK1259" s="132"/>
    </row>
    <row r="1260" s="122" customFormat="1" spans="1:141">
      <c r="A1260" s="145"/>
      <c r="BO1260" s="128"/>
      <c r="CX1260" s="129"/>
      <c r="CY1260" s="129"/>
      <c r="CZ1260" s="122"/>
      <c r="DA1260" s="122"/>
      <c r="DB1260" s="122"/>
      <c r="DL1260" s="130"/>
      <c r="EK1260" s="132"/>
    </row>
    <row r="1261" s="122" customFormat="1" spans="1:141">
      <c r="A1261" s="145"/>
      <c r="BO1261" s="128"/>
      <c r="CX1261" s="129"/>
      <c r="CY1261" s="129"/>
      <c r="CZ1261" s="122"/>
      <c r="DA1261" s="122"/>
      <c r="DB1261" s="122"/>
      <c r="DL1261" s="130"/>
      <c r="EK1261" s="132"/>
    </row>
    <row r="1262" s="122" customFormat="1" spans="1:141">
      <c r="A1262" s="145"/>
      <c r="BO1262" s="128"/>
      <c r="CX1262" s="129"/>
      <c r="CY1262" s="129"/>
      <c r="CZ1262" s="122"/>
      <c r="DA1262" s="122"/>
      <c r="DB1262" s="122"/>
      <c r="DL1262" s="130"/>
      <c r="EK1262" s="132"/>
    </row>
    <row r="1263" s="122" customFormat="1" spans="1:141">
      <c r="A1263" s="145"/>
      <c r="BO1263" s="128"/>
      <c r="CX1263" s="129"/>
      <c r="CY1263" s="129"/>
      <c r="CZ1263" s="122"/>
      <c r="DA1263" s="122"/>
      <c r="DB1263" s="122"/>
      <c r="DL1263" s="130"/>
      <c r="EK1263" s="132"/>
    </row>
    <row r="1264" s="122" customFormat="1" spans="1:141">
      <c r="A1264" s="145"/>
      <c r="BO1264" s="128"/>
      <c r="CX1264" s="129"/>
      <c r="CY1264" s="129"/>
      <c r="CZ1264" s="122"/>
      <c r="DA1264" s="122"/>
      <c r="DB1264" s="122"/>
      <c r="DL1264" s="130"/>
      <c r="EK1264" s="132"/>
    </row>
    <row r="1265" s="122" customFormat="1" spans="1:141">
      <c r="A1265" s="145"/>
      <c r="BO1265" s="128"/>
      <c r="CX1265" s="129"/>
      <c r="CY1265" s="129"/>
      <c r="CZ1265" s="122"/>
      <c r="DA1265" s="122"/>
      <c r="DB1265" s="122"/>
      <c r="DL1265" s="130"/>
      <c r="EK1265" s="132"/>
    </row>
    <row r="1266" s="122" customFormat="1" spans="1:141">
      <c r="A1266" s="145"/>
      <c r="BO1266" s="128"/>
      <c r="CX1266" s="129"/>
      <c r="CY1266" s="129"/>
      <c r="CZ1266" s="122"/>
      <c r="DA1266" s="122"/>
      <c r="DB1266" s="122"/>
      <c r="DL1266" s="130"/>
      <c r="EK1266" s="132"/>
    </row>
    <row r="1267" s="122" customFormat="1" spans="1:141">
      <c r="A1267" s="145"/>
      <c r="BO1267" s="128"/>
      <c r="CX1267" s="129"/>
      <c r="CY1267" s="129"/>
      <c r="CZ1267" s="122"/>
      <c r="DA1267" s="122"/>
      <c r="DB1267" s="122"/>
      <c r="DL1267" s="130"/>
      <c r="EK1267" s="132"/>
    </row>
    <row r="1268" s="122" customFormat="1" spans="1:141">
      <c r="A1268" s="145"/>
      <c r="BO1268" s="128"/>
      <c r="CX1268" s="129"/>
      <c r="CY1268" s="129"/>
      <c r="CZ1268" s="122"/>
      <c r="DA1268" s="122"/>
      <c r="DB1268" s="122"/>
      <c r="DL1268" s="130"/>
      <c r="EK1268" s="132"/>
    </row>
    <row r="1269" s="122" customFormat="1" spans="1:141">
      <c r="A1269" s="145"/>
      <c r="BO1269" s="128"/>
      <c r="CX1269" s="129"/>
      <c r="CY1269" s="129"/>
      <c r="CZ1269" s="122"/>
      <c r="DA1269" s="122"/>
      <c r="DB1269" s="122"/>
      <c r="DL1269" s="130"/>
      <c r="EK1269" s="132"/>
    </row>
    <row r="1270" s="122" customFormat="1" spans="1:141">
      <c r="A1270" s="145"/>
      <c r="BO1270" s="128"/>
      <c r="CX1270" s="129"/>
      <c r="CY1270" s="129"/>
      <c r="CZ1270" s="122"/>
      <c r="DA1270" s="122"/>
      <c r="DB1270" s="122"/>
      <c r="DL1270" s="130"/>
      <c r="EK1270" s="132"/>
    </row>
    <row r="1271" s="122" customFormat="1" spans="1:141">
      <c r="A1271" s="145"/>
      <c r="BO1271" s="128"/>
      <c r="CX1271" s="129"/>
      <c r="CY1271" s="129"/>
      <c r="CZ1271" s="122"/>
      <c r="DA1271" s="122"/>
      <c r="DB1271" s="122"/>
      <c r="DL1271" s="130"/>
      <c r="EK1271" s="132"/>
    </row>
    <row r="1272" s="122" customFormat="1" spans="1:141">
      <c r="A1272" s="145"/>
      <c r="BO1272" s="128"/>
      <c r="CX1272" s="129"/>
      <c r="CY1272" s="129"/>
      <c r="CZ1272" s="122"/>
      <c r="DA1272" s="122"/>
      <c r="DB1272" s="122"/>
      <c r="DL1272" s="130"/>
      <c r="EK1272" s="132"/>
    </row>
    <row r="1273" s="122" customFormat="1" spans="1:141">
      <c r="A1273" s="145"/>
      <c r="BO1273" s="128"/>
      <c r="CX1273" s="129"/>
      <c r="CY1273" s="129"/>
      <c r="CZ1273" s="122"/>
      <c r="DA1273" s="122"/>
      <c r="DB1273" s="122"/>
      <c r="DL1273" s="130"/>
      <c r="EK1273" s="132"/>
    </row>
    <row r="1274" s="122" customFormat="1" spans="1:141">
      <c r="A1274" s="145"/>
      <c r="BO1274" s="128"/>
      <c r="CX1274" s="129"/>
      <c r="CY1274" s="129"/>
      <c r="CZ1274" s="122"/>
      <c r="DA1274" s="122"/>
      <c r="DB1274" s="122"/>
      <c r="DL1274" s="130"/>
      <c r="EK1274" s="132"/>
    </row>
    <row r="1275" s="122" customFormat="1" spans="1:141">
      <c r="A1275" s="145"/>
      <c r="BO1275" s="128"/>
      <c r="CX1275" s="129"/>
      <c r="CY1275" s="129"/>
      <c r="CZ1275" s="122"/>
      <c r="DA1275" s="122"/>
      <c r="DB1275" s="122"/>
      <c r="DL1275" s="130"/>
      <c r="EK1275" s="132"/>
    </row>
    <row r="1276" s="122" customFormat="1" spans="1:141">
      <c r="A1276" s="145"/>
      <c r="BO1276" s="128"/>
      <c r="CX1276" s="129"/>
      <c r="CY1276" s="129"/>
      <c r="CZ1276" s="122"/>
      <c r="DA1276" s="122"/>
      <c r="DB1276" s="122"/>
      <c r="DL1276" s="130"/>
      <c r="EK1276" s="132"/>
    </row>
    <row r="1277" s="122" customFormat="1" spans="1:141">
      <c r="A1277" s="145"/>
      <c r="BO1277" s="128"/>
      <c r="CX1277" s="129"/>
      <c r="CY1277" s="129"/>
      <c r="CZ1277" s="122"/>
      <c r="DA1277" s="122"/>
      <c r="DB1277" s="122"/>
      <c r="DL1277" s="130"/>
      <c r="EK1277" s="132"/>
    </row>
    <row r="1278" s="122" customFormat="1" spans="1:141">
      <c r="A1278" s="145"/>
      <c r="BO1278" s="128"/>
      <c r="CX1278" s="129"/>
      <c r="CY1278" s="129"/>
      <c r="CZ1278" s="122"/>
      <c r="DA1278" s="122"/>
      <c r="DB1278" s="122"/>
      <c r="DL1278" s="130"/>
      <c r="EK1278" s="132"/>
    </row>
    <row r="1279" s="122" customFormat="1" spans="1:141">
      <c r="A1279" s="145"/>
      <c r="BO1279" s="128"/>
      <c r="CX1279" s="129"/>
      <c r="CY1279" s="129"/>
      <c r="CZ1279" s="122"/>
      <c r="DA1279" s="122"/>
      <c r="DB1279" s="122"/>
      <c r="DL1279" s="130"/>
      <c r="EK1279" s="132"/>
    </row>
    <row r="1280" s="122" customFormat="1" spans="1:141">
      <c r="A1280" s="145"/>
      <c r="BO1280" s="128"/>
      <c r="CX1280" s="129"/>
      <c r="CY1280" s="129"/>
      <c r="CZ1280" s="122"/>
      <c r="DA1280" s="122"/>
      <c r="DB1280" s="122"/>
      <c r="DL1280" s="130"/>
      <c r="EK1280" s="132"/>
    </row>
    <row r="1281" s="122" customFormat="1" spans="1:141">
      <c r="A1281" s="145"/>
      <c r="BO1281" s="128"/>
      <c r="CX1281" s="129"/>
      <c r="CY1281" s="129"/>
      <c r="CZ1281" s="122"/>
      <c r="DA1281" s="122"/>
      <c r="DB1281" s="122"/>
      <c r="DL1281" s="130"/>
      <c r="EK1281" s="132"/>
    </row>
    <row r="1282" s="122" customFormat="1" spans="1:141">
      <c r="A1282" s="145"/>
      <c r="BO1282" s="128"/>
      <c r="CX1282" s="129"/>
      <c r="CY1282" s="129"/>
      <c r="CZ1282" s="122"/>
      <c r="DA1282" s="122"/>
      <c r="DB1282" s="122"/>
      <c r="DL1282" s="130"/>
      <c r="EK1282" s="132"/>
    </row>
    <row r="1283" s="122" customFormat="1" spans="1:141">
      <c r="A1283" s="145"/>
      <c r="BO1283" s="128"/>
      <c r="CX1283" s="129"/>
      <c r="CY1283" s="129"/>
      <c r="CZ1283" s="122"/>
      <c r="DA1283" s="122"/>
      <c r="DB1283" s="122"/>
      <c r="DL1283" s="130"/>
      <c r="EK1283" s="132"/>
    </row>
    <row r="1284" s="122" customFormat="1" spans="1:141">
      <c r="A1284" s="145"/>
      <c r="BO1284" s="128"/>
      <c r="CX1284" s="129"/>
      <c r="CY1284" s="129"/>
      <c r="CZ1284" s="122"/>
      <c r="DA1284" s="122"/>
      <c r="DB1284" s="122"/>
      <c r="DL1284" s="130"/>
      <c r="EK1284" s="132"/>
    </row>
    <row r="1285" s="122" customFormat="1" spans="1:141">
      <c r="A1285" s="145"/>
      <c r="BO1285" s="128"/>
      <c r="CX1285" s="129"/>
      <c r="CY1285" s="129"/>
      <c r="CZ1285" s="122"/>
      <c r="DA1285" s="122"/>
      <c r="DB1285" s="122"/>
      <c r="DL1285" s="130"/>
      <c r="EK1285" s="132"/>
    </row>
    <row r="1286" s="122" customFormat="1" spans="1:141">
      <c r="A1286" s="145"/>
      <c r="BO1286" s="128"/>
      <c r="CX1286" s="129"/>
      <c r="CY1286" s="129"/>
      <c r="CZ1286" s="122"/>
      <c r="DA1286" s="122"/>
      <c r="DB1286" s="122"/>
      <c r="DL1286" s="130"/>
      <c r="EK1286" s="132"/>
    </row>
    <row r="1287" s="122" customFormat="1" spans="1:141">
      <c r="A1287" s="145"/>
      <c r="BO1287" s="128"/>
      <c r="CX1287" s="129"/>
      <c r="CY1287" s="129"/>
      <c r="CZ1287" s="122"/>
      <c r="DA1287" s="122"/>
      <c r="DB1287" s="122"/>
      <c r="DL1287" s="130"/>
      <c r="EK1287" s="132"/>
    </row>
    <row r="1288" s="122" customFormat="1" spans="1:141">
      <c r="A1288" s="145"/>
      <c r="BO1288" s="128"/>
      <c r="CX1288" s="129"/>
      <c r="CY1288" s="129"/>
      <c r="CZ1288" s="122"/>
      <c r="DA1288" s="122"/>
      <c r="DB1288" s="122"/>
      <c r="DL1288" s="130"/>
      <c r="EK1288" s="132"/>
    </row>
    <row r="1289" s="122" customFormat="1" spans="1:141">
      <c r="A1289" s="145"/>
      <c r="BO1289" s="128"/>
      <c r="CX1289" s="129"/>
      <c r="CY1289" s="129"/>
      <c r="CZ1289" s="122"/>
      <c r="DA1289" s="122"/>
      <c r="DB1289" s="122"/>
      <c r="DL1289" s="130"/>
      <c r="EK1289" s="132"/>
    </row>
    <row r="1290" s="122" customFormat="1" spans="1:141">
      <c r="A1290" s="145"/>
      <c r="BO1290" s="128"/>
      <c r="CX1290" s="129"/>
      <c r="CY1290" s="129"/>
      <c r="CZ1290" s="122"/>
      <c r="DA1290" s="122"/>
      <c r="DB1290" s="122"/>
      <c r="DL1290" s="130"/>
      <c r="EK1290" s="132"/>
    </row>
    <row r="1291" s="122" customFormat="1" spans="1:141">
      <c r="A1291" s="145"/>
      <c r="BO1291" s="128"/>
      <c r="CX1291" s="129"/>
      <c r="CY1291" s="129"/>
      <c r="CZ1291" s="122"/>
      <c r="DA1291" s="122"/>
      <c r="DB1291" s="122"/>
      <c r="DL1291" s="130"/>
      <c r="EK1291" s="132"/>
    </row>
    <row r="1292" s="122" customFormat="1" spans="1:141">
      <c r="A1292" s="145"/>
      <c r="BO1292" s="128"/>
      <c r="CX1292" s="129"/>
      <c r="CY1292" s="129"/>
      <c r="CZ1292" s="122"/>
      <c r="DA1292" s="122"/>
      <c r="DB1292" s="122"/>
      <c r="DL1292" s="130"/>
      <c r="EK1292" s="132"/>
    </row>
    <row r="1293" s="122" customFormat="1" spans="1:141">
      <c r="A1293" s="145"/>
      <c r="BO1293" s="128"/>
      <c r="CX1293" s="129"/>
      <c r="CY1293" s="129"/>
      <c r="CZ1293" s="122"/>
      <c r="DA1293" s="122"/>
      <c r="DB1293" s="122"/>
      <c r="DL1293" s="130"/>
      <c r="EK1293" s="132"/>
    </row>
    <row r="1294" s="122" customFormat="1" spans="1:141">
      <c r="A1294" s="145"/>
      <c r="BO1294" s="128"/>
      <c r="CX1294" s="129"/>
      <c r="CY1294" s="129"/>
      <c r="CZ1294" s="122"/>
      <c r="DA1294" s="122"/>
      <c r="DB1294" s="122"/>
      <c r="DL1294" s="130"/>
      <c r="EK1294" s="132"/>
    </row>
    <row r="1295" s="122" customFormat="1" spans="1:141">
      <c r="A1295" s="145"/>
      <c r="BO1295" s="128"/>
      <c r="CX1295" s="129"/>
      <c r="CY1295" s="129"/>
      <c r="CZ1295" s="122"/>
      <c r="DA1295" s="122"/>
      <c r="DB1295" s="122"/>
      <c r="DL1295" s="130"/>
      <c r="EK1295" s="132"/>
    </row>
    <row r="1296" s="122" customFormat="1" spans="1:141">
      <c r="A1296" s="145"/>
      <c r="BO1296" s="128"/>
      <c r="CX1296" s="129"/>
      <c r="CY1296" s="129"/>
      <c r="CZ1296" s="122"/>
      <c r="DA1296" s="122"/>
      <c r="DB1296" s="122"/>
      <c r="DL1296" s="130"/>
      <c r="EK1296" s="132"/>
    </row>
    <row r="1297" s="122" customFormat="1" spans="1:141">
      <c r="A1297" s="145"/>
      <c r="BO1297" s="128"/>
      <c r="CX1297" s="129"/>
      <c r="CY1297" s="129"/>
      <c r="CZ1297" s="122"/>
      <c r="DA1297" s="122"/>
      <c r="DB1297" s="122"/>
      <c r="DL1297" s="130"/>
      <c r="EK1297" s="132"/>
    </row>
    <row r="1298" s="122" customFormat="1" spans="1:141">
      <c r="A1298" s="145"/>
      <c r="BO1298" s="128"/>
      <c r="CX1298" s="129"/>
      <c r="CY1298" s="129"/>
      <c r="CZ1298" s="122"/>
      <c r="DA1298" s="122"/>
      <c r="DB1298" s="122"/>
      <c r="DL1298" s="130"/>
      <c r="EK1298" s="132"/>
    </row>
    <row r="1299" s="122" customFormat="1" spans="1:141">
      <c r="A1299" s="145"/>
      <c r="BO1299" s="128"/>
      <c r="CX1299" s="129"/>
      <c r="CY1299" s="129"/>
      <c r="CZ1299" s="122"/>
      <c r="DA1299" s="122"/>
      <c r="DB1299" s="122"/>
      <c r="DL1299" s="130"/>
      <c r="EK1299" s="132"/>
    </row>
    <row r="1300" s="122" customFormat="1" spans="1:141">
      <c r="A1300" s="145"/>
      <c r="BO1300" s="128"/>
      <c r="CX1300" s="129"/>
      <c r="CY1300" s="129"/>
      <c r="CZ1300" s="122"/>
      <c r="DA1300" s="122"/>
      <c r="DB1300" s="122"/>
      <c r="DL1300" s="130"/>
      <c r="EK1300" s="132"/>
    </row>
    <row r="1301" s="122" customFormat="1" spans="1:141">
      <c r="A1301" s="145"/>
      <c r="BO1301" s="128"/>
      <c r="CX1301" s="129"/>
      <c r="CY1301" s="129"/>
      <c r="CZ1301" s="122"/>
      <c r="DA1301" s="122"/>
      <c r="DB1301" s="122"/>
      <c r="DL1301" s="130"/>
      <c r="EK1301" s="132"/>
    </row>
    <row r="1302" s="122" customFormat="1" spans="1:141">
      <c r="A1302" s="145"/>
      <c r="BO1302" s="128"/>
      <c r="CX1302" s="129"/>
      <c r="CY1302" s="129"/>
      <c r="CZ1302" s="122"/>
      <c r="DA1302" s="122"/>
      <c r="DB1302" s="122"/>
      <c r="DL1302" s="130"/>
      <c r="EK1302" s="132"/>
    </row>
    <row r="1303" s="122" customFormat="1" spans="1:141">
      <c r="A1303" s="145"/>
      <c r="BO1303" s="128"/>
      <c r="CX1303" s="129"/>
      <c r="CY1303" s="129"/>
      <c r="CZ1303" s="122"/>
      <c r="DA1303" s="122"/>
      <c r="DB1303" s="122"/>
      <c r="DL1303" s="130"/>
      <c r="EK1303" s="132"/>
    </row>
    <row r="1304" s="122" customFormat="1" spans="1:141">
      <c r="A1304" s="145"/>
      <c r="BO1304" s="128"/>
      <c r="CX1304" s="129"/>
      <c r="CY1304" s="129"/>
      <c r="CZ1304" s="122"/>
      <c r="DA1304" s="122"/>
      <c r="DB1304" s="122"/>
      <c r="DL1304" s="130"/>
      <c r="EK1304" s="132"/>
    </row>
    <row r="1305" s="122" customFormat="1" spans="1:141">
      <c r="A1305" s="145"/>
      <c r="BO1305" s="128"/>
      <c r="CX1305" s="129"/>
      <c r="CY1305" s="129"/>
      <c r="CZ1305" s="122"/>
      <c r="DA1305" s="122"/>
      <c r="DB1305" s="122"/>
      <c r="DL1305" s="130"/>
      <c r="EK1305" s="132"/>
    </row>
    <row r="1306" s="122" customFormat="1" spans="1:141">
      <c r="A1306" s="145"/>
      <c r="BO1306" s="128"/>
      <c r="CX1306" s="129"/>
      <c r="CY1306" s="129"/>
      <c r="CZ1306" s="122"/>
      <c r="DA1306" s="122"/>
      <c r="DB1306" s="122"/>
      <c r="DL1306" s="130"/>
      <c r="EK1306" s="132"/>
    </row>
    <row r="1307" s="122" customFormat="1" spans="1:141">
      <c r="A1307" s="145"/>
      <c r="BO1307" s="128"/>
      <c r="CX1307" s="129"/>
      <c r="CY1307" s="129"/>
      <c r="CZ1307" s="122"/>
      <c r="DA1307" s="122"/>
      <c r="DB1307" s="122"/>
      <c r="DL1307" s="130"/>
      <c r="EK1307" s="132"/>
    </row>
    <row r="1308" s="122" customFormat="1" spans="1:141">
      <c r="A1308" s="145"/>
      <c r="BO1308" s="128"/>
      <c r="CX1308" s="129"/>
      <c r="CY1308" s="129"/>
      <c r="CZ1308" s="122"/>
      <c r="DA1308" s="122"/>
      <c r="DB1308" s="122"/>
      <c r="DL1308" s="130"/>
      <c r="EK1308" s="132"/>
    </row>
    <row r="1309" s="122" customFormat="1" spans="1:141">
      <c r="A1309" s="145"/>
      <c r="BO1309" s="128"/>
      <c r="CX1309" s="129"/>
      <c r="CY1309" s="129"/>
      <c r="CZ1309" s="122"/>
      <c r="DA1309" s="122"/>
      <c r="DB1309" s="122"/>
      <c r="DL1309" s="130"/>
      <c r="EK1309" s="132"/>
    </row>
    <row r="1310" s="122" customFormat="1" spans="1:141">
      <c r="A1310" s="145"/>
      <c r="BO1310" s="128"/>
      <c r="CX1310" s="129"/>
      <c r="CY1310" s="129"/>
      <c r="CZ1310" s="122"/>
      <c r="DA1310" s="122"/>
      <c r="DB1310" s="122"/>
      <c r="DL1310" s="130"/>
      <c r="EK1310" s="132"/>
    </row>
    <row r="1311" s="122" customFormat="1" spans="1:141">
      <c r="A1311" s="145"/>
      <c r="BO1311" s="128"/>
      <c r="CX1311" s="129"/>
      <c r="CY1311" s="129"/>
      <c r="CZ1311" s="122"/>
      <c r="DA1311" s="122"/>
      <c r="DB1311" s="122"/>
      <c r="DL1311" s="130"/>
      <c r="EK1311" s="132"/>
    </row>
    <row r="1312" s="122" customFormat="1" spans="1:141">
      <c r="A1312" s="145"/>
      <c r="BO1312" s="128"/>
      <c r="CX1312" s="129"/>
      <c r="CY1312" s="129"/>
      <c r="CZ1312" s="122"/>
      <c r="DA1312" s="122"/>
      <c r="DB1312" s="122"/>
      <c r="DL1312" s="130"/>
      <c r="EK1312" s="132"/>
    </row>
    <row r="1313" s="122" customFormat="1" spans="1:141">
      <c r="A1313" s="145"/>
      <c r="BO1313" s="128"/>
      <c r="CX1313" s="129"/>
      <c r="CY1313" s="129"/>
      <c r="CZ1313" s="122"/>
      <c r="DA1313" s="122"/>
      <c r="DB1313" s="122"/>
      <c r="DL1313" s="130"/>
      <c r="EK1313" s="132"/>
    </row>
    <row r="1314" s="122" customFormat="1" spans="1:141">
      <c r="A1314" s="145"/>
      <c r="BO1314" s="128"/>
      <c r="CX1314" s="129"/>
      <c r="CY1314" s="129"/>
      <c r="CZ1314" s="122"/>
      <c r="DA1314" s="122"/>
      <c r="DB1314" s="122"/>
      <c r="DL1314" s="130"/>
      <c r="EK1314" s="132"/>
    </row>
    <row r="1315" s="122" customFormat="1" spans="1:141">
      <c r="A1315" s="145"/>
      <c r="BO1315" s="128"/>
      <c r="CX1315" s="129"/>
      <c r="CY1315" s="129"/>
      <c r="CZ1315" s="122"/>
      <c r="DA1315" s="122"/>
      <c r="DB1315" s="122"/>
      <c r="DL1315" s="130"/>
      <c r="EK1315" s="132"/>
    </row>
    <row r="1316" s="122" customFormat="1" spans="1:141">
      <c r="A1316" s="145"/>
      <c r="BO1316" s="128"/>
      <c r="CX1316" s="129"/>
      <c r="CY1316" s="129"/>
      <c r="CZ1316" s="122"/>
      <c r="DA1316" s="122"/>
      <c r="DB1316" s="122"/>
      <c r="DL1316" s="130"/>
      <c r="EK1316" s="132"/>
    </row>
    <row r="1317" s="122" customFormat="1" spans="1:141">
      <c r="A1317" s="145"/>
      <c r="BO1317" s="128"/>
      <c r="CX1317" s="129"/>
      <c r="CY1317" s="129"/>
      <c r="CZ1317" s="122"/>
      <c r="DA1317" s="122"/>
      <c r="DB1317" s="122"/>
      <c r="DL1317" s="130"/>
      <c r="EK1317" s="132"/>
    </row>
    <row r="1318" s="122" customFormat="1" spans="1:141">
      <c r="A1318" s="145"/>
      <c r="BO1318" s="128"/>
      <c r="CX1318" s="129"/>
      <c r="CY1318" s="129"/>
      <c r="CZ1318" s="122"/>
      <c r="DA1318" s="122"/>
      <c r="DB1318" s="122"/>
      <c r="DL1318" s="130"/>
      <c r="EK1318" s="132"/>
    </row>
    <row r="1319" s="122" customFormat="1" spans="1:141">
      <c r="A1319" s="145"/>
      <c r="BO1319" s="128"/>
      <c r="CX1319" s="129"/>
      <c r="CY1319" s="129"/>
      <c r="CZ1319" s="122"/>
      <c r="DA1319" s="122"/>
      <c r="DB1319" s="122"/>
      <c r="DL1319" s="130"/>
      <c r="EK1319" s="132"/>
    </row>
    <row r="1320" s="122" customFormat="1" spans="1:141">
      <c r="A1320" s="145"/>
      <c r="BO1320" s="128"/>
      <c r="CX1320" s="129"/>
      <c r="CY1320" s="129"/>
      <c r="CZ1320" s="122"/>
      <c r="DA1320" s="122"/>
      <c r="DB1320" s="122"/>
      <c r="DL1320" s="130"/>
      <c r="EK1320" s="132"/>
    </row>
    <row r="1321" s="122" customFormat="1" spans="1:141">
      <c r="A1321" s="145"/>
      <c r="BO1321" s="128"/>
      <c r="CX1321" s="129"/>
      <c r="CY1321" s="129"/>
      <c r="CZ1321" s="122"/>
      <c r="DA1321" s="122"/>
      <c r="DB1321" s="122"/>
      <c r="DL1321" s="130"/>
      <c r="EK1321" s="132"/>
    </row>
    <row r="1322" s="122" customFormat="1" spans="1:141">
      <c r="A1322" s="145"/>
      <c r="BO1322" s="128"/>
      <c r="CX1322" s="129"/>
      <c r="CY1322" s="129"/>
      <c r="CZ1322" s="122"/>
      <c r="DA1322" s="122"/>
      <c r="DB1322" s="122"/>
      <c r="DL1322" s="130"/>
      <c r="EK1322" s="132"/>
    </row>
    <row r="1323" s="122" customFormat="1" spans="1:141">
      <c r="A1323" s="145"/>
      <c r="BO1323" s="128"/>
      <c r="CX1323" s="129"/>
      <c r="CY1323" s="129"/>
      <c r="CZ1323" s="122"/>
      <c r="DA1323" s="122"/>
      <c r="DB1323" s="122"/>
      <c r="DL1323" s="130"/>
      <c r="EK1323" s="132"/>
    </row>
    <row r="1324" s="122" customFormat="1" spans="1:141">
      <c r="A1324" s="145"/>
      <c r="BO1324" s="128"/>
      <c r="CX1324" s="129"/>
      <c r="CY1324" s="129"/>
      <c r="CZ1324" s="122"/>
      <c r="DA1324" s="122"/>
      <c r="DB1324" s="122"/>
      <c r="DL1324" s="130"/>
      <c r="EK1324" s="132"/>
    </row>
    <row r="1325" s="122" customFormat="1" spans="1:141">
      <c r="A1325" s="145"/>
      <c r="BO1325" s="128"/>
      <c r="CX1325" s="129"/>
      <c r="CY1325" s="129"/>
      <c r="CZ1325" s="122"/>
      <c r="DA1325" s="122"/>
      <c r="DB1325" s="122"/>
      <c r="DL1325" s="130"/>
      <c r="EK1325" s="132"/>
    </row>
    <row r="1326" s="122" customFormat="1" spans="1:141">
      <c r="A1326" s="145"/>
      <c r="BO1326" s="128"/>
      <c r="CX1326" s="129"/>
      <c r="CY1326" s="129"/>
      <c r="CZ1326" s="122"/>
      <c r="DA1326" s="122"/>
      <c r="DB1326" s="122"/>
      <c r="DL1326" s="130"/>
      <c r="EK1326" s="132"/>
    </row>
    <row r="1327" s="122" customFormat="1" spans="1:141">
      <c r="A1327" s="145"/>
      <c r="BO1327" s="128"/>
      <c r="CX1327" s="129"/>
      <c r="CY1327" s="129"/>
      <c r="CZ1327" s="122"/>
      <c r="DA1327" s="122"/>
      <c r="DB1327" s="122"/>
      <c r="DL1327" s="130"/>
      <c r="EK1327" s="132"/>
    </row>
    <row r="1328" s="122" customFormat="1" spans="1:141">
      <c r="A1328" s="145"/>
      <c r="BO1328" s="128"/>
      <c r="CX1328" s="129"/>
      <c r="CY1328" s="129"/>
      <c r="CZ1328" s="122"/>
      <c r="DA1328" s="122"/>
      <c r="DB1328" s="122"/>
      <c r="DL1328" s="130"/>
      <c r="EK1328" s="132"/>
    </row>
    <row r="1329" s="122" customFormat="1" spans="1:141">
      <c r="A1329" s="145"/>
      <c r="BO1329" s="128"/>
      <c r="CX1329" s="129"/>
      <c r="CY1329" s="129"/>
      <c r="CZ1329" s="122"/>
      <c r="DA1329" s="122"/>
      <c r="DB1329" s="122"/>
      <c r="DL1329" s="130"/>
      <c r="EK1329" s="132"/>
    </row>
    <row r="1330" s="122" customFormat="1" spans="1:141">
      <c r="A1330" s="145"/>
      <c r="BO1330" s="128"/>
      <c r="CX1330" s="129"/>
      <c r="CY1330" s="129"/>
      <c r="CZ1330" s="122"/>
      <c r="DA1330" s="122"/>
      <c r="DB1330" s="122"/>
      <c r="DL1330" s="130"/>
      <c r="EK1330" s="132"/>
    </row>
    <row r="1331" s="122" customFormat="1" spans="1:141">
      <c r="A1331" s="145"/>
      <c r="BO1331" s="128"/>
      <c r="CX1331" s="129"/>
      <c r="CY1331" s="129"/>
      <c r="CZ1331" s="122"/>
      <c r="DA1331" s="122"/>
      <c r="DB1331" s="122"/>
      <c r="DL1331" s="130"/>
      <c r="EK1331" s="132"/>
    </row>
    <row r="1332" s="122" customFormat="1" spans="1:141">
      <c r="A1332" s="145"/>
      <c r="BO1332" s="128"/>
      <c r="CX1332" s="129"/>
      <c r="CY1332" s="129"/>
      <c r="CZ1332" s="122"/>
      <c r="DA1332" s="122"/>
      <c r="DB1332" s="122"/>
      <c r="DL1332" s="130"/>
      <c r="EK1332" s="132"/>
    </row>
    <row r="1333" s="122" customFormat="1" spans="1:141">
      <c r="A1333" s="145"/>
      <c r="BO1333" s="128"/>
      <c r="CX1333" s="129"/>
      <c r="CY1333" s="129"/>
      <c r="CZ1333" s="122"/>
      <c r="DA1333" s="122"/>
      <c r="DB1333" s="122"/>
      <c r="DL1333" s="130"/>
      <c r="EK1333" s="132"/>
    </row>
    <row r="1334" s="122" customFormat="1" spans="1:141">
      <c r="A1334" s="145"/>
      <c r="BO1334" s="128"/>
      <c r="CX1334" s="129"/>
      <c r="CY1334" s="129"/>
      <c r="CZ1334" s="122"/>
      <c r="DA1334" s="122"/>
      <c r="DB1334" s="122"/>
      <c r="DL1334" s="130"/>
      <c r="EK1334" s="132"/>
    </row>
    <row r="1335" s="122" customFormat="1" spans="1:141">
      <c r="A1335" s="145"/>
      <c r="BO1335" s="128"/>
      <c r="CX1335" s="129"/>
      <c r="CY1335" s="129"/>
      <c r="CZ1335" s="122"/>
      <c r="DA1335" s="122"/>
      <c r="DB1335" s="122"/>
      <c r="DL1335" s="130"/>
      <c r="EK1335" s="132"/>
    </row>
    <row r="1336" s="122" customFormat="1" spans="1:141">
      <c r="A1336" s="145"/>
      <c r="BO1336" s="128"/>
      <c r="CX1336" s="129"/>
      <c r="CY1336" s="129"/>
      <c r="CZ1336" s="122"/>
      <c r="DA1336" s="122"/>
      <c r="DB1336" s="122"/>
      <c r="DL1336" s="130"/>
      <c r="EK1336" s="132"/>
    </row>
    <row r="1337" s="122" customFormat="1" spans="1:141">
      <c r="A1337" s="145"/>
      <c r="BO1337" s="128"/>
      <c r="CX1337" s="129"/>
      <c r="CY1337" s="129"/>
      <c r="CZ1337" s="122"/>
      <c r="DA1337" s="122"/>
      <c r="DB1337" s="122"/>
      <c r="DL1337" s="130"/>
      <c r="EK1337" s="132"/>
    </row>
    <row r="1338" s="122" customFormat="1" spans="1:141">
      <c r="A1338" s="145"/>
      <c r="BO1338" s="128"/>
      <c r="CX1338" s="129"/>
      <c r="CY1338" s="129"/>
      <c r="CZ1338" s="122"/>
      <c r="DA1338" s="122"/>
      <c r="DB1338" s="122"/>
      <c r="DL1338" s="130"/>
      <c r="EK1338" s="132"/>
    </row>
    <row r="1339" s="122" customFormat="1" spans="1:141">
      <c r="A1339" s="145"/>
      <c r="BO1339" s="128"/>
      <c r="CX1339" s="129"/>
      <c r="CY1339" s="129"/>
      <c r="CZ1339" s="122"/>
      <c r="DA1339" s="122"/>
      <c r="DB1339" s="122"/>
      <c r="DL1339" s="130"/>
      <c r="EK1339" s="132"/>
    </row>
    <row r="1340" s="122" customFormat="1" spans="1:141">
      <c r="A1340" s="145"/>
      <c r="BO1340" s="128"/>
      <c r="CX1340" s="129"/>
      <c r="CY1340" s="129"/>
      <c r="CZ1340" s="122"/>
      <c r="DA1340" s="122"/>
      <c r="DB1340" s="122"/>
      <c r="DL1340" s="130"/>
      <c r="EK1340" s="132"/>
    </row>
    <row r="1341" s="122" customFormat="1" spans="1:141">
      <c r="A1341" s="145"/>
      <c r="BO1341" s="128"/>
      <c r="CX1341" s="129"/>
      <c r="CY1341" s="129"/>
      <c r="CZ1341" s="122"/>
      <c r="DA1341" s="122"/>
      <c r="DB1341" s="122"/>
      <c r="DL1341" s="130"/>
      <c r="EK1341" s="132"/>
    </row>
    <row r="1342" s="122" customFormat="1" spans="1:141">
      <c r="A1342" s="145"/>
      <c r="BO1342" s="128"/>
      <c r="CX1342" s="129"/>
      <c r="CY1342" s="129"/>
      <c r="CZ1342" s="122"/>
      <c r="DA1342" s="122"/>
      <c r="DB1342" s="122"/>
      <c r="DL1342" s="130"/>
      <c r="EK1342" s="132"/>
    </row>
    <row r="1343" s="122" customFormat="1" spans="1:141">
      <c r="A1343" s="145"/>
      <c r="BO1343" s="128"/>
      <c r="CX1343" s="129"/>
      <c r="CY1343" s="129"/>
      <c r="CZ1343" s="122"/>
      <c r="DA1343" s="122"/>
      <c r="DB1343" s="122"/>
      <c r="DL1343" s="130"/>
      <c r="EK1343" s="132"/>
    </row>
    <row r="1344" s="122" customFormat="1" spans="1:141">
      <c r="A1344" s="145"/>
      <c r="BO1344" s="128"/>
      <c r="CX1344" s="129"/>
      <c r="CY1344" s="129"/>
      <c r="CZ1344" s="122"/>
      <c r="DA1344" s="122"/>
      <c r="DB1344" s="122"/>
      <c r="DL1344" s="130"/>
      <c r="EK1344" s="132"/>
    </row>
    <row r="1345" s="122" customFormat="1" spans="1:141">
      <c r="A1345" s="145"/>
      <c r="BO1345" s="128"/>
      <c r="CX1345" s="129"/>
      <c r="CY1345" s="129"/>
      <c r="CZ1345" s="122"/>
      <c r="DA1345" s="122"/>
      <c r="DB1345" s="122"/>
      <c r="DL1345" s="130"/>
      <c r="EK1345" s="132"/>
    </row>
    <row r="1346" s="122" customFormat="1" spans="1:141">
      <c r="A1346" s="145"/>
      <c r="BO1346" s="128"/>
      <c r="CX1346" s="129"/>
      <c r="CY1346" s="129"/>
      <c r="CZ1346" s="122"/>
      <c r="DA1346" s="122"/>
      <c r="DB1346" s="122"/>
      <c r="DL1346" s="130"/>
      <c r="EK1346" s="132"/>
    </row>
    <row r="1347" s="122" customFormat="1" spans="1:141">
      <c r="A1347" s="145"/>
      <c r="BO1347" s="128"/>
      <c r="CX1347" s="129"/>
      <c r="CY1347" s="129"/>
      <c r="CZ1347" s="122"/>
      <c r="DA1347" s="122"/>
      <c r="DB1347" s="122"/>
      <c r="DL1347" s="130"/>
      <c r="EK1347" s="132"/>
    </row>
    <row r="1348" s="122" customFormat="1" spans="1:141">
      <c r="A1348" s="145"/>
      <c r="BO1348" s="128"/>
      <c r="CX1348" s="129"/>
      <c r="CY1348" s="129"/>
      <c r="CZ1348" s="122"/>
      <c r="DA1348" s="122"/>
      <c r="DB1348" s="122"/>
      <c r="DL1348" s="130"/>
      <c r="EK1348" s="132"/>
    </row>
    <row r="1349" s="122" customFormat="1" spans="1:141">
      <c r="A1349" s="145"/>
      <c r="BO1349" s="128"/>
      <c r="CX1349" s="129"/>
      <c r="CY1349" s="129"/>
      <c r="CZ1349" s="122"/>
      <c r="DA1349" s="122"/>
      <c r="DB1349" s="122"/>
      <c r="DL1349" s="130"/>
      <c r="EK1349" s="132"/>
    </row>
    <row r="1350" s="122" customFormat="1" spans="1:141">
      <c r="A1350" s="145"/>
      <c r="BO1350" s="128"/>
      <c r="CX1350" s="129"/>
      <c r="CY1350" s="129"/>
      <c r="CZ1350" s="122"/>
      <c r="DA1350" s="122"/>
      <c r="DB1350" s="122"/>
      <c r="DL1350" s="130"/>
      <c r="EK1350" s="132"/>
    </row>
    <row r="1351" s="122" customFormat="1" spans="1:141">
      <c r="A1351" s="145"/>
      <c r="BO1351" s="128"/>
      <c r="CX1351" s="129"/>
      <c r="CY1351" s="129"/>
      <c r="CZ1351" s="122"/>
      <c r="DA1351" s="122"/>
      <c r="DB1351" s="122"/>
      <c r="DL1351" s="130"/>
      <c r="EK1351" s="132"/>
    </row>
    <row r="1352" s="122" customFormat="1" spans="1:141">
      <c r="A1352" s="145"/>
      <c r="BO1352" s="128"/>
      <c r="CX1352" s="129"/>
      <c r="CY1352" s="129"/>
      <c r="CZ1352" s="122"/>
      <c r="DA1352" s="122"/>
      <c r="DB1352" s="122"/>
      <c r="DL1352" s="130"/>
      <c r="EK1352" s="132"/>
    </row>
    <row r="1353" s="122" customFormat="1" spans="1:141">
      <c r="A1353" s="145"/>
      <c r="BO1353" s="128"/>
      <c r="CX1353" s="129"/>
      <c r="CY1353" s="129"/>
      <c r="CZ1353" s="122"/>
      <c r="DA1353" s="122"/>
      <c r="DB1353" s="122"/>
      <c r="DL1353" s="130"/>
      <c r="EK1353" s="132"/>
    </row>
  </sheetData>
  <sheetProtection formatCells="0" formatColumns="0" formatRows="0" insertRows="0" insertColumns="0" insertHyperlinks="0" deleteColumns="0" deleteRows="0" sort="0" autoFilter="0" pivotTables="0"/>
  <conditionalFormatting sqref="AZ45:AZ1048576">
    <cfRule type="colorScale" priority="13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BB45:BB1048576">
    <cfRule type="colorScale" priority="1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DL3:DL42">
    <cfRule type="colorScale" priority="4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DN3:DN42">
    <cfRule type="colorScale" priority="3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DP3:DP42">
    <cfRule type="colorScale" priority="2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DS1:DS44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DA3:DG42">
    <cfRule type="colorScale" priority="5">
      <colorScale>
        <cfvo type="min"/>
        <cfvo type="percentile" val="50"/>
        <cfvo type="max"/>
        <color rgb="FFF9686A"/>
        <color rgb="FFEDC97E"/>
        <color rgb="FF62BF7A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zoomScale="120" zoomScaleNormal="120" workbookViewId="0">
      <selection activeCell="A1" sqref="A1"/>
    </sheetView>
  </sheetViews>
  <sheetFormatPr defaultColWidth="9" defaultRowHeight="14" outlineLevelCol="7"/>
  <cols>
    <col min="1" max="1" width="25.2545454545455" style="106" customWidth="1"/>
    <col min="2" max="2" width="20.5" style="106" customWidth="1"/>
    <col min="3" max="3" width="36.4181818181818" style="106" customWidth="1"/>
    <col min="4" max="4" width="32.5" style="106" customWidth="1"/>
    <col min="5" max="5" width="16.6636363636364" style="107" customWidth="1"/>
    <col min="6" max="6" width="21.4272727272727" style="106" customWidth="1"/>
    <col min="7" max="16384" width="9" style="106"/>
  </cols>
  <sheetData>
    <row r="1" spans="1:5">
      <c r="A1" s="108" t="s">
        <v>670</v>
      </c>
      <c r="B1" s="108" t="s">
        <v>671</v>
      </c>
      <c r="C1" s="108" t="s">
        <v>672</v>
      </c>
      <c r="D1" s="109" t="s">
        <v>673</v>
      </c>
      <c r="E1" s="110" t="s">
        <v>674</v>
      </c>
    </row>
    <row r="2" s="105" customFormat="1" spans="5:5">
      <c r="E2" s="107"/>
    </row>
    <row r="3" ht="28" spans="1:4">
      <c r="A3" s="111" t="s">
        <v>675</v>
      </c>
      <c r="B3" s="111" t="s">
        <v>676</v>
      </c>
      <c r="C3" s="111" t="s">
        <v>310</v>
      </c>
      <c r="D3" s="112" t="s">
        <v>310</v>
      </c>
    </row>
    <row r="4" spans="1:4">
      <c r="A4" s="111"/>
      <c r="B4" s="111"/>
      <c r="C4" s="111" t="s">
        <v>677</v>
      </c>
      <c r="D4" s="112" t="s">
        <v>677</v>
      </c>
    </row>
    <row r="5" spans="1:4">
      <c r="A5" s="111"/>
      <c r="B5" s="111"/>
      <c r="C5" s="111" t="s">
        <v>678</v>
      </c>
      <c r="D5" s="112" t="s">
        <v>678</v>
      </c>
    </row>
    <row r="6" spans="1:4">
      <c r="A6" s="111"/>
      <c r="B6" s="111"/>
      <c r="C6" s="111" t="s">
        <v>679</v>
      </c>
      <c r="D6" s="111" t="s">
        <v>679</v>
      </c>
    </row>
    <row r="7" ht="28" spans="1:5">
      <c r="A7" s="111"/>
      <c r="B7" s="111" t="s">
        <v>680</v>
      </c>
      <c r="C7" s="111" t="s">
        <v>681</v>
      </c>
      <c r="D7" s="112" t="s">
        <v>682</v>
      </c>
      <c r="E7" s="110" t="s">
        <v>683</v>
      </c>
    </row>
    <row r="8" ht="28" spans="1:4">
      <c r="A8" s="111"/>
      <c r="B8" s="111"/>
      <c r="C8" s="111" t="s">
        <v>684</v>
      </c>
      <c r="D8" s="112" t="s">
        <v>685</v>
      </c>
    </row>
    <row r="9" ht="42" spans="1:5">
      <c r="A9" s="111"/>
      <c r="B9" s="111"/>
      <c r="C9" s="111"/>
      <c r="D9" s="111" t="s">
        <v>686</v>
      </c>
      <c r="E9" s="110" t="s">
        <v>687</v>
      </c>
    </row>
    <row r="10" spans="1:4">
      <c r="A10" s="111"/>
      <c r="B10" s="112" t="s">
        <v>688</v>
      </c>
      <c r="C10" s="111" t="s">
        <v>689</v>
      </c>
      <c r="D10" s="111" t="s">
        <v>689</v>
      </c>
    </row>
    <row r="11" spans="1:4">
      <c r="A11" s="111"/>
      <c r="B11" s="111"/>
      <c r="C11" s="111" t="s">
        <v>690</v>
      </c>
      <c r="D11" s="111" t="s">
        <v>690</v>
      </c>
    </row>
    <row r="12" ht="28" spans="1:4">
      <c r="A12" s="111"/>
      <c r="B12" s="111"/>
      <c r="C12" s="111" t="s">
        <v>691</v>
      </c>
      <c r="D12" s="111"/>
    </row>
    <row r="14" ht="28" spans="1:8">
      <c r="A14" s="113" t="s">
        <v>692</v>
      </c>
      <c r="B14" s="113" t="s">
        <v>693</v>
      </c>
      <c r="C14" s="113" t="s">
        <v>694</v>
      </c>
      <c r="D14" s="113" t="s">
        <v>694</v>
      </c>
      <c r="E14" s="110" t="s">
        <v>695</v>
      </c>
      <c r="F14" s="114" t="s">
        <v>696</v>
      </c>
      <c r="G14" s="115"/>
      <c r="H14" s="115"/>
    </row>
    <row r="15" ht="56" spans="1:8">
      <c r="A15" s="113"/>
      <c r="B15" s="113" t="s">
        <v>697</v>
      </c>
      <c r="C15" s="113" t="s">
        <v>698</v>
      </c>
      <c r="D15" s="113" t="s">
        <v>698</v>
      </c>
      <c r="E15" s="110" t="s">
        <v>355</v>
      </c>
      <c r="F15" s="114" t="s">
        <v>699</v>
      </c>
      <c r="G15" s="115"/>
      <c r="H15" s="115"/>
    </row>
    <row r="16" ht="28" spans="1:8">
      <c r="A16" s="113"/>
      <c r="B16" s="113"/>
      <c r="C16" s="113" t="s">
        <v>700</v>
      </c>
      <c r="D16" s="113" t="s">
        <v>700</v>
      </c>
      <c r="E16" s="110" t="s">
        <v>701</v>
      </c>
      <c r="F16" s="114" t="s">
        <v>702</v>
      </c>
      <c r="G16" s="115"/>
      <c r="H16" s="115"/>
    </row>
    <row r="17" ht="28" spans="1:8">
      <c r="A17" s="113"/>
      <c r="B17" s="113"/>
      <c r="C17" s="113"/>
      <c r="D17" s="113"/>
      <c r="E17" s="110" t="s">
        <v>703</v>
      </c>
      <c r="F17" s="115" t="s">
        <v>703</v>
      </c>
      <c r="G17" s="115"/>
      <c r="H17" s="115"/>
    </row>
    <row r="18" s="105" customFormat="1" spans="5:8">
      <c r="E18" s="107"/>
      <c r="F18" s="116"/>
      <c r="G18" s="117"/>
      <c r="H18" s="117"/>
    </row>
    <row r="19" spans="1:8">
      <c r="A19" s="118" t="s">
        <v>704</v>
      </c>
      <c r="B19" s="118" t="s">
        <v>705</v>
      </c>
      <c r="C19" s="118" t="s">
        <v>706</v>
      </c>
      <c r="D19" s="118" t="s">
        <v>706</v>
      </c>
      <c r="F19" s="114"/>
      <c r="G19" s="115"/>
      <c r="H19" s="115"/>
    </row>
    <row r="20" spans="1:8">
      <c r="A20" s="118"/>
      <c r="B20" s="118"/>
      <c r="C20" s="118" t="s">
        <v>707</v>
      </c>
      <c r="D20" s="118" t="s">
        <v>707</v>
      </c>
      <c r="F20" s="115"/>
      <c r="G20" s="115"/>
      <c r="H20" s="115"/>
    </row>
    <row r="21" ht="28" spans="1:8">
      <c r="A21" s="118"/>
      <c r="B21" s="118"/>
      <c r="C21" s="118" t="s">
        <v>708</v>
      </c>
      <c r="D21" s="118" t="s">
        <v>708</v>
      </c>
      <c r="F21" s="115"/>
      <c r="G21" s="115"/>
      <c r="H21" s="115"/>
    </row>
    <row r="22" spans="1:4">
      <c r="A22" s="118"/>
      <c r="B22" s="118"/>
      <c r="C22" s="118" t="s">
        <v>709</v>
      </c>
      <c r="D22" s="118"/>
    </row>
    <row r="23" ht="42" spans="1:5">
      <c r="A23" s="118"/>
      <c r="B23" s="118" t="s">
        <v>710</v>
      </c>
      <c r="C23" s="118" t="s">
        <v>711</v>
      </c>
      <c r="D23" s="118" t="s">
        <v>711</v>
      </c>
      <c r="E23" s="110" t="s">
        <v>712</v>
      </c>
    </row>
    <row r="24" spans="1:4">
      <c r="A24" s="118"/>
      <c r="B24" s="118" t="s">
        <v>713</v>
      </c>
      <c r="C24" s="118" t="s">
        <v>714</v>
      </c>
      <c r="D24" s="118" t="s">
        <v>714</v>
      </c>
    </row>
    <row r="25" spans="1:4">
      <c r="A25" s="118"/>
      <c r="B25" s="118" t="s">
        <v>715</v>
      </c>
      <c r="C25" s="118" t="s">
        <v>716</v>
      </c>
      <c r="D25" s="118" t="s">
        <v>716</v>
      </c>
    </row>
    <row r="26" ht="28" spans="1:4">
      <c r="A26" s="118"/>
      <c r="B26" s="118"/>
      <c r="C26" s="118" t="s">
        <v>717</v>
      </c>
      <c r="D26" s="118" t="s">
        <v>717</v>
      </c>
    </row>
    <row r="27" ht="28" spans="1:4">
      <c r="A27" s="118"/>
      <c r="B27" s="118" t="s">
        <v>718</v>
      </c>
      <c r="C27" s="118" t="s">
        <v>719</v>
      </c>
      <c r="D27" s="118" t="s">
        <v>719</v>
      </c>
    </row>
    <row r="28" spans="1:4">
      <c r="A28" s="118"/>
      <c r="B28" s="118" t="s">
        <v>720</v>
      </c>
      <c r="C28" s="118" t="s">
        <v>721</v>
      </c>
      <c r="D28" s="118" t="s">
        <v>721</v>
      </c>
    </row>
    <row r="29" ht="28" spans="1:4">
      <c r="A29" s="118"/>
      <c r="B29" s="118"/>
      <c r="C29" s="118" t="s">
        <v>722</v>
      </c>
      <c r="D29" s="118" t="s">
        <v>722</v>
      </c>
    </row>
    <row r="30" ht="28" spans="1:4">
      <c r="A30" s="118"/>
      <c r="B30" s="118"/>
      <c r="C30" s="118" t="s">
        <v>723</v>
      </c>
      <c r="D30" s="118" t="s">
        <v>723</v>
      </c>
    </row>
    <row r="31" ht="28" spans="1:4">
      <c r="A31" s="118"/>
      <c r="B31" s="118"/>
      <c r="C31" s="118" t="s">
        <v>724</v>
      </c>
      <c r="D31" s="118" t="s">
        <v>724</v>
      </c>
    </row>
    <row r="32" spans="1:4">
      <c r="A32" s="118"/>
      <c r="B32" s="118" t="s">
        <v>725</v>
      </c>
      <c r="C32" s="118" t="s">
        <v>726</v>
      </c>
      <c r="D32" s="118" t="s">
        <v>726</v>
      </c>
    </row>
    <row r="33" spans="1:4">
      <c r="A33" s="118"/>
      <c r="B33" s="118"/>
      <c r="C33" s="118" t="s">
        <v>727</v>
      </c>
      <c r="D33" s="118" t="s">
        <v>727</v>
      </c>
    </row>
    <row r="35" ht="28" spans="1:4">
      <c r="A35" s="119" t="s">
        <v>728</v>
      </c>
      <c r="B35" s="119" t="s">
        <v>729</v>
      </c>
      <c r="C35" s="120" t="s">
        <v>730</v>
      </c>
      <c r="D35" s="120" t="s">
        <v>730</v>
      </c>
    </row>
    <row r="36" spans="1:4">
      <c r="A36" s="119"/>
      <c r="B36" s="119"/>
      <c r="C36" s="120" t="s">
        <v>731</v>
      </c>
      <c r="D36" s="120" t="s">
        <v>732</v>
      </c>
    </row>
    <row r="37" ht="28" spans="1:4">
      <c r="A37" s="119"/>
      <c r="B37" s="119"/>
      <c r="C37" s="120"/>
      <c r="D37" s="120" t="s">
        <v>733</v>
      </c>
    </row>
    <row r="38" ht="28" spans="1:4">
      <c r="A38" s="119"/>
      <c r="B38" s="119" t="s">
        <v>734</v>
      </c>
      <c r="C38" s="120" t="s">
        <v>735</v>
      </c>
      <c r="D38" s="120" t="s">
        <v>735</v>
      </c>
    </row>
    <row r="39" ht="28" spans="1:4">
      <c r="A39" s="119"/>
      <c r="B39" s="119"/>
      <c r="C39" s="120"/>
      <c r="D39" s="120" t="s">
        <v>736</v>
      </c>
    </row>
    <row r="40" spans="1:4">
      <c r="A40" s="119"/>
      <c r="B40" s="119"/>
      <c r="C40" s="120"/>
      <c r="D40" s="120" t="s">
        <v>737</v>
      </c>
    </row>
    <row r="41" ht="28" spans="1:4">
      <c r="A41" s="119"/>
      <c r="B41" s="119"/>
      <c r="C41" s="120" t="s">
        <v>738</v>
      </c>
      <c r="D41" s="120" t="s">
        <v>739</v>
      </c>
    </row>
    <row r="42" spans="1:4">
      <c r="A42" s="119"/>
      <c r="B42" s="119" t="s">
        <v>740</v>
      </c>
      <c r="C42" s="119" t="s">
        <v>429</v>
      </c>
      <c r="D42" s="121" t="s">
        <v>429</v>
      </c>
    </row>
    <row r="43" spans="1:4">
      <c r="A43" s="119"/>
      <c r="B43" s="119"/>
      <c r="C43" s="119" t="s">
        <v>741</v>
      </c>
      <c r="D43" s="121" t="s">
        <v>742</v>
      </c>
    </row>
    <row r="44" ht="28" spans="1:4">
      <c r="A44" s="119"/>
      <c r="B44" s="119"/>
      <c r="C44" s="119" t="s">
        <v>743</v>
      </c>
      <c r="D44" s="120" t="s">
        <v>744</v>
      </c>
    </row>
    <row r="45" spans="1:4">
      <c r="A45" s="119"/>
      <c r="B45" s="119"/>
      <c r="C45" s="119"/>
      <c r="D45" s="120" t="s">
        <v>745</v>
      </c>
    </row>
    <row r="46" spans="1:4">
      <c r="A46" s="119"/>
      <c r="B46" s="119"/>
      <c r="C46" s="119"/>
      <c r="D46" s="120" t="s">
        <v>746</v>
      </c>
    </row>
    <row r="47" spans="1:4">
      <c r="A47" s="119"/>
      <c r="B47" s="119" t="s">
        <v>747</v>
      </c>
      <c r="C47" s="119" t="s">
        <v>748</v>
      </c>
      <c r="D47" s="119" t="s">
        <v>748</v>
      </c>
    </row>
    <row r="48" ht="28" spans="1:5">
      <c r="A48" s="119"/>
      <c r="B48" s="119"/>
      <c r="C48" s="119" t="s">
        <v>749</v>
      </c>
      <c r="D48" s="119" t="s">
        <v>749</v>
      </c>
      <c r="E48" s="110" t="s">
        <v>750</v>
      </c>
    </row>
    <row r="49" ht="28" spans="1:4">
      <c r="A49" s="119"/>
      <c r="B49" s="119" t="s">
        <v>751</v>
      </c>
      <c r="C49" s="119" t="s">
        <v>752</v>
      </c>
      <c r="D49" s="119" t="s">
        <v>752</v>
      </c>
    </row>
    <row r="50" ht="28" spans="1:4">
      <c r="A50" s="119"/>
      <c r="B50" s="120"/>
      <c r="C50" s="119"/>
      <c r="D50" s="120" t="s">
        <v>753</v>
      </c>
    </row>
    <row r="51" ht="28" spans="1:4">
      <c r="A51" s="119"/>
      <c r="B51" s="120"/>
      <c r="C51" s="119" t="s">
        <v>754</v>
      </c>
      <c r="D51" s="120" t="s">
        <v>755</v>
      </c>
    </row>
    <row r="52" ht="28" spans="1:4">
      <c r="A52" s="119"/>
      <c r="B52" s="119"/>
      <c r="C52" s="119" t="s">
        <v>756</v>
      </c>
      <c r="D52" s="120"/>
    </row>
    <row r="53" spans="1:4">
      <c r="A53" s="119"/>
      <c r="B53" s="120"/>
      <c r="C53" s="119"/>
      <c r="D53" s="120"/>
    </row>
    <row r="54" spans="1:4">
      <c r="A54" s="119"/>
      <c r="B54" s="119"/>
      <c r="C54" s="119"/>
      <c r="D54" s="12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353"/>
  <sheetViews>
    <sheetView zoomScale="60" zoomScaleNormal="60" topLeftCell="AT1" workbookViewId="0">
      <selection activeCell="AT1" sqref="AT1"/>
    </sheetView>
  </sheetViews>
  <sheetFormatPr defaultColWidth="9" defaultRowHeight="14"/>
  <cols>
    <col min="1" max="1" width="9" style="24"/>
    <col min="2" max="2" width="12.6272727272727"/>
    <col min="3" max="4" width="9" style="25"/>
    <col min="5" max="5" width="9" style="26"/>
    <col min="6" max="6" width="9" style="25"/>
    <col min="7" max="9" width="12.6272727272727" style="27"/>
    <col min="11" max="11" width="9" style="28"/>
    <col min="12" max="12" width="12.6272727272727" style="29"/>
    <col min="13" max="13" width="9" style="30"/>
    <col min="14" max="14" width="12.6272727272727" style="31"/>
    <col min="15" max="15" width="12.6272727272727" style="32"/>
    <col min="16" max="18" width="12.6272727272727" style="33"/>
    <col min="19" max="19" width="9" style="34"/>
    <col min="20" max="20" width="9" style="33"/>
    <col min="21" max="21" width="12.6272727272727" style="33"/>
    <col min="22" max="22" width="9" style="35"/>
    <col min="23" max="23" width="9" style="36"/>
    <col min="24" max="24" width="9" style="37"/>
    <col min="25" max="25" width="12.6272727272727" style="38"/>
    <col min="26" max="26" width="9" style="38"/>
    <col min="27" max="27" width="12.6272727272727" style="38"/>
    <col min="28" max="28" width="9" style="38"/>
    <col min="29" max="30" width="11.1272727272727" style="38"/>
    <col min="31" max="31" width="9" style="39"/>
    <col min="32" max="32" width="11.1272727272727" style="38"/>
    <col min="33" max="33" width="9" style="36"/>
    <col min="40" max="40" width="9" style="40"/>
    <col min="41" max="41" width="9" style="41"/>
    <col min="42" max="42" width="12.6272727272727" style="42"/>
    <col min="43" max="43" width="9" style="30"/>
    <col min="44" max="44" width="12.6272727272727" style="43"/>
    <col min="45" max="45" width="11.1272727272727" style="44"/>
    <col min="46" max="46" width="11.1272727272727" style="45"/>
    <col min="48" max="48" width="11.1272727272727" style="45"/>
    <col min="49" max="49" width="9" style="40"/>
  </cols>
  <sheetData>
    <row r="1" spans="23:49">
      <c r="W1" s="67"/>
      <c r="X1" s="68"/>
      <c r="Y1" s="76"/>
      <c r="Z1" s="76"/>
      <c r="AA1" s="76"/>
      <c r="AB1" s="76"/>
      <c r="AC1" s="76"/>
      <c r="AD1" s="76"/>
      <c r="AE1" s="77"/>
      <c r="AF1" s="76"/>
      <c r="AG1" s="67"/>
      <c r="AN1" s="83" t="s">
        <v>0</v>
      </c>
      <c r="AO1" s="89"/>
      <c r="AP1" s="90" t="s">
        <v>757</v>
      </c>
      <c r="AQ1" s="91"/>
      <c r="AR1" s="90"/>
      <c r="AS1" s="92"/>
      <c r="AT1" s="93"/>
      <c r="AV1" s="93"/>
      <c r="AW1" s="83" t="s">
        <v>0</v>
      </c>
    </row>
    <row r="2" ht="28" spans="1:49">
      <c r="A2" s="46" t="s">
        <v>758</v>
      </c>
      <c r="B2" s="47" t="s">
        <v>339</v>
      </c>
      <c r="C2" s="48" t="s">
        <v>759</v>
      </c>
      <c r="D2" s="49" t="s">
        <v>760</v>
      </c>
      <c r="E2" s="50" t="s">
        <v>761</v>
      </c>
      <c r="F2" s="49" t="s">
        <v>762</v>
      </c>
      <c r="G2" s="51" t="s">
        <v>763</v>
      </c>
      <c r="H2" s="51" t="s">
        <v>764</v>
      </c>
      <c r="I2" s="51"/>
      <c r="K2" s="58" t="s">
        <v>765</v>
      </c>
      <c r="L2" s="59" t="s">
        <v>339</v>
      </c>
      <c r="M2" s="60" t="s">
        <v>766</v>
      </c>
      <c r="N2" s="50" t="s">
        <v>395</v>
      </c>
      <c r="O2" s="61" t="s">
        <v>457</v>
      </c>
      <c r="P2" s="62"/>
      <c r="Q2" s="62"/>
      <c r="V2" s="69" t="s">
        <v>767</v>
      </c>
      <c r="W2" s="70" t="s">
        <v>758</v>
      </c>
      <c r="X2" s="71" t="s">
        <v>768</v>
      </c>
      <c r="Y2" s="78" t="s">
        <v>339</v>
      </c>
      <c r="Z2" s="78" t="s">
        <v>368</v>
      </c>
      <c r="AA2" s="78" t="s">
        <v>769</v>
      </c>
      <c r="AB2" s="78" t="s">
        <v>770</v>
      </c>
      <c r="AC2" s="78" t="s">
        <v>771</v>
      </c>
      <c r="AD2" s="78"/>
      <c r="AE2" s="79" t="s">
        <v>772</v>
      </c>
      <c r="AF2" s="78" t="s">
        <v>771</v>
      </c>
      <c r="AG2" s="70" t="s">
        <v>758</v>
      </c>
      <c r="AI2" s="57" t="s">
        <v>773</v>
      </c>
      <c r="AJ2" s="57" t="s">
        <v>774</v>
      </c>
      <c r="AM2" s="57" t="s">
        <v>775</v>
      </c>
      <c r="AN2" s="84" t="s">
        <v>758</v>
      </c>
      <c r="AO2" s="94" t="s">
        <v>300</v>
      </c>
      <c r="AP2" s="95" t="s">
        <v>339</v>
      </c>
      <c r="AQ2" s="60" t="s">
        <v>368</v>
      </c>
      <c r="AR2" s="96" t="s">
        <v>395</v>
      </c>
      <c r="AS2" s="97" t="s">
        <v>457</v>
      </c>
      <c r="AT2" s="80" t="s">
        <v>771</v>
      </c>
      <c r="AV2" s="80" t="s">
        <v>771</v>
      </c>
      <c r="AW2" s="84" t="s">
        <v>758</v>
      </c>
    </row>
    <row r="3" spans="1:49">
      <c r="A3" s="52" t="s">
        <v>458</v>
      </c>
      <c r="B3" s="26">
        <v>100</v>
      </c>
      <c r="C3" s="25">
        <v>80</v>
      </c>
      <c r="D3" s="25">
        <v>30</v>
      </c>
      <c r="E3" s="26">
        <v>83</v>
      </c>
      <c r="F3" s="26">
        <v>69.7142857142857</v>
      </c>
      <c r="G3" s="53">
        <f>AVERAGE(B3,C3,E3,F3)</f>
        <v>83.1785714285714</v>
      </c>
      <c r="H3" s="27">
        <f>AVERAGE(B3,D3,E3,F3)</f>
        <v>70.6785714285714</v>
      </c>
      <c r="K3" s="28" t="s">
        <v>458</v>
      </c>
      <c r="L3" s="32">
        <v>100</v>
      </c>
      <c r="M3" s="30">
        <v>31</v>
      </c>
      <c r="N3" s="31">
        <v>85.5714285714286</v>
      </c>
      <c r="O3" s="32">
        <v>61.4</v>
      </c>
      <c r="P3" s="33">
        <f>AVERAGE(L3:O3)</f>
        <v>69.4928571428571</v>
      </c>
      <c r="W3" s="67" t="s">
        <v>776</v>
      </c>
      <c r="X3" s="72" t="s">
        <v>459</v>
      </c>
      <c r="Y3" s="76">
        <v>100</v>
      </c>
      <c r="Z3" s="76">
        <v>27.5</v>
      </c>
      <c r="AA3" s="76">
        <v>87.5</v>
      </c>
      <c r="AB3" s="76">
        <v>61.4</v>
      </c>
      <c r="AC3" s="78">
        <v>69.1</v>
      </c>
      <c r="AD3" s="78"/>
      <c r="AE3" s="77">
        <v>1</v>
      </c>
      <c r="AF3" s="78">
        <v>69.1</v>
      </c>
      <c r="AG3" s="67" t="s">
        <v>776</v>
      </c>
      <c r="AI3" s="57" t="s">
        <v>458</v>
      </c>
      <c r="AN3" s="85" t="s">
        <v>458</v>
      </c>
      <c r="AO3" s="98" t="s">
        <v>459</v>
      </c>
      <c r="AP3" s="43">
        <v>100</v>
      </c>
      <c r="AQ3" s="30">
        <v>27.5</v>
      </c>
      <c r="AR3" s="43">
        <v>87.5238095238095</v>
      </c>
      <c r="AS3" s="97">
        <v>60.2</v>
      </c>
      <c r="AT3" s="80">
        <v>68.8059523809524</v>
      </c>
      <c r="AV3" s="80">
        <v>68.8059523809524</v>
      </c>
      <c r="AW3" s="85" t="s">
        <v>458</v>
      </c>
    </row>
    <row r="4" spans="1:49">
      <c r="A4" s="24" t="s">
        <v>465</v>
      </c>
      <c r="B4" s="26">
        <v>57</v>
      </c>
      <c r="C4" s="25">
        <v>95.5</v>
      </c>
      <c r="D4" s="25">
        <v>45.5</v>
      </c>
      <c r="E4" s="26">
        <v>86.1428571428571</v>
      </c>
      <c r="F4" s="26">
        <v>63.7142857142857</v>
      </c>
      <c r="G4" s="27">
        <f t="shared" ref="G4:G42" si="0">AVERAGE(B4,C4,E4,F4)</f>
        <v>75.5892857142857</v>
      </c>
      <c r="H4" s="27">
        <f t="shared" ref="H4:H42" si="1">AVERAGE(B4,D4,E4,F4)</f>
        <v>63.0892857142857</v>
      </c>
      <c r="K4" s="28" t="s">
        <v>465</v>
      </c>
      <c r="L4" s="32">
        <v>61.6666666666667</v>
      </c>
      <c r="M4" s="30">
        <v>40.5</v>
      </c>
      <c r="N4" s="31">
        <v>90</v>
      </c>
      <c r="O4" s="32">
        <v>62.2</v>
      </c>
      <c r="P4" s="33">
        <f t="shared" ref="P4:P42" si="2">AVERAGE(L4:O4)</f>
        <v>63.5916666666667</v>
      </c>
      <c r="W4" s="67" t="s">
        <v>777</v>
      </c>
      <c r="X4" s="72" t="s">
        <v>466</v>
      </c>
      <c r="Y4" s="76">
        <v>61.3</v>
      </c>
      <c r="Z4" s="76">
        <v>41.5</v>
      </c>
      <c r="AA4" s="76">
        <v>72.5</v>
      </c>
      <c r="AB4" s="76">
        <v>62.6</v>
      </c>
      <c r="AC4" s="78">
        <v>59.5</v>
      </c>
      <c r="AD4" s="78"/>
      <c r="AE4" s="77">
        <v>2</v>
      </c>
      <c r="AF4" s="78">
        <v>67.6392857142857</v>
      </c>
      <c r="AG4" s="67" t="s">
        <v>778</v>
      </c>
      <c r="AI4" s="57" t="s">
        <v>497</v>
      </c>
      <c r="AN4" s="40" t="s">
        <v>465</v>
      </c>
      <c r="AO4" s="98" t="s">
        <v>466</v>
      </c>
      <c r="AP4" s="43">
        <v>61.3333333333333</v>
      </c>
      <c r="AQ4" s="30">
        <v>41.5</v>
      </c>
      <c r="AR4" s="43">
        <v>72.4761904761905</v>
      </c>
      <c r="AS4" s="97">
        <v>64</v>
      </c>
      <c r="AT4" s="80">
        <v>59.8273809523809</v>
      </c>
      <c r="AV4" s="80">
        <v>67.6392857142857</v>
      </c>
      <c r="AW4" s="86" t="s">
        <v>497</v>
      </c>
    </row>
    <row r="5" spans="1:49">
      <c r="A5" s="24" t="s">
        <v>471</v>
      </c>
      <c r="B5" s="26">
        <v>54.3333333333333</v>
      </c>
      <c r="C5" s="25">
        <v>57.5</v>
      </c>
      <c r="D5" s="25">
        <v>60.5</v>
      </c>
      <c r="E5" s="26">
        <v>84.1428571428571</v>
      </c>
      <c r="F5" s="26">
        <v>43.1428571428571</v>
      </c>
      <c r="G5" s="27">
        <f t="shared" si="0"/>
        <v>59.7797619047619</v>
      </c>
      <c r="H5" s="27">
        <f t="shared" si="1"/>
        <v>60.5297619047619</v>
      </c>
      <c r="K5" s="28" t="s">
        <v>471</v>
      </c>
      <c r="L5" s="32">
        <v>49</v>
      </c>
      <c r="M5" s="30">
        <v>59</v>
      </c>
      <c r="N5" s="31">
        <v>91.8571428571429</v>
      </c>
      <c r="O5" s="32">
        <v>42.4</v>
      </c>
      <c r="P5" s="33">
        <f t="shared" si="2"/>
        <v>60.5642857142857</v>
      </c>
      <c r="W5" s="67" t="s">
        <v>779</v>
      </c>
      <c r="X5" s="72" t="s">
        <v>472</v>
      </c>
      <c r="Y5" s="76">
        <v>48.7</v>
      </c>
      <c r="Z5" s="76">
        <v>62.5</v>
      </c>
      <c r="AA5" s="76">
        <v>91</v>
      </c>
      <c r="AB5" s="76">
        <v>42.6</v>
      </c>
      <c r="AC5" s="78">
        <v>61.2</v>
      </c>
      <c r="AD5" s="78"/>
      <c r="AE5" s="77">
        <v>3</v>
      </c>
      <c r="AF5" s="78">
        <v>66.9345238095238</v>
      </c>
      <c r="AG5" s="67" t="s">
        <v>780</v>
      </c>
      <c r="AI5" s="57" t="s">
        <v>487</v>
      </c>
      <c r="AJ5" s="57" t="s">
        <v>781</v>
      </c>
      <c r="AN5" s="40" t="s">
        <v>471</v>
      </c>
      <c r="AO5" s="98" t="s">
        <v>472</v>
      </c>
      <c r="AP5" s="43">
        <v>48.6666666666667</v>
      </c>
      <c r="AQ5" s="30">
        <v>62.5</v>
      </c>
      <c r="AR5" s="43">
        <v>91</v>
      </c>
      <c r="AS5" s="97">
        <v>41.2</v>
      </c>
      <c r="AT5" s="80">
        <v>60.8416666666667</v>
      </c>
      <c r="AV5" s="80">
        <v>67.0761904761905</v>
      </c>
      <c r="AW5" s="40" t="s">
        <v>477</v>
      </c>
    </row>
    <row r="6" spans="1:49">
      <c r="A6" s="24" t="s">
        <v>477</v>
      </c>
      <c r="B6" s="26">
        <v>50.6666666666667</v>
      </c>
      <c r="C6" s="25">
        <v>49</v>
      </c>
      <c r="D6" s="25">
        <v>73</v>
      </c>
      <c r="E6" s="26">
        <v>87</v>
      </c>
      <c r="F6" s="26">
        <v>59.1428571428571</v>
      </c>
      <c r="G6" s="27">
        <f t="shared" si="0"/>
        <v>61.452380952381</v>
      </c>
      <c r="H6" s="27">
        <f t="shared" si="1"/>
        <v>67.452380952381</v>
      </c>
      <c r="K6" s="28" t="s">
        <v>477</v>
      </c>
      <c r="L6" s="32">
        <v>54.6666666666667</v>
      </c>
      <c r="M6" s="30">
        <v>70.5</v>
      </c>
      <c r="N6" s="31">
        <v>84.2857142857143</v>
      </c>
      <c r="O6" s="32">
        <v>57</v>
      </c>
      <c r="P6" s="33">
        <f t="shared" si="2"/>
        <v>66.6130952380952</v>
      </c>
      <c r="W6" s="67" t="s">
        <v>782</v>
      </c>
      <c r="X6" s="72" t="s">
        <v>478</v>
      </c>
      <c r="Y6" s="76">
        <v>53.3</v>
      </c>
      <c r="Z6" s="76">
        <v>72</v>
      </c>
      <c r="AA6" s="76">
        <v>83.6</v>
      </c>
      <c r="AB6" s="76">
        <v>57.4</v>
      </c>
      <c r="AC6" s="78">
        <v>66.6</v>
      </c>
      <c r="AD6" s="78"/>
      <c r="AE6" s="77">
        <v>4</v>
      </c>
      <c r="AF6" s="78">
        <v>66.5761904761905</v>
      </c>
      <c r="AG6" s="67" t="s">
        <v>782</v>
      </c>
      <c r="AI6" s="57" t="s">
        <v>570</v>
      </c>
      <c r="AN6" s="40" t="s">
        <v>477</v>
      </c>
      <c r="AO6" s="98" t="s">
        <v>478</v>
      </c>
      <c r="AP6" s="43">
        <v>53.3333333333333</v>
      </c>
      <c r="AQ6" s="30">
        <v>72</v>
      </c>
      <c r="AR6" s="43">
        <v>83.5714285714286</v>
      </c>
      <c r="AS6" s="97">
        <v>59.4</v>
      </c>
      <c r="AT6" s="80">
        <v>67.0761904761905</v>
      </c>
      <c r="AV6" s="80">
        <v>66.4845238095238</v>
      </c>
      <c r="AW6" s="40" t="s">
        <v>543</v>
      </c>
    </row>
    <row r="7" spans="1:49">
      <c r="A7" s="24" t="s">
        <v>482</v>
      </c>
      <c r="B7" s="26">
        <v>43</v>
      </c>
      <c r="C7" s="25">
        <v>46</v>
      </c>
      <c r="D7" s="25">
        <v>75</v>
      </c>
      <c r="E7" s="26">
        <v>85.1428571428571</v>
      </c>
      <c r="F7" s="26">
        <v>47</v>
      </c>
      <c r="G7" s="27">
        <f t="shared" si="0"/>
        <v>55.2857142857143</v>
      </c>
      <c r="H7" s="27">
        <f t="shared" si="1"/>
        <v>62.5357142857143</v>
      </c>
      <c r="K7" s="28" t="s">
        <v>482</v>
      </c>
      <c r="L7" s="32">
        <v>43</v>
      </c>
      <c r="M7" s="30">
        <v>68.5</v>
      </c>
      <c r="N7" s="31">
        <v>67.7142857142857</v>
      </c>
      <c r="O7" s="32">
        <v>48.2</v>
      </c>
      <c r="P7" s="33">
        <f t="shared" si="2"/>
        <v>56.8535714285714</v>
      </c>
      <c r="W7" s="67" t="s">
        <v>783</v>
      </c>
      <c r="X7" s="72" t="s">
        <v>483</v>
      </c>
      <c r="Y7" s="76">
        <v>42.7</v>
      </c>
      <c r="Z7" s="76">
        <v>67.5</v>
      </c>
      <c r="AA7" s="76">
        <v>61.7</v>
      </c>
      <c r="AB7" s="76">
        <v>48.4</v>
      </c>
      <c r="AC7" s="78">
        <v>55.1</v>
      </c>
      <c r="AD7" s="78"/>
      <c r="AE7" s="77">
        <v>5</v>
      </c>
      <c r="AF7" s="78">
        <v>63.5785714285714</v>
      </c>
      <c r="AG7" s="67" t="s">
        <v>784</v>
      </c>
      <c r="AI7" s="57" t="s">
        <v>477</v>
      </c>
      <c r="AN7" s="40" t="s">
        <v>482</v>
      </c>
      <c r="AO7" s="98" t="s">
        <v>483</v>
      </c>
      <c r="AP7" s="43">
        <v>42.6666666666667</v>
      </c>
      <c r="AQ7" s="30">
        <v>67.5</v>
      </c>
      <c r="AR7" s="43">
        <v>61.6666666666667</v>
      </c>
      <c r="AS7" s="97">
        <v>50</v>
      </c>
      <c r="AT7" s="80">
        <v>55.4583333333333</v>
      </c>
      <c r="AV7" s="80">
        <v>63.4785714285714</v>
      </c>
      <c r="AW7" s="40" t="s">
        <v>570</v>
      </c>
    </row>
    <row r="8" spans="1:49">
      <c r="A8" s="24" t="s">
        <v>487</v>
      </c>
      <c r="B8" s="26">
        <v>51.6666666666667</v>
      </c>
      <c r="C8" s="25">
        <v>52</v>
      </c>
      <c r="D8" s="25">
        <v>52</v>
      </c>
      <c r="E8" s="26">
        <v>85.7142857142857</v>
      </c>
      <c r="F8" s="26">
        <v>58.1428571428571</v>
      </c>
      <c r="G8" s="27">
        <f t="shared" si="0"/>
        <v>61.8809523809524</v>
      </c>
      <c r="H8" s="27">
        <f t="shared" si="1"/>
        <v>61.8809523809524</v>
      </c>
      <c r="K8" s="28" t="s">
        <v>487</v>
      </c>
      <c r="L8" s="32">
        <v>52.3333333333333</v>
      </c>
      <c r="M8" s="30">
        <v>44</v>
      </c>
      <c r="N8" s="31">
        <v>88.7142857142857</v>
      </c>
      <c r="O8" s="32">
        <v>56</v>
      </c>
      <c r="P8" s="33">
        <f t="shared" si="2"/>
        <v>60.2619047619048</v>
      </c>
      <c r="W8" s="67" t="s">
        <v>785</v>
      </c>
      <c r="X8" s="72" t="s">
        <v>488</v>
      </c>
      <c r="Y8" s="76">
        <v>51</v>
      </c>
      <c r="Z8" s="76">
        <v>42</v>
      </c>
      <c r="AA8" s="76">
        <v>75.4</v>
      </c>
      <c r="AB8" s="76">
        <v>56.8</v>
      </c>
      <c r="AC8" s="78">
        <v>56.3</v>
      </c>
      <c r="AD8" s="78"/>
      <c r="AE8" s="77">
        <v>6</v>
      </c>
      <c r="AF8" s="78">
        <v>61.1916666666667</v>
      </c>
      <c r="AG8" s="67" t="s">
        <v>779</v>
      </c>
      <c r="AI8" s="57" t="s">
        <v>465</v>
      </c>
      <c r="AN8" s="40" t="s">
        <v>487</v>
      </c>
      <c r="AO8" s="98" t="s">
        <v>488</v>
      </c>
      <c r="AP8" s="43">
        <v>51</v>
      </c>
      <c r="AQ8" s="30">
        <v>42</v>
      </c>
      <c r="AR8" s="43">
        <v>75.4285714285714</v>
      </c>
      <c r="AS8" s="97">
        <v>55.2</v>
      </c>
      <c r="AT8" s="80">
        <v>55.9071428571429</v>
      </c>
      <c r="AV8" s="80">
        <v>60.8416666666667</v>
      </c>
      <c r="AW8" s="40" t="s">
        <v>471</v>
      </c>
    </row>
    <row r="9" spans="1:49">
      <c r="A9" s="24" t="s">
        <v>492</v>
      </c>
      <c r="B9" s="26">
        <v>57.3333333333333</v>
      </c>
      <c r="C9" s="25">
        <v>30</v>
      </c>
      <c r="D9" s="25">
        <v>47</v>
      </c>
      <c r="E9" s="26">
        <v>38</v>
      </c>
      <c r="F9" s="26">
        <v>59</v>
      </c>
      <c r="G9" s="27">
        <f t="shared" si="0"/>
        <v>46.0833333333333</v>
      </c>
      <c r="H9" s="27">
        <f t="shared" si="1"/>
        <v>50.3333333333333</v>
      </c>
      <c r="K9" s="28" t="s">
        <v>492</v>
      </c>
      <c r="L9" s="32">
        <v>61.6666666666667</v>
      </c>
      <c r="M9" s="30">
        <v>55.5</v>
      </c>
      <c r="N9" s="31">
        <v>40.2857142857143</v>
      </c>
      <c r="O9" s="32">
        <v>54.4</v>
      </c>
      <c r="P9" s="33">
        <f t="shared" si="2"/>
        <v>52.9630952380952</v>
      </c>
      <c r="W9" s="67" t="s">
        <v>786</v>
      </c>
      <c r="X9" s="72" t="s">
        <v>493</v>
      </c>
      <c r="Y9" s="76">
        <v>61</v>
      </c>
      <c r="Z9" s="76">
        <v>54</v>
      </c>
      <c r="AA9" s="76">
        <v>48.6</v>
      </c>
      <c r="AB9" s="76">
        <v>54.8</v>
      </c>
      <c r="AC9" s="78">
        <v>54.6</v>
      </c>
      <c r="AD9" s="78"/>
      <c r="AE9" s="77">
        <v>7</v>
      </c>
      <c r="AF9" s="78">
        <v>60.3154761904762</v>
      </c>
      <c r="AG9" s="67" t="s">
        <v>787</v>
      </c>
      <c r="AI9" s="57" t="s">
        <v>543</v>
      </c>
      <c r="AJ9" s="57" t="s">
        <v>788</v>
      </c>
      <c r="AN9" s="40" t="s">
        <v>492</v>
      </c>
      <c r="AO9" s="98" t="s">
        <v>493</v>
      </c>
      <c r="AP9" s="43">
        <v>61</v>
      </c>
      <c r="AQ9" s="30">
        <v>54</v>
      </c>
      <c r="AR9" s="43">
        <v>48.5714285714286</v>
      </c>
      <c r="AS9" s="97">
        <v>55.2</v>
      </c>
      <c r="AT9" s="80">
        <v>54.6928571428572</v>
      </c>
      <c r="AV9" s="80">
        <v>60.8154761904762</v>
      </c>
      <c r="AW9" s="40" t="s">
        <v>586</v>
      </c>
    </row>
    <row r="10" spans="1:49">
      <c r="A10" s="54" t="s">
        <v>497</v>
      </c>
      <c r="B10" s="26">
        <v>73.6666666666667</v>
      </c>
      <c r="C10" s="25">
        <v>65.5</v>
      </c>
      <c r="D10" s="25">
        <v>25.5</v>
      </c>
      <c r="E10" s="26">
        <v>86</v>
      </c>
      <c r="F10" s="26">
        <v>89.2857142857143</v>
      </c>
      <c r="G10" s="55">
        <f t="shared" si="0"/>
        <v>78.6130952380952</v>
      </c>
      <c r="H10" s="27">
        <f t="shared" si="1"/>
        <v>68.6130952380952</v>
      </c>
      <c r="K10" s="28" t="s">
        <v>497</v>
      </c>
      <c r="L10" s="32">
        <v>66</v>
      </c>
      <c r="M10" s="30">
        <v>29</v>
      </c>
      <c r="N10" s="31">
        <v>83.7142857142857</v>
      </c>
      <c r="O10" s="32">
        <v>93</v>
      </c>
      <c r="P10" s="33">
        <f t="shared" si="2"/>
        <v>67.9285714285714</v>
      </c>
      <c r="W10" s="67" t="s">
        <v>778</v>
      </c>
      <c r="X10" s="72" t="s">
        <v>498</v>
      </c>
      <c r="Y10" s="76">
        <v>65.7</v>
      </c>
      <c r="Z10" s="76">
        <v>27.5</v>
      </c>
      <c r="AA10" s="76">
        <v>84.2</v>
      </c>
      <c r="AB10" s="76">
        <v>93.2</v>
      </c>
      <c r="AC10" s="78">
        <v>67.6</v>
      </c>
      <c r="AD10" s="78"/>
      <c r="AE10" s="77">
        <v>8</v>
      </c>
      <c r="AF10" s="78">
        <v>59.477380952381</v>
      </c>
      <c r="AG10" s="67" t="s">
        <v>777</v>
      </c>
      <c r="AI10" s="57" t="s">
        <v>538</v>
      </c>
      <c r="AN10" s="86" t="s">
        <v>497</v>
      </c>
      <c r="AO10" s="98" t="s">
        <v>498</v>
      </c>
      <c r="AP10" s="43">
        <v>65.6666666666667</v>
      </c>
      <c r="AQ10" s="30">
        <v>27.5</v>
      </c>
      <c r="AR10" s="43">
        <v>84.1904761904762</v>
      </c>
      <c r="AS10" s="97">
        <v>93.2</v>
      </c>
      <c r="AT10" s="80">
        <v>67.6392857142857</v>
      </c>
      <c r="AV10" s="80">
        <v>59.8273809523809</v>
      </c>
      <c r="AW10" s="40" t="s">
        <v>465</v>
      </c>
    </row>
    <row r="11" spans="1:49">
      <c r="A11" s="24" t="s">
        <v>503</v>
      </c>
      <c r="B11" s="26">
        <v>28.3333333333333</v>
      </c>
      <c r="C11" s="25">
        <v>52</v>
      </c>
      <c r="D11" s="25">
        <v>33</v>
      </c>
      <c r="E11" s="26">
        <v>57</v>
      </c>
      <c r="F11" s="26">
        <v>30.2857142857143</v>
      </c>
      <c r="G11" s="27">
        <f t="shared" si="0"/>
        <v>41.9047619047619</v>
      </c>
      <c r="H11" s="27">
        <f t="shared" si="1"/>
        <v>37.1547619047619</v>
      </c>
      <c r="K11" s="28" t="s">
        <v>503</v>
      </c>
      <c r="L11" s="32">
        <v>31.6666666666667</v>
      </c>
      <c r="M11" s="30">
        <v>19.5</v>
      </c>
      <c r="N11" s="31">
        <v>59.1428571428571</v>
      </c>
      <c r="O11" s="32">
        <v>33.2</v>
      </c>
      <c r="P11" s="33">
        <f t="shared" si="2"/>
        <v>35.877380952381</v>
      </c>
      <c r="W11" s="67" t="s">
        <v>789</v>
      </c>
      <c r="X11" s="72" t="s">
        <v>504</v>
      </c>
      <c r="Y11" s="76">
        <v>30.7</v>
      </c>
      <c r="Z11" s="76">
        <v>20</v>
      </c>
      <c r="AA11" s="76">
        <v>71.4</v>
      </c>
      <c r="AB11" s="76">
        <v>33.4</v>
      </c>
      <c r="AC11" s="78">
        <v>38.9</v>
      </c>
      <c r="AD11" s="78"/>
      <c r="AE11" s="77">
        <v>9</v>
      </c>
      <c r="AF11" s="78">
        <v>56.3071428571428</v>
      </c>
      <c r="AG11" s="67" t="s">
        <v>785</v>
      </c>
      <c r="AI11" s="57" t="s">
        <v>471</v>
      </c>
      <c r="AN11" s="40" t="s">
        <v>503</v>
      </c>
      <c r="AO11" s="98" t="s">
        <v>504</v>
      </c>
      <c r="AP11" s="43">
        <v>30.6666666666667</v>
      </c>
      <c r="AQ11" s="30">
        <v>20</v>
      </c>
      <c r="AR11" s="43">
        <v>71.3809523809524</v>
      </c>
      <c r="AS11" s="97">
        <v>34.6</v>
      </c>
      <c r="AT11" s="80">
        <v>39.1619047619048</v>
      </c>
      <c r="AV11" s="80">
        <v>55.9071428571429</v>
      </c>
      <c r="AW11" s="40" t="s">
        <v>487</v>
      </c>
    </row>
    <row r="12" spans="1:49">
      <c r="A12" s="24" t="s">
        <v>509</v>
      </c>
      <c r="B12" s="26">
        <v>24.3333333333333</v>
      </c>
      <c r="C12" s="25">
        <v>36.5</v>
      </c>
      <c r="D12" s="25">
        <v>24.5</v>
      </c>
      <c r="E12" s="26">
        <v>62.7142857142857</v>
      </c>
      <c r="F12" s="26">
        <v>67.7142857142857</v>
      </c>
      <c r="G12" s="27">
        <f t="shared" si="0"/>
        <v>47.8154761904762</v>
      </c>
      <c r="H12" s="27">
        <f t="shared" si="1"/>
        <v>44.8154761904762</v>
      </c>
      <c r="K12" s="28" t="s">
        <v>509</v>
      </c>
      <c r="L12" s="32">
        <v>16.3333333333333</v>
      </c>
      <c r="M12" s="30">
        <v>8.5</v>
      </c>
      <c r="N12" s="31">
        <v>60.1428571428571</v>
      </c>
      <c r="O12" s="32">
        <v>68.8</v>
      </c>
      <c r="P12" s="33">
        <f t="shared" si="2"/>
        <v>38.4440476190476</v>
      </c>
      <c r="W12" s="67" t="s">
        <v>790</v>
      </c>
      <c r="X12" s="72" t="s">
        <v>510</v>
      </c>
      <c r="Y12" s="76">
        <v>26</v>
      </c>
      <c r="Z12" s="76">
        <v>7</v>
      </c>
      <c r="AA12" s="76">
        <v>27.5</v>
      </c>
      <c r="AB12" s="76">
        <v>69</v>
      </c>
      <c r="AC12" s="78">
        <v>32.4</v>
      </c>
      <c r="AD12" s="78"/>
      <c r="AE12" s="77">
        <v>10</v>
      </c>
      <c r="AF12" s="78">
        <v>55.5738095238095</v>
      </c>
      <c r="AG12" s="67" t="s">
        <v>791</v>
      </c>
      <c r="AI12" s="57" t="s">
        <v>482</v>
      </c>
      <c r="AN12" s="40" t="s">
        <v>509</v>
      </c>
      <c r="AO12" s="98" t="s">
        <v>510</v>
      </c>
      <c r="AP12" s="43">
        <v>26</v>
      </c>
      <c r="AQ12" s="30">
        <v>7</v>
      </c>
      <c r="AR12" s="43">
        <v>27.4761904761905</v>
      </c>
      <c r="AS12" s="97">
        <v>69.2</v>
      </c>
      <c r="AT12" s="80">
        <v>32.4190476190476</v>
      </c>
      <c r="AV12" s="80">
        <v>55.7297619047619</v>
      </c>
      <c r="AW12" s="40" t="s">
        <v>645</v>
      </c>
    </row>
    <row r="13" spans="1:49">
      <c r="A13" s="24" t="s">
        <v>515</v>
      </c>
      <c r="B13" s="26">
        <v>35.6666666666667</v>
      </c>
      <c r="C13" s="25">
        <v>49.5</v>
      </c>
      <c r="D13" s="25">
        <v>64.5</v>
      </c>
      <c r="E13" s="26">
        <v>69.8571428571429</v>
      </c>
      <c r="F13" s="26">
        <v>45.7142857142857</v>
      </c>
      <c r="G13" s="27">
        <f t="shared" si="0"/>
        <v>50.1845238095238</v>
      </c>
      <c r="H13" s="27">
        <f t="shared" si="1"/>
        <v>53.9345238095238</v>
      </c>
      <c r="K13" s="28" t="s">
        <v>515</v>
      </c>
      <c r="L13" s="32">
        <v>30.6666666666667</v>
      </c>
      <c r="M13" s="30">
        <v>55</v>
      </c>
      <c r="N13" s="31">
        <v>74</v>
      </c>
      <c r="O13" s="32">
        <v>42.8</v>
      </c>
      <c r="P13" s="33">
        <f t="shared" si="2"/>
        <v>50.6166666666667</v>
      </c>
      <c r="W13" s="67" t="s">
        <v>792</v>
      </c>
      <c r="X13" s="72" t="s">
        <v>516</v>
      </c>
      <c r="Y13" s="76">
        <v>30</v>
      </c>
      <c r="Z13" s="76">
        <v>58.5</v>
      </c>
      <c r="AA13" s="76">
        <v>30.4</v>
      </c>
      <c r="AB13" s="76">
        <v>43.6</v>
      </c>
      <c r="AC13" s="78">
        <v>40.6</v>
      </c>
      <c r="AD13" s="78"/>
      <c r="AE13" s="77">
        <v>11</v>
      </c>
      <c r="AF13" s="78">
        <v>55.2297619047619</v>
      </c>
      <c r="AG13" s="67" t="s">
        <v>793</v>
      </c>
      <c r="AI13" s="57" t="s">
        <v>794</v>
      </c>
      <c r="AN13" s="40" t="s">
        <v>515</v>
      </c>
      <c r="AO13" s="98" t="s">
        <v>516</v>
      </c>
      <c r="AP13" s="43">
        <v>30</v>
      </c>
      <c r="AQ13" s="30">
        <v>58.5</v>
      </c>
      <c r="AR13" s="43">
        <v>30.4285714285714</v>
      </c>
      <c r="AS13" s="97">
        <v>44</v>
      </c>
      <c r="AT13" s="80">
        <v>40.7321428571428</v>
      </c>
      <c r="AV13" s="80">
        <v>55.4583333333333</v>
      </c>
      <c r="AW13" s="40" t="s">
        <v>482</v>
      </c>
    </row>
    <row r="14" spans="1:49">
      <c r="A14" s="24" t="s">
        <v>520</v>
      </c>
      <c r="B14" s="26">
        <v>36.3333333333333</v>
      </c>
      <c r="C14" s="25">
        <v>27.5</v>
      </c>
      <c r="D14" s="25">
        <v>33.5</v>
      </c>
      <c r="E14" s="26">
        <v>21.1428571428571</v>
      </c>
      <c r="F14" s="26">
        <v>57.2857142857143</v>
      </c>
      <c r="G14" s="27">
        <f t="shared" si="0"/>
        <v>35.5654761904762</v>
      </c>
      <c r="H14" s="27">
        <f t="shared" si="1"/>
        <v>37.0654761904762</v>
      </c>
      <c r="K14" s="28" t="s">
        <v>520</v>
      </c>
      <c r="L14" s="32">
        <v>39.6666666666667</v>
      </c>
      <c r="M14" s="30">
        <v>27</v>
      </c>
      <c r="N14" s="31">
        <v>22.4285714285714</v>
      </c>
      <c r="O14" s="32">
        <v>53.6</v>
      </c>
      <c r="P14" s="33">
        <f t="shared" si="2"/>
        <v>35.6738095238095</v>
      </c>
      <c r="W14" s="67" t="s">
        <v>795</v>
      </c>
      <c r="X14" s="72" t="s">
        <v>521</v>
      </c>
      <c r="Y14" s="76">
        <v>39.7</v>
      </c>
      <c r="Z14" s="76">
        <v>22</v>
      </c>
      <c r="AA14" s="76">
        <v>6.1</v>
      </c>
      <c r="AB14" s="76">
        <v>54.6</v>
      </c>
      <c r="AC14" s="78">
        <v>30.6</v>
      </c>
      <c r="AD14" s="78"/>
      <c r="AE14" s="77">
        <v>12</v>
      </c>
      <c r="AF14" s="78">
        <v>55.1369047619048</v>
      </c>
      <c r="AG14" s="67" t="s">
        <v>796</v>
      </c>
      <c r="AI14" s="57" t="s">
        <v>492</v>
      </c>
      <c r="AN14" s="40" t="s">
        <v>520</v>
      </c>
      <c r="AO14" s="98" t="s">
        <v>521</v>
      </c>
      <c r="AP14" s="43">
        <v>39.6666666666667</v>
      </c>
      <c r="AQ14" s="30">
        <v>22</v>
      </c>
      <c r="AR14" s="43">
        <v>6.14285714285714</v>
      </c>
      <c r="AS14" s="97">
        <v>53</v>
      </c>
      <c r="AT14" s="80">
        <v>30.202380952381</v>
      </c>
      <c r="AV14" s="80">
        <v>55.2738095238095</v>
      </c>
      <c r="AW14" s="40" t="s">
        <v>636</v>
      </c>
    </row>
    <row r="15" spans="1:49">
      <c r="A15" s="24" t="s">
        <v>527</v>
      </c>
      <c r="B15" s="26">
        <v>43.3333333333333</v>
      </c>
      <c r="C15" s="25">
        <v>57.5</v>
      </c>
      <c r="D15" s="25">
        <v>80.5</v>
      </c>
      <c r="E15" s="26">
        <v>62.1428571428571</v>
      </c>
      <c r="F15" s="26">
        <v>33.7142857142857</v>
      </c>
      <c r="G15" s="27">
        <f t="shared" si="0"/>
        <v>49.172619047619</v>
      </c>
      <c r="H15" s="27">
        <f t="shared" si="1"/>
        <v>54.922619047619</v>
      </c>
      <c r="K15" s="28" t="s">
        <v>527</v>
      </c>
      <c r="L15" s="32">
        <v>44</v>
      </c>
      <c r="M15" s="30">
        <v>64</v>
      </c>
      <c r="N15" s="31">
        <v>65.2857142857143</v>
      </c>
      <c r="O15" s="32">
        <v>29</v>
      </c>
      <c r="P15" s="33">
        <f t="shared" si="2"/>
        <v>50.5714285714286</v>
      </c>
      <c r="W15" s="67" t="s">
        <v>797</v>
      </c>
      <c r="X15" s="72" t="s">
        <v>528</v>
      </c>
      <c r="Y15" s="76">
        <v>44</v>
      </c>
      <c r="Z15" s="76">
        <v>63.5</v>
      </c>
      <c r="AA15" s="76">
        <v>74.6</v>
      </c>
      <c r="AB15" s="76">
        <v>29.8</v>
      </c>
      <c r="AC15" s="78">
        <v>53</v>
      </c>
      <c r="AD15" s="78"/>
      <c r="AE15" s="77">
        <v>13</v>
      </c>
      <c r="AF15" s="78">
        <v>55.0583333333333</v>
      </c>
      <c r="AG15" s="67" t="s">
        <v>783</v>
      </c>
      <c r="AI15" s="57" t="s">
        <v>564</v>
      </c>
      <c r="AN15" s="40" t="s">
        <v>527</v>
      </c>
      <c r="AO15" s="98" t="s">
        <v>528</v>
      </c>
      <c r="AP15" s="43">
        <v>44</v>
      </c>
      <c r="AQ15" s="30">
        <v>63.5</v>
      </c>
      <c r="AR15" s="43">
        <v>74.6190476190476</v>
      </c>
      <c r="AS15" s="97">
        <v>31</v>
      </c>
      <c r="AT15" s="80">
        <v>53.2797619047619</v>
      </c>
      <c r="AV15" s="80">
        <v>54.6928571428572</v>
      </c>
      <c r="AW15" s="40" t="s">
        <v>492</v>
      </c>
    </row>
    <row r="16" spans="1:49">
      <c r="A16" s="24" t="s">
        <v>533</v>
      </c>
      <c r="B16" s="26">
        <v>28.3333333333333</v>
      </c>
      <c r="C16" s="25">
        <v>22.5</v>
      </c>
      <c r="D16" s="25">
        <v>46.5</v>
      </c>
      <c r="E16" s="26">
        <v>35.2857142857143</v>
      </c>
      <c r="F16" s="26">
        <v>39.5714285714286</v>
      </c>
      <c r="G16" s="27">
        <f t="shared" si="0"/>
        <v>31.422619047619</v>
      </c>
      <c r="H16" s="27">
        <f t="shared" si="1"/>
        <v>37.422619047619</v>
      </c>
      <c r="K16" s="28" t="s">
        <v>533</v>
      </c>
      <c r="L16" s="32">
        <v>30.3333333333333</v>
      </c>
      <c r="M16" s="30">
        <v>38</v>
      </c>
      <c r="N16" s="31">
        <v>37.4285714285714</v>
      </c>
      <c r="O16" s="32">
        <v>38.8</v>
      </c>
      <c r="P16" s="33">
        <f t="shared" si="2"/>
        <v>36.1404761904762</v>
      </c>
      <c r="W16" s="67" t="s">
        <v>798</v>
      </c>
      <c r="X16" s="72" t="s">
        <v>534</v>
      </c>
      <c r="Y16" s="76">
        <v>30</v>
      </c>
      <c r="Z16" s="76">
        <v>43</v>
      </c>
      <c r="AA16" s="76">
        <v>29.3</v>
      </c>
      <c r="AB16" s="76">
        <v>33.8</v>
      </c>
      <c r="AC16" s="78">
        <v>34</v>
      </c>
      <c r="AD16" s="78"/>
      <c r="AE16" s="77">
        <v>14</v>
      </c>
      <c r="AF16" s="78">
        <v>54.5928571428571</v>
      </c>
      <c r="AG16" s="67" t="s">
        <v>786</v>
      </c>
      <c r="AI16" s="57" t="s">
        <v>559</v>
      </c>
      <c r="AN16" s="40" t="s">
        <v>533</v>
      </c>
      <c r="AO16" s="98" t="s">
        <v>534</v>
      </c>
      <c r="AP16" s="43">
        <v>30</v>
      </c>
      <c r="AQ16" s="30">
        <v>43</v>
      </c>
      <c r="AR16" s="43">
        <v>29.2857142857143</v>
      </c>
      <c r="AS16" s="97">
        <v>34.4</v>
      </c>
      <c r="AT16" s="80">
        <v>34.1714285714286</v>
      </c>
      <c r="AV16" s="80">
        <v>54.5369047619048</v>
      </c>
      <c r="AW16" s="40" t="s">
        <v>581</v>
      </c>
    </row>
    <row r="17" spans="1:49">
      <c r="A17" s="24" t="s">
        <v>538</v>
      </c>
      <c r="B17" s="26">
        <v>46</v>
      </c>
      <c r="C17" s="25">
        <v>66</v>
      </c>
      <c r="D17" s="25">
        <v>46</v>
      </c>
      <c r="E17" s="26">
        <v>77.4285714285714</v>
      </c>
      <c r="F17" s="26">
        <v>60.2857142857143</v>
      </c>
      <c r="G17" s="27">
        <f t="shared" si="0"/>
        <v>62.4285714285714</v>
      </c>
      <c r="H17" s="27">
        <f t="shared" si="1"/>
        <v>57.4285714285714</v>
      </c>
      <c r="K17" s="28" t="s">
        <v>538</v>
      </c>
      <c r="L17" s="32">
        <v>52.3333333333333</v>
      </c>
      <c r="M17" s="30">
        <v>46.5</v>
      </c>
      <c r="N17" s="31">
        <v>79.4285714285714</v>
      </c>
      <c r="O17" s="32">
        <v>53.6</v>
      </c>
      <c r="P17" s="33">
        <f t="shared" si="2"/>
        <v>57.9654761904762</v>
      </c>
      <c r="W17" s="67" t="s">
        <v>799</v>
      </c>
      <c r="X17" s="72" t="s">
        <v>539</v>
      </c>
      <c r="Y17" s="76">
        <v>52</v>
      </c>
      <c r="Z17" s="76">
        <v>46.5</v>
      </c>
      <c r="AA17" s="76">
        <v>64</v>
      </c>
      <c r="AB17" s="76">
        <v>54.2</v>
      </c>
      <c r="AC17" s="78">
        <v>54.2</v>
      </c>
      <c r="AD17" s="78"/>
      <c r="AE17" s="77">
        <v>15</v>
      </c>
      <c r="AF17" s="78">
        <v>54.1869047619048</v>
      </c>
      <c r="AG17" s="67" t="s">
        <v>799</v>
      </c>
      <c r="AI17" s="57" t="s">
        <v>509</v>
      </c>
      <c r="AJ17" s="57" t="s">
        <v>781</v>
      </c>
      <c r="AN17" s="40" t="s">
        <v>538</v>
      </c>
      <c r="AO17" s="98" t="s">
        <v>539</v>
      </c>
      <c r="AP17" s="43">
        <v>52</v>
      </c>
      <c r="AQ17" s="30">
        <v>46.5</v>
      </c>
      <c r="AR17" s="43">
        <v>64.0476190476191</v>
      </c>
      <c r="AS17" s="97">
        <v>52.8</v>
      </c>
      <c r="AT17" s="80">
        <v>53.8369047619048</v>
      </c>
      <c r="AV17" s="80">
        <v>53.8369047619048</v>
      </c>
      <c r="AW17" s="40" t="s">
        <v>538</v>
      </c>
    </row>
    <row r="18" spans="1:49">
      <c r="A18" s="24" t="s">
        <v>543</v>
      </c>
      <c r="B18" s="26">
        <v>56.6666666666667</v>
      </c>
      <c r="C18" s="25">
        <v>74.5</v>
      </c>
      <c r="D18" s="25">
        <v>75.5</v>
      </c>
      <c r="E18" s="26">
        <v>74.2857142857143</v>
      </c>
      <c r="F18" s="26">
        <v>63.1428571428571</v>
      </c>
      <c r="G18" s="27">
        <f t="shared" si="0"/>
        <v>67.1488095238095</v>
      </c>
      <c r="H18" s="56">
        <f t="shared" si="1"/>
        <v>67.3988095238095</v>
      </c>
      <c r="K18" s="28" t="s">
        <v>543</v>
      </c>
      <c r="L18" s="32">
        <v>51.3333333333333</v>
      </c>
      <c r="M18" s="30">
        <v>62</v>
      </c>
      <c r="N18" s="31">
        <v>84.2857142857143</v>
      </c>
      <c r="O18" s="32">
        <v>66</v>
      </c>
      <c r="P18" s="33">
        <f t="shared" si="2"/>
        <v>65.9047619047619</v>
      </c>
      <c r="W18" s="67" t="s">
        <v>780</v>
      </c>
      <c r="X18" s="72" t="s">
        <v>544</v>
      </c>
      <c r="Y18" s="76">
        <v>50.7</v>
      </c>
      <c r="Z18" s="76">
        <v>67.5</v>
      </c>
      <c r="AA18" s="76">
        <v>83.6</v>
      </c>
      <c r="AB18" s="76">
        <v>66</v>
      </c>
      <c r="AC18" s="78">
        <v>66.9</v>
      </c>
      <c r="AD18" s="78"/>
      <c r="AE18" s="77">
        <v>16</v>
      </c>
      <c r="AF18" s="78">
        <v>53.2333333333333</v>
      </c>
      <c r="AG18" s="67" t="s">
        <v>800</v>
      </c>
      <c r="AI18" s="57" t="s">
        <v>503</v>
      </c>
      <c r="AN18" s="40" t="s">
        <v>543</v>
      </c>
      <c r="AO18" s="98" t="s">
        <v>544</v>
      </c>
      <c r="AP18" s="43">
        <v>50.6666666666667</v>
      </c>
      <c r="AQ18" s="30">
        <v>67.5</v>
      </c>
      <c r="AR18" s="43">
        <v>83.5714285714286</v>
      </c>
      <c r="AS18" s="97">
        <v>64.2</v>
      </c>
      <c r="AT18" s="80">
        <v>66.4845238095238</v>
      </c>
      <c r="AV18" s="80">
        <v>53.4333333333334</v>
      </c>
      <c r="AW18" s="40" t="s">
        <v>621</v>
      </c>
    </row>
    <row r="19" spans="1:49">
      <c r="A19" s="24" t="s">
        <v>549</v>
      </c>
      <c r="B19" s="26">
        <v>28</v>
      </c>
      <c r="C19" s="25">
        <v>33.5</v>
      </c>
      <c r="D19" s="25">
        <v>37.5</v>
      </c>
      <c r="E19" s="26">
        <v>25.8571428571429</v>
      </c>
      <c r="F19" s="26">
        <v>42.2857142857143</v>
      </c>
      <c r="G19" s="27">
        <f t="shared" si="0"/>
        <v>32.4107142857143</v>
      </c>
      <c r="H19" s="27">
        <f t="shared" si="1"/>
        <v>33.4107142857143</v>
      </c>
      <c r="K19" s="28" t="s">
        <v>549</v>
      </c>
      <c r="L19" s="32">
        <v>29.6666666666667</v>
      </c>
      <c r="M19" s="30">
        <v>46</v>
      </c>
      <c r="N19" s="31">
        <v>30.8571428571429</v>
      </c>
      <c r="O19" s="32">
        <v>49</v>
      </c>
      <c r="P19" s="33">
        <f t="shared" si="2"/>
        <v>38.8809523809524</v>
      </c>
      <c r="W19" s="67" t="s">
        <v>801</v>
      </c>
      <c r="X19" s="72" t="s">
        <v>550</v>
      </c>
      <c r="Y19" s="76">
        <v>29</v>
      </c>
      <c r="Z19" s="76">
        <v>45.5</v>
      </c>
      <c r="AA19" s="76">
        <v>38.8</v>
      </c>
      <c r="AB19" s="76">
        <v>49.4</v>
      </c>
      <c r="AC19" s="78">
        <v>40.7</v>
      </c>
      <c r="AD19" s="78"/>
      <c r="AE19" s="77">
        <v>17</v>
      </c>
      <c r="AF19" s="78">
        <v>52.9797619047619</v>
      </c>
      <c r="AG19" s="67" t="s">
        <v>797</v>
      </c>
      <c r="AI19" s="57" t="s">
        <v>554</v>
      </c>
      <c r="AN19" s="40" t="s">
        <v>549</v>
      </c>
      <c r="AO19" s="98" t="s">
        <v>550</v>
      </c>
      <c r="AP19" s="43">
        <v>29</v>
      </c>
      <c r="AQ19" s="30">
        <v>45.5</v>
      </c>
      <c r="AR19" s="43">
        <v>38.8095238095238</v>
      </c>
      <c r="AS19" s="97">
        <v>52.2</v>
      </c>
      <c r="AT19" s="80">
        <v>41.377380952381</v>
      </c>
      <c r="AV19" s="80">
        <v>53.2797619047619</v>
      </c>
      <c r="AW19" s="40" t="s">
        <v>527</v>
      </c>
    </row>
    <row r="20" spans="1:49">
      <c r="A20" s="24" t="s">
        <v>554</v>
      </c>
      <c r="B20" s="26">
        <v>35.6666666666667</v>
      </c>
      <c r="C20" s="25">
        <v>42.5</v>
      </c>
      <c r="D20" s="25">
        <v>64.5</v>
      </c>
      <c r="E20" s="26">
        <v>56</v>
      </c>
      <c r="F20" s="26">
        <v>39.2857142857143</v>
      </c>
      <c r="G20" s="27">
        <f t="shared" si="0"/>
        <v>43.3630952380952</v>
      </c>
      <c r="H20" s="27">
        <f t="shared" si="1"/>
        <v>48.8630952380952</v>
      </c>
      <c r="K20" s="28" t="s">
        <v>554</v>
      </c>
      <c r="L20" s="32">
        <v>38</v>
      </c>
      <c r="M20" s="30">
        <v>57.5</v>
      </c>
      <c r="N20" s="31">
        <v>57</v>
      </c>
      <c r="O20" s="32">
        <v>40.4</v>
      </c>
      <c r="P20" s="33">
        <f t="shared" si="2"/>
        <v>48.225</v>
      </c>
      <c r="W20" s="67" t="s">
        <v>802</v>
      </c>
      <c r="X20" s="72" t="s">
        <v>555</v>
      </c>
      <c r="Y20" s="76">
        <v>37.7</v>
      </c>
      <c r="Z20" s="76">
        <v>59.5</v>
      </c>
      <c r="AA20" s="76">
        <v>51.2</v>
      </c>
      <c r="AB20" s="76">
        <v>40.6</v>
      </c>
      <c r="AC20" s="78">
        <v>47.3</v>
      </c>
      <c r="AD20" s="78"/>
      <c r="AE20" s="77">
        <v>18</v>
      </c>
      <c r="AF20" s="78">
        <v>50.575</v>
      </c>
      <c r="AG20" s="67" t="s">
        <v>803</v>
      </c>
      <c r="AI20" s="57" t="s">
        <v>549</v>
      </c>
      <c r="AN20" s="40" t="s">
        <v>554</v>
      </c>
      <c r="AO20" s="98" t="s">
        <v>555</v>
      </c>
      <c r="AP20" s="43">
        <v>37.6666666666667</v>
      </c>
      <c r="AQ20" s="30">
        <v>59.5</v>
      </c>
      <c r="AR20" s="43">
        <v>51.2380952380952</v>
      </c>
      <c r="AS20" s="97">
        <v>38.6</v>
      </c>
      <c r="AT20" s="80">
        <v>46.7511904761905</v>
      </c>
      <c r="AV20" s="80">
        <v>50.1416666666667</v>
      </c>
      <c r="AW20" s="40" t="s">
        <v>591</v>
      </c>
    </row>
    <row r="21" spans="1:49">
      <c r="A21" s="24" t="s">
        <v>559</v>
      </c>
      <c r="B21" s="26">
        <v>38.3333333333333</v>
      </c>
      <c r="C21" s="25">
        <v>30.5</v>
      </c>
      <c r="D21" s="25">
        <v>52.5</v>
      </c>
      <c r="E21" s="26">
        <v>18.1428571428571</v>
      </c>
      <c r="F21" s="26">
        <v>67.2857142857143</v>
      </c>
      <c r="G21" s="27">
        <f t="shared" si="0"/>
        <v>38.5654761904762</v>
      </c>
      <c r="H21" s="27">
        <f t="shared" si="1"/>
        <v>44.0654761904762</v>
      </c>
      <c r="K21" s="28" t="s">
        <v>559</v>
      </c>
      <c r="L21" s="32">
        <v>42.3333333333333</v>
      </c>
      <c r="M21" s="30">
        <v>51</v>
      </c>
      <c r="N21" s="31">
        <v>21.1428571428571</v>
      </c>
      <c r="O21" s="32">
        <v>64</v>
      </c>
      <c r="P21" s="33">
        <f t="shared" si="2"/>
        <v>44.6190476190476</v>
      </c>
      <c r="W21" s="67" t="s">
        <v>804</v>
      </c>
      <c r="X21" s="72" t="s">
        <v>560</v>
      </c>
      <c r="Y21" s="76">
        <v>43</v>
      </c>
      <c r="Z21" s="76">
        <v>47</v>
      </c>
      <c r="AA21" s="76">
        <v>45.1</v>
      </c>
      <c r="AB21" s="76">
        <v>59</v>
      </c>
      <c r="AC21" s="78">
        <v>48.5</v>
      </c>
      <c r="AD21" s="78"/>
      <c r="AE21" s="77">
        <v>19</v>
      </c>
      <c r="AF21" s="78">
        <v>49.5416666666667</v>
      </c>
      <c r="AG21" s="67" t="s">
        <v>805</v>
      </c>
      <c r="AI21" s="57" t="s">
        <v>533</v>
      </c>
      <c r="AN21" s="40" t="s">
        <v>559</v>
      </c>
      <c r="AO21" s="98" t="s">
        <v>560</v>
      </c>
      <c r="AP21" s="43">
        <v>43</v>
      </c>
      <c r="AQ21" s="30">
        <v>47</v>
      </c>
      <c r="AR21" s="43">
        <v>45.1428571428571</v>
      </c>
      <c r="AS21" s="97">
        <v>56</v>
      </c>
      <c r="AT21" s="80">
        <v>47.7857142857143</v>
      </c>
      <c r="AV21" s="80">
        <v>50.075</v>
      </c>
      <c r="AW21" s="40" t="s">
        <v>650</v>
      </c>
    </row>
    <row r="22" spans="1:49">
      <c r="A22" s="24" t="s">
        <v>564</v>
      </c>
      <c r="B22" s="26">
        <v>51.3333333333333</v>
      </c>
      <c r="C22" s="25">
        <v>53</v>
      </c>
      <c r="D22" s="25">
        <v>60</v>
      </c>
      <c r="E22" s="26">
        <v>59.7142857142857</v>
      </c>
      <c r="F22" s="26">
        <v>39.7142857142857</v>
      </c>
      <c r="G22" s="27">
        <f t="shared" si="0"/>
        <v>50.9404761904762</v>
      </c>
      <c r="H22" s="27">
        <f t="shared" si="1"/>
        <v>52.6904761904762</v>
      </c>
      <c r="K22" s="28" t="s">
        <v>564</v>
      </c>
      <c r="L22" s="32">
        <v>46</v>
      </c>
      <c r="M22" s="30">
        <v>62</v>
      </c>
      <c r="N22" s="31">
        <v>59</v>
      </c>
      <c r="O22" s="32">
        <v>38.6</v>
      </c>
      <c r="P22" s="33">
        <f t="shared" si="2"/>
        <v>51.4</v>
      </c>
      <c r="W22" s="67" t="s">
        <v>806</v>
      </c>
      <c r="X22" s="72" t="s">
        <v>565</v>
      </c>
      <c r="Y22" s="76">
        <v>46</v>
      </c>
      <c r="Z22" s="76">
        <v>51.5</v>
      </c>
      <c r="AA22" s="76">
        <v>44.7</v>
      </c>
      <c r="AB22" s="76">
        <v>39</v>
      </c>
      <c r="AC22" s="78">
        <v>45.3</v>
      </c>
      <c r="AD22" s="78"/>
      <c r="AE22" s="77">
        <v>20</v>
      </c>
      <c r="AF22" s="78">
        <v>48.5357142857143</v>
      </c>
      <c r="AG22" s="67" t="s">
        <v>804</v>
      </c>
      <c r="AI22" s="57" t="s">
        <v>515</v>
      </c>
      <c r="AN22" s="40" t="s">
        <v>564</v>
      </c>
      <c r="AO22" s="98" t="s">
        <v>565</v>
      </c>
      <c r="AP22" s="43">
        <v>46</v>
      </c>
      <c r="AQ22" s="30">
        <v>51.5</v>
      </c>
      <c r="AR22" s="43">
        <v>44.7142857142857</v>
      </c>
      <c r="AS22" s="97">
        <v>40</v>
      </c>
      <c r="AT22" s="80">
        <v>45.5535714285714</v>
      </c>
      <c r="AV22" s="80">
        <v>47.7857142857143</v>
      </c>
      <c r="AW22" s="40" t="s">
        <v>559</v>
      </c>
    </row>
    <row r="23" spans="1:49">
      <c r="A23" s="24" t="s">
        <v>570</v>
      </c>
      <c r="B23" s="26">
        <v>75</v>
      </c>
      <c r="C23" s="25">
        <v>73</v>
      </c>
      <c r="D23" s="25">
        <v>57</v>
      </c>
      <c r="E23" s="26">
        <v>84</v>
      </c>
      <c r="F23" s="26">
        <v>66.4285714285714</v>
      </c>
      <c r="G23" s="27">
        <f t="shared" si="0"/>
        <v>74.6071428571429</v>
      </c>
      <c r="H23" s="27">
        <f t="shared" si="1"/>
        <v>70.6071428571429</v>
      </c>
      <c r="K23" s="28" t="s">
        <v>570</v>
      </c>
      <c r="L23" s="32">
        <v>71.6666666666667</v>
      </c>
      <c r="M23" s="30">
        <v>47.5</v>
      </c>
      <c r="N23" s="31">
        <v>57.8571428571429</v>
      </c>
      <c r="O23" s="32">
        <v>74.4</v>
      </c>
      <c r="P23" s="33">
        <f t="shared" si="2"/>
        <v>62.8559523809524</v>
      </c>
      <c r="W23" s="67" t="s">
        <v>784</v>
      </c>
      <c r="X23" s="72" t="s">
        <v>571</v>
      </c>
      <c r="Y23" s="76">
        <v>70.7</v>
      </c>
      <c r="Z23" s="76">
        <v>48</v>
      </c>
      <c r="AA23" s="76">
        <v>61</v>
      </c>
      <c r="AB23" s="76">
        <v>74.6</v>
      </c>
      <c r="AC23" s="78">
        <v>63.6</v>
      </c>
      <c r="AD23" s="78"/>
      <c r="AE23" s="77">
        <v>21</v>
      </c>
      <c r="AF23" s="78">
        <v>47.2511904761905</v>
      </c>
      <c r="AG23" s="67" t="s">
        <v>802</v>
      </c>
      <c r="AI23" s="57" t="s">
        <v>520</v>
      </c>
      <c r="AN23" s="40" t="s">
        <v>570</v>
      </c>
      <c r="AO23" s="98" t="s">
        <v>571</v>
      </c>
      <c r="AP23" s="43">
        <v>70.6666666666667</v>
      </c>
      <c r="AQ23" s="30">
        <v>48</v>
      </c>
      <c r="AR23" s="43">
        <v>61.047619047619</v>
      </c>
      <c r="AS23" s="97">
        <v>74.2</v>
      </c>
      <c r="AT23" s="80">
        <v>63.4785714285714</v>
      </c>
      <c r="AV23" s="80">
        <v>46.7511904761905</v>
      </c>
      <c r="AW23" s="40" t="s">
        <v>554</v>
      </c>
    </row>
    <row r="24" spans="1:49">
      <c r="A24" s="24" t="s">
        <v>575</v>
      </c>
      <c r="B24" s="26">
        <v>59.3333333333333</v>
      </c>
      <c r="C24" s="25">
        <v>71</v>
      </c>
      <c r="D24" s="25">
        <v>48</v>
      </c>
      <c r="E24" s="26">
        <v>30.2857142857143</v>
      </c>
      <c r="F24" s="26">
        <v>34.8571428571429</v>
      </c>
      <c r="G24" s="27">
        <f t="shared" si="0"/>
        <v>48.8690476190476</v>
      </c>
      <c r="H24" s="27">
        <f t="shared" si="1"/>
        <v>43.1190476190476</v>
      </c>
      <c r="K24" s="28" t="s">
        <v>575</v>
      </c>
      <c r="L24" s="32">
        <v>59.6666666666667</v>
      </c>
      <c r="M24" s="30">
        <v>47.5</v>
      </c>
      <c r="N24" s="31">
        <v>32.4285714285714</v>
      </c>
      <c r="O24" s="32">
        <v>37</v>
      </c>
      <c r="P24" s="33">
        <f t="shared" si="2"/>
        <v>44.1488095238095</v>
      </c>
      <c r="W24" s="67" t="s">
        <v>807</v>
      </c>
      <c r="X24" s="72" t="s">
        <v>576</v>
      </c>
      <c r="Y24" s="76">
        <v>59.7</v>
      </c>
      <c r="Z24" s="76">
        <v>49.5</v>
      </c>
      <c r="AA24" s="76">
        <v>32.3</v>
      </c>
      <c r="AB24" s="76">
        <v>37.6</v>
      </c>
      <c r="AC24" s="78">
        <v>44.8</v>
      </c>
      <c r="AD24" s="78"/>
      <c r="AE24" s="77">
        <v>22</v>
      </c>
      <c r="AF24" s="78">
        <v>46.625</v>
      </c>
      <c r="AG24" s="67" t="s">
        <v>808</v>
      </c>
      <c r="AN24" s="40" t="s">
        <v>575</v>
      </c>
      <c r="AO24" s="98" t="s">
        <v>576</v>
      </c>
      <c r="AP24" s="43">
        <v>59.6666666666667</v>
      </c>
      <c r="AQ24" s="30">
        <v>49.5</v>
      </c>
      <c r="AR24" s="43">
        <v>32.2857142857143</v>
      </c>
      <c r="AS24" s="97">
        <v>39.2</v>
      </c>
      <c r="AT24" s="80">
        <v>45.1630952380953</v>
      </c>
      <c r="AV24" s="80">
        <v>46.125</v>
      </c>
      <c r="AW24" s="40" t="s">
        <v>631</v>
      </c>
    </row>
    <row r="25" spans="1:49">
      <c r="A25" s="24" t="s">
        <v>581</v>
      </c>
      <c r="B25" s="26">
        <v>60.3333333333333</v>
      </c>
      <c r="C25" s="25">
        <v>58</v>
      </c>
      <c r="D25" s="25">
        <v>57</v>
      </c>
      <c r="E25" s="26">
        <v>81.2857142857143</v>
      </c>
      <c r="F25" s="26">
        <v>48.8571428571429</v>
      </c>
      <c r="G25" s="27">
        <f t="shared" si="0"/>
        <v>62.1190476190476</v>
      </c>
      <c r="H25" s="27">
        <f t="shared" si="1"/>
        <v>61.8690476190476</v>
      </c>
      <c r="K25" s="28" t="s">
        <v>581</v>
      </c>
      <c r="L25" s="32">
        <v>59</v>
      </c>
      <c r="M25" s="30">
        <v>66.5</v>
      </c>
      <c r="N25" s="31">
        <v>59.1428571428571</v>
      </c>
      <c r="O25" s="32">
        <v>52.8</v>
      </c>
      <c r="P25" s="33">
        <f t="shared" si="2"/>
        <v>59.3607142857143</v>
      </c>
      <c r="W25" s="67" t="s">
        <v>796</v>
      </c>
      <c r="X25" s="72" t="s">
        <v>582</v>
      </c>
      <c r="Y25" s="76">
        <v>58.3</v>
      </c>
      <c r="Z25" s="76">
        <v>63.5</v>
      </c>
      <c r="AA25" s="76">
        <v>44.7</v>
      </c>
      <c r="AB25" s="76">
        <v>54</v>
      </c>
      <c r="AC25" s="78">
        <v>55.1</v>
      </c>
      <c r="AD25" s="78"/>
      <c r="AE25" s="77">
        <v>23</v>
      </c>
      <c r="AF25" s="78">
        <v>45.3035714285714</v>
      </c>
      <c r="AG25" s="67" t="s">
        <v>806</v>
      </c>
      <c r="AN25" s="40" t="s">
        <v>581</v>
      </c>
      <c r="AO25" s="98" t="s">
        <v>582</v>
      </c>
      <c r="AP25" s="43">
        <v>58.3333333333333</v>
      </c>
      <c r="AQ25" s="30">
        <v>63.5</v>
      </c>
      <c r="AR25" s="43">
        <v>44.7142857142857</v>
      </c>
      <c r="AS25" s="97">
        <v>51.6</v>
      </c>
      <c r="AT25" s="80">
        <v>54.5369047619048</v>
      </c>
      <c r="AV25" s="80">
        <v>45.5535714285714</v>
      </c>
      <c r="AW25" s="40" t="s">
        <v>564</v>
      </c>
    </row>
    <row r="26" spans="1:49">
      <c r="A26" s="24" t="s">
        <v>586</v>
      </c>
      <c r="B26" s="26">
        <v>63</v>
      </c>
      <c r="C26" s="25">
        <v>52</v>
      </c>
      <c r="D26" s="25">
        <v>71</v>
      </c>
      <c r="E26" s="26">
        <v>53.7142857142857</v>
      </c>
      <c r="F26" s="26">
        <v>44.1428571428571</v>
      </c>
      <c r="G26" s="27">
        <f t="shared" si="0"/>
        <v>53.2142857142857</v>
      </c>
      <c r="H26" s="27">
        <f t="shared" si="1"/>
        <v>57.9642857142857</v>
      </c>
      <c r="K26" s="28" t="s">
        <v>586</v>
      </c>
      <c r="L26" s="32">
        <v>70.6666666666667</v>
      </c>
      <c r="M26" s="30">
        <v>81</v>
      </c>
      <c r="N26" s="31">
        <v>50.5714285714286</v>
      </c>
      <c r="O26" s="32">
        <v>47.2</v>
      </c>
      <c r="P26" s="33">
        <f t="shared" si="2"/>
        <v>62.3595238095238</v>
      </c>
      <c r="W26" s="67" t="s">
        <v>787</v>
      </c>
      <c r="X26" s="72" t="s">
        <v>587</v>
      </c>
      <c r="Y26" s="76">
        <v>70.7</v>
      </c>
      <c r="Z26" s="76">
        <v>76.5</v>
      </c>
      <c r="AA26" s="76">
        <v>46.1</v>
      </c>
      <c r="AB26" s="76">
        <v>48</v>
      </c>
      <c r="AC26" s="78">
        <v>60.3</v>
      </c>
      <c r="AD26" s="78"/>
      <c r="AE26" s="77">
        <v>24</v>
      </c>
      <c r="AF26" s="78">
        <v>44.7630952380952</v>
      </c>
      <c r="AG26" s="67" t="s">
        <v>807</v>
      </c>
      <c r="AN26" s="40" t="s">
        <v>586</v>
      </c>
      <c r="AO26" s="98" t="s">
        <v>587</v>
      </c>
      <c r="AP26" s="43">
        <v>70.6666666666667</v>
      </c>
      <c r="AQ26" s="30">
        <v>76.5</v>
      </c>
      <c r="AR26" s="43">
        <v>46.0952380952381</v>
      </c>
      <c r="AS26" s="97">
        <v>50</v>
      </c>
      <c r="AT26" s="80">
        <v>60.8154761904762</v>
      </c>
      <c r="AV26" s="80">
        <v>45.1630952380953</v>
      </c>
      <c r="AW26" s="40" t="s">
        <v>575</v>
      </c>
    </row>
    <row r="27" spans="1:49">
      <c r="A27" s="24" t="s">
        <v>591</v>
      </c>
      <c r="B27" s="26">
        <v>40.3333333333333</v>
      </c>
      <c r="C27" s="25">
        <v>50</v>
      </c>
      <c r="D27" s="25">
        <v>64</v>
      </c>
      <c r="E27" s="26">
        <v>81.4285714285714</v>
      </c>
      <c r="F27" s="26">
        <v>50</v>
      </c>
      <c r="G27" s="27">
        <f t="shared" si="0"/>
        <v>55.4404761904762</v>
      </c>
      <c r="H27" s="27">
        <f t="shared" si="1"/>
        <v>58.9404761904762</v>
      </c>
      <c r="K27" s="28" t="s">
        <v>591</v>
      </c>
      <c r="L27" s="32">
        <v>38</v>
      </c>
      <c r="M27" s="30">
        <v>62</v>
      </c>
      <c r="N27" s="31">
        <v>50.1428571428571</v>
      </c>
      <c r="O27" s="32">
        <v>49</v>
      </c>
      <c r="P27" s="33">
        <f t="shared" si="2"/>
        <v>49.7857142857143</v>
      </c>
      <c r="W27" s="67" t="s">
        <v>805</v>
      </c>
      <c r="X27" s="72" t="s">
        <v>592</v>
      </c>
      <c r="Y27" s="76">
        <v>37</v>
      </c>
      <c r="Z27" s="76">
        <v>65.5</v>
      </c>
      <c r="AA27" s="76">
        <v>45.7</v>
      </c>
      <c r="AB27" s="76">
        <v>50</v>
      </c>
      <c r="AC27" s="78">
        <v>49.5</v>
      </c>
      <c r="AD27" s="78"/>
      <c r="AE27" s="77">
        <v>25</v>
      </c>
      <c r="AF27" s="78">
        <v>44.5035714285714</v>
      </c>
      <c r="AG27" s="67" t="s">
        <v>809</v>
      </c>
      <c r="AN27" s="40" t="s">
        <v>591</v>
      </c>
      <c r="AO27" s="98" t="s">
        <v>592</v>
      </c>
      <c r="AP27" s="43">
        <v>37</v>
      </c>
      <c r="AQ27" s="30">
        <v>65.5</v>
      </c>
      <c r="AR27" s="43">
        <v>45.6666666666667</v>
      </c>
      <c r="AS27" s="97">
        <v>52.4</v>
      </c>
      <c r="AT27" s="80">
        <v>50.1416666666667</v>
      </c>
      <c r="AV27" s="80">
        <v>44.6035714285714</v>
      </c>
      <c r="AW27" s="40" t="s">
        <v>665</v>
      </c>
    </row>
    <row r="28" spans="1:49">
      <c r="A28" s="24" t="s">
        <v>596</v>
      </c>
      <c r="B28" s="26">
        <v>42.3333333333333</v>
      </c>
      <c r="C28" s="25">
        <v>35.5</v>
      </c>
      <c r="D28" s="25">
        <v>45.5</v>
      </c>
      <c r="E28" s="26">
        <v>53.7142857142857</v>
      </c>
      <c r="F28" s="26">
        <v>45.4285714285714</v>
      </c>
      <c r="G28" s="27">
        <f t="shared" si="0"/>
        <v>44.2440476190476</v>
      </c>
      <c r="H28" s="27">
        <f t="shared" si="1"/>
        <v>46.7440476190476</v>
      </c>
      <c r="K28" s="28" t="s">
        <v>596</v>
      </c>
      <c r="L28" s="32">
        <v>42.3333333333333</v>
      </c>
      <c r="M28" s="30">
        <v>63</v>
      </c>
      <c r="N28" s="31">
        <v>50.5714285714286</v>
      </c>
      <c r="O28" s="32">
        <v>39.4</v>
      </c>
      <c r="P28" s="33">
        <f t="shared" si="2"/>
        <v>48.8261904761905</v>
      </c>
      <c r="W28" s="67" t="s">
        <v>810</v>
      </c>
      <c r="X28" s="72" t="s">
        <v>597</v>
      </c>
      <c r="Y28" s="76">
        <v>41</v>
      </c>
      <c r="Z28" s="76">
        <v>61</v>
      </c>
      <c r="AA28" s="76">
        <v>31.8</v>
      </c>
      <c r="AB28" s="76">
        <v>40.4</v>
      </c>
      <c r="AC28" s="78">
        <v>43.6</v>
      </c>
      <c r="AD28" s="78"/>
      <c r="AE28" s="77">
        <v>26</v>
      </c>
      <c r="AF28" s="78">
        <v>43.552380952381</v>
      </c>
      <c r="AG28" s="67" t="s">
        <v>810</v>
      </c>
      <c r="AN28" s="40" t="s">
        <v>596</v>
      </c>
      <c r="AO28" s="98" t="s">
        <v>597</v>
      </c>
      <c r="AP28" s="43">
        <v>41</v>
      </c>
      <c r="AQ28" s="30">
        <v>61</v>
      </c>
      <c r="AR28" s="43">
        <v>31.8095238095238</v>
      </c>
      <c r="AS28" s="97">
        <v>42.2</v>
      </c>
      <c r="AT28" s="80">
        <v>44.0023809523809</v>
      </c>
      <c r="AV28" s="80">
        <v>44.0023809523809</v>
      </c>
      <c r="AW28" s="40" t="s">
        <v>596</v>
      </c>
    </row>
    <row r="29" spans="1:49">
      <c r="A29" s="24" t="s">
        <v>601</v>
      </c>
      <c r="B29" s="26">
        <v>62</v>
      </c>
      <c r="C29" s="25">
        <v>49.5</v>
      </c>
      <c r="D29" s="25">
        <v>22.5</v>
      </c>
      <c r="E29" s="26">
        <v>54</v>
      </c>
      <c r="F29" s="26">
        <v>25.7142857142857</v>
      </c>
      <c r="G29" s="27">
        <f t="shared" si="0"/>
        <v>47.8035714285714</v>
      </c>
      <c r="H29" s="27">
        <f t="shared" si="1"/>
        <v>41.0535714285714</v>
      </c>
      <c r="K29" s="28" t="s">
        <v>601</v>
      </c>
      <c r="L29" s="32">
        <v>66.6666666666667</v>
      </c>
      <c r="M29" s="30">
        <v>31</v>
      </c>
      <c r="N29" s="31">
        <v>46.7142857142857</v>
      </c>
      <c r="O29" s="32">
        <v>28</v>
      </c>
      <c r="P29" s="33">
        <f t="shared" si="2"/>
        <v>43.0952380952381</v>
      </c>
      <c r="W29" s="67" t="s">
        <v>811</v>
      </c>
      <c r="X29" s="72" t="s">
        <v>602</v>
      </c>
      <c r="Y29" s="76">
        <v>66.3</v>
      </c>
      <c r="Z29" s="76">
        <v>25.5</v>
      </c>
      <c r="AA29" s="76">
        <v>42.2</v>
      </c>
      <c r="AB29" s="76">
        <v>28.8</v>
      </c>
      <c r="AC29" s="78">
        <v>40.7</v>
      </c>
      <c r="AD29" s="78"/>
      <c r="AE29" s="77">
        <v>27</v>
      </c>
      <c r="AF29" s="78">
        <v>43.4321428571429</v>
      </c>
      <c r="AG29" s="67" t="s">
        <v>812</v>
      </c>
      <c r="AN29" s="40" t="s">
        <v>601</v>
      </c>
      <c r="AO29" s="98" t="s">
        <v>602</v>
      </c>
      <c r="AP29" s="43">
        <v>66.3333333333333</v>
      </c>
      <c r="AQ29" s="30">
        <v>25.5</v>
      </c>
      <c r="AR29" s="43">
        <v>42.1904761904762</v>
      </c>
      <c r="AS29" s="97">
        <v>30</v>
      </c>
      <c r="AT29" s="80">
        <v>41.0059523809524</v>
      </c>
      <c r="AV29" s="80">
        <v>43.2321428571428</v>
      </c>
      <c r="AW29" s="40" t="s">
        <v>606</v>
      </c>
    </row>
    <row r="30" spans="1:49">
      <c r="A30" s="24" t="s">
        <v>606</v>
      </c>
      <c r="B30" s="26">
        <v>41.3333333333333</v>
      </c>
      <c r="C30" s="25">
        <v>30.5</v>
      </c>
      <c r="D30" s="25">
        <v>33.5</v>
      </c>
      <c r="E30" s="26">
        <v>31.4285714285714</v>
      </c>
      <c r="F30" s="26">
        <v>34.4285714285714</v>
      </c>
      <c r="G30" s="27">
        <f t="shared" si="0"/>
        <v>34.422619047619</v>
      </c>
      <c r="H30" s="27">
        <f t="shared" si="1"/>
        <v>35.172619047619</v>
      </c>
      <c r="K30" s="28" t="s">
        <v>606</v>
      </c>
      <c r="L30" s="32">
        <v>43.6666666666667</v>
      </c>
      <c r="M30" s="30">
        <v>51.5</v>
      </c>
      <c r="N30" s="31">
        <v>31.5714285714286</v>
      </c>
      <c r="O30" s="32">
        <v>38.2</v>
      </c>
      <c r="P30" s="33">
        <f t="shared" si="2"/>
        <v>41.2345238095238</v>
      </c>
      <c r="W30" s="67" t="s">
        <v>812</v>
      </c>
      <c r="X30" s="72" t="s">
        <v>607</v>
      </c>
      <c r="Y30" s="76">
        <v>42.3</v>
      </c>
      <c r="Z30" s="76">
        <v>46.5</v>
      </c>
      <c r="AA30" s="76">
        <v>46.1</v>
      </c>
      <c r="AB30" s="76">
        <v>38.8</v>
      </c>
      <c r="AC30" s="78">
        <v>43.4</v>
      </c>
      <c r="AD30" s="78"/>
      <c r="AE30" s="77">
        <v>28</v>
      </c>
      <c r="AF30" s="78">
        <v>43.2321428571429</v>
      </c>
      <c r="AG30" s="67" t="s">
        <v>813</v>
      </c>
      <c r="AN30" s="40" t="s">
        <v>606</v>
      </c>
      <c r="AO30" s="98" t="s">
        <v>607</v>
      </c>
      <c r="AP30" s="43">
        <v>42.3333333333333</v>
      </c>
      <c r="AQ30" s="30">
        <v>46.5</v>
      </c>
      <c r="AR30" s="43">
        <v>46.0952380952381</v>
      </c>
      <c r="AS30" s="97">
        <v>38</v>
      </c>
      <c r="AT30" s="80">
        <v>43.2321428571428</v>
      </c>
      <c r="AV30" s="80">
        <v>42.7321428571428</v>
      </c>
      <c r="AW30" s="40" t="s">
        <v>660</v>
      </c>
    </row>
    <row r="31" spans="1:49">
      <c r="A31" s="24" t="s">
        <v>611</v>
      </c>
      <c r="B31" s="26">
        <v>50.6666666666667</v>
      </c>
      <c r="C31" s="25">
        <v>47</v>
      </c>
      <c r="D31" s="25">
        <v>51</v>
      </c>
      <c r="E31" s="26">
        <v>24.7142857142857</v>
      </c>
      <c r="F31" s="26">
        <v>26.8571428571429</v>
      </c>
      <c r="G31" s="27">
        <f t="shared" si="0"/>
        <v>37.3095238095238</v>
      </c>
      <c r="H31" s="27">
        <f t="shared" si="1"/>
        <v>38.3095238095238</v>
      </c>
      <c r="K31" s="28" t="s">
        <v>611</v>
      </c>
      <c r="L31" s="32">
        <v>48</v>
      </c>
      <c r="M31" s="30">
        <v>61.5</v>
      </c>
      <c r="N31" s="31">
        <v>17.5714285714286</v>
      </c>
      <c r="O31" s="32">
        <v>27</v>
      </c>
      <c r="P31" s="33">
        <f t="shared" si="2"/>
        <v>38.5178571428571</v>
      </c>
      <c r="W31" s="67" t="s">
        <v>814</v>
      </c>
      <c r="X31" s="72" t="s">
        <v>612</v>
      </c>
      <c r="Y31" s="76">
        <v>48.3</v>
      </c>
      <c r="Z31" s="76">
        <v>61</v>
      </c>
      <c r="AA31" s="76">
        <v>25</v>
      </c>
      <c r="AB31" s="76">
        <v>27.2</v>
      </c>
      <c r="AC31" s="78">
        <v>40.4</v>
      </c>
      <c r="AD31" s="78"/>
      <c r="AE31" s="77">
        <v>29</v>
      </c>
      <c r="AF31" s="78">
        <v>40.7059523809524</v>
      </c>
      <c r="AG31" s="67" t="s">
        <v>811</v>
      </c>
      <c r="AN31" s="40" t="s">
        <v>611</v>
      </c>
      <c r="AO31" s="98" t="s">
        <v>612</v>
      </c>
      <c r="AP31" s="43">
        <v>48.3333333333333</v>
      </c>
      <c r="AQ31" s="30">
        <v>61</v>
      </c>
      <c r="AR31" s="43">
        <v>25</v>
      </c>
      <c r="AS31" s="97">
        <v>28.2</v>
      </c>
      <c r="AT31" s="80">
        <v>40.6333333333333</v>
      </c>
      <c r="AV31" s="80">
        <v>41.377380952381</v>
      </c>
      <c r="AW31" s="40" t="s">
        <v>549</v>
      </c>
    </row>
    <row r="32" spans="1:49">
      <c r="A32" s="24" t="s">
        <v>616</v>
      </c>
      <c r="B32" s="26">
        <v>42</v>
      </c>
      <c r="C32" s="25">
        <v>29</v>
      </c>
      <c r="D32" s="25">
        <v>52</v>
      </c>
      <c r="E32" s="26">
        <v>40.2857142857143</v>
      </c>
      <c r="F32" s="26">
        <v>44.4285714285714</v>
      </c>
      <c r="G32" s="27">
        <f t="shared" si="0"/>
        <v>38.9285714285714</v>
      </c>
      <c r="H32" s="27">
        <f t="shared" si="1"/>
        <v>44.6785714285714</v>
      </c>
      <c r="K32" s="28" t="s">
        <v>616</v>
      </c>
      <c r="L32" s="32">
        <v>39.6666666666667</v>
      </c>
      <c r="M32" s="30">
        <v>45.5</v>
      </c>
      <c r="N32" s="31">
        <v>46.8571428571429</v>
      </c>
      <c r="O32" s="32">
        <v>44.6</v>
      </c>
      <c r="P32" s="33">
        <f t="shared" si="2"/>
        <v>44.1559523809524</v>
      </c>
      <c r="W32" s="67" t="s">
        <v>815</v>
      </c>
      <c r="X32" s="72" t="s">
        <v>617</v>
      </c>
      <c r="Y32" s="76">
        <v>40</v>
      </c>
      <c r="Z32" s="76">
        <v>50.5</v>
      </c>
      <c r="AA32" s="76">
        <v>21.1</v>
      </c>
      <c r="AB32" s="76">
        <v>44.6</v>
      </c>
      <c r="AC32" s="78">
        <v>39.1</v>
      </c>
      <c r="AD32" s="78"/>
      <c r="AE32" s="77">
        <v>30</v>
      </c>
      <c r="AF32" s="78">
        <v>40.677380952381</v>
      </c>
      <c r="AG32" s="67" t="s">
        <v>801</v>
      </c>
      <c r="AN32" s="40" t="s">
        <v>616</v>
      </c>
      <c r="AO32" s="98" t="s">
        <v>617</v>
      </c>
      <c r="AP32" s="43">
        <v>40</v>
      </c>
      <c r="AQ32" s="30">
        <v>50.5</v>
      </c>
      <c r="AR32" s="43">
        <v>21.1428571428571</v>
      </c>
      <c r="AS32" s="97">
        <v>45.2</v>
      </c>
      <c r="AT32" s="80">
        <v>39.2107142857143</v>
      </c>
      <c r="AV32" s="80">
        <v>41.0059523809524</v>
      </c>
      <c r="AW32" s="40" t="s">
        <v>601</v>
      </c>
    </row>
    <row r="33" spans="1:49">
      <c r="A33" s="24" t="s">
        <v>621</v>
      </c>
      <c r="B33" s="26">
        <v>57.6666666666667</v>
      </c>
      <c r="C33" s="25">
        <v>79</v>
      </c>
      <c r="D33" s="25">
        <v>71</v>
      </c>
      <c r="E33" s="26">
        <v>64.8571428571429</v>
      </c>
      <c r="F33" s="26">
        <v>47.8571428571429</v>
      </c>
      <c r="G33" s="27">
        <f t="shared" si="0"/>
        <v>62.3452380952381</v>
      </c>
      <c r="H33" s="27">
        <f t="shared" si="1"/>
        <v>60.3452380952381</v>
      </c>
      <c r="K33" s="28" t="s">
        <v>621</v>
      </c>
      <c r="L33" s="32">
        <v>57.6666666666667</v>
      </c>
      <c r="M33" s="30">
        <v>73.5</v>
      </c>
      <c r="N33" s="31">
        <v>53</v>
      </c>
      <c r="O33" s="32">
        <v>51.4</v>
      </c>
      <c r="P33" s="33">
        <f t="shared" si="2"/>
        <v>58.8916666666667</v>
      </c>
      <c r="W33" s="67" t="s">
        <v>800</v>
      </c>
      <c r="X33" s="72" t="s">
        <v>622</v>
      </c>
      <c r="Y33" s="76">
        <v>57.7</v>
      </c>
      <c r="Z33" s="76">
        <v>74</v>
      </c>
      <c r="AA33" s="76">
        <v>29.7</v>
      </c>
      <c r="AB33" s="76">
        <v>51.6</v>
      </c>
      <c r="AC33" s="78">
        <v>53.2</v>
      </c>
      <c r="AD33" s="78"/>
      <c r="AE33" s="77">
        <v>31</v>
      </c>
      <c r="AF33" s="78">
        <v>40.6321428571429</v>
      </c>
      <c r="AG33" s="67" t="s">
        <v>792</v>
      </c>
      <c r="AN33" s="40" t="s">
        <v>621</v>
      </c>
      <c r="AO33" s="98" t="s">
        <v>622</v>
      </c>
      <c r="AP33" s="43">
        <v>57.6666666666667</v>
      </c>
      <c r="AQ33" s="30">
        <v>74</v>
      </c>
      <c r="AR33" s="43">
        <v>29.6666666666667</v>
      </c>
      <c r="AS33" s="97">
        <v>52.4</v>
      </c>
      <c r="AT33" s="80">
        <v>53.4333333333334</v>
      </c>
      <c r="AV33" s="80">
        <v>40.7321428571428</v>
      </c>
      <c r="AW33" s="40" t="s">
        <v>515</v>
      </c>
    </row>
    <row r="34" spans="1:49">
      <c r="A34" s="24" t="s">
        <v>626</v>
      </c>
      <c r="B34" s="26">
        <v>35</v>
      </c>
      <c r="C34" s="25">
        <v>37</v>
      </c>
      <c r="D34" s="25">
        <v>29</v>
      </c>
      <c r="E34" s="26">
        <v>36.4285714285714</v>
      </c>
      <c r="F34" s="26">
        <v>25.1428571428571</v>
      </c>
      <c r="G34" s="27">
        <f t="shared" si="0"/>
        <v>33.3928571428571</v>
      </c>
      <c r="H34" s="27">
        <f t="shared" si="1"/>
        <v>31.3928571428571</v>
      </c>
      <c r="K34" s="28" t="s">
        <v>626</v>
      </c>
      <c r="L34" s="32">
        <v>33</v>
      </c>
      <c r="M34" s="30">
        <v>28.5</v>
      </c>
      <c r="N34" s="31">
        <v>34.1428571428571</v>
      </c>
      <c r="O34" s="32">
        <v>27</v>
      </c>
      <c r="P34" s="33">
        <f t="shared" si="2"/>
        <v>30.6607142857143</v>
      </c>
      <c r="W34" s="67" t="s">
        <v>816</v>
      </c>
      <c r="X34" s="72" t="s">
        <v>627</v>
      </c>
      <c r="Y34" s="76">
        <v>32</v>
      </c>
      <c r="Z34" s="76">
        <v>54</v>
      </c>
      <c r="AA34" s="76">
        <v>29.7</v>
      </c>
      <c r="AB34" s="76">
        <v>27.4</v>
      </c>
      <c r="AC34" s="78">
        <v>35.8</v>
      </c>
      <c r="AD34" s="78"/>
      <c r="AE34" s="77">
        <v>32</v>
      </c>
      <c r="AF34" s="78">
        <v>40.3833333333333</v>
      </c>
      <c r="AG34" s="67" t="s">
        <v>814</v>
      </c>
      <c r="AN34" s="40" t="s">
        <v>626</v>
      </c>
      <c r="AO34" s="98" t="s">
        <v>627</v>
      </c>
      <c r="AP34" s="43">
        <v>32</v>
      </c>
      <c r="AQ34" s="30">
        <v>54</v>
      </c>
      <c r="AR34" s="43">
        <v>29.6666666666667</v>
      </c>
      <c r="AS34" s="97">
        <v>28.2</v>
      </c>
      <c r="AT34" s="80">
        <v>35.9666666666667</v>
      </c>
      <c r="AV34" s="80">
        <v>40.6333333333333</v>
      </c>
      <c r="AW34" s="40" t="s">
        <v>611</v>
      </c>
    </row>
    <row r="35" spans="1:49">
      <c r="A35" s="24" t="s">
        <v>631</v>
      </c>
      <c r="B35" s="26">
        <v>48.3333333333333</v>
      </c>
      <c r="C35" s="25">
        <v>45.5</v>
      </c>
      <c r="D35" s="25">
        <v>40.5</v>
      </c>
      <c r="E35" s="26">
        <v>81</v>
      </c>
      <c r="F35" s="26">
        <v>56.1428571428571</v>
      </c>
      <c r="G35" s="27">
        <f t="shared" si="0"/>
        <v>57.7440476190476</v>
      </c>
      <c r="H35" s="27">
        <f t="shared" si="1"/>
        <v>56.4940476190476</v>
      </c>
      <c r="K35" s="28" t="s">
        <v>631</v>
      </c>
      <c r="L35" s="32">
        <v>54.6666666666667</v>
      </c>
      <c r="M35" s="30">
        <v>46</v>
      </c>
      <c r="N35" s="31">
        <v>56</v>
      </c>
      <c r="O35" s="32">
        <v>53.6</v>
      </c>
      <c r="P35" s="33">
        <f t="shared" si="2"/>
        <v>52.5666666666667</v>
      </c>
      <c r="W35" s="67" t="s">
        <v>808</v>
      </c>
      <c r="X35" s="72" t="s">
        <v>632</v>
      </c>
      <c r="Y35" s="76">
        <v>54.3</v>
      </c>
      <c r="Z35" s="76">
        <v>45.5</v>
      </c>
      <c r="AA35" s="76">
        <v>32.7</v>
      </c>
      <c r="AB35" s="76">
        <v>54</v>
      </c>
      <c r="AC35" s="78">
        <v>46.6</v>
      </c>
      <c r="AD35" s="78"/>
      <c r="AE35" s="77">
        <v>33</v>
      </c>
      <c r="AF35" s="78">
        <v>39.0607142857143</v>
      </c>
      <c r="AG35" s="67" t="s">
        <v>815</v>
      </c>
      <c r="AN35" s="40" t="s">
        <v>631</v>
      </c>
      <c r="AO35" s="98" t="s">
        <v>632</v>
      </c>
      <c r="AP35" s="43">
        <v>54.3333333333333</v>
      </c>
      <c r="AQ35" s="30">
        <v>45.5</v>
      </c>
      <c r="AR35" s="43">
        <v>32.6666666666667</v>
      </c>
      <c r="AS35" s="97">
        <v>52</v>
      </c>
      <c r="AT35" s="80">
        <v>46.125</v>
      </c>
      <c r="AV35" s="80">
        <v>39.2107142857143</v>
      </c>
      <c r="AW35" s="40" t="s">
        <v>616</v>
      </c>
    </row>
    <row r="36" spans="1:49">
      <c r="A36" s="24" t="s">
        <v>636</v>
      </c>
      <c r="B36" s="26">
        <v>52.6666666666667</v>
      </c>
      <c r="C36" s="25">
        <v>47.5</v>
      </c>
      <c r="D36" s="25">
        <v>64.5</v>
      </c>
      <c r="E36" s="26">
        <v>43.8571428571429</v>
      </c>
      <c r="F36" s="26">
        <v>61.4285714285714</v>
      </c>
      <c r="G36" s="27">
        <f t="shared" si="0"/>
        <v>51.3630952380953</v>
      </c>
      <c r="H36" s="27">
        <f t="shared" si="1"/>
        <v>55.6130952380953</v>
      </c>
      <c r="K36" s="28" t="s">
        <v>636</v>
      </c>
      <c r="L36" s="32">
        <v>52</v>
      </c>
      <c r="M36" s="30">
        <v>75</v>
      </c>
      <c r="N36" s="31">
        <v>49.4285714285714</v>
      </c>
      <c r="O36" s="32">
        <v>65.6</v>
      </c>
      <c r="P36" s="33">
        <f t="shared" si="2"/>
        <v>60.5071428571429</v>
      </c>
      <c r="W36" s="67" t="s">
        <v>791</v>
      </c>
      <c r="X36" s="72" t="s">
        <v>637</v>
      </c>
      <c r="Y36" s="76">
        <v>51.7</v>
      </c>
      <c r="Z36" s="76">
        <v>70</v>
      </c>
      <c r="AA36" s="76">
        <v>34.4</v>
      </c>
      <c r="AB36" s="76">
        <v>66.2</v>
      </c>
      <c r="AC36" s="78">
        <v>55.6</v>
      </c>
      <c r="AD36" s="78"/>
      <c r="AE36" s="77">
        <v>34</v>
      </c>
      <c r="AF36" s="78">
        <v>38.8619047619048</v>
      </c>
      <c r="AG36" s="67" t="s">
        <v>789</v>
      </c>
      <c r="AN36" s="40" t="s">
        <v>636</v>
      </c>
      <c r="AO36" s="98" t="s">
        <v>637</v>
      </c>
      <c r="AP36" s="43">
        <v>51.6666666666667</v>
      </c>
      <c r="AQ36" s="30">
        <v>70</v>
      </c>
      <c r="AR36" s="43">
        <v>34.4285714285714</v>
      </c>
      <c r="AS36" s="97">
        <v>65</v>
      </c>
      <c r="AT36" s="80">
        <v>55.2738095238095</v>
      </c>
      <c r="AV36" s="80">
        <v>39.1619047619048</v>
      </c>
      <c r="AW36" s="40" t="s">
        <v>503</v>
      </c>
    </row>
    <row r="37" spans="1:49">
      <c r="A37" s="24" t="s">
        <v>641</v>
      </c>
      <c r="B37" s="26">
        <v>40.6666666666667</v>
      </c>
      <c r="C37" s="25">
        <v>36.5</v>
      </c>
      <c r="D37" s="25">
        <v>44.5</v>
      </c>
      <c r="E37" s="26">
        <v>50.5714285714286</v>
      </c>
      <c r="F37" s="26">
        <v>28.1428571428571</v>
      </c>
      <c r="G37" s="27">
        <f t="shared" si="0"/>
        <v>38.9702380952381</v>
      </c>
      <c r="H37" s="27">
        <f t="shared" si="1"/>
        <v>40.9702380952381</v>
      </c>
      <c r="K37" s="28" t="s">
        <v>641</v>
      </c>
      <c r="L37" s="32">
        <v>43</v>
      </c>
      <c r="M37" s="30">
        <v>51</v>
      </c>
      <c r="N37" s="31">
        <v>38.7142857142857</v>
      </c>
      <c r="O37" s="32">
        <v>29.6</v>
      </c>
      <c r="P37" s="33">
        <f t="shared" si="2"/>
        <v>40.5785714285714</v>
      </c>
      <c r="W37" s="67" t="s">
        <v>817</v>
      </c>
      <c r="X37" s="72" t="s">
        <v>642</v>
      </c>
      <c r="Y37" s="76">
        <v>42.7</v>
      </c>
      <c r="Z37" s="76">
        <v>53</v>
      </c>
      <c r="AA37" s="76">
        <v>24.5</v>
      </c>
      <c r="AB37" s="76">
        <v>30.2</v>
      </c>
      <c r="AC37" s="78">
        <v>37.6</v>
      </c>
      <c r="AD37" s="78"/>
      <c r="AE37" s="77">
        <v>35</v>
      </c>
      <c r="AF37" s="78">
        <v>37.597619047619</v>
      </c>
      <c r="AG37" s="67" t="s">
        <v>817</v>
      </c>
      <c r="AN37" s="40" t="s">
        <v>641</v>
      </c>
      <c r="AO37" s="98" t="s">
        <v>642</v>
      </c>
      <c r="AP37" s="43">
        <v>42.6666666666667</v>
      </c>
      <c r="AQ37" s="30">
        <v>53</v>
      </c>
      <c r="AR37" s="43">
        <v>24.5238095238095</v>
      </c>
      <c r="AS37" s="97">
        <v>29.8</v>
      </c>
      <c r="AT37" s="80">
        <v>37.4976190476191</v>
      </c>
      <c r="AV37" s="80">
        <v>37.4976190476191</v>
      </c>
      <c r="AW37" s="40" t="s">
        <v>641</v>
      </c>
    </row>
    <row r="38" spans="1:49">
      <c r="A38" s="24" t="s">
        <v>645</v>
      </c>
      <c r="B38" s="26">
        <v>62.3333333333333</v>
      </c>
      <c r="C38" s="25">
        <v>46</v>
      </c>
      <c r="D38" s="25">
        <v>59</v>
      </c>
      <c r="E38" s="26">
        <v>50.1428571428571</v>
      </c>
      <c r="F38" s="26">
        <v>49.4285714285714</v>
      </c>
      <c r="G38" s="27">
        <f t="shared" si="0"/>
        <v>51.9761904761905</v>
      </c>
      <c r="H38" s="27">
        <f t="shared" si="1"/>
        <v>55.2261904761905</v>
      </c>
      <c r="K38" s="28" t="s">
        <v>645</v>
      </c>
      <c r="L38" s="32">
        <v>63</v>
      </c>
      <c r="M38" s="30">
        <v>68.5</v>
      </c>
      <c r="N38" s="31">
        <v>47</v>
      </c>
      <c r="O38" s="32">
        <v>49.2</v>
      </c>
      <c r="P38" s="33">
        <f t="shared" si="2"/>
        <v>56.925</v>
      </c>
      <c r="W38" s="67" t="s">
        <v>793</v>
      </c>
      <c r="X38" s="72" t="s">
        <v>646</v>
      </c>
      <c r="Y38" s="76">
        <v>62.7</v>
      </c>
      <c r="Z38" s="76">
        <v>67.5</v>
      </c>
      <c r="AA38" s="76">
        <v>41</v>
      </c>
      <c r="AB38" s="76">
        <v>49.8</v>
      </c>
      <c r="AC38" s="78">
        <v>55.2</v>
      </c>
      <c r="AD38" s="78"/>
      <c r="AE38" s="77">
        <v>36</v>
      </c>
      <c r="AF38" s="78">
        <v>35.7666666666667</v>
      </c>
      <c r="AG38" s="67" t="s">
        <v>816</v>
      </c>
      <c r="AN38" s="40" t="s">
        <v>645</v>
      </c>
      <c r="AO38" s="98" t="s">
        <v>646</v>
      </c>
      <c r="AP38" s="43">
        <v>62.6666666666667</v>
      </c>
      <c r="AQ38" s="30">
        <v>67.5</v>
      </c>
      <c r="AR38" s="43">
        <v>40.952380952381</v>
      </c>
      <c r="AS38" s="97">
        <v>51.8</v>
      </c>
      <c r="AT38" s="80">
        <v>55.7297619047619</v>
      </c>
      <c r="AV38" s="80">
        <v>35.9666666666667</v>
      </c>
      <c r="AW38" s="40" t="s">
        <v>626</v>
      </c>
    </row>
    <row r="39" spans="1:49">
      <c r="A39" s="24" t="s">
        <v>650</v>
      </c>
      <c r="B39" s="26">
        <v>66</v>
      </c>
      <c r="C39" s="25">
        <v>44.5</v>
      </c>
      <c r="D39" s="25">
        <v>54.5</v>
      </c>
      <c r="E39" s="26">
        <v>52.7142857142857</v>
      </c>
      <c r="F39" s="26">
        <v>46.4285714285714</v>
      </c>
      <c r="G39" s="27">
        <f t="shared" si="0"/>
        <v>52.4107142857143</v>
      </c>
      <c r="H39" s="27">
        <f t="shared" si="1"/>
        <v>54.9107142857143</v>
      </c>
      <c r="K39" s="28" t="s">
        <v>650</v>
      </c>
      <c r="L39" s="32">
        <v>66.6666666666667</v>
      </c>
      <c r="M39" s="30">
        <v>56</v>
      </c>
      <c r="N39" s="31">
        <v>31.1428571428571</v>
      </c>
      <c r="O39" s="32">
        <v>50</v>
      </c>
      <c r="P39" s="33">
        <f t="shared" si="2"/>
        <v>50.952380952381</v>
      </c>
      <c r="W39" s="67" t="s">
        <v>803</v>
      </c>
      <c r="X39" s="72" t="s">
        <v>651</v>
      </c>
      <c r="Y39" s="76">
        <v>66</v>
      </c>
      <c r="Z39" s="76">
        <v>54.5</v>
      </c>
      <c r="AA39" s="76">
        <v>31</v>
      </c>
      <c r="AB39" s="76">
        <v>50.8</v>
      </c>
      <c r="AC39" s="78">
        <v>50.6</v>
      </c>
      <c r="AD39" s="78"/>
      <c r="AE39" s="77">
        <v>37</v>
      </c>
      <c r="AF39" s="78">
        <v>34.0214285714286</v>
      </c>
      <c r="AG39" s="67" t="s">
        <v>798</v>
      </c>
      <c r="AN39" s="40" t="s">
        <v>650</v>
      </c>
      <c r="AO39" s="98" t="s">
        <v>651</v>
      </c>
      <c r="AP39" s="43">
        <v>66</v>
      </c>
      <c r="AQ39" s="30">
        <v>54.5</v>
      </c>
      <c r="AR39" s="43">
        <v>31</v>
      </c>
      <c r="AS39" s="97">
        <v>48.8</v>
      </c>
      <c r="AT39" s="80">
        <v>50.075</v>
      </c>
      <c r="AV39" s="80">
        <v>34.1714285714286</v>
      </c>
      <c r="AW39" s="40" t="s">
        <v>533</v>
      </c>
    </row>
    <row r="40" spans="1:49">
      <c r="A40" s="24" t="s">
        <v>655</v>
      </c>
      <c r="B40" s="26">
        <v>37.6666666666667</v>
      </c>
      <c r="C40" s="25">
        <v>51.5</v>
      </c>
      <c r="D40" s="25">
        <v>37.5</v>
      </c>
      <c r="E40" s="26">
        <v>40.7142857142857</v>
      </c>
      <c r="F40" s="26">
        <v>65</v>
      </c>
      <c r="G40" s="27">
        <f t="shared" si="0"/>
        <v>48.7202380952381</v>
      </c>
      <c r="H40" s="27">
        <f t="shared" si="1"/>
        <v>45.2202380952381</v>
      </c>
      <c r="K40" s="28" t="s">
        <v>655</v>
      </c>
      <c r="L40" s="32">
        <v>35.3333333333333</v>
      </c>
      <c r="M40" s="30">
        <v>26.5</v>
      </c>
      <c r="N40" s="31">
        <v>44.4285714285714</v>
      </c>
      <c r="O40" s="32">
        <v>60.4</v>
      </c>
      <c r="P40" s="33">
        <f t="shared" si="2"/>
        <v>41.6654761904762</v>
      </c>
      <c r="W40" s="67" t="s">
        <v>818</v>
      </c>
      <c r="X40" s="72" t="s">
        <v>656</v>
      </c>
      <c r="Y40" s="76">
        <v>35.3</v>
      </c>
      <c r="Z40" s="76">
        <v>28.5</v>
      </c>
      <c r="AA40" s="76">
        <v>13.4</v>
      </c>
      <c r="AB40" s="76">
        <v>57.8</v>
      </c>
      <c r="AC40" s="78">
        <v>33.8</v>
      </c>
      <c r="AD40" s="78"/>
      <c r="AE40" s="77">
        <v>38</v>
      </c>
      <c r="AF40" s="78">
        <v>33.7535714285714</v>
      </c>
      <c r="AG40" s="67" t="s">
        <v>818</v>
      </c>
      <c r="AN40" s="40" t="s">
        <v>655</v>
      </c>
      <c r="AO40" s="98" t="s">
        <v>656</v>
      </c>
      <c r="AP40" s="43">
        <v>35.3333333333333</v>
      </c>
      <c r="AQ40" s="30">
        <v>28.5</v>
      </c>
      <c r="AR40" s="43">
        <v>13.3809523809524</v>
      </c>
      <c r="AS40" s="97">
        <v>55.8</v>
      </c>
      <c r="AT40" s="80">
        <v>33.2535714285714</v>
      </c>
      <c r="AV40" s="80">
        <v>33.2535714285714</v>
      </c>
      <c r="AW40" s="40" t="s">
        <v>655</v>
      </c>
    </row>
    <row r="41" spans="1:49">
      <c r="A41" s="24" t="s">
        <v>660</v>
      </c>
      <c r="B41" s="26">
        <v>36</v>
      </c>
      <c r="C41" s="25">
        <v>39.5</v>
      </c>
      <c r="D41" s="25">
        <v>54.5</v>
      </c>
      <c r="E41" s="26">
        <v>44.2857142857143</v>
      </c>
      <c r="F41" s="26">
        <v>59.5714285714286</v>
      </c>
      <c r="G41" s="27">
        <f t="shared" si="0"/>
        <v>44.8392857142857</v>
      </c>
      <c r="H41" s="27">
        <f t="shared" si="1"/>
        <v>48.5892857142857</v>
      </c>
      <c r="K41" s="28" t="s">
        <v>660</v>
      </c>
      <c r="L41" s="32">
        <v>33</v>
      </c>
      <c r="M41" s="30">
        <v>55</v>
      </c>
      <c r="N41" s="31">
        <v>34.5714285714286</v>
      </c>
      <c r="O41" s="32">
        <v>55.4</v>
      </c>
      <c r="P41" s="33">
        <f t="shared" si="2"/>
        <v>44.4928571428571</v>
      </c>
      <c r="W41" s="67" t="s">
        <v>813</v>
      </c>
      <c r="X41" s="72" t="s">
        <v>661</v>
      </c>
      <c r="Y41" s="76">
        <v>32.3</v>
      </c>
      <c r="Z41" s="76">
        <v>53.5</v>
      </c>
      <c r="AA41" s="76">
        <v>36.1</v>
      </c>
      <c r="AB41" s="76">
        <v>51</v>
      </c>
      <c r="AC41" s="78">
        <v>43.2</v>
      </c>
      <c r="AD41" s="78"/>
      <c r="AE41" s="77">
        <v>39</v>
      </c>
      <c r="AF41" s="78">
        <v>32.3690476190476</v>
      </c>
      <c r="AG41" s="67" t="s">
        <v>790</v>
      </c>
      <c r="AN41" s="40" t="s">
        <v>660</v>
      </c>
      <c r="AO41" s="98" t="s">
        <v>661</v>
      </c>
      <c r="AP41" s="43">
        <v>32.3333333333333</v>
      </c>
      <c r="AQ41" s="30">
        <v>53.5</v>
      </c>
      <c r="AR41" s="43">
        <v>36.0952380952381</v>
      </c>
      <c r="AS41" s="97">
        <v>49</v>
      </c>
      <c r="AT41" s="80">
        <v>42.7321428571428</v>
      </c>
      <c r="AV41" s="80">
        <v>32.4190476190476</v>
      </c>
      <c r="AW41" s="40" t="s">
        <v>509</v>
      </c>
    </row>
    <row r="42" ht="15.5" customHeight="1" spans="1:49">
      <c r="A42" s="24" t="s">
        <v>665</v>
      </c>
      <c r="B42" s="26">
        <v>43.3333333333333</v>
      </c>
      <c r="C42" s="25">
        <v>27.5</v>
      </c>
      <c r="D42" s="25">
        <v>42.5</v>
      </c>
      <c r="E42" s="26">
        <v>67.2857142857143</v>
      </c>
      <c r="F42" s="26">
        <v>47.4285714285714</v>
      </c>
      <c r="G42" s="27">
        <f t="shared" si="0"/>
        <v>46.3869047619048</v>
      </c>
      <c r="H42" s="27">
        <f t="shared" si="1"/>
        <v>50.1369047619048</v>
      </c>
      <c r="K42" s="28" t="s">
        <v>665</v>
      </c>
      <c r="L42" s="32">
        <v>43.6666666666667</v>
      </c>
      <c r="M42" s="30">
        <v>42</v>
      </c>
      <c r="N42" s="31">
        <v>53</v>
      </c>
      <c r="O42" s="32">
        <v>45.6</v>
      </c>
      <c r="P42" s="33">
        <f t="shared" si="2"/>
        <v>46.0666666666667</v>
      </c>
      <c r="R42" s="62"/>
      <c r="S42" s="73"/>
      <c r="W42" s="67" t="s">
        <v>809</v>
      </c>
      <c r="X42" s="72" t="s">
        <v>666</v>
      </c>
      <c r="Y42" s="76">
        <v>44</v>
      </c>
      <c r="Z42" s="76">
        <v>39.5</v>
      </c>
      <c r="AA42" s="76">
        <v>48.7</v>
      </c>
      <c r="AB42" s="76">
        <v>45.8</v>
      </c>
      <c r="AC42" s="78">
        <v>44.5</v>
      </c>
      <c r="AD42" s="78"/>
      <c r="AE42" s="77">
        <v>40</v>
      </c>
      <c r="AF42" s="78">
        <v>30.6023809523809</v>
      </c>
      <c r="AG42" s="67" t="s">
        <v>795</v>
      </c>
      <c r="AN42" s="40" t="s">
        <v>665</v>
      </c>
      <c r="AO42" s="98" t="s">
        <v>666</v>
      </c>
      <c r="AP42" s="43">
        <v>44</v>
      </c>
      <c r="AQ42" s="30">
        <v>39.5</v>
      </c>
      <c r="AR42" s="43">
        <v>48.7142857142857</v>
      </c>
      <c r="AS42" s="97">
        <v>46.2</v>
      </c>
      <c r="AT42" s="80">
        <v>44.6035714285714</v>
      </c>
      <c r="AV42" s="80">
        <v>30.202380952381</v>
      </c>
      <c r="AW42" s="40" t="s">
        <v>520</v>
      </c>
    </row>
    <row r="43" spans="1:49">
      <c r="A43"/>
      <c r="M43" s="63"/>
      <c r="N43" s="64"/>
      <c r="W43" s="74" t="s">
        <v>819</v>
      </c>
      <c r="X43" s="75"/>
      <c r="Y43" s="80"/>
      <c r="Z43" s="81"/>
      <c r="AA43" s="81"/>
      <c r="AB43" s="81"/>
      <c r="AC43" s="82"/>
      <c r="AD43" s="82"/>
      <c r="AF43" s="82"/>
      <c r="AG43" s="74" t="s">
        <v>819</v>
      </c>
      <c r="AN43" s="87" t="s">
        <v>820</v>
      </c>
      <c r="AO43" s="99"/>
      <c r="AP43" s="100"/>
      <c r="AQ43" s="63"/>
      <c r="AR43" s="101"/>
      <c r="AS43" s="102"/>
      <c r="AT43" s="101"/>
      <c r="AV43" s="101"/>
      <c r="AW43" s="87" t="s">
        <v>820</v>
      </c>
    </row>
    <row r="44" spans="1:49">
      <c r="A44"/>
      <c r="B44" s="57"/>
      <c r="L44" s="65"/>
      <c r="N44" s="66"/>
      <c r="AN44" s="88"/>
      <c r="AO44" s="103"/>
      <c r="AP44" s="104"/>
      <c r="AR44" s="104"/>
      <c r="AS44" s="43"/>
      <c r="AT44" s="104"/>
      <c r="AV44" s="104"/>
      <c r="AW44" s="88"/>
    </row>
    <row r="45" spans="1:49">
      <c r="A45"/>
      <c r="N45" s="66"/>
      <c r="AN45" s="88"/>
      <c r="AO45" s="103"/>
      <c r="AP45" s="104"/>
      <c r="AR45" s="104"/>
      <c r="AS45" s="43"/>
      <c r="AT45" s="104"/>
      <c r="AV45" s="104"/>
      <c r="AW45" s="88"/>
    </row>
    <row r="46" spans="1:49">
      <c r="A46"/>
      <c r="N46" s="66"/>
      <c r="AN46" s="88"/>
      <c r="AO46" s="103"/>
      <c r="AP46" s="104"/>
      <c r="AR46" s="104"/>
      <c r="AS46" s="43"/>
      <c r="AT46" s="104"/>
      <c r="AV46" s="104"/>
      <c r="AW46" s="88"/>
    </row>
    <row r="47" spans="1:49">
      <c r="A47"/>
      <c r="N47" s="66"/>
      <c r="AN47" s="88"/>
      <c r="AO47" s="103"/>
      <c r="AP47" s="104"/>
      <c r="AR47" s="104"/>
      <c r="AS47" s="43"/>
      <c r="AT47" s="104"/>
      <c r="AV47" s="104"/>
      <c r="AW47" s="88"/>
    </row>
    <row r="48" spans="1:49">
      <c r="A48"/>
      <c r="N48" s="66"/>
      <c r="AN48" s="88"/>
      <c r="AO48" s="103"/>
      <c r="AP48" s="104"/>
      <c r="AR48" s="104"/>
      <c r="AS48" s="43"/>
      <c r="AT48" s="104"/>
      <c r="AV48" s="104"/>
      <c r="AW48" s="88"/>
    </row>
    <row r="49" spans="1:49">
      <c r="A49"/>
      <c r="N49" s="66"/>
      <c r="AN49" s="88"/>
      <c r="AO49" s="103"/>
      <c r="AP49" s="104"/>
      <c r="AR49" s="104"/>
      <c r="AS49" s="43"/>
      <c r="AT49" s="104"/>
      <c r="AV49" s="104"/>
      <c r="AW49" s="88"/>
    </row>
    <row r="50" spans="1:49">
      <c r="A50"/>
      <c r="N50" s="66"/>
      <c r="AN50" s="88"/>
      <c r="AO50" s="103"/>
      <c r="AP50" s="104"/>
      <c r="AR50" s="104"/>
      <c r="AS50" s="43"/>
      <c r="AT50" s="104"/>
      <c r="AV50" s="104"/>
      <c r="AW50" s="88"/>
    </row>
    <row r="51" spans="1:49">
      <c r="A51"/>
      <c r="N51" s="66"/>
      <c r="AN51" s="88"/>
      <c r="AO51" s="103"/>
      <c r="AP51" s="104"/>
      <c r="AR51" s="104"/>
      <c r="AS51" s="43"/>
      <c r="AT51" s="104"/>
      <c r="AV51" s="104"/>
      <c r="AW51" s="88"/>
    </row>
    <row r="52" spans="1:49">
      <c r="A52"/>
      <c r="N52" s="66"/>
      <c r="AN52" s="88"/>
      <c r="AO52" s="103"/>
      <c r="AP52" s="104"/>
      <c r="AR52" s="104"/>
      <c r="AS52" s="43"/>
      <c r="AT52" s="104"/>
      <c r="AV52" s="104"/>
      <c r="AW52" s="88"/>
    </row>
    <row r="53" spans="1:49">
      <c r="A53"/>
      <c r="N53" s="66"/>
      <c r="AN53" s="88"/>
      <c r="AO53" s="103"/>
      <c r="AP53" s="104"/>
      <c r="AR53" s="104"/>
      <c r="AS53" s="43"/>
      <c r="AT53" s="104"/>
      <c r="AV53" s="104"/>
      <c r="AW53" s="88"/>
    </row>
    <row r="54" spans="1:49">
      <c r="A54"/>
      <c r="N54" s="66"/>
      <c r="AN54" s="88"/>
      <c r="AO54" s="103"/>
      <c r="AP54" s="104"/>
      <c r="AR54" s="104"/>
      <c r="AS54" s="43"/>
      <c r="AT54" s="104"/>
      <c r="AV54" s="104"/>
      <c r="AW54" s="88"/>
    </row>
    <row r="55" spans="1:49">
      <c r="A55"/>
      <c r="N55" s="66"/>
      <c r="AN55" s="88"/>
      <c r="AO55" s="103"/>
      <c r="AP55" s="104"/>
      <c r="AR55" s="104"/>
      <c r="AS55" s="43"/>
      <c r="AT55" s="104"/>
      <c r="AV55" s="104"/>
      <c r="AW55" s="88"/>
    </row>
    <row r="56" spans="1:49">
      <c r="A56"/>
      <c r="N56" s="66"/>
      <c r="AN56" s="88"/>
      <c r="AO56" s="103"/>
      <c r="AP56" s="104"/>
      <c r="AR56" s="104"/>
      <c r="AS56" s="43"/>
      <c r="AT56" s="104"/>
      <c r="AV56" s="104"/>
      <c r="AW56" s="88"/>
    </row>
    <row r="57" spans="1:49">
      <c r="A57"/>
      <c r="N57" s="66"/>
      <c r="AN57" s="88"/>
      <c r="AO57" s="103"/>
      <c r="AP57" s="104"/>
      <c r="AR57" s="104"/>
      <c r="AS57" s="43"/>
      <c r="AT57" s="104"/>
      <c r="AV57" s="104"/>
      <c r="AW57" s="88"/>
    </row>
    <row r="58" spans="1:49">
      <c r="A58"/>
      <c r="N58" s="66"/>
      <c r="AN58" s="88"/>
      <c r="AO58" s="103"/>
      <c r="AP58" s="104"/>
      <c r="AR58" s="104"/>
      <c r="AS58" s="43"/>
      <c r="AT58" s="104"/>
      <c r="AV58" s="104"/>
      <c r="AW58" s="88"/>
    </row>
    <row r="59" spans="1:49">
      <c r="A59"/>
      <c r="N59" s="66"/>
      <c r="AN59" s="88"/>
      <c r="AO59" s="103"/>
      <c r="AP59" s="104"/>
      <c r="AR59" s="104"/>
      <c r="AS59" s="43"/>
      <c r="AT59" s="104"/>
      <c r="AV59" s="104"/>
      <c r="AW59" s="88"/>
    </row>
    <row r="60" spans="1:49">
      <c r="A60"/>
      <c r="N60" s="66"/>
      <c r="AN60" s="88"/>
      <c r="AO60" s="103"/>
      <c r="AP60" s="104"/>
      <c r="AR60" s="104"/>
      <c r="AS60" s="43"/>
      <c r="AT60" s="104"/>
      <c r="AV60" s="104"/>
      <c r="AW60" s="88"/>
    </row>
    <row r="61" spans="1:49">
      <c r="A61"/>
      <c r="N61" s="66"/>
      <c r="AN61" s="88"/>
      <c r="AO61" s="103"/>
      <c r="AP61" s="104"/>
      <c r="AR61" s="104"/>
      <c r="AS61" s="43"/>
      <c r="AT61" s="104"/>
      <c r="AV61" s="104"/>
      <c r="AW61" s="88"/>
    </row>
    <row r="62" spans="1:49">
      <c r="A62"/>
      <c r="N62" s="66"/>
      <c r="AN62" s="88"/>
      <c r="AO62" s="103"/>
      <c r="AP62" s="104"/>
      <c r="AR62" s="104"/>
      <c r="AS62" s="43"/>
      <c r="AT62" s="104"/>
      <c r="AV62" s="104"/>
      <c r="AW62" s="88"/>
    </row>
    <row r="63" spans="1:49">
      <c r="A63"/>
      <c r="N63" s="66"/>
      <c r="AN63" s="88"/>
      <c r="AO63" s="103"/>
      <c r="AP63" s="104"/>
      <c r="AR63" s="104"/>
      <c r="AS63" s="43"/>
      <c r="AT63" s="104"/>
      <c r="AV63" s="104"/>
      <c r="AW63" s="88"/>
    </row>
    <row r="64" spans="1:49">
      <c r="A64"/>
      <c r="N64" s="66"/>
      <c r="AN64" s="88"/>
      <c r="AO64" s="103"/>
      <c r="AP64" s="104"/>
      <c r="AR64" s="104"/>
      <c r="AS64" s="43"/>
      <c r="AT64" s="104"/>
      <c r="AV64" s="104"/>
      <c r="AW64" s="88"/>
    </row>
    <row r="65" spans="1:49">
      <c r="A65"/>
      <c r="N65" s="66"/>
      <c r="AN65" s="88"/>
      <c r="AO65" s="103"/>
      <c r="AP65" s="104"/>
      <c r="AR65" s="104"/>
      <c r="AS65" s="43"/>
      <c r="AT65" s="104"/>
      <c r="AV65" s="104"/>
      <c r="AW65" s="88"/>
    </row>
    <row r="66" spans="1:49">
      <c r="A66"/>
      <c r="N66" s="66"/>
      <c r="AN66" s="88"/>
      <c r="AO66" s="103"/>
      <c r="AP66" s="104"/>
      <c r="AR66" s="104"/>
      <c r="AS66" s="43"/>
      <c r="AT66" s="104"/>
      <c r="AV66" s="104"/>
      <c r="AW66" s="88"/>
    </row>
    <row r="67" spans="1:49">
      <c r="A67"/>
      <c r="N67" s="66"/>
      <c r="AN67" s="88"/>
      <c r="AO67" s="103"/>
      <c r="AP67" s="104"/>
      <c r="AR67" s="104"/>
      <c r="AS67" s="43"/>
      <c r="AT67" s="104"/>
      <c r="AV67" s="104"/>
      <c r="AW67" s="88"/>
    </row>
    <row r="68" spans="1:49">
      <c r="A68"/>
      <c r="N68" s="66"/>
      <c r="AN68" s="88"/>
      <c r="AO68" s="103"/>
      <c r="AP68" s="104"/>
      <c r="AR68" s="104"/>
      <c r="AS68" s="43"/>
      <c r="AT68" s="104"/>
      <c r="AV68" s="104"/>
      <c r="AW68" s="88"/>
    </row>
    <row r="69" spans="1:49">
      <c r="A69"/>
      <c r="N69" s="66"/>
      <c r="AN69" s="88"/>
      <c r="AO69" s="103"/>
      <c r="AP69" s="104"/>
      <c r="AR69" s="104"/>
      <c r="AS69" s="43"/>
      <c r="AT69" s="104"/>
      <c r="AV69" s="104"/>
      <c r="AW69" s="88"/>
    </row>
    <row r="70" spans="1:49">
      <c r="A70"/>
      <c r="N70" s="66"/>
      <c r="AN70" s="88"/>
      <c r="AO70" s="103"/>
      <c r="AP70" s="104"/>
      <c r="AR70" s="104"/>
      <c r="AS70" s="43"/>
      <c r="AT70" s="104"/>
      <c r="AV70" s="104"/>
      <c r="AW70" s="88"/>
    </row>
    <row r="71" spans="1:49">
      <c r="A71"/>
      <c r="N71" s="66"/>
      <c r="AN71" s="88"/>
      <c r="AO71" s="103"/>
      <c r="AP71" s="104"/>
      <c r="AR71" s="104"/>
      <c r="AS71" s="43"/>
      <c r="AT71" s="104"/>
      <c r="AV71" s="104"/>
      <c r="AW71" s="88"/>
    </row>
    <row r="72" spans="1:49">
      <c r="A72"/>
      <c r="N72" s="66"/>
      <c r="AN72" s="88"/>
      <c r="AO72" s="103"/>
      <c r="AP72" s="104"/>
      <c r="AR72" s="104"/>
      <c r="AS72" s="43"/>
      <c r="AT72" s="104"/>
      <c r="AV72" s="104"/>
      <c r="AW72" s="88"/>
    </row>
    <row r="73" spans="1:49">
      <c r="A73"/>
      <c r="N73" s="66"/>
      <c r="AN73" s="88"/>
      <c r="AO73" s="103"/>
      <c r="AP73" s="104"/>
      <c r="AR73" s="104"/>
      <c r="AS73" s="43"/>
      <c r="AT73" s="104"/>
      <c r="AV73" s="104"/>
      <c r="AW73" s="88"/>
    </row>
    <row r="74" spans="1:49">
      <c r="A74"/>
      <c r="N74" s="66"/>
      <c r="AN74" s="88"/>
      <c r="AO74" s="103"/>
      <c r="AP74" s="104"/>
      <c r="AR74" s="104"/>
      <c r="AS74" s="43"/>
      <c r="AT74" s="104"/>
      <c r="AV74" s="104"/>
      <c r="AW74" s="88"/>
    </row>
    <row r="75" spans="1:49">
      <c r="A75"/>
      <c r="N75" s="66"/>
      <c r="AN75" s="88"/>
      <c r="AO75" s="103"/>
      <c r="AP75" s="104"/>
      <c r="AR75" s="104"/>
      <c r="AS75" s="43"/>
      <c r="AT75" s="104"/>
      <c r="AV75" s="104"/>
      <c r="AW75" s="88"/>
    </row>
    <row r="76" spans="1:49">
      <c r="A76"/>
      <c r="N76" s="66"/>
      <c r="AN76" s="88"/>
      <c r="AO76" s="103"/>
      <c r="AP76" s="104"/>
      <c r="AR76" s="104"/>
      <c r="AS76" s="43"/>
      <c r="AT76" s="104"/>
      <c r="AV76" s="104"/>
      <c r="AW76" s="88"/>
    </row>
    <row r="77" spans="1:49">
      <c r="A77"/>
      <c r="N77" s="66"/>
      <c r="AN77" s="88"/>
      <c r="AO77" s="103"/>
      <c r="AP77" s="104"/>
      <c r="AR77" s="104"/>
      <c r="AS77" s="43"/>
      <c r="AT77" s="104"/>
      <c r="AV77" s="104"/>
      <c r="AW77" s="88"/>
    </row>
    <row r="78" spans="1:49">
      <c r="A78"/>
      <c r="N78" s="66"/>
      <c r="AN78" s="88"/>
      <c r="AO78" s="103"/>
      <c r="AP78" s="104"/>
      <c r="AR78" s="104"/>
      <c r="AS78" s="43"/>
      <c r="AT78" s="104"/>
      <c r="AV78" s="104"/>
      <c r="AW78" s="88"/>
    </row>
    <row r="79" spans="1:49">
      <c r="A79"/>
      <c r="N79" s="66"/>
      <c r="AN79" s="88"/>
      <c r="AO79" s="103"/>
      <c r="AP79" s="104"/>
      <c r="AR79" s="104"/>
      <c r="AS79" s="43"/>
      <c r="AT79" s="104"/>
      <c r="AV79" s="104"/>
      <c r="AW79" s="88"/>
    </row>
    <row r="80" spans="1:49">
      <c r="A80"/>
      <c r="N80" s="66"/>
      <c r="AN80" s="88"/>
      <c r="AO80" s="103"/>
      <c r="AP80" s="104"/>
      <c r="AR80" s="104"/>
      <c r="AS80" s="43"/>
      <c r="AT80" s="104"/>
      <c r="AV80" s="104"/>
      <c r="AW80" s="88"/>
    </row>
    <row r="81" spans="1:49">
      <c r="A81"/>
      <c r="N81" s="66"/>
      <c r="AN81" s="88"/>
      <c r="AO81" s="103"/>
      <c r="AP81" s="104"/>
      <c r="AR81" s="104"/>
      <c r="AS81" s="43"/>
      <c r="AT81" s="104"/>
      <c r="AV81" s="104"/>
      <c r="AW81" s="88"/>
    </row>
    <row r="82" spans="1:49">
      <c r="A82"/>
      <c r="N82" s="66"/>
      <c r="AN82" s="88"/>
      <c r="AO82" s="103"/>
      <c r="AP82" s="104"/>
      <c r="AR82" s="104"/>
      <c r="AS82" s="43"/>
      <c r="AT82" s="104"/>
      <c r="AV82" s="104"/>
      <c r="AW82" s="88"/>
    </row>
    <row r="83" spans="1:49">
      <c r="A83"/>
      <c r="N83" s="66"/>
      <c r="AN83" s="88"/>
      <c r="AO83" s="103"/>
      <c r="AP83" s="104"/>
      <c r="AR83" s="104"/>
      <c r="AS83" s="43"/>
      <c r="AT83" s="104"/>
      <c r="AV83" s="104"/>
      <c r="AW83" s="88"/>
    </row>
    <row r="84" spans="1:49">
      <c r="A84"/>
      <c r="N84" s="66"/>
      <c r="Y84" s="80"/>
      <c r="AN84" s="88"/>
      <c r="AO84" s="103"/>
      <c r="AP84" s="104"/>
      <c r="AR84" s="104"/>
      <c r="AS84" s="43"/>
      <c r="AT84" s="104"/>
      <c r="AV84" s="104"/>
      <c r="AW84" s="88"/>
    </row>
    <row r="85" spans="1:49">
      <c r="A85"/>
      <c r="N85" s="66"/>
      <c r="AN85" s="88"/>
      <c r="AO85" s="103"/>
      <c r="AP85" s="104"/>
      <c r="AR85" s="104"/>
      <c r="AS85" s="43"/>
      <c r="AT85" s="104"/>
      <c r="AV85" s="104"/>
      <c r="AW85" s="88"/>
    </row>
    <row r="86" spans="1:49">
      <c r="A86"/>
      <c r="N86" s="66"/>
      <c r="AN86" s="88"/>
      <c r="AO86" s="103"/>
      <c r="AP86" s="104"/>
      <c r="AR86" s="104"/>
      <c r="AS86" s="43"/>
      <c r="AT86" s="104"/>
      <c r="AV86" s="104"/>
      <c r="AW86" s="88"/>
    </row>
    <row r="87" spans="1:49">
      <c r="A87"/>
      <c r="N87" s="66"/>
      <c r="AN87" s="88"/>
      <c r="AO87" s="103"/>
      <c r="AP87" s="104"/>
      <c r="AR87" s="104"/>
      <c r="AS87" s="43"/>
      <c r="AT87" s="104"/>
      <c r="AV87" s="104"/>
      <c r="AW87" s="88"/>
    </row>
    <row r="88" spans="1:49">
      <c r="A88"/>
      <c r="N88" s="66"/>
      <c r="AN88" s="88"/>
      <c r="AO88" s="103"/>
      <c r="AP88" s="104"/>
      <c r="AR88" s="104"/>
      <c r="AS88" s="43"/>
      <c r="AT88" s="104"/>
      <c r="AV88" s="104"/>
      <c r="AW88" s="88"/>
    </row>
    <row r="89" spans="1:49">
      <c r="A89"/>
      <c r="N89" s="66"/>
      <c r="AN89" s="88"/>
      <c r="AO89" s="103"/>
      <c r="AP89" s="104"/>
      <c r="AR89" s="104"/>
      <c r="AS89" s="43"/>
      <c r="AT89" s="104"/>
      <c r="AV89" s="104"/>
      <c r="AW89" s="88"/>
    </row>
    <row r="90" spans="1:49">
      <c r="A90"/>
      <c r="N90" s="66"/>
      <c r="AN90" s="88"/>
      <c r="AO90" s="103"/>
      <c r="AP90" s="104"/>
      <c r="AR90" s="104"/>
      <c r="AS90" s="43"/>
      <c r="AT90" s="104"/>
      <c r="AV90" s="104"/>
      <c r="AW90" s="88"/>
    </row>
    <row r="91" spans="1:49">
      <c r="A91"/>
      <c r="N91" s="66"/>
      <c r="AN91" s="88"/>
      <c r="AO91" s="103"/>
      <c r="AP91" s="104"/>
      <c r="AR91" s="104"/>
      <c r="AS91" s="43"/>
      <c r="AT91" s="104"/>
      <c r="AV91" s="104"/>
      <c r="AW91" s="88"/>
    </row>
    <row r="92" spans="1:49">
      <c r="A92"/>
      <c r="N92" s="66"/>
      <c r="AN92" s="88"/>
      <c r="AO92" s="103"/>
      <c r="AP92" s="104"/>
      <c r="AR92" s="104"/>
      <c r="AS92" s="43"/>
      <c r="AT92" s="104"/>
      <c r="AV92" s="104"/>
      <c r="AW92" s="88"/>
    </row>
    <row r="93" spans="1:49">
      <c r="A93"/>
      <c r="N93" s="66"/>
      <c r="AN93" s="88"/>
      <c r="AO93" s="103"/>
      <c r="AP93" s="104"/>
      <c r="AR93" s="104"/>
      <c r="AS93" s="43"/>
      <c r="AT93" s="104"/>
      <c r="AV93" s="104"/>
      <c r="AW93" s="88"/>
    </row>
    <row r="94" spans="1:49">
      <c r="A94"/>
      <c r="N94" s="66"/>
      <c r="AN94" s="88"/>
      <c r="AO94" s="103"/>
      <c r="AP94" s="104"/>
      <c r="AR94" s="104"/>
      <c r="AS94" s="43"/>
      <c r="AT94" s="104"/>
      <c r="AV94" s="104"/>
      <c r="AW94" s="88"/>
    </row>
    <row r="95" spans="1:49">
      <c r="A95"/>
      <c r="N95" s="66"/>
      <c r="AN95" s="88"/>
      <c r="AO95" s="103"/>
      <c r="AP95" s="104"/>
      <c r="AR95" s="104"/>
      <c r="AS95" s="43"/>
      <c r="AT95" s="104"/>
      <c r="AV95" s="104"/>
      <c r="AW95" s="88"/>
    </row>
    <row r="96" spans="1:49">
      <c r="A96"/>
      <c r="N96" s="66"/>
      <c r="AN96" s="88"/>
      <c r="AO96" s="103"/>
      <c r="AP96" s="104"/>
      <c r="AR96" s="104"/>
      <c r="AS96" s="43"/>
      <c r="AT96" s="104"/>
      <c r="AV96" s="104"/>
      <c r="AW96" s="88"/>
    </row>
    <row r="97" spans="1:49">
      <c r="A97"/>
      <c r="N97" s="66"/>
      <c r="AN97" s="88"/>
      <c r="AO97" s="103"/>
      <c r="AP97" s="104"/>
      <c r="AR97" s="104"/>
      <c r="AS97" s="43"/>
      <c r="AT97" s="104"/>
      <c r="AV97" s="104"/>
      <c r="AW97" s="88"/>
    </row>
    <row r="98" spans="1:49">
      <c r="A98"/>
      <c r="N98" s="66"/>
      <c r="AN98" s="88"/>
      <c r="AO98" s="103"/>
      <c r="AP98" s="104"/>
      <c r="AR98" s="104"/>
      <c r="AS98" s="43"/>
      <c r="AT98" s="104"/>
      <c r="AV98" s="104"/>
      <c r="AW98" s="88"/>
    </row>
    <row r="99" spans="1:49">
      <c r="A99"/>
      <c r="N99" s="66"/>
      <c r="AN99" s="88"/>
      <c r="AO99" s="103"/>
      <c r="AP99" s="104"/>
      <c r="AR99" s="104"/>
      <c r="AS99" s="43"/>
      <c r="AT99" s="104"/>
      <c r="AV99" s="104"/>
      <c r="AW99" s="88"/>
    </row>
    <row r="100" spans="1:49">
      <c r="A100"/>
      <c r="N100" s="66"/>
      <c r="AN100" s="88"/>
      <c r="AO100" s="103"/>
      <c r="AP100" s="104"/>
      <c r="AR100" s="104"/>
      <c r="AS100" s="43"/>
      <c r="AT100" s="104"/>
      <c r="AV100" s="104"/>
      <c r="AW100" s="88"/>
    </row>
    <row r="101" spans="1:49">
      <c r="A101"/>
      <c r="N101" s="66"/>
      <c r="AN101" s="88"/>
      <c r="AO101" s="103"/>
      <c r="AP101" s="104"/>
      <c r="AR101" s="104"/>
      <c r="AS101" s="43"/>
      <c r="AT101" s="104"/>
      <c r="AV101" s="104"/>
      <c r="AW101" s="88"/>
    </row>
    <row r="102" spans="1:49">
      <c r="A102"/>
      <c r="N102" s="66"/>
      <c r="AN102" s="88"/>
      <c r="AO102" s="103"/>
      <c r="AP102" s="104"/>
      <c r="AR102" s="104"/>
      <c r="AS102" s="43"/>
      <c r="AT102" s="104"/>
      <c r="AV102" s="104"/>
      <c r="AW102" s="88"/>
    </row>
    <row r="103" spans="1:49">
      <c r="A103"/>
      <c r="N103" s="66"/>
      <c r="AN103" s="88"/>
      <c r="AO103" s="103"/>
      <c r="AP103" s="104"/>
      <c r="AR103" s="104"/>
      <c r="AS103" s="43"/>
      <c r="AT103" s="104"/>
      <c r="AV103" s="104"/>
      <c r="AW103" s="88"/>
    </row>
    <row r="104" spans="1:49">
      <c r="A104"/>
      <c r="N104" s="66"/>
      <c r="AN104" s="88"/>
      <c r="AO104" s="103"/>
      <c r="AP104" s="104"/>
      <c r="AR104" s="104"/>
      <c r="AS104" s="43"/>
      <c r="AT104" s="104"/>
      <c r="AV104" s="104"/>
      <c r="AW104" s="88"/>
    </row>
    <row r="105" spans="1:49">
      <c r="A105"/>
      <c r="N105" s="66"/>
      <c r="AN105" s="88"/>
      <c r="AO105" s="103"/>
      <c r="AP105" s="104"/>
      <c r="AR105" s="104"/>
      <c r="AS105" s="43"/>
      <c r="AT105" s="104"/>
      <c r="AV105" s="104"/>
      <c r="AW105" s="88"/>
    </row>
    <row r="106" spans="1:49">
      <c r="A106"/>
      <c r="N106" s="66"/>
      <c r="AN106" s="88"/>
      <c r="AO106" s="103"/>
      <c r="AP106" s="104"/>
      <c r="AR106" s="104"/>
      <c r="AS106" s="43"/>
      <c r="AT106" s="104"/>
      <c r="AV106" s="104"/>
      <c r="AW106" s="88"/>
    </row>
    <row r="107" spans="1:49">
      <c r="A107"/>
      <c r="N107" s="66"/>
      <c r="AN107" s="88"/>
      <c r="AO107" s="103"/>
      <c r="AP107" s="104"/>
      <c r="AR107" s="104"/>
      <c r="AS107" s="43"/>
      <c r="AT107" s="104"/>
      <c r="AV107" s="104"/>
      <c r="AW107" s="88"/>
    </row>
    <row r="108" spans="1:49">
      <c r="A108"/>
      <c r="N108" s="66"/>
      <c r="AN108" s="88"/>
      <c r="AO108" s="103"/>
      <c r="AP108" s="104"/>
      <c r="AR108" s="104"/>
      <c r="AS108" s="43"/>
      <c r="AT108" s="104"/>
      <c r="AV108" s="104"/>
      <c r="AW108" s="88"/>
    </row>
    <row r="109" spans="1:49">
      <c r="A109"/>
      <c r="N109" s="66"/>
      <c r="AN109" s="88"/>
      <c r="AO109" s="103"/>
      <c r="AP109" s="104"/>
      <c r="AR109" s="104"/>
      <c r="AS109" s="43"/>
      <c r="AT109" s="104"/>
      <c r="AV109" s="104"/>
      <c r="AW109" s="88"/>
    </row>
    <row r="110" spans="1:49">
      <c r="A110"/>
      <c r="N110" s="66"/>
      <c r="AN110" s="88"/>
      <c r="AO110" s="103"/>
      <c r="AP110" s="104"/>
      <c r="AR110" s="104"/>
      <c r="AS110" s="43"/>
      <c r="AT110" s="104"/>
      <c r="AV110" s="104"/>
      <c r="AW110" s="88"/>
    </row>
    <row r="111" spans="1:49">
      <c r="A111"/>
      <c r="N111" s="66"/>
      <c r="AN111" s="88"/>
      <c r="AO111" s="103"/>
      <c r="AP111" s="104"/>
      <c r="AR111" s="104"/>
      <c r="AS111" s="43"/>
      <c r="AT111" s="104"/>
      <c r="AV111" s="104"/>
      <c r="AW111" s="88"/>
    </row>
    <row r="112" spans="1:49">
      <c r="A112"/>
      <c r="N112" s="66"/>
      <c r="AN112" s="88"/>
      <c r="AO112" s="103"/>
      <c r="AP112" s="104"/>
      <c r="AR112" s="104"/>
      <c r="AS112" s="43"/>
      <c r="AT112" s="104"/>
      <c r="AV112" s="104"/>
      <c r="AW112" s="88"/>
    </row>
    <row r="113" spans="1:49">
      <c r="A113"/>
      <c r="N113" s="66"/>
      <c r="AN113" s="88"/>
      <c r="AO113" s="103"/>
      <c r="AP113" s="104"/>
      <c r="AR113" s="104"/>
      <c r="AS113" s="43"/>
      <c r="AT113" s="104"/>
      <c r="AV113" s="104"/>
      <c r="AW113" s="88"/>
    </row>
    <row r="114" spans="1:49">
      <c r="A114"/>
      <c r="N114" s="66"/>
      <c r="AN114" s="88"/>
      <c r="AO114" s="103"/>
      <c r="AP114" s="104"/>
      <c r="AR114" s="104"/>
      <c r="AS114" s="43"/>
      <c r="AT114" s="104"/>
      <c r="AV114" s="104"/>
      <c r="AW114" s="88"/>
    </row>
    <row r="115" spans="1:49">
      <c r="A115"/>
      <c r="N115" s="66"/>
      <c r="AN115" s="88"/>
      <c r="AO115" s="103"/>
      <c r="AP115" s="104"/>
      <c r="AR115" s="104"/>
      <c r="AS115" s="43"/>
      <c r="AT115" s="104"/>
      <c r="AV115" s="104"/>
      <c r="AW115" s="88"/>
    </row>
    <row r="116" spans="1:49">
      <c r="A116"/>
      <c r="N116" s="66"/>
      <c r="AN116" s="88"/>
      <c r="AO116" s="103"/>
      <c r="AP116" s="104"/>
      <c r="AR116" s="104"/>
      <c r="AS116" s="43"/>
      <c r="AT116" s="104"/>
      <c r="AV116" s="104"/>
      <c r="AW116" s="88"/>
    </row>
    <row r="117" spans="1:49">
      <c r="A117"/>
      <c r="N117" s="66"/>
      <c r="AN117" s="88"/>
      <c r="AO117" s="103"/>
      <c r="AP117" s="104"/>
      <c r="AR117" s="104"/>
      <c r="AS117" s="43"/>
      <c r="AT117" s="104"/>
      <c r="AV117" s="104"/>
      <c r="AW117" s="88"/>
    </row>
    <row r="118" spans="1:49">
      <c r="A118"/>
      <c r="N118" s="66"/>
      <c r="AN118" s="88"/>
      <c r="AO118" s="103"/>
      <c r="AP118" s="104"/>
      <c r="AR118" s="104"/>
      <c r="AS118" s="43"/>
      <c r="AT118" s="104"/>
      <c r="AV118" s="104"/>
      <c r="AW118" s="88"/>
    </row>
    <row r="119" spans="1:49">
      <c r="A119"/>
      <c r="N119" s="66"/>
      <c r="AN119" s="88"/>
      <c r="AO119" s="103"/>
      <c r="AP119" s="104"/>
      <c r="AR119" s="104"/>
      <c r="AS119" s="43"/>
      <c r="AT119" s="104"/>
      <c r="AV119" s="104"/>
      <c r="AW119" s="88"/>
    </row>
    <row r="120" spans="1:49">
      <c r="A120"/>
      <c r="N120" s="66"/>
      <c r="AN120" s="88"/>
      <c r="AO120" s="103"/>
      <c r="AP120" s="104"/>
      <c r="AR120" s="104"/>
      <c r="AS120" s="43"/>
      <c r="AT120" s="104"/>
      <c r="AV120" s="104"/>
      <c r="AW120" s="88"/>
    </row>
    <row r="121" spans="14:49">
      <c r="N121" s="66"/>
      <c r="AN121" s="88"/>
      <c r="AO121" s="103"/>
      <c r="AP121" s="104"/>
      <c r="AR121" s="104"/>
      <c r="AS121" s="43"/>
      <c r="AT121" s="104"/>
      <c r="AV121" s="104"/>
      <c r="AW121" s="88"/>
    </row>
    <row r="122" spans="14:49">
      <c r="N122" s="66"/>
      <c r="AN122" s="88"/>
      <c r="AO122" s="103"/>
      <c r="AP122" s="104"/>
      <c r="AR122" s="104"/>
      <c r="AS122" s="43"/>
      <c r="AT122" s="104"/>
      <c r="AV122" s="104"/>
      <c r="AW122" s="88"/>
    </row>
    <row r="123" spans="14:49">
      <c r="N123" s="66"/>
      <c r="AN123" s="88"/>
      <c r="AO123" s="103"/>
      <c r="AP123" s="104"/>
      <c r="AR123" s="104"/>
      <c r="AS123" s="43"/>
      <c r="AT123" s="104"/>
      <c r="AV123" s="104"/>
      <c r="AW123" s="88"/>
    </row>
    <row r="124" spans="14:49">
      <c r="N124" s="66"/>
      <c r="AN124" s="88"/>
      <c r="AO124" s="103"/>
      <c r="AP124" s="104"/>
      <c r="AR124" s="104"/>
      <c r="AS124" s="43"/>
      <c r="AT124" s="104"/>
      <c r="AV124" s="104"/>
      <c r="AW124" s="88"/>
    </row>
    <row r="125" spans="14:49">
      <c r="N125" s="66"/>
      <c r="Y125" s="80"/>
      <c r="AN125" s="88"/>
      <c r="AO125" s="103"/>
      <c r="AP125" s="104"/>
      <c r="AR125" s="104"/>
      <c r="AS125" s="43"/>
      <c r="AT125" s="104"/>
      <c r="AV125" s="104"/>
      <c r="AW125" s="88"/>
    </row>
    <row r="126" spans="14:49">
      <c r="N126" s="66"/>
      <c r="AN126" s="88"/>
      <c r="AO126" s="103"/>
      <c r="AP126" s="104"/>
      <c r="AR126" s="104"/>
      <c r="AS126" s="43"/>
      <c r="AT126" s="104"/>
      <c r="AV126" s="104"/>
      <c r="AW126" s="88"/>
    </row>
    <row r="127" spans="14:49">
      <c r="N127" s="66"/>
      <c r="AN127" s="88"/>
      <c r="AO127" s="103"/>
      <c r="AP127" s="104"/>
      <c r="AR127" s="104"/>
      <c r="AS127" s="43"/>
      <c r="AT127" s="104"/>
      <c r="AV127" s="104"/>
      <c r="AW127" s="88"/>
    </row>
    <row r="128" spans="14:49">
      <c r="N128" s="66"/>
      <c r="AN128" s="88"/>
      <c r="AO128" s="103"/>
      <c r="AP128" s="104"/>
      <c r="AR128" s="104"/>
      <c r="AS128" s="43"/>
      <c r="AT128" s="104"/>
      <c r="AV128" s="104"/>
      <c r="AW128" s="88"/>
    </row>
    <row r="129" spans="14:49">
      <c r="N129" s="66"/>
      <c r="AN129" s="88"/>
      <c r="AO129" s="103"/>
      <c r="AP129" s="104"/>
      <c r="AR129" s="104"/>
      <c r="AS129" s="43"/>
      <c r="AT129" s="104"/>
      <c r="AV129" s="104"/>
      <c r="AW129" s="88"/>
    </row>
    <row r="130" spans="14:49">
      <c r="N130" s="66"/>
      <c r="AN130" s="88"/>
      <c r="AO130" s="103"/>
      <c r="AP130" s="104"/>
      <c r="AR130" s="104"/>
      <c r="AS130" s="43"/>
      <c r="AT130" s="104"/>
      <c r="AV130" s="104"/>
      <c r="AW130" s="88"/>
    </row>
    <row r="131" spans="14:49">
      <c r="N131" s="66"/>
      <c r="AN131" s="88"/>
      <c r="AO131" s="103"/>
      <c r="AP131" s="104"/>
      <c r="AR131" s="104"/>
      <c r="AS131" s="43"/>
      <c r="AT131" s="104"/>
      <c r="AV131" s="104"/>
      <c r="AW131" s="88"/>
    </row>
    <row r="132" spans="14:49">
      <c r="N132" s="66"/>
      <c r="AN132" s="88"/>
      <c r="AO132" s="103"/>
      <c r="AP132" s="104"/>
      <c r="AR132" s="104"/>
      <c r="AS132" s="43"/>
      <c r="AT132" s="104"/>
      <c r="AV132" s="104"/>
      <c r="AW132" s="88"/>
    </row>
    <row r="133" spans="14:49">
      <c r="N133" s="66"/>
      <c r="AN133" s="88"/>
      <c r="AO133" s="103"/>
      <c r="AP133" s="104"/>
      <c r="AR133" s="104"/>
      <c r="AS133" s="43"/>
      <c r="AT133" s="104"/>
      <c r="AV133" s="104"/>
      <c r="AW133" s="88"/>
    </row>
    <row r="134" spans="14:49">
      <c r="N134" s="66"/>
      <c r="AN134" s="88"/>
      <c r="AO134" s="103"/>
      <c r="AP134" s="104"/>
      <c r="AR134" s="104"/>
      <c r="AS134" s="43"/>
      <c r="AT134" s="104"/>
      <c r="AV134" s="104"/>
      <c r="AW134" s="88"/>
    </row>
    <row r="135" spans="14:49">
      <c r="N135" s="66"/>
      <c r="AN135" s="88"/>
      <c r="AO135" s="103"/>
      <c r="AP135" s="104"/>
      <c r="AR135" s="104"/>
      <c r="AS135" s="43"/>
      <c r="AT135" s="104"/>
      <c r="AV135" s="104"/>
      <c r="AW135" s="88"/>
    </row>
    <row r="136" spans="14:49">
      <c r="N136" s="66"/>
      <c r="AN136" s="88"/>
      <c r="AO136" s="103"/>
      <c r="AP136" s="104"/>
      <c r="AR136" s="104"/>
      <c r="AS136" s="43"/>
      <c r="AT136" s="104"/>
      <c r="AV136" s="104"/>
      <c r="AW136" s="88"/>
    </row>
    <row r="137" spans="14:49">
      <c r="N137" s="66"/>
      <c r="AN137" s="88"/>
      <c r="AO137" s="103"/>
      <c r="AP137" s="104"/>
      <c r="AR137" s="104"/>
      <c r="AS137" s="43"/>
      <c r="AT137" s="104"/>
      <c r="AV137" s="104"/>
      <c r="AW137" s="88"/>
    </row>
    <row r="138" spans="14:49">
      <c r="N138" s="66"/>
      <c r="AN138" s="88"/>
      <c r="AO138" s="103"/>
      <c r="AP138" s="104"/>
      <c r="AR138" s="104"/>
      <c r="AS138" s="43"/>
      <c r="AT138" s="104"/>
      <c r="AV138" s="104"/>
      <c r="AW138" s="88"/>
    </row>
    <row r="139" spans="14:49">
      <c r="N139" s="66"/>
      <c r="AN139" s="88"/>
      <c r="AO139" s="103"/>
      <c r="AP139" s="104"/>
      <c r="AR139" s="104"/>
      <c r="AS139" s="43"/>
      <c r="AT139" s="104"/>
      <c r="AV139" s="104"/>
      <c r="AW139" s="88"/>
    </row>
    <row r="140" spans="14:49">
      <c r="N140" s="66"/>
      <c r="AN140" s="88"/>
      <c r="AO140" s="103"/>
      <c r="AP140" s="104"/>
      <c r="AR140" s="104"/>
      <c r="AS140" s="43"/>
      <c r="AT140" s="104"/>
      <c r="AV140" s="104"/>
      <c r="AW140" s="88"/>
    </row>
    <row r="141" spans="14:49">
      <c r="N141" s="66"/>
      <c r="AN141" s="88"/>
      <c r="AO141" s="103"/>
      <c r="AP141" s="104"/>
      <c r="AR141" s="104"/>
      <c r="AS141" s="43"/>
      <c r="AT141" s="104"/>
      <c r="AV141" s="104"/>
      <c r="AW141" s="88"/>
    </row>
    <row r="142" spans="14:49">
      <c r="N142" s="66"/>
      <c r="AN142" s="88"/>
      <c r="AO142" s="103"/>
      <c r="AP142" s="104"/>
      <c r="AR142" s="104"/>
      <c r="AS142" s="43"/>
      <c r="AT142" s="104"/>
      <c r="AV142" s="104"/>
      <c r="AW142" s="88"/>
    </row>
    <row r="143" spans="14:49">
      <c r="N143" s="66"/>
      <c r="AN143" s="88"/>
      <c r="AO143" s="103"/>
      <c r="AP143" s="104"/>
      <c r="AR143" s="104"/>
      <c r="AS143" s="43"/>
      <c r="AT143" s="104"/>
      <c r="AV143" s="104"/>
      <c r="AW143" s="88"/>
    </row>
    <row r="144" spans="14:49">
      <c r="N144" s="66"/>
      <c r="AN144" s="88"/>
      <c r="AO144" s="103"/>
      <c r="AP144" s="104"/>
      <c r="AR144" s="104"/>
      <c r="AS144" s="43"/>
      <c r="AT144" s="104"/>
      <c r="AV144" s="104"/>
      <c r="AW144" s="88"/>
    </row>
    <row r="145" spans="14:49">
      <c r="N145" s="66"/>
      <c r="AN145" s="88"/>
      <c r="AO145" s="103"/>
      <c r="AP145" s="104"/>
      <c r="AR145" s="104"/>
      <c r="AS145" s="43"/>
      <c r="AT145" s="104"/>
      <c r="AV145" s="104"/>
      <c r="AW145" s="88"/>
    </row>
    <row r="146" spans="14:49">
      <c r="N146" s="66"/>
      <c r="AN146" s="88"/>
      <c r="AO146" s="103"/>
      <c r="AP146" s="104"/>
      <c r="AR146" s="104"/>
      <c r="AS146" s="43"/>
      <c r="AT146" s="104"/>
      <c r="AV146" s="104"/>
      <c r="AW146" s="88"/>
    </row>
    <row r="147" spans="14:49">
      <c r="N147" s="66"/>
      <c r="AN147" s="88"/>
      <c r="AO147" s="103"/>
      <c r="AP147" s="104"/>
      <c r="AR147" s="104"/>
      <c r="AS147" s="43"/>
      <c r="AT147" s="104"/>
      <c r="AV147" s="104"/>
      <c r="AW147" s="88"/>
    </row>
    <row r="148" spans="14:49">
      <c r="N148" s="66"/>
      <c r="AN148" s="88"/>
      <c r="AO148" s="103"/>
      <c r="AP148" s="104"/>
      <c r="AR148" s="104"/>
      <c r="AS148" s="43"/>
      <c r="AT148" s="104"/>
      <c r="AV148" s="104"/>
      <c r="AW148" s="88"/>
    </row>
    <row r="149" spans="14:49">
      <c r="N149" s="66"/>
      <c r="AN149" s="88"/>
      <c r="AO149" s="103"/>
      <c r="AP149" s="104"/>
      <c r="AR149" s="104"/>
      <c r="AS149" s="43"/>
      <c r="AT149" s="104"/>
      <c r="AV149" s="104"/>
      <c r="AW149" s="88"/>
    </row>
    <row r="150" spans="14:49">
      <c r="N150" s="66"/>
      <c r="AN150" s="88"/>
      <c r="AO150" s="103"/>
      <c r="AP150" s="104"/>
      <c r="AR150" s="104"/>
      <c r="AS150" s="43"/>
      <c r="AT150" s="104"/>
      <c r="AV150" s="104"/>
      <c r="AW150" s="88"/>
    </row>
    <row r="151" spans="14:49">
      <c r="N151" s="66"/>
      <c r="AN151" s="88"/>
      <c r="AO151" s="103"/>
      <c r="AP151" s="104"/>
      <c r="AR151" s="104"/>
      <c r="AS151" s="43"/>
      <c r="AT151" s="104"/>
      <c r="AV151" s="104"/>
      <c r="AW151" s="88"/>
    </row>
    <row r="152" spans="14:49">
      <c r="N152" s="66"/>
      <c r="AN152" s="88"/>
      <c r="AO152" s="103"/>
      <c r="AP152" s="104"/>
      <c r="AR152" s="104"/>
      <c r="AS152" s="43"/>
      <c r="AT152" s="104"/>
      <c r="AV152" s="104"/>
      <c r="AW152" s="88"/>
    </row>
    <row r="153" spans="14:49">
      <c r="N153" s="66"/>
      <c r="AN153" s="88"/>
      <c r="AO153" s="103"/>
      <c r="AP153" s="104"/>
      <c r="AR153" s="104"/>
      <c r="AS153" s="43"/>
      <c r="AT153" s="104"/>
      <c r="AV153" s="104"/>
      <c r="AW153" s="88"/>
    </row>
    <row r="154" spans="14:49">
      <c r="N154" s="66"/>
      <c r="AN154" s="88"/>
      <c r="AO154" s="103"/>
      <c r="AP154" s="104"/>
      <c r="AR154" s="104"/>
      <c r="AS154" s="43"/>
      <c r="AT154" s="104"/>
      <c r="AV154" s="104"/>
      <c r="AW154" s="88"/>
    </row>
    <row r="155" spans="14:49">
      <c r="N155" s="66"/>
      <c r="AN155" s="88"/>
      <c r="AO155" s="103"/>
      <c r="AP155" s="104"/>
      <c r="AR155" s="104"/>
      <c r="AS155" s="43"/>
      <c r="AT155" s="104"/>
      <c r="AV155" s="104"/>
      <c r="AW155" s="88"/>
    </row>
    <row r="156" spans="14:49">
      <c r="N156" s="66"/>
      <c r="AN156" s="88"/>
      <c r="AO156" s="103"/>
      <c r="AP156" s="104"/>
      <c r="AR156" s="104"/>
      <c r="AS156" s="43"/>
      <c r="AT156" s="104"/>
      <c r="AV156" s="104"/>
      <c r="AW156" s="88"/>
    </row>
    <row r="157" spans="14:49">
      <c r="N157" s="66"/>
      <c r="AN157" s="88"/>
      <c r="AO157" s="103"/>
      <c r="AP157" s="104"/>
      <c r="AR157" s="104"/>
      <c r="AS157" s="43"/>
      <c r="AT157" s="104"/>
      <c r="AV157" s="104"/>
      <c r="AW157" s="88"/>
    </row>
    <row r="158" spans="14:49">
      <c r="N158" s="66"/>
      <c r="AN158" s="88"/>
      <c r="AO158" s="103"/>
      <c r="AP158" s="104"/>
      <c r="AR158" s="104"/>
      <c r="AS158" s="43"/>
      <c r="AT158" s="104"/>
      <c r="AV158" s="104"/>
      <c r="AW158" s="88"/>
    </row>
    <row r="159" spans="14:49">
      <c r="N159" s="66"/>
      <c r="AN159" s="88"/>
      <c r="AO159" s="103"/>
      <c r="AP159" s="104"/>
      <c r="AR159" s="104"/>
      <c r="AS159" s="43"/>
      <c r="AT159" s="104"/>
      <c r="AV159" s="104"/>
      <c r="AW159" s="88"/>
    </row>
    <row r="160" spans="14:49">
      <c r="N160" s="66"/>
      <c r="AN160" s="88"/>
      <c r="AO160" s="103"/>
      <c r="AP160" s="104"/>
      <c r="AR160" s="104"/>
      <c r="AS160" s="43"/>
      <c r="AT160" s="104"/>
      <c r="AV160" s="104"/>
      <c r="AW160" s="88"/>
    </row>
    <row r="161" spans="14:49">
      <c r="N161" s="66"/>
      <c r="AN161" s="88"/>
      <c r="AO161" s="103"/>
      <c r="AP161" s="104"/>
      <c r="AR161" s="104"/>
      <c r="AS161" s="43"/>
      <c r="AT161" s="104"/>
      <c r="AV161" s="104"/>
      <c r="AW161" s="88"/>
    </row>
    <row r="162" spans="14:49">
      <c r="N162" s="66"/>
      <c r="AN162" s="88"/>
      <c r="AO162" s="103"/>
      <c r="AP162" s="104"/>
      <c r="AR162" s="104"/>
      <c r="AS162" s="43"/>
      <c r="AT162" s="104"/>
      <c r="AV162" s="104"/>
      <c r="AW162" s="88"/>
    </row>
    <row r="163" spans="14:49">
      <c r="N163" s="66"/>
      <c r="AN163" s="88"/>
      <c r="AO163" s="103"/>
      <c r="AP163" s="104"/>
      <c r="AR163" s="104"/>
      <c r="AS163" s="43"/>
      <c r="AT163" s="104"/>
      <c r="AV163" s="104"/>
      <c r="AW163" s="88"/>
    </row>
    <row r="164" spans="14:49">
      <c r="N164" s="66"/>
      <c r="AN164" s="88"/>
      <c r="AO164" s="103"/>
      <c r="AP164" s="104"/>
      <c r="AR164" s="104"/>
      <c r="AS164" s="43"/>
      <c r="AT164" s="104"/>
      <c r="AV164" s="104"/>
      <c r="AW164" s="88"/>
    </row>
    <row r="165" spans="14:49">
      <c r="N165" s="66"/>
      <c r="AN165" s="88"/>
      <c r="AO165" s="103"/>
      <c r="AP165" s="104"/>
      <c r="AR165" s="104"/>
      <c r="AS165" s="43"/>
      <c r="AT165" s="104"/>
      <c r="AV165" s="104"/>
      <c r="AW165" s="88"/>
    </row>
    <row r="166" spans="14:49">
      <c r="N166" s="66"/>
      <c r="Y166" s="80"/>
      <c r="AN166" s="88"/>
      <c r="AO166" s="103"/>
      <c r="AP166" s="104"/>
      <c r="AR166" s="104"/>
      <c r="AS166" s="43"/>
      <c r="AT166" s="104"/>
      <c r="AV166" s="104"/>
      <c r="AW166" s="88"/>
    </row>
    <row r="167" spans="14:49">
      <c r="N167" s="66"/>
      <c r="AN167" s="88"/>
      <c r="AO167" s="103"/>
      <c r="AP167" s="104"/>
      <c r="AR167" s="104"/>
      <c r="AS167" s="43"/>
      <c r="AT167" s="104"/>
      <c r="AV167" s="104"/>
      <c r="AW167" s="88"/>
    </row>
    <row r="168" spans="14:49">
      <c r="N168" s="66"/>
      <c r="AN168" s="88"/>
      <c r="AO168" s="103"/>
      <c r="AP168" s="104"/>
      <c r="AR168" s="104"/>
      <c r="AS168" s="43"/>
      <c r="AT168" s="104"/>
      <c r="AV168" s="104"/>
      <c r="AW168" s="88"/>
    </row>
    <row r="169" spans="14:49">
      <c r="N169" s="66"/>
      <c r="AN169" s="88"/>
      <c r="AO169" s="103"/>
      <c r="AP169" s="104"/>
      <c r="AR169" s="104"/>
      <c r="AS169" s="43"/>
      <c r="AT169" s="104"/>
      <c r="AV169" s="104"/>
      <c r="AW169" s="88"/>
    </row>
    <row r="170" spans="14:49">
      <c r="N170" s="66"/>
      <c r="AN170" s="88"/>
      <c r="AO170" s="103"/>
      <c r="AP170" s="104"/>
      <c r="AR170" s="104"/>
      <c r="AS170" s="43"/>
      <c r="AT170" s="104"/>
      <c r="AV170" s="104"/>
      <c r="AW170" s="88"/>
    </row>
    <row r="171" spans="14:49">
      <c r="N171" s="66"/>
      <c r="AN171" s="88"/>
      <c r="AO171" s="103"/>
      <c r="AP171" s="104"/>
      <c r="AR171" s="104"/>
      <c r="AS171" s="43"/>
      <c r="AT171" s="104"/>
      <c r="AV171" s="104"/>
      <c r="AW171" s="88"/>
    </row>
    <row r="172" spans="14:49">
      <c r="N172" s="66"/>
      <c r="AN172" s="88"/>
      <c r="AO172" s="103"/>
      <c r="AP172" s="104"/>
      <c r="AR172" s="104"/>
      <c r="AS172" s="43"/>
      <c r="AT172" s="104"/>
      <c r="AV172" s="104"/>
      <c r="AW172" s="88"/>
    </row>
    <row r="173" spans="14:49">
      <c r="N173" s="66"/>
      <c r="AN173" s="88"/>
      <c r="AO173" s="103"/>
      <c r="AP173" s="104"/>
      <c r="AR173" s="104"/>
      <c r="AS173" s="43"/>
      <c r="AT173" s="104"/>
      <c r="AV173" s="104"/>
      <c r="AW173" s="88"/>
    </row>
    <row r="174" spans="14:49">
      <c r="N174" s="66"/>
      <c r="AN174" s="88"/>
      <c r="AO174" s="103"/>
      <c r="AP174" s="104"/>
      <c r="AR174" s="104"/>
      <c r="AS174" s="43"/>
      <c r="AT174" s="104"/>
      <c r="AV174" s="104"/>
      <c r="AW174" s="88"/>
    </row>
    <row r="175" spans="14:49">
      <c r="N175" s="66"/>
      <c r="AN175" s="88"/>
      <c r="AO175" s="103"/>
      <c r="AP175" s="104"/>
      <c r="AR175" s="104"/>
      <c r="AS175" s="43"/>
      <c r="AT175" s="104"/>
      <c r="AV175" s="104"/>
      <c r="AW175" s="88"/>
    </row>
    <row r="176" spans="14:49">
      <c r="N176" s="66"/>
      <c r="AN176" s="88"/>
      <c r="AO176" s="103"/>
      <c r="AP176" s="104"/>
      <c r="AR176" s="104"/>
      <c r="AS176" s="43"/>
      <c r="AT176" s="104"/>
      <c r="AV176" s="104"/>
      <c r="AW176" s="88"/>
    </row>
    <row r="177" spans="14:49">
      <c r="N177" s="66"/>
      <c r="AN177" s="88"/>
      <c r="AO177" s="103"/>
      <c r="AP177" s="104"/>
      <c r="AR177" s="104"/>
      <c r="AS177" s="43"/>
      <c r="AT177" s="104"/>
      <c r="AV177" s="104"/>
      <c r="AW177" s="88"/>
    </row>
    <row r="178" spans="14:49">
      <c r="N178" s="66"/>
      <c r="AN178" s="88"/>
      <c r="AO178" s="103"/>
      <c r="AP178" s="104"/>
      <c r="AR178" s="104"/>
      <c r="AS178" s="43"/>
      <c r="AT178" s="104"/>
      <c r="AV178" s="104"/>
      <c r="AW178" s="88"/>
    </row>
    <row r="179" spans="14:49">
      <c r="N179" s="66"/>
      <c r="AN179" s="88"/>
      <c r="AO179" s="103"/>
      <c r="AP179" s="104"/>
      <c r="AR179" s="104"/>
      <c r="AS179" s="43"/>
      <c r="AT179" s="104"/>
      <c r="AV179" s="104"/>
      <c r="AW179" s="88"/>
    </row>
    <row r="180" spans="14:49">
      <c r="N180" s="66"/>
      <c r="AN180" s="88"/>
      <c r="AO180" s="103"/>
      <c r="AP180" s="104"/>
      <c r="AR180" s="104"/>
      <c r="AS180" s="43"/>
      <c r="AT180" s="104"/>
      <c r="AV180" s="104"/>
      <c r="AW180" s="88"/>
    </row>
    <row r="181" spans="14:49">
      <c r="N181" s="66"/>
      <c r="AN181" s="88"/>
      <c r="AO181" s="103"/>
      <c r="AP181" s="104"/>
      <c r="AR181" s="104"/>
      <c r="AS181" s="43"/>
      <c r="AT181" s="104"/>
      <c r="AV181" s="104"/>
      <c r="AW181" s="88"/>
    </row>
    <row r="182" spans="14:49">
      <c r="N182" s="66"/>
      <c r="AN182" s="88"/>
      <c r="AO182" s="103"/>
      <c r="AP182" s="104"/>
      <c r="AR182" s="104"/>
      <c r="AS182" s="43"/>
      <c r="AT182" s="104"/>
      <c r="AV182" s="104"/>
      <c r="AW182" s="88"/>
    </row>
    <row r="183" spans="14:49">
      <c r="N183" s="66"/>
      <c r="AN183" s="88"/>
      <c r="AO183" s="103"/>
      <c r="AP183" s="104"/>
      <c r="AR183" s="104"/>
      <c r="AS183" s="43"/>
      <c r="AT183" s="104"/>
      <c r="AV183" s="104"/>
      <c r="AW183" s="88"/>
    </row>
    <row r="184" spans="14:49">
      <c r="N184" s="66"/>
      <c r="AN184" s="88"/>
      <c r="AO184" s="103"/>
      <c r="AP184" s="104"/>
      <c r="AR184" s="104"/>
      <c r="AS184" s="43"/>
      <c r="AT184" s="104"/>
      <c r="AV184" s="104"/>
      <c r="AW184" s="88"/>
    </row>
    <row r="185" spans="14:49">
      <c r="N185" s="66"/>
      <c r="AN185" s="88"/>
      <c r="AO185" s="103"/>
      <c r="AP185" s="104"/>
      <c r="AR185" s="104"/>
      <c r="AS185" s="43"/>
      <c r="AT185" s="104"/>
      <c r="AV185" s="104"/>
      <c r="AW185" s="88"/>
    </row>
    <row r="186" spans="14:49">
      <c r="N186" s="66"/>
      <c r="AN186" s="88"/>
      <c r="AO186" s="103"/>
      <c r="AP186" s="104"/>
      <c r="AR186" s="104"/>
      <c r="AS186" s="43"/>
      <c r="AT186" s="104"/>
      <c r="AV186" s="104"/>
      <c r="AW186" s="88"/>
    </row>
    <row r="187" spans="14:49">
      <c r="N187" s="66"/>
      <c r="AN187" s="88"/>
      <c r="AO187" s="103"/>
      <c r="AP187" s="104"/>
      <c r="AR187" s="104"/>
      <c r="AS187" s="43"/>
      <c r="AT187" s="104"/>
      <c r="AV187" s="104"/>
      <c r="AW187" s="88"/>
    </row>
    <row r="188" spans="14:49">
      <c r="N188" s="66"/>
      <c r="AN188" s="88"/>
      <c r="AO188" s="103"/>
      <c r="AP188" s="104"/>
      <c r="AR188" s="104"/>
      <c r="AS188" s="43"/>
      <c r="AT188" s="104"/>
      <c r="AV188" s="104"/>
      <c r="AW188" s="88"/>
    </row>
    <row r="189" spans="14:49">
      <c r="N189" s="66"/>
      <c r="AN189" s="88"/>
      <c r="AO189" s="103"/>
      <c r="AP189" s="104"/>
      <c r="AR189" s="104"/>
      <c r="AS189" s="43"/>
      <c r="AT189" s="104"/>
      <c r="AV189" s="104"/>
      <c r="AW189" s="88"/>
    </row>
    <row r="190" spans="14:49">
      <c r="N190" s="66"/>
      <c r="AN190" s="88"/>
      <c r="AO190" s="103"/>
      <c r="AP190" s="104"/>
      <c r="AR190" s="104"/>
      <c r="AS190" s="43"/>
      <c r="AT190" s="104"/>
      <c r="AV190" s="104"/>
      <c r="AW190" s="88"/>
    </row>
    <row r="191" spans="14:49">
      <c r="N191" s="66"/>
      <c r="AN191" s="88"/>
      <c r="AO191" s="103"/>
      <c r="AP191" s="104"/>
      <c r="AR191" s="104"/>
      <c r="AS191" s="43"/>
      <c r="AT191" s="104"/>
      <c r="AV191" s="104"/>
      <c r="AW191" s="88"/>
    </row>
    <row r="192" spans="14:49">
      <c r="N192" s="66"/>
      <c r="AN192" s="88"/>
      <c r="AO192" s="103"/>
      <c r="AP192" s="104"/>
      <c r="AR192" s="104"/>
      <c r="AS192" s="43"/>
      <c r="AT192" s="104"/>
      <c r="AV192" s="104"/>
      <c r="AW192" s="88"/>
    </row>
    <row r="193" spans="14:49">
      <c r="N193" s="66"/>
      <c r="AN193" s="88"/>
      <c r="AO193" s="103"/>
      <c r="AP193" s="104"/>
      <c r="AR193" s="104"/>
      <c r="AS193" s="43"/>
      <c r="AT193" s="104"/>
      <c r="AV193" s="104"/>
      <c r="AW193" s="88"/>
    </row>
    <row r="194" spans="14:49">
      <c r="N194" s="66"/>
      <c r="AN194" s="88"/>
      <c r="AO194" s="103"/>
      <c r="AP194" s="104"/>
      <c r="AR194" s="104"/>
      <c r="AS194" s="43"/>
      <c r="AT194" s="104"/>
      <c r="AV194" s="104"/>
      <c r="AW194" s="88"/>
    </row>
    <row r="195" spans="14:49">
      <c r="N195" s="66"/>
      <c r="AN195" s="88"/>
      <c r="AO195" s="103"/>
      <c r="AP195" s="104"/>
      <c r="AR195" s="104"/>
      <c r="AS195" s="43"/>
      <c r="AT195" s="104"/>
      <c r="AV195" s="104"/>
      <c r="AW195" s="88"/>
    </row>
    <row r="196" spans="14:49">
      <c r="N196" s="66"/>
      <c r="AN196" s="88"/>
      <c r="AO196" s="103"/>
      <c r="AP196" s="104"/>
      <c r="AR196" s="104"/>
      <c r="AS196" s="43"/>
      <c r="AT196" s="104"/>
      <c r="AV196" s="104"/>
      <c r="AW196" s="88"/>
    </row>
    <row r="197" spans="14:49">
      <c r="N197" s="66"/>
      <c r="AN197" s="88"/>
      <c r="AO197" s="103"/>
      <c r="AP197" s="104"/>
      <c r="AR197" s="104"/>
      <c r="AS197" s="43"/>
      <c r="AT197" s="104"/>
      <c r="AV197" s="104"/>
      <c r="AW197" s="88"/>
    </row>
    <row r="198" spans="14:49">
      <c r="N198" s="66"/>
      <c r="AN198" s="88"/>
      <c r="AO198" s="103"/>
      <c r="AP198" s="104"/>
      <c r="AR198" s="104"/>
      <c r="AS198" s="43"/>
      <c r="AT198" s="104"/>
      <c r="AV198" s="104"/>
      <c r="AW198" s="88"/>
    </row>
    <row r="199" spans="14:49">
      <c r="N199" s="66"/>
      <c r="AN199" s="88"/>
      <c r="AO199" s="103"/>
      <c r="AP199" s="104"/>
      <c r="AR199" s="104"/>
      <c r="AS199" s="43"/>
      <c r="AT199" s="104"/>
      <c r="AV199" s="104"/>
      <c r="AW199" s="88"/>
    </row>
    <row r="200" spans="14:49">
      <c r="N200" s="66"/>
      <c r="AN200" s="88"/>
      <c r="AO200" s="103"/>
      <c r="AP200" s="104"/>
      <c r="AR200" s="104"/>
      <c r="AS200" s="43"/>
      <c r="AT200" s="104"/>
      <c r="AV200" s="104"/>
      <c r="AW200" s="88"/>
    </row>
    <row r="201" spans="14:49">
      <c r="N201" s="66"/>
      <c r="AN201" s="88"/>
      <c r="AO201" s="103"/>
      <c r="AP201" s="104"/>
      <c r="AR201" s="104"/>
      <c r="AS201" s="43"/>
      <c r="AT201" s="104"/>
      <c r="AV201" s="104"/>
      <c r="AW201" s="88"/>
    </row>
    <row r="202" spans="14:49">
      <c r="N202" s="66"/>
      <c r="AN202" s="88"/>
      <c r="AO202" s="103"/>
      <c r="AP202" s="104"/>
      <c r="AR202" s="104"/>
      <c r="AS202" s="43"/>
      <c r="AT202" s="104"/>
      <c r="AV202" s="104"/>
      <c r="AW202" s="88"/>
    </row>
    <row r="203" spans="14:49">
      <c r="N203" s="66"/>
      <c r="AN203" s="88"/>
      <c r="AO203" s="103"/>
      <c r="AP203" s="104"/>
      <c r="AR203" s="104"/>
      <c r="AS203" s="43"/>
      <c r="AT203" s="104"/>
      <c r="AV203" s="104"/>
      <c r="AW203" s="88"/>
    </row>
    <row r="204" spans="14:49">
      <c r="N204" s="66"/>
      <c r="AN204" s="88"/>
      <c r="AO204" s="103"/>
      <c r="AP204" s="104"/>
      <c r="AR204" s="104"/>
      <c r="AS204" s="43"/>
      <c r="AT204" s="104"/>
      <c r="AV204" s="104"/>
      <c r="AW204" s="88"/>
    </row>
    <row r="205" spans="14:49">
      <c r="N205" s="66"/>
      <c r="AN205" s="88"/>
      <c r="AO205" s="103"/>
      <c r="AP205" s="104"/>
      <c r="AR205" s="104"/>
      <c r="AS205" s="43"/>
      <c r="AT205" s="104"/>
      <c r="AV205" s="104"/>
      <c r="AW205" s="88"/>
    </row>
    <row r="206" spans="14:49">
      <c r="N206" s="66"/>
      <c r="AN206" s="88"/>
      <c r="AO206" s="103"/>
      <c r="AP206" s="104"/>
      <c r="AR206" s="104"/>
      <c r="AS206" s="43"/>
      <c r="AT206" s="104"/>
      <c r="AV206" s="104"/>
      <c r="AW206" s="88"/>
    </row>
    <row r="207" spans="14:49">
      <c r="N207" s="66"/>
      <c r="Y207" s="80"/>
      <c r="AN207" s="88"/>
      <c r="AO207" s="103"/>
      <c r="AP207" s="104"/>
      <c r="AR207" s="104"/>
      <c r="AS207" s="43"/>
      <c r="AT207" s="104"/>
      <c r="AV207" s="104"/>
      <c r="AW207" s="88"/>
    </row>
    <row r="208" spans="14:49">
      <c r="N208" s="66"/>
      <c r="AN208" s="88"/>
      <c r="AO208" s="103"/>
      <c r="AP208" s="104"/>
      <c r="AR208" s="104"/>
      <c r="AS208" s="43"/>
      <c r="AT208" s="104"/>
      <c r="AV208" s="104"/>
      <c r="AW208" s="88"/>
    </row>
    <row r="209" spans="14:49">
      <c r="N209" s="66"/>
      <c r="AN209" s="88"/>
      <c r="AO209" s="103"/>
      <c r="AP209" s="104"/>
      <c r="AR209" s="104"/>
      <c r="AS209" s="43"/>
      <c r="AT209" s="104"/>
      <c r="AV209" s="104"/>
      <c r="AW209" s="88"/>
    </row>
    <row r="210" spans="14:49">
      <c r="N210" s="66"/>
      <c r="AN210" s="88"/>
      <c r="AO210" s="103"/>
      <c r="AP210" s="104"/>
      <c r="AR210" s="104"/>
      <c r="AS210" s="43"/>
      <c r="AT210" s="104"/>
      <c r="AV210" s="104"/>
      <c r="AW210" s="88"/>
    </row>
    <row r="211" spans="14:49">
      <c r="N211" s="66"/>
      <c r="AN211" s="88"/>
      <c r="AO211" s="103"/>
      <c r="AP211" s="104"/>
      <c r="AR211" s="104"/>
      <c r="AS211" s="43"/>
      <c r="AT211" s="104"/>
      <c r="AV211" s="104"/>
      <c r="AW211" s="88"/>
    </row>
    <row r="212" spans="14:49">
      <c r="N212" s="66"/>
      <c r="AN212" s="88"/>
      <c r="AO212" s="103"/>
      <c r="AP212" s="104"/>
      <c r="AR212" s="104"/>
      <c r="AS212" s="43"/>
      <c r="AT212" s="104"/>
      <c r="AV212" s="104"/>
      <c r="AW212" s="88"/>
    </row>
    <row r="213" spans="14:49">
      <c r="N213" s="66"/>
      <c r="AN213" s="88"/>
      <c r="AO213" s="103"/>
      <c r="AP213" s="104"/>
      <c r="AR213" s="104"/>
      <c r="AS213" s="43"/>
      <c r="AT213" s="104"/>
      <c r="AV213" s="104"/>
      <c r="AW213" s="88"/>
    </row>
    <row r="214" spans="14:49">
      <c r="N214" s="66"/>
      <c r="AN214" s="88"/>
      <c r="AO214" s="103"/>
      <c r="AP214" s="104"/>
      <c r="AR214" s="104"/>
      <c r="AS214" s="43"/>
      <c r="AT214" s="104"/>
      <c r="AV214" s="104"/>
      <c r="AW214" s="88"/>
    </row>
    <row r="215" spans="14:49">
      <c r="N215" s="66"/>
      <c r="AN215" s="88"/>
      <c r="AO215" s="103"/>
      <c r="AP215" s="104"/>
      <c r="AR215" s="104"/>
      <c r="AS215" s="43"/>
      <c r="AT215" s="104"/>
      <c r="AV215" s="104"/>
      <c r="AW215" s="88"/>
    </row>
    <row r="216" spans="14:49">
      <c r="N216" s="66"/>
      <c r="AN216" s="88"/>
      <c r="AO216" s="103"/>
      <c r="AP216" s="104"/>
      <c r="AR216" s="104"/>
      <c r="AS216" s="43"/>
      <c r="AT216" s="104"/>
      <c r="AV216" s="104"/>
      <c r="AW216" s="88"/>
    </row>
    <row r="217" spans="14:49">
      <c r="N217" s="66"/>
      <c r="AN217" s="88"/>
      <c r="AO217" s="103"/>
      <c r="AP217" s="104"/>
      <c r="AR217" s="104"/>
      <c r="AS217" s="43"/>
      <c r="AT217" s="104"/>
      <c r="AV217" s="104"/>
      <c r="AW217" s="88"/>
    </row>
    <row r="218" spans="14:49">
      <c r="N218" s="66"/>
      <c r="AN218" s="88"/>
      <c r="AO218" s="103"/>
      <c r="AP218" s="104"/>
      <c r="AR218" s="104"/>
      <c r="AS218" s="43"/>
      <c r="AT218" s="104"/>
      <c r="AV218" s="104"/>
      <c r="AW218" s="88"/>
    </row>
    <row r="219" spans="14:49">
      <c r="N219" s="66"/>
      <c r="AN219" s="88"/>
      <c r="AO219" s="103"/>
      <c r="AP219" s="104"/>
      <c r="AR219" s="104"/>
      <c r="AS219" s="43"/>
      <c r="AT219" s="104"/>
      <c r="AV219" s="104"/>
      <c r="AW219" s="88"/>
    </row>
    <row r="220" spans="14:49">
      <c r="N220" s="66"/>
      <c r="AN220" s="88"/>
      <c r="AO220" s="103"/>
      <c r="AP220" s="104"/>
      <c r="AR220" s="104"/>
      <c r="AS220" s="43"/>
      <c r="AT220" s="104"/>
      <c r="AV220" s="104"/>
      <c r="AW220" s="88"/>
    </row>
    <row r="221" spans="14:49">
      <c r="N221" s="66"/>
      <c r="AN221" s="88"/>
      <c r="AO221" s="103"/>
      <c r="AP221" s="104"/>
      <c r="AR221" s="104"/>
      <c r="AS221" s="43"/>
      <c r="AT221" s="104"/>
      <c r="AV221" s="104"/>
      <c r="AW221" s="88"/>
    </row>
    <row r="222" spans="14:49">
      <c r="N222" s="66"/>
      <c r="AN222" s="88"/>
      <c r="AO222" s="103"/>
      <c r="AP222" s="104"/>
      <c r="AR222" s="104"/>
      <c r="AS222" s="43"/>
      <c r="AT222" s="104"/>
      <c r="AV222" s="104"/>
      <c r="AW222" s="88"/>
    </row>
    <row r="223" spans="14:49">
      <c r="N223" s="66"/>
      <c r="AN223" s="88"/>
      <c r="AO223" s="103"/>
      <c r="AP223" s="104"/>
      <c r="AR223" s="104"/>
      <c r="AS223" s="43"/>
      <c r="AT223" s="104"/>
      <c r="AV223" s="104"/>
      <c r="AW223" s="88"/>
    </row>
    <row r="224" spans="14:49">
      <c r="N224" s="66"/>
      <c r="AN224" s="88"/>
      <c r="AO224" s="103"/>
      <c r="AP224" s="104"/>
      <c r="AR224" s="104"/>
      <c r="AS224" s="43"/>
      <c r="AT224" s="104"/>
      <c r="AV224" s="104"/>
      <c r="AW224" s="88"/>
    </row>
    <row r="225" spans="14:49">
      <c r="N225" s="66"/>
      <c r="AN225" s="88"/>
      <c r="AO225" s="103"/>
      <c r="AP225" s="104"/>
      <c r="AR225" s="104"/>
      <c r="AS225" s="43"/>
      <c r="AT225" s="104"/>
      <c r="AV225" s="104"/>
      <c r="AW225" s="88"/>
    </row>
    <row r="226" spans="14:49">
      <c r="N226" s="66"/>
      <c r="AN226" s="88"/>
      <c r="AO226" s="103"/>
      <c r="AP226" s="104"/>
      <c r="AR226" s="104"/>
      <c r="AS226" s="43"/>
      <c r="AT226" s="104"/>
      <c r="AV226" s="104"/>
      <c r="AW226" s="88"/>
    </row>
    <row r="227" spans="14:49">
      <c r="N227" s="66"/>
      <c r="AN227" s="88"/>
      <c r="AO227" s="103"/>
      <c r="AP227" s="104"/>
      <c r="AR227" s="104"/>
      <c r="AS227" s="43"/>
      <c r="AT227" s="104"/>
      <c r="AV227" s="104"/>
      <c r="AW227" s="88"/>
    </row>
    <row r="228" spans="14:49">
      <c r="N228" s="66"/>
      <c r="AN228" s="88"/>
      <c r="AO228" s="103"/>
      <c r="AP228" s="104"/>
      <c r="AR228" s="104"/>
      <c r="AS228" s="43"/>
      <c r="AT228" s="104"/>
      <c r="AV228" s="104"/>
      <c r="AW228" s="88"/>
    </row>
    <row r="229" spans="14:49">
      <c r="N229" s="66"/>
      <c r="AN229" s="88"/>
      <c r="AO229" s="103"/>
      <c r="AP229" s="104"/>
      <c r="AR229" s="104"/>
      <c r="AS229" s="43"/>
      <c r="AT229" s="104"/>
      <c r="AV229" s="104"/>
      <c r="AW229" s="88"/>
    </row>
    <row r="230" spans="14:49">
      <c r="N230" s="66"/>
      <c r="AN230" s="88"/>
      <c r="AO230" s="103"/>
      <c r="AP230" s="104"/>
      <c r="AR230" s="104"/>
      <c r="AS230" s="43"/>
      <c r="AT230" s="104"/>
      <c r="AV230" s="104"/>
      <c r="AW230" s="88"/>
    </row>
    <row r="231" spans="14:49">
      <c r="N231" s="66"/>
      <c r="AN231" s="88"/>
      <c r="AO231" s="103"/>
      <c r="AP231" s="104"/>
      <c r="AR231" s="104"/>
      <c r="AS231" s="43"/>
      <c r="AT231" s="104"/>
      <c r="AV231" s="104"/>
      <c r="AW231" s="88"/>
    </row>
    <row r="232" spans="14:49">
      <c r="N232" s="66"/>
      <c r="AN232" s="88"/>
      <c r="AO232" s="103"/>
      <c r="AP232" s="104"/>
      <c r="AR232" s="104"/>
      <c r="AS232" s="43"/>
      <c r="AT232" s="104"/>
      <c r="AV232" s="104"/>
      <c r="AW232" s="88"/>
    </row>
    <row r="233" spans="14:49">
      <c r="N233" s="66"/>
      <c r="AN233" s="88"/>
      <c r="AO233" s="103"/>
      <c r="AP233" s="104"/>
      <c r="AR233" s="104"/>
      <c r="AS233" s="43"/>
      <c r="AT233" s="104"/>
      <c r="AV233" s="104"/>
      <c r="AW233" s="88"/>
    </row>
    <row r="234" spans="14:49">
      <c r="N234" s="66"/>
      <c r="AN234" s="88"/>
      <c r="AO234" s="103"/>
      <c r="AP234" s="104"/>
      <c r="AR234" s="104"/>
      <c r="AS234" s="43"/>
      <c r="AT234" s="104"/>
      <c r="AV234" s="104"/>
      <c r="AW234" s="88"/>
    </row>
    <row r="235" spans="14:49">
      <c r="N235" s="66"/>
      <c r="AN235" s="88"/>
      <c r="AO235" s="103"/>
      <c r="AP235" s="104"/>
      <c r="AR235" s="104"/>
      <c r="AS235" s="43"/>
      <c r="AT235" s="104"/>
      <c r="AV235" s="104"/>
      <c r="AW235" s="88"/>
    </row>
    <row r="236" spans="14:49">
      <c r="N236" s="66"/>
      <c r="AN236" s="88"/>
      <c r="AO236" s="103"/>
      <c r="AP236" s="104"/>
      <c r="AR236" s="104"/>
      <c r="AS236" s="43"/>
      <c r="AT236" s="104"/>
      <c r="AV236" s="104"/>
      <c r="AW236" s="88"/>
    </row>
    <row r="237" spans="14:49">
      <c r="N237" s="66"/>
      <c r="AN237" s="88"/>
      <c r="AO237" s="103"/>
      <c r="AP237" s="104"/>
      <c r="AR237" s="104"/>
      <c r="AS237" s="43"/>
      <c r="AT237" s="104"/>
      <c r="AV237" s="104"/>
      <c r="AW237" s="88"/>
    </row>
    <row r="238" spans="14:49">
      <c r="N238" s="66"/>
      <c r="AN238" s="88"/>
      <c r="AO238" s="103"/>
      <c r="AP238" s="104"/>
      <c r="AR238" s="104"/>
      <c r="AS238" s="43"/>
      <c r="AT238" s="104"/>
      <c r="AV238" s="104"/>
      <c r="AW238" s="88"/>
    </row>
    <row r="239" spans="14:49">
      <c r="N239" s="66"/>
      <c r="AN239" s="88"/>
      <c r="AO239" s="103"/>
      <c r="AP239" s="104"/>
      <c r="AR239" s="104"/>
      <c r="AS239" s="43"/>
      <c r="AT239" s="104"/>
      <c r="AV239" s="104"/>
      <c r="AW239" s="88"/>
    </row>
    <row r="240" spans="14:49">
      <c r="N240" s="66"/>
      <c r="AN240" s="88"/>
      <c r="AO240" s="103"/>
      <c r="AP240" s="104"/>
      <c r="AR240" s="104"/>
      <c r="AS240" s="43"/>
      <c r="AT240" s="104"/>
      <c r="AV240" s="104"/>
      <c r="AW240" s="88"/>
    </row>
    <row r="241" spans="14:49">
      <c r="N241" s="66"/>
      <c r="AN241" s="88"/>
      <c r="AO241" s="103"/>
      <c r="AP241" s="104"/>
      <c r="AR241" s="104"/>
      <c r="AS241" s="43"/>
      <c r="AT241" s="104"/>
      <c r="AV241" s="104"/>
      <c r="AW241" s="88"/>
    </row>
    <row r="242" spans="14:49">
      <c r="N242" s="66"/>
      <c r="AN242" s="88"/>
      <c r="AO242" s="103"/>
      <c r="AP242" s="104"/>
      <c r="AR242" s="104"/>
      <c r="AS242" s="43"/>
      <c r="AT242" s="104"/>
      <c r="AV242" s="104"/>
      <c r="AW242" s="88"/>
    </row>
    <row r="243" spans="14:49">
      <c r="N243" s="66"/>
      <c r="AN243" s="88"/>
      <c r="AO243" s="103"/>
      <c r="AP243" s="104"/>
      <c r="AR243" s="104"/>
      <c r="AS243" s="43"/>
      <c r="AT243" s="104"/>
      <c r="AV243" s="104"/>
      <c r="AW243" s="88"/>
    </row>
    <row r="244" spans="14:49">
      <c r="N244" s="66"/>
      <c r="AN244" s="88"/>
      <c r="AO244" s="103"/>
      <c r="AP244" s="104"/>
      <c r="AR244" s="104"/>
      <c r="AS244" s="43"/>
      <c r="AT244" s="104"/>
      <c r="AV244" s="104"/>
      <c r="AW244" s="88"/>
    </row>
    <row r="245" spans="14:49">
      <c r="N245" s="66"/>
      <c r="AN245" s="88"/>
      <c r="AO245" s="103"/>
      <c r="AP245" s="104"/>
      <c r="AR245" s="104"/>
      <c r="AS245" s="43"/>
      <c r="AT245" s="104"/>
      <c r="AV245" s="104"/>
      <c r="AW245" s="88"/>
    </row>
    <row r="246" spans="14:49">
      <c r="N246" s="66"/>
      <c r="AN246" s="88"/>
      <c r="AO246" s="103"/>
      <c r="AP246" s="104"/>
      <c r="AR246" s="104"/>
      <c r="AS246" s="43"/>
      <c r="AT246" s="104"/>
      <c r="AV246" s="104"/>
      <c r="AW246" s="88"/>
    </row>
    <row r="247" spans="14:49">
      <c r="N247" s="66"/>
      <c r="AN247" s="88"/>
      <c r="AO247" s="103"/>
      <c r="AP247" s="104"/>
      <c r="AR247" s="104"/>
      <c r="AS247" s="43"/>
      <c r="AT247" s="104"/>
      <c r="AV247" s="104"/>
      <c r="AW247" s="88"/>
    </row>
    <row r="248" spans="14:49">
      <c r="N248" s="66"/>
      <c r="Y248" s="80"/>
      <c r="AN248" s="88"/>
      <c r="AO248" s="103"/>
      <c r="AP248" s="104"/>
      <c r="AR248" s="104"/>
      <c r="AS248" s="43"/>
      <c r="AT248" s="104"/>
      <c r="AV248" s="104"/>
      <c r="AW248" s="88"/>
    </row>
    <row r="249" spans="14:49">
      <c r="N249" s="66"/>
      <c r="AN249" s="88"/>
      <c r="AO249" s="103"/>
      <c r="AP249" s="104"/>
      <c r="AR249" s="104"/>
      <c r="AS249" s="43"/>
      <c r="AT249" s="104"/>
      <c r="AV249" s="104"/>
      <c r="AW249" s="88"/>
    </row>
    <row r="250" spans="14:49">
      <c r="N250" s="66"/>
      <c r="AN250" s="88"/>
      <c r="AO250" s="103"/>
      <c r="AP250" s="104"/>
      <c r="AR250" s="104"/>
      <c r="AS250" s="43"/>
      <c r="AT250" s="104"/>
      <c r="AV250" s="104"/>
      <c r="AW250" s="88"/>
    </row>
    <row r="251" spans="14:49">
      <c r="N251" s="66"/>
      <c r="AN251" s="88"/>
      <c r="AO251" s="103"/>
      <c r="AP251" s="104"/>
      <c r="AR251" s="104"/>
      <c r="AS251" s="43"/>
      <c r="AT251" s="104"/>
      <c r="AV251" s="104"/>
      <c r="AW251" s="88"/>
    </row>
    <row r="252" spans="14:49">
      <c r="N252" s="66"/>
      <c r="AN252" s="88"/>
      <c r="AO252" s="103"/>
      <c r="AP252" s="104"/>
      <c r="AR252" s="104"/>
      <c r="AS252" s="43"/>
      <c r="AT252" s="104"/>
      <c r="AV252" s="104"/>
      <c r="AW252" s="88"/>
    </row>
    <row r="253" spans="14:49">
      <c r="N253" s="66"/>
      <c r="AN253" s="88"/>
      <c r="AO253" s="103"/>
      <c r="AP253" s="104"/>
      <c r="AR253" s="104"/>
      <c r="AS253" s="43"/>
      <c r="AT253" s="104"/>
      <c r="AV253" s="104"/>
      <c r="AW253" s="88"/>
    </row>
    <row r="254" spans="14:49">
      <c r="N254" s="66"/>
      <c r="AN254" s="88"/>
      <c r="AO254" s="103"/>
      <c r="AP254" s="104"/>
      <c r="AR254" s="104"/>
      <c r="AS254" s="43"/>
      <c r="AT254" s="104"/>
      <c r="AV254" s="104"/>
      <c r="AW254" s="88"/>
    </row>
    <row r="255" spans="14:49">
      <c r="N255" s="66"/>
      <c r="AN255" s="88"/>
      <c r="AO255" s="103"/>
      <c r="AP255" s="104"/>
      <c r="AR255" s="104"/>
      <c r="AS255" s="43"/>
      <c r="AT255" s="104"/>
      <c r="AV255" s="104"/>
      <c r="AW255" s="88"/>
    </row>
    <row r="256" spans="14:49">
      <c r="N256" s="66"/>
      <c r="AN256" s="88"/>
      <c r="AO256" s="103"/>
      <c r="AP256" s="104"/>
      <c r="AR256" s="104"/>
      <c r="AS256" s="43"/>
      <c r="AT256" s="104"/>
      <c r="AV256" s="104"/>
      <c r="AW256" s="88"/>
    </row>
    <row r="257" spans="14:49">
      <c r="N257" s="66"/>
      <c r="AN257" s="88"/>
      <c r="AO257" s="103"/>
      <c r="AP257" s="104"/>
      <c r="AR257" s="104"/>
      <c r="AS257" s="43"/>
      <c r="AT257" s="104"/>
      <c r="AV257" s="104"/>
      <c r="AW257" s="88"/>
    </row>
    <row r="258" spans="14:49">
      <c r="N258" s="66"/>
      <c r="AN258" s="88"/>
      <c r="AO258" s="103"/>
      <c r="AP258" s="104"/>
      <c r="AR258" s="104"/>
      <c r="AS258" s="43"/>
      <c r="AT258" s="104"/>
      <c r="AV258" s="104"/>
      <c r="AW258" s="88"/>
    </row>
    <row r="259" spans="14:49">
      <c r="N259" s="66"/>
      <c r="AN259" s="88"/>
      <c r="AO259" s="103"/>
      <c r="AP259" s="104"/>
      <c r="AR259" s="104"/>
      <c r="AS259" s="43"/>
      <c r="AT259" s="104"/>
      <c r="AV259" s="104"/>
      <c r="AW259" s="88"/>
    </row>
    <row r="260" spans="14:49">
      <c r="N260" s="66"/>
      <c r="AN260" s="88"/>
      <c r="AO260" s="103"/>
      <c r="AP260" s="104"/>
      <c r="AR260" s="104"/>
      <c r="AS260" s="43"/>
      <c r="AT260" s="104"/>
      <c r="AV260" s="104"/>
      <c r="AW260" s="88"/>
    </row>
    <row r="261" spans="14:49">
      <c r="N261" s="66"/>
      <c r="AN261" s="88"/>
      <c r="AO261" s="103"/>
      <c r="AP261" s="104"/>
      <c r="AR261" s="104"/>
      <c r="AS261" s="43"/>
      <c r="AT261" s="104"/>
      <c r="AV261" s="104"/>
      <c r="AW261" s="88"/>
    </row>
    <row r="262" spans="14:49">
      <c r="N262" s="66"/>
      <c r="AN262" s="88"/>
      <c r="AO262" s="103"/>
      <c r="AP262" s="104"/>
      <c r="AR262" s="104"/>
      <c r="AS262" s="43"/>
      <c r="AT262" s="104"/>
      <c r="AV262" s="104"/>
      <c r="AW262" s="88"/>
    </row>
    <row r="263" spans="14:49">
      <c r="N263" s="66"/>
      <c r="AN263" s="88"/>
      <c r="AO263" s="103"/>
      <c r="AP263" s="104"/>
      <c r="AR263" s="104"/>
      <c r="AS263" s="43"/>
      <c r="AT263" s="104"/>
      <c r="AV263" s="104"/>
      <c r="AW263" s="88"/>
    </row>
    <row r="264" spans="14:49">
      <c r="N264" s="66"/>
      <c r="AN264" s="88"/>
      <c r="AO264" s="103"/>
      <c r="AP264" s="104"/>
      <c r="AR264" s="104"/>
      <c r="AS264" s="43"/>
      <c r="AT264" s="104"/>
      <c r="AV264" s="104"/>
      <c r="AW264" s="88"/>
    </row>
    <row r="265" spans="14:49">
      <c r="N265" s="66"/>
      <c r="AN265" s="88"/>
      <c r="AO265" s="103"/>
      <c r="AP265" s="104"/>
      <c r="AR265" s="104"/>
      <c r="AS265" s="43"/>
      <c r="AT265" s="104"/>
      <c r="AV265" s="104"/>
      <c r="AW265" s="88"/>
    </row>
    <row r="266" spans="14:49">
      <c r="N266" s="66"/>
      <c r="AN266" s="88"/>
      <c r="AO266" s="103"/>
      <c r="AP266" s="104"/>
      <c r="AR266" s="104"/>
      <c r="AS266" s="43"/>
      <c r="AT266" s="104"/>
      <c r="AV266" s="104"/>
      <c r="AW266" s="88"/>
    </row>
    <row r="267" spans="14:49">
      <c r="N267" s="66"/>
      <c r="AN267" s="88"/>
      <c r="AO267" s="103"/>
      <c r="AP267" s="104"/>
      <c r="AR267" s="104"/>
      <c r="AS267" s="43"/>
      <c r="AT267" s="104"/>
      <c r="AV267" s="104"/>
      <c r="AW267" s="88"/>
    </row>
    <row r="268" spans="14:49">
      <c r="N268" s="66"/>
      <c r="AN268" s="88"/>
      <c r="AO268" s="103"/>
      <c r="AP268" s="104"/>
      <c r="AR268" s="104"/>
      <c r="AS268" s="43"/>
      <c r="AT268" s="104"/>
      <c r="AV268" s="104"/>
      <c r="AW268" s="88"/>
    </row>
    <row r="269" spans="14:49">
      <c r="N269" s="66"/>
      <c r="AN269" s="88"/>
      <c r="AO269" s="103"/>
      <c r="AP269" s="104"/>
      <c r="AR269" s="104"/>
      <c r="AS269" s="43"/>
      <c r="AT269" s="104"/>
      <c r="AV269" s="104"/>
      <c r="AW269" s="88"/>
    </row>
    <row r="270" spans="14:49">
      <c r="N270" s="66"/>
      <c r="AN270" s="88"/>
      <c r="AO270" s="103"/>
      <c r="AP270" s="104"/>
      <c r="AR270" s="104"/>
      <c r="AS270" s="43"/>
      <c r="AT270" s="104"/>
      <c r="AV270" s="104"/>
      <c r="AW270" s="88"/>
    </row>
    <row r="271" spans="14:49">
      <c r="N271" s="66"/>
      <c r="AN271" s="88"/>
      <c r="AO271" s="103"/>
      <c r="AP271" s="104"/>
      <c r="AR271" s="104"/>
      <c r="AS271" s="43"/>
      <c r="AT271" s="104"/>
      <c r="AV271" s="104"/>
      <c r="AW271" s="88"/>
    </row>
    <row r="272" spans="14:49">
      <c r="N272" s="66"/>
      <c r="AN272" s="88"/>
      <c r="AO272" s="103"/>
      <c r="AP272" s="104"/>
      <c r="AR272" s="104"/>
      <c r="AS272" s="43"/>
      <c r="AT272" s="104"/>
      <c r="AV272" s="104"/>
      <c r="AW272" s="88"/>
    </row>
    <row r="273" spans="14:49">
      <c r="N273" s="66"/>
      <c r="AN273" s="88"/>
      <c r="AO273" s="103"/>
      <c r="AP273" s="104"/>
      <c r="AR273" s="104"/>
      <c r="AS273" s="43"/>
      <c r="AT273" s="104"/>
      <c r="AV273" s="104"/>
      <c r="AW273" s="88"/>
    </row>
    <row r="274" spans="14:49">
      <c r="N274" s="66"/>
      <c r="AN274" s="88"/>
      <c r="AO274" s="103"/>
      <c r="AP274" s="104"/>
      <c r="AR274" s="104"/>
      <c r="AS274" s="43"/>
      <c r="AT274" s="104"/>
      <c r="AV274" s="104"/>
      <c r="AW274" s="88"/>
    </row>
    <row r="275" spans="14:49">
      <c r="N275" s="66"/>
      <c r="AN275" s="88"/>
      <c r="AO275" s="103"/>
      <c r="AP275" s="104"/>
      <c r="AR275" s="104"/>
      <c r="AS275" s="43"/>
      <c r="AT275" s="104"/>
      <c r="AV275" s="104"/>
      <c r="AW275" s="88"/>
    </row>
    <row r="276" spans="14:49">
      <c r="N276" s="66"/>
      <c r="AN276" s="88"/>
      <c r="AO276" s="103"/>
      <c r="AP276" s="104"/>
      <c r="AR276" s="104"/>
      <c r="AS276" s="43"/>
      <c r="AT276" s="104"/>
      <c r="AV276" s="104"/>
      <c r="AW276" s="88"/>
    </row>
    <row r="277" spans="14:49">
      <c r="N277" s="66"/>
      <c r="AN277" s="88"/>
      <c r="AO277" s="103"/>
      <c r="AP277" s="104"/>
      <c r="AR277" s="104"/>
      <c r="AS277" s="43"/>
      <c r="AT277" s="104"/>
      <c r="AV277" s="104"/>
      <c r="AW277" s="88"/>
    </row>
    <row r="278" spans="14:49">
      <c r="N278" s="66"/>
      <c r="AN278" s="88"/>
      <c r="AO278" s="103"/>
      <c r="AP278" s="104"/>
      <c r="AR278" s="104"/>
      <c r="AS278" s="43"/>
      <c r="AT278" s="104"/>
      <c r="AV278" s="104"/>
      <c r="AW278" s="88"/>
    </row>
    <row r="279" spans="14:49">
      <c r="N279" s="66"/>
      <c r="AN279" s="88"/>
      <c r="AO279" s="103"/>
      <c r="AP279" s="104"/>
      <c r="AR279" s="104"/>
      <c r="AS279" s="43"/>
      <c r="AT279" s="104"/>
      <c r="AV279" s="104"/>
      <c r="AW279" s="88"/>
    </row>
    <row r="280" spans="14:49">
      <c r="N280" s="66"/>
      <c r="AN280" s="88"/>
      <c r="AO280" s="103"/>
      <c r="AP280" s="104"/>
      <c r="AR280" s="104"/>
      <c r="AS280" s="43"/>
      <c r="AT280" s="104"/>
      <c r="AV280" s="104"/>
      <c r="AW280" s="88"/>
    </row>
    <row r="281" spans="14:49">
      <c r="N281" s="66"/>
      <c r="AN281" s="88"/>
      <c r="AO281" s="103"/>
      <c r="AP281" s="104"/>
      <c r="AR281" s="104"/>
      <c r="AS281" s="43"/>
      <c r="AT281" s="104"/>
      <c r="AV281" s="104"/>
      <c r="AW281" s="88"/>
    </row>
    <row r="282" spans="14:49">
      <c r="N282" s="66"/>
      <c r="AN282" s="88"/>
      <c r="AO282" s="103"/>
      <c r="AP282" s="104"/>
      <c r="AR282" s="104"/>
      <c r="AS282" s="43"/>
      <c r="AT282" s="104"/>
      <c r="AV282" s="104"/>
      <c r="AW282" s="88"/>
    </row>
    <row r="283" spans="14:49">
      <c r="N283" s="66"/>
      <c r="AN283" s="88"/>
      <c r="AO283" s="103"/>
      <c r="AP283" s="104"/>
      <c r="AR283" s="104"/>
      <c r="AS283" s="43"/>
      <c r="AT283" s="104"/>
      <c r="AV283" s="104"/>
      <c r="AW283" s="88"/>
    </row>
    <row r="284" spans="14:49">
      <c r="N284" s="66"/>
      <c r="AN284" s="88"/>
      <c r="AO284" s="103"/>
      <c r="AP284" s="104"/>
      <c r="AR284" s="104"/>
      <c r="AS284" s="43"/>
      <c r="AT284" s="104"/>
      <c r="AV284" s="104"/>
      <c r="AW284" s="88"/>
    </row>
    <row r="285" spans="14:49">
      <c r="N285" s="66"/>
      <c r="AN285" s="88"/>
      <c r="AO285" s="103"/>
      <c r="AP285" s="104"/>
      <c r="AR285" s="104"/>
      <c r="AS285" s="43"/>
      <c r="AT285" s="104"/>
      <c r="AV285" s="104"/>
      <c r="AW285" s="88"/>
    </row>
    <row r="286" spans="14:49">
      <c r="N286" s="66"/>
      <c r="AN286" s="88"/>
      <c r="AO286" s="103"/>
      <c r="AP286" s="104"/>
      <c r="AR286" s="104"/>
      <c r="AS286" s="43"/>
      <c r="AT286" s="104"/>
      <c r="AV286" s="104"/>
      <c r="AW286" s="88"/>
    </row>
    <row r="287" spans="14:49">
      <c r="N287" s="66"/>
      <c r="AN287" s="88"/>
      <c r="AO287" s="103"/>
      <c r="AP287" s="104"/>
      <c r="AR287" s="104"/>
      <c r="AS287" s="43"/>
      <c r="AT287" s="104"/>
      <c r="AV287" s="104"/>
      <c r="AW287" s="88"/>
    </row>
    <row r="288" spans="14:49">
      <c r="N288" s="66"/>
      <c r="AN288" s="88"/>
      <c r="AO288" s="103"/>
      <c r="AP288" s="104"/>
      <c r="AR288" s="104"/>
      <c r="AS288" s="43"/>
      <c r="AT288" s="104"/>
      <c r="AV288" s="104"/>
      <c r="AW288" s="88"/>
    </row>
    <row r="289" spans="14:49">
      <c r="N289" s="66"/>
      <c r="Y289" s="80"/>
      <c r="AN289" s="88"/>
      <c r="AO289" s="103"/>
      <c r="AP289" s="104"/>
      <c r="AR289" s="104"/>
      <c r="AS289" s="43"/>
      <c r="AT289" s="104"/>
      <c r="AV289" s="104"/>
      <c r="AW289" s="88"/>
    </row>
    <row r="290" spans="14:49">
      <c r="N290" s="66"/>
      <c r="AN290" s="88"/>
      <c r="AO290" s="103"/>
      <c r="AP290" s="104"/>
      <c r="AR290" s="104"/>
      <c r="AS290" s="43"/>
      <c r="AT290" s="104"/>
      <c r="AV290" s="104"/>
      <c r="AW290" s="88"/>
    </row>
    <row r="291" spans="14:49">
      <c r="N291" s="66"/>
      <c r="AN291" s="88"/>
      <c r="AO291" s="103"/>
      <c r="AP291" s="104"/>
      <c r="AR291" s="104"/>
      <c r="AS291" s="43"/>
      <c r="AT291" s="104"/>
      <c r="AV291" s="104"/>
      <c r="AW291" s="88"/>
    </row>
    <row r="292" spans="14:49">
      <c r="N292" s="66"/>
      <c r="AN292" s="88"/>
      <c r="AO292" s="103"/>
      <c r="AP292" s="104"/>
      <c r="AR292" s="104"/>
      <c r="AS292" s="43"/>
      <c r="AT292" s="104"/>
      <c r="AV292" s="104"/>
      <c r="AW292" s="88"/>
    </row>
    <row r="293" spans="14:49">
      <c r="N293" s="66"/>
      <c r="AN293" s="88"/>
      <c r="AO293" s="103"/>
      <c r="AP293" s="104"/>
      <c r="AR293" s="104"/>
      <c r="AS293" s="43"/>
      <c r="AT293" s="104"/>
      <c r="AV293" s="104"/>
      <c r="AW293" s="88"/>
    </row>
    <row r="294" spans="14:49">
      <c r="N294" s="66"/>
      <c r="AN294" s="88"/>
      <c r="AO294" s="103"/>
      <c r="AP294" s="104"/>
      <c r="AR294" s="104"/>
      <c r="AS294" s="43"/>
      <c r="AT294" s="104"/>
      <c r="AV294" s="104"/>
      <c r="AW294" s="88"/>
    </row>
    <row r="295" spans="14:49">
      <c r="N295" s="66"/>
      <c r="AN295" s="88"/>
      <c r="AO295" s="103"/>
      <c r="AP295" s="104"/>
      <c r="AR295" s="104"/>
      <c r="AS295" s="43"/>
      <c r="AT295" s="104"/>
      <c r="AV295" s="104"/>
      <c r="AW295" s="88"/>
    </row>
    <row r="296" spans="14:49">
      <c r="N296" s="66"/>
      <c r="AN296" s="88"/>
      <c r="AO296" s="103"/>
      <c r="AP296" s="104"/>
      <c r="AR296" s="104"/>
      <c r="AS296" s="43"/>
      <c r="AT296" s="104"/>
      <c r="AV296" s="104"/>
      <c r="AW296" s="88"/>
    </row>
    <row r="297" spans="14:49">
      <c r="N297" s="66"/>
      <c r="AN297" s="88"/>
      <c r="AO297" s="103"/>
      <c r="AP297" s="104"/>
      <c r="AR297" s="104"/>
      <c r="AS297" s="43"/>
      <c r="AT297" s="104"/>
      <c r="AV297" s="104"/>
      <c r="AW297" s="88"/>
    </row>
    <row r="298" spans="14:49">
      <c r="N298" s="66"/>
      <c r="AN298" s="88"/>
      <c r="AO298" s="103"/>
      <c r="AP298" s="104"/>
      <c r="AR298" s="104"/>
      <c r="AS298" s="43"/>
      <c r="AT298" s="104"/>
      <c r="AV298" s="104"/>
      <c r="AW298" s="88"/>
    </row>
    <row r="299" spans="14:49">
      <c r="N299" s="66"/>
      <c r="AN299" s="88"/>
      <c r="AO299" s="103"/>
      <c r="AP299" s="104"/>
      <c r="AR299" s="104"/>
      <c r="AS299" s="43"/>
      <c r="AT299" s="104"/>
      <c r="AV299" s="104"/>
      <c r="AW299" s="88"/>
    </row>
    <row r="300" spans="14:49">
      <c r="N300" s="66"/>
      <c r="AN300" s="88"/>
      <c r="AO300" s="103"/>
      <c r="AP300" s="104"/>
      <c r="AR300" s="104"/>
      <c r="AS300" s="43"/>
      <c r="AT300" s="104"/>
      <c r="AV300" s="104"/>
      <c r="AW300" s="88"/>
    </row>
    <row r="301" spans="14:49">
      <c r="N301" s="66"/>
      <c r="AN301" s="88"/>
      <c r="AO301" s="103"/>
      <c r="AP301" s="104"/>
      <c r="AR301" s="104"/>
      <c r="AS301" s="43"/>
      <c r="AT301" s="104"/>
      <c r="AV301" s="104"/>
      <c r="AW301" s="88"/>
    </row>
    <row r="302" spans="14:49">
      <c r="N302" s="66"/>
      <c r="AN302" s="88"/>
      <c r="AO302" s="103"/>
      <c r="AP302" s="104"/>
      <c r="AR302" s="104"/>
      <c r="AS302" s="43"/>
      <c r="AT302" s="104"/>
      <c r="AV302" s="104"/>
      <c r="AW302" s="88"/>
    </row>
    <row r="303" spans="14:49">
      <c r="N303" s="66"/>
      <c r="AN303" s="88"/>
      <c r="AO303" s="103"/>
      <c r="AP303" s="104"/>
      <c r="AR303" s="104"/>
      <c r="AS303" s="43"/>
      <c r="AT303" s="104"/>
      <c r="AV303" s="104"/>
      <c r="AW303" s="88"/>
    </row>
    <row r="304" spans="14:49">
      <c r="N304" s="66"/>
      <c r="AN304" s="88"/>
      <c r="AO304" s="103"/>
      <c r="AP304" s="104"/>
      <c r="AR304" s="104"/>
      <c r="AS304" s="43"/>
      <c r="AT304" s="104"/>
      <c r="AV304" s="104"/>
      <c r="AW304" s="88"/>
    </row>
    <row r="305" spans="14:49">
      <c r="N305" s="66"/>
      <c r="AN305" s="88"/>
      <c r="AO305" s="103"/>
      <c r="AP305" s="104"/>
      <c r="AR305" s="104"/>
      <c r="AS305" s="43"/>
      <c r="AT305" s="104"/>
      <c r="AV305" s="104"/>
      <c r="AW305" s="88"/>
    </row>
    <row r="306" spans="14:49">
      <c r="N306" s="66"/>
      <c r="AN306" s="88"/>
      <c r="AO306" s="103"/>
      <c r="AP306" s="104"/>
      <c r="AR306" s="104"/>
      <c r="AS306" s="43"/>
      <c r="AT306" s="104"/>
      <c r="AV306" s="104"/>
      <c r="AW306" s="88"/>
    </row>
    <row r="307" spans="14:49">
      <c r="N307" s="66"/>
      <c r="AN307" s="88"/>
      <c r="AO307" s="103"/>
      <c r="AP307" s="104"/>
      <c r="AR307" s="104"/>
      <c r="AS307" s="43"/>
      <c r="AT307" s="104"/>
      <c r="AV307" s="104"/>
      <c r="AW307" s="88"/>
    </row>
    <row r="308" spans="14:49">
      <c r="N308" s="66"/>
      <c r="AN308" s="88"/>
      <c r="AO308" s="103"/>
      <c r="AP308" s="104"/>
      <c r="AR308" s="104"/>
      <c r="AS308" s="43"/>
      <c r="AT308" s="104"/>
      <c r="AV308" s="104"/>
      <c r="AW308" s="88"/>
    </row>
    <row r="309" spans="14:49">
      <c r="N309" s="66"/>
      <c r="AN309" s="88"/>
      <c r="AO309" s="103"/>
      <c r="AP309" s="104"/>
      <c r="AR309" s="104"/>
      <c r="AS309" s="43"/>
      <c r="AT309" s="104"/>
      <c r="AV309" s="104"/>
      <c r="AW309" s="88"/>
    </row>
    <row r="310" spans="14:49">
      <c r="N310" s="66"/>
      <c r="AN310" s="88"/>
      <c r="AO310" s="103"/>
      <c r="AP310" s="104"/>
      <c r="AR310" s="104"/>
      <c r="AS310" s="43"/>
      <c r="AT310" s="104"/>
      <c r="AV310" s="104"/>
      <c r="AW310" s="88"/>
    </row>
    <row r="311" spans="14:49">
      <c r="N311" s="66"/>
      <c r="AN311" s="88"/>
      <c r="AO311" s="103"/>
      <c r="AP311" s="104"/>
      <c r="AR311" s="104"/>
      <c r="AS311" s="43"/>
      <c r="AT311" s="104"/>
      <c r="AV311" s="104"/>
      <c r="AW311" s="88"/>
    </row>
    <row r="312" spans="14:49">
      <c r="N312" s="66"/>
      <c r="AN312" s="88"/>
      <c r="AO312" s="103"/>
      <c r="AP312" s="104"/>
      <c r="AR312" s="104"/>
      <c r="AS312" s="43"/>
      <c r="AT312" s="104"/>
      <c r="AV312" s="104"/>
      <c r="AW312" s="88"/>
    </row>
    <row r="313" spans="14:49">
      <c r="N313" s="66"/>
      <c r="AN313" s="88"/>
      <c r="AO313" s="103"/>
      <c r="AP313" s="104"/>
      <c r="AR313" s="104"/>
      <c r="AS313" s="43"/>
      <c r="AT313" s="104"/>
      <c r="AV313" s="104"/>
      <c r="AW313" s="88"/>
    </row>
    <row r="314" spans="14:49">
      <c r="N314" s="66"/>
      <c r="AN314" s="88"/>
      <c r="AO314" s="103"/>
      <c r="AP314" s="104"/>
      <c r="AR314" s="104"/>
      <c r="AS314" s="43"/>
      <c r="AT314" s="104"/>
      <c r="AV314" s="104"/>
      <c r="AW314" s="88"/>
    </row>
    <row r="315" spans="14:49">
      <c r="N315" s="66"/>
      <c r="AN315" s="88"/>
      <c r="AO315" s="103"/>
      <c r="AP315" s="104"/>
      <c r="AR315" s="104"/>
      <c r="AS315" s="43"/>
      <c r="AT315" s="104"/>
      <c r="AV315" s="104"/>
      <c r="AW315" s="88"/>
    </row>
    <row r="316" spans="14:49">
      <c r="N316" s="66"/>
      <c r="AN316" s="88"/>
      <c r="AO316" s="103"/>
      <c r="AP316" s="104"/>
      <c r="AR316" s="104"/>
      <c r="AS316" s="43"/>
      <c r="AT316" s="104"/>
      <c r="AV316" s="104"/>
      <c r="AW316" s="88"/>
    </row>
    <row r="317" spans="14:49">
      <c r="N317" s="66"/>
      <c r="AN317" s="88"/>
      <c r="AO317" s="103"/>
      <c r="AP317" s="104"/>
      <c r="AR317" s="104"/>
      <c r="AS317" s="43"/>
      <c r="AT317" s="104"/>
      <c r="AV317" s="104"/>
      <c r="AW317" s="88"/>
    </row>
    <row r="318" spans="14:49">
      <c r="N318" s="66"/>
      <c r="AN318" s="88"/>
      <c r="AO318" s="103"/>
      <c r="AP318" s="104"/>
      <c r="AR318" s="104"/>
      <c r="AS318" s="43"/>
      <c r="AT318" s="104"/>
      <c r="AV318" s="104"/>
      <c r="AW318" s="88"/>
    </row>
    <row r="319" spans="14:49">
      <c r="N319" s="66"/>
      <c r="AN319" s="88"/>
      <c r="AO319" s="103"/>
      <c r="AP319" s="104"/>
      <c r="AR319" s="104"/>
      <c r="AS319" s="43"/>
      <c r="AT319" s="104"/>
      <c r="AV319" s="104"/>
      <c r="AW319" s="88"/>
    </row>
    <row r="320" spans="14:49">
      <c r="N320" s="66"/>
      <c r="AN320" s="88"/>
      <c r="AO320" s="103"/>
      <c r="AP320" s="104"/>
      <c r="AR320" s="104"/>
      <c r="AS320" s="43"/>
      <c r="AT320" s="104"/>
      <c r="AV320" s="104"/>
      <c r="AW320" s="88"/>
    </row>
    <row r="321" spans="14:49">
      <c r="N321" s="66"/>
      <c r="AN321" s="88"/>
      <c r="AO321" s="103"/>
      <c r="AP321" s="104"/>
      <c r="AR321" s="104"/>
      <c r="AS321" s="43"/>
      <c r="AT321" s="104"/>
      <c r="AV321" s="104"/>
      <c r="AW321" s="88"/>
    </row>
    <row r="322" spans="14:49">
      <c r="N322" s="66"/>
      <c r="AN322" s="88"/>
      <c r="AO322" s="103"/>
      <c r="AP322" s="104"/>
      <c r="AR322" s="104"/>
      <c r="AS322" s="43"/>
      <c r="AT322" s="104"/>
      <c r="AV322" s="104"/>
      <c r="AW322" s="88"/>
    </row>
    <row r="323" spans="14:49">
      <c r="N323" s="66"/>
      <c r="AN323" s="88"/>
      <c r="AO323" s="103"/>
      <c r="AP323" s="104"/>
      <c r="AR323" s="104"/>
      <c r="AS323" s="43"/>
      <c r="AT323" s="104"/>
      <c r="AV323" s="104"/>
      <c r="AW323" s="88"/>
    </row>
    <row r="324" spans="14:49">
      <c r="N324" s="66"/>
      <c r="AN324" s="88"/>
      <c r="AO324" s="103"/>
      <c r="AP324" s="104"/>
      <c r="AR324" s="104"/>
      <c r="AS324" s="43"/>
      <c r="AT324" s="104"/>
      <c r="AV324" s="104"/>
      <c r="AW324" s="88"/>
    </row>
    <row r="325" spans="14:49">
      <c r="N325" s="66"/>
      <c r="AN325" s="88"/>
      <c r="AO325" s="103"/>
      <c r="AP325" s="104"/>
      <c r="AR325" s="104"/>
      <c r="AS325" s="43"/>
      <c r="AT325" s="104"/>
      <c r="AV325" s="104"/>
      <c r="AW325" s="88"/>
    </row>
    <row r="326" spans="14:49">
      <c r="N326" s="66"/>
      <c r="AN326" s="88"/>
      <c r="AO326" s="103"/>
      <c r="AP326" s="104"/>
      <c r="AR326" s="104"/>
      <c r="AS326" s="43"/>
      <c r="AT326" s="104"/>
      <c r="AV326" s="104"/>
      <c r="AW326" s="88"/>
    </row>
    <row r="327" spans="14:49">
      <c r="N327" s="66"/>
      <c r="AN327" s="88"/>
      <c r="AO327" s="103"/>
      <c r="AP327" s="104"/>
      <c r="AR327" s="104"/>
      <c r="AS327" s="43"/>
      <c r="AT327" s="104"/>
      <c r="AV327" s="104"/>
      <c r="AW327" s="88"/>
    </row>
    <row r="328" spans="14:49">
      <c r="N328" s="66"/>
      <c r="AN328" s="88"/>
      <c r="AO328" s="103"/>
      <c r="AP328" s="104"/>
      <c r="AR328" s="104"/>
      <c r="AS328" s="43"/>
      <c r="AT328" s="104"/>
      <c r="AV328" s="104"/>
      <c r="AW328" s="88"/>
    </row>
    <row r="329" spans="14:49">
      <c r="N329" s="66"/>
      <c r="AN329" s="88"/>
      <c r="AO329" s="103"/>
      <c r="AP329" s="104"/>
      <c r="AR329" s="104"/>
      <c r="AS329" s="43"/>
      <c r="AT329" s="104"/>
      <c r="AV329" s="104"/>
      <c r="AW329" s="88"/>
    </row>
    <row r="330" spans="14:49">
      <c r="N330" s="66"/>
      <c r="Y330" s="80"/>
      <c r="AN330" s="88"/>
      <c r="AO330" s="103"/>
      <c r="AP330" s="104"/>
      <c r="AR330" s="104"/>
      <c r="AS330" s="43"/>
      <c r="AT330" s="104"/>
      <c r="AV330" s="104"/>
      <c r="AW330" s="88"/>
    </row>
    <row r="331" spans="14:49">
      <c r="N331" s="66"/>
      <c r="AN331" s="88"/>
      <c r="AO331" s="103"/>
      <c r="AP331" s="104"/>
      <c r="AR331" s="104"/>
      <c r="AS331" s="43"/>
      <c r="AT331" s="104"/>
      <c r="AV331" s="104"/>
      <c r="AW331" s="88"/>
    </row>
    <row r="332" spans="14:49">
      <c r="N332" s="66"/>
      <c r="AN332" s="88"/>
      <c r="AO332" s="103"/>
      <c r="AP332" s="104"/>
      <c r="AR332" s="104"/>
      <c r="AS332" s="43"/>
      <c r="AT332" s="104"/>
      <c r="AV332" s="104"/>
      <c r="AW332" s="88"/>
    </row>
    <row r="333" spans="14:49">
      <c r="N333" s="66"/>
      <c r="AN333" s="88"/>
      <c r="AO333" s="103"/>
      <c r="AP333" s="104"/>
      <c r="AR333" s="104"/>
      <c r="AS333" s="43"/>
      <c r="AT333" s="104"/>
      <c r="AV333" s="104"/>
      <c r="AW333" s="88"/>
    </row>
    <row r="334" spans="14:49">
      <c r="N334" s="66"/>
      <c r="AN334" s="88"/>
      <c r="AO334" s="103"/>
      <c r="AP334" s="104"/>
      <c r="AR334" s="104"/>
      <c r="AS334" s="43"/>
      <c r="AT334" s="104"/>
      <c r="AV334" s="104"/>
      <c r="AW334" s="88"/>
    </row>
    <row r="335" spans="14:49">
      <c r="N335" s="66"/>
      <c r="AN335" s="88"/>
      <c r="AO335" s="103"/>
      <c r="AP335" s="104"/>
      <c r="AR335" s="104"/>
      <c r="AS335" s="43"/>
      <c r="AT335" s="104"/>
      <c r="AV335" s="104"/>
      <c r="AW335" s="88"/>
    </row>
    <row r="336" spans="14:49">
      <c r="N336" s="66"/>
      <c r="AN336" s="88"/>
      <c r="AO336" s="103"/>
      <c r="AP336" s="104"/>
      <c r="AR336" s="104"/>
      <c r="AS336" s="43"/>
      <c r="AT336" s="104"/>
      <c r="AV336" s="104"/>
      <c r="AW336" s="88"/>
    </row>
    <row r="337" spans="14:49">
      <c r="N337" s="66"/>
      <c r="AN337" s="88"/>
      <c r="AO337" s="103"/>
      <c r="AP337" s="104"/>
      <c r="AR337" s="104"/>
      <c r="AS337" s="43"/>
      <c r="AT337" s="104"/>
      <c r="AV337" s="104"/>
      <c r="AW337" s="88"/>
    </row>
    <row r="338" spans="14:49">
      <c r="N338" s="66"/>
      <c r="AN338" s="88"/>
      <c r="AO338" s="103"/>
      <c r="AP338" s="104"/>
      <c r="AR338" s="104"/>
      <c r="AS338" s="43"/>
      <c r="AT338" s="104"/>
      <c r="AV338" s="104"/>
      <c r="AW338" s="88"/>
    </row>
    <row r="339" spans="14:49">
      <c r="N339" s="66"/>
      <c r="AN339" s="88"/>
      <c r="AO339" s="103"/>
      <c r="AP339" s="104"/>
      <c r="AR339" s="104"/>
      <c r="AS339" s="43"/>
      <c r="AT339" s="104"/>
      <c r="AV339" s="104"/>
      <c r="AW339" s="88"/>
    </row>
    <row r="340" spans="14:49">
      <c r="N340" s="66"/>
      <c r="AN340" s="88"/>
      <c r="AO340" s="103"/>
      <c r="AP340" s="104"/>
      <c r="AR340" s="104"/>
      <c r="AS340" s="43"/>
      <c r="AT340" s="104"/>
      <c r="AV340" s="104"/>
      <c r="AW340" s="88"/>
    </row>
    <row r="341" spans="14:49">
      <c r="N341" s="66"/>
      <c r="AN341" s="88"/>
      <c r="AO341" s="103"/>
      <c r="AP341" s="104"/>
      <c r="AR341" s="104"/>
      <c r="AS341" s="43"/>
      <c r="AT341" s="104"/>
      <c r="AV341" s="104"/>
      <c r="AW341" s="88"/>
    </row>
    <row r="342" spans="14:49">
      <c r="N342" s="66"/>
      <c r="AN342" s="88"/>
      <c r="AO342" s="103"/>
      <c r="AP342" s="104"/>
      <c r="AR342" s="104"/>
      <c r="AS342" s="43"/>
      <c r="AT342" s="104"/>
      <c r="AV342" s="104"/>
      <c r="AW342" s="88"/>
    </row>
    <row r="343" spans="14:49">
      <c r="N343" s="66"/>
      <c r="AN343" s="88"/>
      <c r="AO343" s="103"/>
      <c r="AP343" s="104"/>
      <c r="AR343" s="104"/>
      <c r="AS343" s="43"/>
      <c r="AT343" s="104"/>
      <c r="AV343" s="104"/>
      <c r="AW343" s="88"/>
    </row>
    <row r="344" spans="14:49">
      <c r="N344" s="66"/>
      <c r="AN344" s="88"/>
      <c r="AO344" s="103"/>
      <c r="AP344" s="104"/>
      <c r="AR344" s="104"/>
      <c r="AS344" s="43"/>
      <c r="AT344" s="104"/>
      <c r="AV344" s="104"/>
      <c r="AW344" s="88"/>
    </row>
    <row r="345" spans="14:49">
      <c r="N345" s="66"/>
      <c r="AN345" s="88"/>
      <c r="AO345" s="103"/>
      <c r="AP345" s="104"/>
      <c r="AR345" s="104"/>
      <c r="AS345" s="43"/>
      <c r="AT345" s="104"/>
      <c r="AV345" s="104"/>
      <c r="AW345" s="88"/>
    </row>
    <row r="346" spans="14:49">
      <c r="N346" s="66"/>
      <c r="AN346" s="88"/>
      <c r="AO346" s="103"/>
      <c r="AP346" s="104"/>
      <c r="AR346" s="104"/>
      <c r="AS346" s="43"/>
      <c r="AT346" s="104"/>
      <c r="AV346" s="104"/>
      <c r="AW346" s="88"/>
    </row>
    <row r="347" spans="14:49">
      <c r="N347" s="66"/>
      <c r="AN347" s="88"/>
      <c r="AO347" s="103"/>
      <c r="AP347" s="104"/>
      <c r="AR347" s="104"/>
      <c r="AS347" s="43"/>
      <c r="AT347" s="104"/>
      <c r="AV347" s="104"/>
      <c r="AW347" s="88"/>
    </row>
    <row r="348" spans="14:49">
      <c r="N348" s="66"/>
      <c r="AN348" s="88"/>
      <c r="AO348" s="103"/>
      <c r="AP348" s="104"/>
      <c r="AR348" s="104"/>
      <c r="AS348" s="43"/>
      <c r="AT348" s="104"/>
      <c r="AV348" s="104"/>
      <c r="AW348" s="88"/>
    </row>
    <row r="349" spans="14:49">
      <c r="N349" s="66"/>
      <c r="AN349" s="88"/>
      <c r="AO349" s="103"/>
      <c r="AP349" s="104"/>
      <c r="AR349" s="104"/>
      <c r="AS349" s="43"/>
      <c r="AT349" s="104"/>
      <c r="AV349" s="104"/>
      <c r="AW349" s="88"/>
    </row>
    <row r="350" spans="14:49">
      <c r="N350" s="66"/>
      <c r="AN350" s="88"/>
      <c r="AO350" s="103"/>
      <c r="AP350" s="104"/>
      <c r="AR350" s="104"/>
      <c r="AS350" s="43"/>
      <c r="AT350" s="104"/>
      <c r="AV350" s="104"/>
      <c r="AW350" s="88"/>
    </row>
    <row r="351" spans="14:49">
      <c r="N351" s="66"/>
      <c r="AN351" s="88"/>
      <c r="AO351" s="103"/>
      <c r="AP351" s="104"/>
      <c r="AR351" s="104"/>
      <c r="AS351" s="43"/>
      <c r="AT351" s="104"/>
      <c r="AV351" s="104"/>
      <c r="AW351" s="88"/>
    </row>
    <row r="352" spans="14:49">
      <c r="N352" s="66"/>
      <c r="AN352" s="88"/>
      <c r="AO352" s="103"/>
      <c r="AP352" s="104"/>
      <c r="AR352" s="104"/>
      <c r="AS352" s="43"/>
      <c r="AT352" s="104"/>
      <c r="AV352" s="104"/>
      <c r="AW352" s="88"/>
    </row>
    <row r="353" spans="14:49">
      <c r="N353" s="66"/>
      <c r="AN353" s="88"/>
      <c r="AO353" s="103"/>
      <c r="AP353" s="104"/>
      <c r="AR353" s="104"/>
      <c r="AS353" s="43"/>
      <c r="AT353" s="104"/>
      <c r="AV353" s="104"/>
      <c r="AW353" s="88"/>
    </row>
    <row r="354" spans="14:49">
      <c r="N354" s="66"/>
      <c r="AN354" s="88"/>
      <c r="AO354" s="103"/>
      <c r="AP354" s="104"/>
      <c r="AR354" s="104"/>
      <c r="AS354" s="43"/>
      <c r="AT354" s="104"/>
      <c r="AV354" s="104"/>
      <c r="AW354" s="88"/>
    </row>
    <row r="355" spans="14:49">
      <c r="N355" s="66"/>
      <c r="AN355" s="88"/>
      <c r="AO355" s="103"/>
      <c r="AP355" s="104"/>
      <c r="AR355" s="104"/>
      <c r="AS355" s="43"/>
      <c r="AT355" s="104"/>
      <c r="AV355" s="104"/>
      <c r="AW355" s="88"/>
    </row>
    <row r="356" spans="14:49">
      <c r="N356" s="66"/>
      <c r="AN356" s="88"/>
      <c r="AO356" s="103"/>
      <c r="AP356" s="104"/>
      <c r="AR356" s="104"/>
      <c r="AS356" s="43"/>
      <c r="AT356" s="104"/>
      <c r="AV356" s="104"/>
      <c r="AW356" s="88"/>
    </row>
    <row r="357" spans="14:49">
      <c r="N357" s="66"/>
      <c r="AN357" s="88"/>
      <c r="AO357" s="103"/>
      <c r="AP357" s="104"/>
      <c r="AR357" s="104"/>
      <c r="AS357" s="43"/>
      <c r="AT357" s="104"/>
      <c r="AV357" s="104"/>
      <c r="AW357" s="88"/>
    </row>
    <row r="358" spans="14:49">
      <c r="N358" s="66"/>
      <c r="AN358" s="88"/>
      <c r="AO358" s="103"/>
      <c r="AP358" s="104"/>
      <c r="AR358" s="104"/>
      <c r="AS358" s="43"/>
      <c r="AT358" s="104"/>
      <c r="AV358" s="104"/>
      <c r="AW358" s="88"/>
    </row>
    <row r="359" spans="14:49">
      <c r="N359" s="66"/>
      <c r="AN359" s="88"/>
      <c r="AO359" s="103"/>
      <c r="AP359" s="104"/>
      <c r="AR359" s="104"/>
      <c r="AS359" s="43"/>
      <c r="AT359" s="104"/>
      <c r="AV359" s="104"/>
      <c r="AW359" s="88"/>
    </row>
    <row r="360" spans="14:49">
      <c r="N360" s="66"/>
      <c r="AN360" s="88"/>
      <c r="AO360" s="103"/>
      <c r="AP360" s="104"/>
      <c r="AR360" s="104"/>
      <c r="AS360" s="43"/>
      <c r="AT360" s="104"/>
      <c r="AV360" s="104"/>
      <c r="AW360" s="88"/>
    </row>
    <row r="361" spans="14:49">
      <c r="N361" s="66"/>
      <c r="AN361" s="88"/>
      <c r="AO361" s="103"/>
      <c r="AP361" s="104"/>
      <c r="AR361" s="104"/>
      <c r="AS361" s="43"/>
      <c r="AT361" s="104"/>
      <c r="AV361" s="104"/>
      <c r="AW361" s="88"/>
    </row>
    <row r="362" spans="14:49">
      <c r="N362" s="66"/>
      <c r="AN362" s="88"/>
      <c r="AO362" s="103"/>
      <c r="AP362" s="104"/>
      <c r="AR362" s="104"/>
      <c r="AS362" s="43"/>
      <c r="AT362" s="104"/>
      <c r="AV362" s="104"/>
      <c r="AW362" s="88"/>
    </row>
    <row r="363" spans="14:49">
      <c r="N363" s="66"/>
      <c r="AN363" s="88"/>
      <c r="AO363" s="103"/>
      <c r="AP363" s="104"/>
      <c r="AR363" s="104"/>
      <c r="AS363" s="43"/>
      <c r="AT363" s="104"/>
      <c r="AV363" s="104"/>
      <c r="AW363" s="88"/>
    </row>
    <row r="364" spans="14:49">
      <c r="N364" s="66"/>
      <c r="AN364" s="88"/>
      <c r="AO364" s="103"/>
      <c r="AP364" s="104"/>
      <c r="AR364" s="104"/>
      <c r="AS364" s="43"/>
      <c r="AT364" s="104"/>
      <c r="AV364" s="104"/>
      <c r="AW364" s="88"/>
    </row>
    <row r="365" spans="14:49">
      <c r="N365" s="66"/>
      <c r="AN365" s="88"/>
      <c r="AO365" s="103"/>
      <c r="AP365" s="104"/>
      <c r="AR365" s="104"/>
      <c r="AS365" s="43"/>
      <c r="AT365" s="104"/>
      <c r="AV365" s="104"/>
      <c r="AW365" s="88"/>
    </row>
    <row r="366" spans="14:49">
      <c r="N366" s="66"/>
      <c r="AN366" s="88"/>
      <c r="AO366" s="103"/>
      <c r="AP366" s="104"/>
      <c r="AR366" s="104"/>
      <c r="AS366" s="43"/>
      <c r="AT366" s="104"/>
      <c r="AV366" s="104"/>
      <c r="AW366" s="88"/>
    </row>
    <row r="367" spans="14:49">
      <c r="N367" s="66"/>
      <c r="AN367" s="88"/>
      <c r="AO367" s="103"/>
      <c r="AP367" s="104"/>
      <c r="AR367" s="104"/>
      <c r="AS367" s="43"/>
      <c r="AT367" s="104"/>
      <c r="AV367" s="104"/>
      <c r="AW367" s="88"/>
    </row>
    <row r="368" spans="14:49">
      <c r="N368" s="66"/>
      <c r="AN368" s="88"/>
      <c r="AO368" s="103"/>
      <c r="AP368" s="104"/>
      <c r="AR368" s="104"/>
      <c r="AS368" s="43"/>
      <c r="AT368" s="104"/>
      <c r="AV368" s="104"/>
      <c r="AW368" s="88"/>
    </row>
    <row r="369" spans="14:49">
      <c r="N369" s="66"/>
      <c r="AN369" s="88"/>
      <c r="AO369" s="103"/>
      <c r="AP369" s="104"/>
      <c r="AR369" s="104"/>
      <c r="AS369" s="43"/>
      <c r="AT369" s="104"/>
      <c r="AV369" s="104"/>
      <c r="AW369" s="88"/>
    </row>
    <row r="370" spans="14:49">
      <c r="N370" s="66"/>
      <c r="AN370" s="88"/>
      <c r="AO370" s="103"/>
      <c r="AP370" s="104"/>
      <c r="AR370" s="104"/>
      <c r="AS370" s="43"/>
      <c r="AT370" s="104"/>
      <c r="AV370" s="104"/>
      <c r="AW370" s="88"/>
    </row>
    <row r="371" spans="14:49">
      <c r="N371" s="66"/>
      <c r="Y371" s="80"/>
      <c r="AN371" s="88"/>
      <c r="AO371" s="103"/>
      <c r="AP371" s="104"/>
      <c r="AR371" s="104"/>
      <c r="AS371" s="43"/>
      <c r="AT371" s="104"/>
      <c r="AV371" s="104"/>
      <c r="AW371" s="88"/>
    </row>
    <row r="372" spans="14:49">
      <c r="N372" s="66"/>
      <c r="AN372" s="88"/>
      <c r="AO372" s="103"/>
      <c r="AP372" s="104"/>
      <c r="AR372" s="104"/>
      <c r="AS372" s="43"/>
      <c r="AT372" s="104"/>
      <c r="AV372" s="104"/>
      <c r="AW372" s="88"/>
    </row>
    <row r="373" spans="14:49">
      <c r="N373" s="66"/>
      <c r="AN373" s="88"/>
      <c r="AO373" s="103"/>
      <c r="AP373" s="104"/>
      <c r="AR373" s="104"/>
      <c r="AS373" s="43"/>
      <c r="AT373" s="104"/>
      <c r="AV373" s="104"/>
      <c r="AW373" s="88"/>
    </row>
    <row r="374" spans="14:49">
      <c r="N374" s="66"/>
      <c r="AN374" s="88"/>
      <c r="AO374" s="103"/>
      <c r="AP374" s="104"/>
      <c r="AR374" s="104"/>
      <c r="AS374" s="43"/>
      <c r="AT374" s="104"/>
      <c r="AV374" s="104"/>
      <c r="AW374" s="88"/>
    </row>
    <row r="375" spans="14:49">
      <c r="N375" s="66"/>
      <c r="AN375" s="88"/>
      <c r="AO375" s="103"/>
      <c r="AP375" s="104"/>
      <c r="AR375" s="104"/>
      <c r="AS375" s="43"/>
      <c r="AT375" s="104"/>
      <c r="AV375" s="104"/>
      <c r="AW375" s="88"/>
    </row>
    <row r="376" spans="14:49">
      <c r="N376" s="66"/>
      <c r="AN376" s="88"/>
      <c r="AO376" s="103"/>
      <c r="AP376" s="104"/>
      <c r="AR376" s="104"/>
      <c r="AS376" s="43"/>
      <c r="AT376" s="104"/>
      <c r="AV376" s="104"/>
      <c r="AW376" s="88"/>
    </row>
    <row r="377" spans="14:49">
      <c r="N377" s="66"/>
      <c r="AN377" s="88"/>
      <c r="AO377" s="103"/>
      <c r="AP377" s="104"/>
      <c r="AR377" s="104"/>
      <c r="AS377" s="43"/>
      <c r="AT377" s="104"/>
      <c r="AV377" s="104"/>
      <c r="AW377" s="88"/>
    </row>
    <row r="378" spans="14:49">
      <c r="N378" s="66"/>
      <c r="AN378" s="88"/>
      <c r="AO378" s="103"/>
      <c r="AP378" s="104"/>
      <c r="AR378" s="104"/>
      <c r="AS378" s="43"/>
      <c r="AT378" s="104"/>
      <c r="AV378" s="104"/>
      <c r="AW378" s="88"/>
    </row>
    <row r="379" spans="14:49">
      <c r="N379" s="66"/>
      <c r="AN379" s="88"/>
      <c r="AO379" s="103"/>
      <c r="AP379" s="104"/>
      <c r="AR379" s="104"/>
      <c r="AS379" s="43"/>
      <c r="AT379" s="104"/>
      <c r="AV379" s="104"/>
      <c r="AW379" s="88"/>
    </row>
    <row r="380" spans="14:49">
      <c r="N380" s="66"/>
      <c r="AN380" s="88"/>
      <c r="AO380" s="103"/>
      <c r="AP380" s="104"/>
      <c r="AR380" s="104"/>
      <c r="AS380" s="43"/>
      <c r="AT380" s="104"/>
      <c r="AV380" s="104"/>
      <c r="AW380" s="88"/>
    </row>
    <row r="381" spans="14:49">
      <c r="N381" s="66"/>
      <c r="AN381" s="88"/>
      <c r="AO381" s="103"/>
      <c r="AP381" s="104"/>
      <c r="AR381" s="104"/>
      <c r="AS381" s="43"/>
      <c r="AT381" s="104"/>
      <c r="AV381" s="104"/>
      <c r="AW381" s="88"/>
    </row>
    <row r="382" spans="14:49">
      <c r="N382" s="66"/>
      <c r="AN382" s="88"/>
      <c r="AO382" s="103"/>
      <c r="AP382" s="104"/>
      <c r="AR382" s="104"/>
      <c r="AS382" s="43"/>
      <c r="AT382" s="104"/>
      <c r="AV382" s="104"/>
      <c r="AW382" s="88"/>
    </row>
    <row r="383" spans="14:49">
      <c r="N383" s="66"/>
      <c r="AN383" s="88"/>
      <c r="AO383" s="103"/>
      <c r="AP383" s="104"/>
      <c r="AR383" s="104"/>
      <c r="AS383" s="43"/>
      <c r="AT383" s="104"/>
      <c r="AV383" s="104"/>
      <c r="AW383" s="88"/>
    </row>
    <row r="384" spans="14:49">
      <c r="N384" s="66"/>
      <c r="AN384" s="88"/>
      <c r="AO384" s="103"/>
      <c r="AP384" s="104"/>
      <c r="AR384" s="104"/>
      <c r="AS384" s="43"/>
      <c r="AT384" s="104"/>
      <c r="AV384" s="104"/>
      <c r="AW384" s="88"/>
    </row>
    <row r="385" spans="14:49">
      <c r="N385" s="66"/>
      <c r="AN385" s="88"/>
      <c r="AO385" s="103"/>
      <c r="AP385" s="104"/>
      <c r="AR385" s="104"/>
      <c r="AS385" s="43"/>
      <c r="AT385" s="104"/>
      <c r="AV385" s="104"/>
      <c r="AW385" s="88"/>
    </row>
    <row r="386" spans="14:49">
      <c r="N386" s="66"/>
      <c r="AN386" s="88"/>
      <c r="AO386" s="103"/>
      <c r="AP386" s="104"/>
      <c r="AR386" s="104"/>
      <c r="AS386" s="43"/>
      <c r="AT386" s="104"/>
      <c r="AV386" s="104"/>
      <c r="AW386" s="88"/>
    </row>
    <row r="387" spans="14:49">
      <c r="N387" s="66"/>
      <c r="AN387" s="88"/>
      <c r="AO387" s="103"/>
      <c r="AP387" s="104"/>
      <c r="AR387" s="104"/>
      <c r="AS387" s="43"/>
      <c r="AT387" s="104"/>
      <c r="AV387" s="104"/>
      <c r="AW387" s="88"/>
    </row>
    <row r="388" spans="14:49">
      <c r="N388" s="66"/>
      <c r="AN388" s="88"/>
      <c r="AO388" s="103"/>
      <c r="AP388" s="104"/>
      <c r="AR388" s="104"/>
      <c r="AS388" s="43"/>
      <c r="AT388" s="104"/>
      <c r="AV388" s="104"/>
      <c r="AW388" s="88"/>
    </row>
    <row r="389" spans="14:49">
      <c r="N389" s="66"/>
      <c r="AN389" s="88"/>
      <c r="AO389" s="103"/>
      <c r="AP389" s="104"/>
      <c r="AR389" s="104"/>
      <c r="AS389" s="43"/>
      <c r="AT389" s="104"/>
      <c r="AV389" s="104"/>
      <c r="AW389" s="88"/>
    </row>
    <row r="390" spans="14:49">
      <c r="N390" s="66"/>
      <c r="AN390" s="88"/>
      <c r="AO390" s="103"/>
      <c r="AP390" s="104"/>
      <c r="AR390" s="104"/>
      <c r="AS390" s="43"/>
      <c r="AT390" s="104"/>
      <c r="AV390" s="104"/>
      <c r="AW390" s="88"/>
    </row>
    <row r="391" spans="14:49">
      <c r="N391" s="66"/>
      <c r="AN391" s="88"/>
      <c r="AO391" s="103"/>
      <c r="AP391" s="104"/>
      <c r="AR391" s="104"/>
      <c r="AS391" s="43"/>
      <c r="AT391" s="104"/>
      <c r="AV391" s="104"/>
      <c r="AW391" s="88"/>
    </row>
    <row r="392" spans="14:49">
      <c r="N392" s="66"/>
      <c r="AN392" s="88"/>
      <c r="AO392" s="103"/>
      <c r="AP392" s="104"/>
      <c r="AR392" s="104"/>
      <c r="AS392" s="43"/>
      <c r="AT392" s="104"/>
      <c r="AV392" s="104"/>
      <c r="AW392" s="88"/>
    </row>
    <row r="393" spans="14:49">
      <c r="N393" s="66"/>
      <c r="AN393" s="88"/>
      <c r="AO393" s="103"/>
      <c r="AP393" s="104"/>
      <c r="AR393" s="104"/>
      <c r="AS393" s="43"/>
      <c r="AT393" s="104"/>
      <c r="AV393" s="104"/>
      <c r="AW393" s="88"/>
    </row>
    <row r="394" spans="14:49">
      <c r="N394" s="66"/>
      <c r="AN394" s="88"/>
      <c r="AO394" s="103"/>
      <c r="AP394" s="104"/>
      <c r="AR394" s="104"/>
      <c r="AS394" s="43"/>
      <c r="AT394" s="104"/>
      <c r="AV394" s="104"/>
      <c r="AW394" s="88"/>
    </row>
    <row r="395" spans="14:49">
      <c r="N395" s="66"/>
      <c r="AN395" s="88"/>
      <c r="AO395" s="103"/>
      <c r="AP395" s="104"/>
      <c r="AR395" s="104"/>
      <c r="AS395" s="43"/>
      <c r="AT395" s="104"/>
      <c r="AV395" s="104"/>
      <c r="AW395" s="88"/>
    </row>
    <row r="396" spans="14:49">
      <c r="N396" s="66"/>
      <c r="AN396" s="88"/>
      <c r="AO396" s="103"/>
      <c r="AP396" s="104"/>
      <c r="AR396" s="104"/>
      <c r="AS396" s="43"/>
      <c r="AT396" s="104"/>
      <c r="AV396" s="104"/>
      <c r="AW396" s="88"/>
    </row>
    <row r="397" spans="14:49">
      <c r="N397" s="66"/>
      <c r="AN397" s="88"/>
      <c r="AO397" s="103"/>
      <c r="AP397" s="104"/>
      <c r="AR397" s="104"/>
      <c r="AS397" s="43"/>
      <c r="AT397" s="104"/>
      <c r="AV397" s="104"/>
      <c r="AW397" s="88"/>
    </row>
    <row r="398" spans="14:49">
      <c r="N398" s="66"/>
      <c r="AN398" s="88"/>
      <c r="AO398" s="103"/>
      <c r="AP398" s="104"/>
      <c r="AR398" s="104"/>
      <c r="AS398" s="43"/>
      <c r="AT398" s="104"/>
      <c r="AV398" s="104"/>
      <c r="AW398" s="88"/>
    </row>
    <row r="399" spans="14:49">
      <c r="N399" s="66"/>
      <c r="AN399" s="88"/>
      <c r="AO399" s="103"/>
      <c r="AP399" s="104"/>
      <c r="AR399" s="104"/>
      <c r="AS399" s="43"/>
      <c r="AT399" s="104"/>
      <c r="AV399" s="104"/>
      <c r="AW399" s="88"/>
    </row>
    <row r="400" spans="14:49">
      <c r="N400" s="66"/>
      <c r="AN400" s="88"/>
      <c r="AO400" s="103"/>
      <c r="AP400" s="104"/>
      <c r="AR400" s="104"/>
      <c r="AS400" s="43"/>
      <c r="AT400" s="104"/>
      <c r="AV400" s="104"/>
      <c r="AW400" s="88"/>
    </row>
    <row r="401" spans="14:49">
      <c r="N401" s="66"/>
      <c r="AN401" s="88"/>
      <c r="AO401" s="103"/>
      <c r="AP401" s="104"/>
      <c r="AR401" s="104"/>
      <c r="AS401" s="43"/>
      <c r="AT401" s="104"/>
      <c r="AV401" s="104"/>
      <c r="AW401" s="88"/>
    </row>
    <row r="402" spans="14:49">
      <c r="N402" s="66"/>
      <c r="AN402" s="88"/>
      <c r="AO402" s="103"/>
      <c r="AP402" s="104"/>
      <c r="AR402" s="104"/>
      <c r="AS402" s="43"/>
      <c r="AT402" s="104"/>
      <c r="AV402" s="104"/>
      <c r="AW402" s="88"/>
    </row>
    <row r="403" spans="14:49">
      <c r="N403" s="66"/>
      <c r="AN403" s="88"/>
      <c r="AO403" s="103"/>
      <c r="AP403" s="104"/>
      <c r="AR403" s="104"/>
      <c r="AS403" s="43"/>
      <c r="AT403" s="104"/>
      <c r="AV403" s="104"/>
      <c r="AW403" s="88"/>
    </row>
    <row r="404" spans="14:49">
      <c r="N404" s="66"/>
      <c r="AN404" s="88"/>
      <c r="AO404" s="103"/>
      <c r="AP404" s="104"/>
      <c r="AR404" s="104"/>
      <c r="AS404" s="43"/>
      <c r="AT404" s="104"/>
      <c r="AV404" s="104"/>
      <c r="AW404" s="88"/>
    </row>
    <row r="405" spans="14:49">
      <c r="N405" s="66"/>
      <c r="AN405" s="88"/>
      <c r="AO405" s="103"/>
      <c r="AP405" s="104"/>
      <c r="AR405" s="104"/>
      <c r="AS405" s="43"/>
      <c r="AT405" s="104"/>
      <c r="AV405" s="104"/>
      <c r="AW405" s="88"/>
    </row>
    <row r="406" spans="14:49">
      <c r="N406" s="66"/>
      <c r="AN406" s="88"/>
      <c r="AO406" s="103"/>
      <c r="AP406" s="104"/>
      <c r="AR406" s="104"/>
      <c r="AS406" s="43"/>
      <c r="AT406" s="104"/>
      <c r="AV406" s="104"/>
      <c r="AW406" s="88"/>
    </row>
    <row r="407" spans="14:49">
      <c r="N407" s="66"/>
      <c r="AN407" s="88"/>
      <c r="AO407" s="103"/>
      <c r="AP407" s="104"/>
      <c r="AR407" s="104"/>
      <c r="AS407" s="43"/>
      <c r="AT407" s="104"/>
      <c r="AV407" s="104"/>
      <c r="AW407" s="88"/>
    </row>
    <row r="408" spans="14:49">
      <c r="N408" s="66"/>
      <c r="AN408" s="88"/>
      <c r="AO408" s="103"/>
      <c r="AP408" s="104"/>
      <c r="AR408" s="104"/>
      <c r="AS408" s="43"/>
      <c r="AT408" s="104"/>
      <c r="AV408" s="104"/>
      <c r="AW408" s="88"/>
    </row>
    <row r="409" spans="14:49">
      <c r="N409" s="66"/>
      <c r="AN409" s="88"/>
      <c r="AO409" s="103"/>
      <c r="AP409" s="104"/>
      <c r="AR409" s="104"/>
      <c r="AS409" s="43"/>
      <c r="AT409" s="104"/>
      <c r="AV409" s="104"/>
      <c r="AW409" s="88"/>
    </row>
    <row r="410" spans="14:49">
      <c r="N410" s="66"/>
      <c r="AN410" s="88"/>
      <c r="AO410" s="103"/>
      <c r="AP410" s="104"/>
      <c r="AR410" s="104"/>
      <c r="AS410" s="43"/>
      <c r="AT410" s="104"/>
      <c r="AV410" s="104"/>
      <c r="AW410" s="88"/>
    </row>
    <row r="411" spans="14:49">
      <c r="N411" s="66"/>
      <c r="AN411" s="88"/>
      <c r="AO411" s="103"/>
      <c r="AP411" s="104"/>
      <c r="AR411" s="104"/>
      <c r="AS411" s="43"/>
      <c r="AT411" s="104"/>
      <c r="AV411" s="104"/>
      <c r="AW411" s="88"/>
    </row>
    <row r="412" spans="14:49">
      <c r="N412" s="66"/>
      <c r="Y412" s="80"/>
      <c r="AN412" s="88"/>
      <c r="AO412" s="103"/>
      <c r="AP412" s="104"/>
      <c r="AR412" s="104"/>
      <c r="AS412" s="43"/>
      <c r="AT412" s="104"/>
      <c r="AV412" s="104"/>
      <c r="AW412" s="88"/>
    </row>
    <row r="413" spans="14:49">
      <c r="N413" s="66"/>
      <c r="AN413" s="88"/>
      <c r="AO413" s="103"/>
      <c r="AP413" s="104"/>
      <c r="AR413" s="104"/>
      <c r="AS413" s="43"/>
      <c r="AT413" s="104"/>
      <c r="AV413" s="104"/>
      <c r="AW413" s="88"/>
    </row>
    <row r="414" spans="14:49">
      <c r="N414" s="66"/>
      <c r="AN414" s="88"/>
      <c r="AO414" s="103"/>
      <c r="AP414" s="104"/>
      <c r="AR414" s="104"/>
      <c r="AS414" s="43"/>
      <c r="AT414" s="104"/>
      <c r="AV414" s="104"/>
      <c r="AW414" s="88"/>
    </row>
    <row r="415" spans="14:49">
      <c r="N415" s="66"/>
      <c r="AN415" s="88"/>
      <c r="AO415" s="103"/>
      <c r="AP415" s="104"/>
      <c r="AR415" s="104"/>
      <c r="AS415" s="43"/>
      <c r="AT415" s="104"/>
      <c r="AV415" s="104"/>
      <c r="AW415" s="88"/>
    </row>
    <row r="416" spans="14:49">
      <c r="N416" s="66"/>
      <c r="AN416" s="88"/>
      <c r="AO416" s="103"/>
      <c r="AP416" s="104"/>
      <c r="AR416" s="104"/>
      <c r="AS416" s="43"/>
      <c r="AT416" s="104"/>
      <c r="AV416" s="104"/>
      <c r="AW416" s="88"/>
    </row>
    <row r="417" spans="14:49">
      <c r="N417" s="66"/>
      <c r="AN417" s="88"/>
      <c r="AO417" s="103"/>
      <c r="AP417" s="104"/>
      <c r="AR417" s="104"/>
      <c r="AS417" s="43"/>
      <c r="AT417" s="104"/>
      <c r="AV417" s="104"/>
      <c r="AW417" s="88"/>
    </row>
    <row r="418" spans="14:49">
      <c r="N418" s="66"/>
      <c r="AN418" s="88"/>
      <c r="AO418" s="103"/>
      <c r="AP418" s="104"/>
      <c r="AR418" s="104"/>
      <c r="AS418" s="43"/>
      <c r="AT418" s="104"/>
      <c r="AV418" s="104"/>
      <c r="AW418" s="88"/>
    </row>
    <row r="419" spans="14:49">
      <c r="N419" s="66"/>
      <c r="AN419" s="88"/>
      <c r="AO419" s="103"/>
      <c r="AP419" s="104"/>
      <c r="AR419" s="104"/>
      <c r="AS419" s="43"/>
      <c r="AT419" s="104"/>
      <c r="AV419" s="104"/>
      <c r="AW419" s="88"/>
    </row>
    <row r="420" spans="14:49">
      <c r="N420" s="66"/>
      <c r="AN420" s="88"/>
      <c r="AO420" s="103"/>
      <c r="AP420" s="104"/>
      <c r="AR420" s="104"/>
      <c r="AS420" s="43"/>
      <c r="AT420" s="104"/>
      <c r="AV420" s="104"/>
      <c r="AW420" s="88"/>
    </row>
    <row r="421" spans="14:49">
      <c r="N421" s="66"/>
      <c r="AN421" s="88"/>
      <c r="AO421" s="103"/>
      <c r="AP421" s="104"/>
      <c r="AR421" s="104"/>
      <c r="AS421" s="43"/>
      <c r="AT421" s="104"/>
      <c r="AV421" s="104"/>
      <c r="AW421" s="88"/>
    </row>
    <row r="422" spans="14:49">
      <c r="N422" s="66"/>
      <c r="AN422" s="88"/>
      <c r="AO422" s="103"/>
      <c r="AP422" s="104"/>
      <c r="AR422" s="104"/>
      <c r="AS422" s="43"/>
      <c r="AT422" s="104"/>
      <c r="AV422" s="104"/>
      <c r="AW422" s="88"/>
    </row>
    <row r="423" spans="14:49">
      <c r="N423" s="66"/>
      <c r="AN423" s="88"/>
      <c r="AO423" s="103"/>
      <c r="AP423" s="104"/>
      <c r="AR423" s="104"/>
      <c r="AS423" s="43"/>
      <c r="AT423" s="104"/>
      <c r="AV423" s="104"/>
      <c r="AW423" s="88"/>
    </row>
    <row r="424" spans="14:49">
      <c r="N424" s="66"/>
      <c r="AN424" s="88"/>
      <c r="AO424" s="103"/>
      <c r="AP424" s="104"/>
      <c r="AR424" s="104"/>
      <c r="AS424" s="43"/>
      <c r="AT424" s="104"/>
      <c r="AV424" s="104"/>
      <c r="AW424" s="88"/>
    </row>
    <row r="425" spans="14:49">
      <c r="N425" s="66"/>
      <c r="AN425" s="88"/>
      <c r="AO425" s="103"/>
      <c r="AP425" s="104"/>
      <c r="AR425" s="104"/>
      <c r="AS425" s="43"/>
      <c r="AT425" s="104"/>
      <c r="AV425" s="104"/>
      <c r="AW425" s="88"/>
    </row>
    <row r="426" spans="14:49">
      <c r="N426" s="66"/>
      <c r="AN426" s="88"/>
      <c r="AO426" s="103"/>
      <c r="AP426" s="104"/>
      <c r="AR426" s="104"/>
      <c r="AS426" s="43"/>
      <c r="AT426" s="104"/>
      <c r="AV426" s="104"/>
      <c r="AW426" s="88"/>
    </row>
    <row r="427" spans="14:49">
      <c r="N427" s="66"/>
      <c r="AN427" s="88"/>
      <c r="AO427" s="103"/>
      <c r="AP427" s="104"/>
      <c r="AR427" s="104"/>
      <c r="AS427" s="43"/>
      <c r="AT427" s="104"/>
      <c r="AV427" s="104"/>
      <c r="AW427" s="88"/>
    </row>
    <row r="428" spans="14:49">
      <c r="N428" s="66"/>
      <c r="AN428" s="88"/>
      <c r="AO428" s="103"/>
      <c r="AP428" s="104"/>
      <c r="AR428" s="104"/>
      <c r="AS428" s="43"/>
      <c r="AT428" s="104"/>
      <c r="AV428" s="104"/>
      <c r="AW428" s="88"/>
    </row>
    <row r="429" spans="14:49">
      <c r="N429" s="66"/>
      <c r="AN429" s="88"/>
      <c r="AO429" s="103"/>
      <c r="AP429" s="104"/>
      <c r="AR429" s="104"/>
      <c r="AS429" s="43"/>
      <c r="AT429" s="104"/>
      <c r="AV429" s="104"/>
      <c r="AW429" s="88"/>
    </row>
    <row r="430" spans="14:49">
      <c r="N430" s="66"/>
      <c r="AN430" s="88"/>
      <c r="AO430" s="103"/>
      <c r="AP430" s="104"/>
      <c r="AR430" s="104"/>
      <c r="AS430" s="43"/>
      <c r="AT430" s="104"/>
      <c r="AV430" s="104"/>
      <c r="AW430" s="88"/>
    </row>
    <row r="431" spans="14:49">
      <c r="N431" s="66"/>
      <c r="AN431" s="88"/>
      <c r="AO431" s="103"/>
      <c r="AP431" s="104"/>
      <c r="AR431" s="104"/>
      <c r="AS431" s="43"/>
      <c r="AT431" s="104"/>
      <c r="AV431" s="104"/>
      <c r="AW431" s="88"/>
    </row>
    <row r="432" spans="14:49">
      <c r="N432" s="66"/>
      <c r="AN432" s="88"/>
      <c r="AO432" s="103"/>
      <c r="AP432" s="104"/>
      <c r="AR432" s="104"/>
      <c r="AS432" s="43"/>
      <c r="AT432" s="104"/>
      <c r="AV432" s="104"/>
      <c r="AW432" s="88"/>
    </row>
    <row r="433" spans="14:49">
      <c r="N433" s="66"/>
      <c r="AN433" s="88"/>
      <c r="AO433" s="103"/>
      <c r="AP433" s="104"/>
      <c r="AR433" s="104"/>
      <c r="AS433" s="43"/>
      <c r="AT433" s="104"/>
      <c r="AV433" s="104"/>
      <c r="AW433" s="88"/>
    </row>
    <row r="434" spans="14:49">
      <c r="N434" s="66"/>
      <c r="AN434" s="88"/>
      <c r="AO434" s="103"/>
      <c r="AP434" s="104"/>
      <c r="AR434" s="104"/>
      <c r="AS434" s="43"/>
      <c r="AT434" s="104"/>
      <c r="AV434" s="104"/>
      <c r="AW434" s="88"/>
    </row>
    <row r="435" spans="14:49">
      <c r="N435" s="66"/>
      <c r="AN435" s="88"/>
      <c r="AO435" s="103"/>
      <c r="AP435" s="104"/>
      <c r="AR435" s="104"/>
      <c r="AS435" s="43"/>
      <c r="AT435" s="104"/>
      <c r="AV435" s="104"/>
      <c r="AW435" s="88"/>
    </row>
    <row r="436" spans="14:49">
      <c r="N436" s="66"/>
      <c r="AN436" s="88"/>
      <c r="AO436" s="103"/>
      <c r="AP436" s="104"/>
      <c r="AR436" s="104"/>
      <c r="AS436" s="43"/>
      <c r="AT436" s="104"/>
      <c r="AV436" s="104"/>
      <c r="AW436" s="88"/>
    </row>
    <row r="437" spans="14:49">
      <c r="N437" s="66"/>
      <c r="AN437" s="88"/>
      <c r="AO437" s="103"/>
      <c r="AP437" s="104"/>
      <c r="AR437" s="104"/>
      <c r="AS437" s="43"/>
      <c r="AT437" s="104"/>
      <c r="AV437" s="104"/>
      <c r="AW437" s="88"/>
    </row>
    <row r="438" spans="14:49">
      <c r="N438" s="66"/>
      <c r="AN438" s="88"/>
      <c r="AO438" s="103"/>
      <c r="AP438" s="104"/>
      <c r="AR438" s="104"/>
      <c r="AS438" s="43"/>
      <c r="AT438" s="104"/>
      <c r="AV438" s="104"/>
      <c r="AW438" s="88"/>
    </row>
    <row r="439" spans="14:49">
      <c r="N439" s="66"/>
      <c r="AN439" s="88"/>
      <c r="AO439" s="103"/>
      <c r="AP439" s="104"/>
      <c r="AR439" s="104"/>
      <c r="AS439" s="43"/>
      <c r="AT439" s="104"/>
      <c r="AV439" s="104"/>
      <c r="AW439" s="88"/>
    </row>
    <row r="440" spans="14:49">
      <c r="N440" s="66"/>
      <c r="AN440" s="88"/>
      <c r="AO440" s="103"/>
      <c r="AP440" s="104"/>
      <c r="AR440" s="104"/>
      <c r="AS440" s="43"/>
      <c r="AT440" s="104"/>
      <c r="AV440" s="104"/>
      <c r="AW440" s="88"/>
    </row>
    <row r="441" spans="14:49">
      <c r="N441" s="66"/>
      <c r="AN441" s="88"/>
      <c r="AO441" s="103"/>
      <c r="AP441" s="104"/>
      <c r="AR441" s="104"/>
      <c r="AS441" s="43"/>
      <c r="AT441" s="104"/>
      <c r="AV441" s="104"/>
      <c r="AW441" s="88"/>
    </row>
    <row r="442" spans="14:49">
      <c r="N442" s="66"/>
      <c r="AN442" s="88"/>
      <c r="AO442" s="103"/>
      <c r="AP442" s="104"/>
      <c r="AR442" s="104"/>
      <c r="AS442" s="43"/>
      <c r="AT442" s="104"/>
      <c r="AV442" s="104"/>
      <c r="AW442" s="88"/>
    </row>
    <row r="443" spans="14:49">
      <c r="N443" s="66"/>
      <c r="AN443" s="88"/>
      <c r="AO443" s="103"/>
      <c r="AP443" s="104"/>
      <c r="AR443" s="104"/>
      <c r="AS443" s="43"/>
      <c r="AT443" s="104"/>
      <c r="AV443" s="104"/>
      <c r="AW443" s="88"/>
    </row>
    <row r="444" spans="14:49">
      <c r="N444" s="66"/>
      <c r="AN444" s="88"/>
      <c r="AO444" s="103"/>
      <c r="AP444" s="104"/>
      <c r="AR444" s="104"/>
      <c r="AS444" s="43"/>
      <c r="AT444" s="104"/>
      <c r="AV444" s="104"/>
      <c r="AW444" s="88"/>
    </row>
    <row r="445" spans="14:49">
      <c r="N445" s="66"/>
      <c r="AN445" s="88"/>
      <c r="AO445" s="103"/>
      <c r="AP445" s="104"/>
      <c r="AR445" s="104"/>
      <c r="AS445" s="43"/>
      <c r="AT445" s="104"/>
      <c r="AV445" s="104"/>
      <c r="AW445" s="88"/>
    </row>
    <row r="446" spans="14:49">
      <c r="N446" s="66"/>
      <c r="AN446" s="88"/>
      <c r="AO446" s="103"/>
      <c r="AP446" s="104"/>
      <c r="AR446" s="104"/>
      <c r="AS446" s="43"/>
      <c r="AT446" s="104"/>
      <c r="AV446" s="104"/>
      <c r="AW446" s="88"/>
    </row>
    <row r="447" spans="14:49">
      <c r="N447" s="66"/>
      <c r="AN447" s="88"/>
      <c r="AO447" s="103"/>
      <c r="AP447" s="104"/>
      <c r="AR447" s="104"/>
      <c r="AS447" s="43"/>
      <c r="AT447" s="104"/>
      <c r="AV447" s="104"/>
      <c r="AW447" s="88"/>
    </row>
    <row r="448" spans="14:49">
      <c r="N448" s="66"/>
      <c r="AN448" s="88"/>
      <c r="AO448" s="103"/>
      <c r="AP448" s="104"/>
      <c r="AR448" s="104"/>
      <c r="AS448" s="43"/>
      <c r="AT448" s="104"/>
      <c r="AV448" s="104"/>
      <c r="AW448" s="88"/>
    </row>
    <row r="449" spans="14:49">
      <c r="N449" s="66"/>
      <c r="AN449" s="88"/>
      <c r="AO449" s="103"/>
      <c r="AP449" s="104"/>
      <c r="AR449" s="104"/>
      <c r="AS449" s="43"/>
      <c r="AT449" s="104"/>
      <c r="AV449" s="104"/>
      <c r="AW449" s="88"/>
    </row>
    <row r="450" spans="14:49">
      <c r="N450" s="66"/>
      <c r="AN450" s="88"/>
      <c r="AO450" s="103"/>
      <c r="AP450" s="104"/>
      <c r="AR450" s="104"/>
      <c r="AS450" s="43"/>
      <c r="AT450" s="104"/>
      <c r="AV450" s="104"/>
      <c r="AW450" s="88"/>
    </row>
    <row r="451" spans="14:49">
      <c r="N451" s="66"/>
      <c r="AN451" s="88"/>
      <c r="AO451" s="103"/>
      <c r="AP451" s="104"/>
      <c r="AR451" s="104"/>
      <c r="AS451" s="43"/>
      <c r="AT451" s="104"/>
      <c r="AV451" s="104"/>
      <c r="AW451" s="88"/>
    </row>
    <row r="452" spans="14:49">
      <c r="N452" s="66"/>
      <c r="AN452" s="88"/>
      <c r="AO452" s="103"/>
      <c r="AP452" s="104"/>
      <c r="AR452" s="104"/>
      <c r="AS452" s="43"/>
      <c r="AT452" s="104"/>
      <c r="AV452" s="104"/>
      <c r="AW452" s="88"/>
    </row>
    <row r="453" spans="14:49">
      <c r="N453" s="66"/>
      <c r="Y453" s="80"/>
      <c r="AN453" s="88"/>
      <c r="AO453" s="103"/>
      <c r="AP453" s="104"/>
      <c r="AR453" s="104"/>
      <c r="AS453" s="43"/>
      <c r="AT453" s="104"/>
      <c r="AV453" s="104"/>
      <c r="AW453" s="88"/>
    </row>
    <row r="454" spans="14:49">
      <c r="N454" s="66"/>
      <c r="AN454" s="88"/>
      <c r="AO454" s="103"/>
      <c r="AP454" s="104"/>
      <c r="AR454" s="104"/>
      <c r="AS454" s="43"/>
      <c r="AT454" s="104"/>
      <c r="AV454" s="104"/>
      <c r="AW454" s="88"/>
    </row>
    <row r="455" spans="14:49">
      <c r="N455" s="66"/>
      <c r="AN455" s="88"/>
      <c r="AO455" s="103"/>
      <c r="AP455" s="104"/>
      <c r="AR455" s="104"/>
      <c r="AS455" s="43"/>
      <c r="AT455" s="104"/>
      <c r="AV455" s="104"/>
      <c r="AW455" s="88"/>
    </row>
    <row r="456" spans="14:49">
      <c r="N456" s="66"/>
      <c r="AN456" s="88"/>
      <c r="AO456" s="103"/>
      <c r="AP456" s="104"/>
      <c r="AR456" s="104"/>
      <c r="AS456" s="43"/>
      <c r="AT456" s="104"/>
      <c r="AV456" s="104"/>
      <c r="AW456" s="88"/>
    </row>
    <row r="457" spans="14:49">
      <c r="N457" s="66"/>
      <c r="AN457" s="88"/>
      <c r="AO457" s="103"/>
      <c r="AP457" s="104"/>
      <c r="AR457" s="104"/>
      <c r="AS457" s="43"/>
      <c r="AT457" s="104"/>
      <c r="AV457" s="104"/>
      <c r="AW457" s="88"/>
    </row>
    <row r="458" spans="14:49">
      <c r="N458" s="66"/>
      <c r="AN458" s="88"/>
      <c r="AO458" s="103"/>
      <c r="AP458" s="104"/>
      <c r="AR458" s="104"/>
      <c r="AS458" s="43"/>
      <c r="AT458" s="104"/>
      <c r="AV458" s="104"/>
      <c r="AW458" s="88"/>
    </row>
    <row r="459" spans="14:49">
      <c r="N459" s="66"/>
      <c r="AN459" s="88"/>
      <c r="AO459" s="103"/>
      <c r="AP459" s="104"/>
      <c r="AR459" s="104"/>
      <c r="AS459" s="43"/>
      <c r="AT459" s="104"/>
      <c r="AV459" s="104"/>
      <c r="AW459" s="88"/>
    </row>
    <row r="460" spans="14:49">
      <c r="N460" s="66"/>
      <c r="AN460" s="88"/>
      <c r="AO460" s="103"/>
      <c r="AP460" s="104"/>
      <c r="AR460" s="104"/>
      <c r="AS460" s="43"/>
      <c r="AT460" s="104"/>
      <c r="AV460" s="104"/>
      <c r="AW460" s="88"/>
    </row>
    <row r="461" spans="14:49">
      <c r="N461" s="66"/>
      <c r="AN461" s="88"/>
      <c r="AO461" s="103"/>
      <c r="AP461" s="104"/>
      <c r="AR461" s="104"/>
      <c r="AS461" s="43"/>
      <c r="AT461" s="104"/>
      <c r="AV461" s="104"/>
      <c r="AW461" s="88"/>
    </row>
    <row r="462" spans="14:49">
      <c r="N462" s="66"/>
      <c r="AN462" s="88"/>
      <c r="AO462" s="103"/>
      <c r="AP462" s="104"/>
      <c r="AR462" s="104"/>
      <c r="AS462" s="43"/>
      <c r="AT462" s="104"/>
      <c r="AV462" s="104"/>
      <c r="AW462" s="88"/>
    </row>
    <row r="463" spans="14:49">
      <c r="N463" s="66"/>
      <c r="AN463" s="88"/>
      <c r="AO463" s="103"/>
      <c r="AP463" s="104"/>
      <c r="AR463" s="104"/>
      <c r="AS463" s="43"/>
      <c r="AT463" s="104"/>
      <c r="AV463" s="104"/>
      <c r="AW463" s="88"/>
    </row>
    <row r="464" spans="14:49">
      <c r="N464" s="66"/>
      <c r="AN464" s="88"/>
      <c r="AO464" s="103"/>
      <c r="AP464" s="104"/>
      <c r="AR464" s="104"/>
      <c r="AS464" s="43"/>
      <c r="AT464" s="104"/>
      <c r="AV464" s="104"/>
      <c r="AW464" s="88"/>
    </row>
    <row r="465" spans="14:49">
      <c r="N465" s="66"/>
      <c r="AN465" s="88"/>
      <c r="AO465" s="103"/>
      <c r="AP465" s="104"/>
      <c r="AR465" s="104"/>
      <c r="AS465" s="43"/>
      <c r="AT465" s="104"/>
      <c r="AV465" s="104"/>
      <c r="AW465" s="88"/>
    </row>
    <row r="466" spans="14:49">
      <c r="N466" s="66"/>
      <c r="AN466" s="88"/>
      <c r="AO466" s="103"/>
      <c r="AP466" s="104"/>
      <c r="AR466" s="104"/>
      <c r="AS466" s="43"/>
      <c r="AT466" s="104"/>
      <c r="AV466" s="104"/>
      <c r="AW466" s="88"/>
    </row>
    <row r="467" spans="14:49">
      <c r="N467" s="66"/>
      <c r="AN467" s="88"/>
      <c r="AO467" s="103"/>
      <c r="AP467" s="104"/>
      <c r="AR467" s="104"/>
      <c r="AS467" s="43"/>
      <c r="AT467" s="104"/>
      <c r="AV467" s="104"/>
      <c r="AW467" s="88"/>
    </row>
    <row r="468" spans="14:49">
      <c r="N468" s="66"/>
      <c r="AN468" s="88"/>
      <c r="AO468" s="103"/>
      <c r="AP468" s="104"/>
      <c r="AR468" s="104"/>
      <c r="AS468" s="43"/>
      <c r="AT468" s="104"/>
      <c r="AV468" s="104"/>
      <c r="AW468" s="88"/>
    </row>
    <row r="469" spans="14:49">
      <c r="N469" s="66"/>
      <c r="AN469" s="88"/>
      <c r="AO469" s="103"/>
      <c r="AP469" s="104"/>
      <c r="AR469" s="104"/>
      <c r="AS469" s="43"/>
      <c r="AT469" s="104"/>
      <c r="AV469" s="104"/>
      <c r="AW469" s="88"/>
    </row>
    <row r="470" spans="14:49">
      <c r="N470" s="66"/>
      <c r="AN470" s="88"/>
      <c r="AO470" s="103"/>
      <c r="AP470" s="104"/>
      <c r="AR470" s="104"/>
      <c r="AS470" s="43"/>
      <c r="AT470" s="104"/>
      <c r="AV470" s="104"/>
      <c r="AW470" s="88"/>
    </row>
    <row r="471" spans="14:49">
      <c r="N471" s="66"/>
      <c r="AN471" s="88"/>
      <c r="AO471" s="103"/>
      <c r="AP471" s="104"/>
      <c r="AR471" s="104"/>
      <c r="AS471" s="43"/>
      <c r="AT471" s="104"/>
      <c r="AV471" s="104"/>
      <c r="AW471" s="88"/>
    </row>
    <row r="472" spans="14:49">
      <c r="N472" s="66"/>
      <c r="AN472" s="88"/>
      <c r="AO472" s="103"/>
      <c r="AP472" s="104"/>
      <c r="AR472" s="104"/>
      <c r="AS472" s="43"/>
      <c r="AT472" s="104"/>
      <c r="AV472" s="104"/>
      <c r="AW472" s="88"/>
    </row>
    <row r="473" spans="14:49">
      <c r="N473" s="66"/>
      <c r="AN473" s="88"/>
      <c r="AO473" s="103"/>
      <c r="AP473" s="104"/>
      <c r="AR473" s="104"/>
      <c r="AS473" s="43"/>
      <c r="AT473" s="104"/>
      <c r="AV473" s="104"/>
      <c r="AW473" s="88"/>
    </row>
    <row r="474" spans="14:49">
      <c r="N474" s="66"/>
      <c r="AN474" s="88"/>
      <c r="AO474" s="103"/>
      <c r="AP474" s="104"/>
      <c r="AR474" s="104"/>
      <c r="AS474" s="43"/>
      <c r="AT474" s="104"/>
      <c r="AV474" s="104"/>
      <c r="AW474" s="88"/>
    </row>
    <row r="475" spans="14:49">
      <c r="N475" s="66"/>
      <c r="AN475" s="88"/>
      <c r="AO475" s="103"/>
      <c r="AP475" s="104"/>
      <c r="AR475" s="104"/>
      <c r="AS475" s="43"/>
      <c r="AT475" s="104"/>
      <c r="AV475" s="104"/>
      <c r="AW475" s="88"/>
    </row>
    <row r="476" spans="14:49">
      <c r="N476" s="66"/>
      <c r="AN476" s="88"/>
      <c r="AO476" s="103"/>
      <c r="AP476" s="104"/>
      <c r="AR476" s="104"/>
      <c r="AS476" s="43"/>
      <c r="AT476" s="104"/>
      <c r="AV476" s="104"/>
      <c r="AW476" s="88"/>
    </row>
    <row r="477" spans="14:49">
      <c r="N477" s="66"/>
      <c r="AN477" s="88"/>
      <c r="AO477" s="103"/>
      <c r="AP477" s="104"/>
      <c r="AR477" s="104"/>
      <c r="AS477" s="43"/>
      <c r="AT477" s="104"/>
      <c r="AV477" s="104"/>
      <c r="AW477" s="88"/>
    </row>
    <row r="478" spans="14:49">
      <c r="N478" s="66"/>
      <c r="AN478" s="88"/>
      <c r="AO478" s="103"/>
      <c r="AP478" s="104"/>
      <c r="AR478" s="104"/>
      <c r="AS478" s="43"/>
      <c r="AT478" s="104"/>
      <c r="AV478" s="104"/>
      <c r="AW478" s="88"/>
    </row>
    <row r="479" spans="14:49">
      <c r="N479" s="66"/>
      <c r="AN479" s="88"/>
      <c r="AO479" s="103"/>
      <c r="AP479" s="104"/>
      <c r="AR479" s="104"/>
      <c r="AS479" s="43"/>
      <c r="AT479" s="104"/>
      <c r="AV479" s="104"/>
      <c r="AW479" s="88"/>
    </row>
    <row r="480" spans="14:49">
      <c r="N480" s="66"/>
      <c r="AN480" s="88"/>
      <c r="AO480" s="103"/>
      <c r="AP480" s="104"/>
      <c r="AR480" s="104"/>
      <c r="AS480" s="43"/>
      <c r="AT480" s="104"/>
      <c r="AV480" s="104"/>
      <c r="AW480" s="88"/>
    </row>
    <row r="481" spans="14:49">
      <c r="N481" s="66"/>
      <c r="AN481" s="88"/>
      <c r="AO481" s="103"/>
      <c r="AP481" s="104"/>
      <c r="AR481" s="104"/>
      <c r="AS481" s="43"/>
      <c r="AT481" s="104"/>
      <c r="AV481" s="104"/>
      <c r="AW481" s="88"/>
    </row>
    <row r="482" spans="14:49">
      <c r="N482" s="66"/>
      <c r="AN482" s="88"/>
      <c r="AO482" s="103"/>
      <c r="AP482" s="104"/>
      <c r="AR482" s="104"/>
      <c r="AS482" s="43"/>
      <c r="AT482" s="104"/>
      <c r="AV482" s="104"/>
      <c r="AW482" s="88"/>
    </row>
    <row r="483" spans="14:49">
      <c r="N483" s="66"/>
      <c r="AN483" s="88"/>
      <c r="AO483" s="103"/>
      <c r="AP483" s="104"/>
      <c r="AR483" s="104"/>
      <c r="AS483" s="43"/>
      <c r="AT483" s="104"/>
      <c r="AV483" s="104"/>
      <c r="AW483" s="88"/>
    </row>
    <row r="484" spans="14:49">
      <c r="N484" s="66"/>
      <c r="AN484" s="88"/>
      <c r="AO484" s="103"/>
      <c r="AP484" s="104"/>
      <c r="AR484" s="104"/>
      <c r="AS484" s="43"/>
      <c r="AT484" s="104"/>
      <c r="AV484" s="104"/>
      <c r="AW484" s="88"/>
    </row>
    <row r="485" spans="14:49">
      <c r="N485" s="66"/>
      <c r="AN485" s="88"/>
      <c r="AO485" s="103"/>
      <c r="AP485" s="104"/>
      <c r="AR485" s="104"/>
      <c r="AS485" s="43"/>
      <c r="AT485" s="104"/>
      <c r="AV485" s="104"/>
      <c r="AW485" s="88"/>
    </row>
    <row r="486" spans="14:49">
      <c r="N486" s="66"/>
      <c r="AN486" s="88"/>
      <c r="AO486" s="103"/>
      <c r="AP486" s="104"/>
      <c r="AR486" s="104"/>
      <c r="AS486" s="43"/>
      <c r="AT486" s="104"/>
      <c r="AV486" s="104"/>
      <c r="AW486" s="88"/>
    </row>
    <row r="487" spans="14:49">
      <c r="N487" s="66"/>
      <c r="AN487" s="88"/>
      <c r="AO487" s="103"/>
      <c r="AP487" s="104"/>
      <c r="AR487" s="104"/>
      <c r="AS487" s="43"/>
      <c r="AT487" s="104"/>
      <c r="AV487" s="104"/>
      <c r="AW487" s="88"/>
    </row>
    <row r="488" spans="14:49">
      <c r="N488" s="66"/>
      <c r="AN488" s="88"/>
      <c r="AO488" s="103"/>
      <c r="AP488" s="104"/>
      <c r="AR488" s="104"/>
      <c r="AS488" s="43"/>
      <c r="AT488" s="104"/>
      <c r="AV488" s="104"/>
      <c r="AW488" s="88"/>
    </row>
    <row r="489" spans="14:49">
      <c r="N489" s="66"/>
      <c r="AN489" s="88"/>
      <c r="AO489" s="103"/>
      <c r="AP489" s="104"/>
      <c r="AR489" s="104"/>
      <c r="AS489" s="43"/>
      <c r="AT489" s="104"/>
      <c r="AV489" s="104"/>
      <c r="AW489" s="88"/>
    </row>
    <row r="490" spans="14:49">
      <c r="N490" s="66"/>
      <c r="AN490" s="88"/>
      <c r="AO490" s="103"/>
      <c r="AP490" s="104"/>
      <c r="AR490" s="104"/>
      <c r="AS490" s="43"/>
      <c r="AT490" s="104"/>
      <c r="AV490" s="104"/>
      <c r="AW490" s="88"/>
    </row>
    <row r="491" spans="14:49">
      <c r="N491" s="66"/>
      <c r="AN491" s="88"/>
      <c r="AO491" s="103"/>
      <c r="AP491" s="104"/>
      <c r="AR491" s="104"/>
      <c r="AS491" s="43"/>
      <c r="AT491" s="104"/>
      <c r="AV491" s="104"/>
      <c r="AW491" s="88"/>
    </row>
    <row r="492" spans="14:49">
      <c r="N492" s="66"/>
      <c r="AN492" s="88"/>
      <c r="AO492" s="103"/>
      <c r="AP492" s="104"/>
      <c r="AR492" s="104"/>
      <c r="AS492" s="43"/>
      <c r="AT492" s="104"/>
      <c r="AV492" s="104"/>
      <c r="AW492" s="88"/>
    </row>
    <row r="493" spans="14:49">
      <c r="N493" s="66"/>
      <c r="AN493" s="88"/>
      <c r="AO493" s="103"/>
      <c r="AP493" s="104"/>
      <c r="AR493" s="104"/>
      <c r="AS493" s="43"/>
      <c r="AT493" s="104"/>
      <c r="AV493" s="104"/>
      <c r="AW493" s="88"/>
    </row>
    <row r="494" spans="14:49">
      <c r="N494" s="66"/>
      <c r="Y494" s="80"/>
      <c r="AN494" s="88"/>
      <c r="AO494" s="103"/>
      <c r="AP494" s="104"/>
      <c r="AR494" s="104"/>
      <c r="AS494" s="43"/>
      <c r="AT494" s="104"/>
      <c r="AV494" s="104"/>
      <c r="AW494" s="88"/>
    </row>
    <row r="495" spans="14:49">
      <c r="N495" s="66"/>
      <c r="AN495" s="88"/>
      <c r="AO495" s="103"/>
      <c r="AP495" s="104"/>
      <c r="AR495" s="104"/>
      <c r="AS495" s="43"/>
      <c r="AT495" s="104"/>
      <c r="AV495" s="104"/>
      <c r="AW495" s="88"/>
    </row>
    <row r="496" spans="14:49">
      <c r="N496" s="66"/>
      <c r="AN496" s="88"/>
      <c r="AO496" s="103"/>
      <c r="AP496" s="104"/>
      <c r="AR496" s="104"/>
      <c r="AS496" s="43"/>
      <c r="AT496" s="104"/>
      <c r="AV496" s="104"/>
      <c r="AW496" s="88"/>
    </row>
    <row r="497" spans="14:49">
      <c r="N497" s="66"/>
      <c r="AN497" s="88"/>
      <c r="AO497" s="103"/>
      <c r="AP497" s="104"/>
      <c r="AR497" s="104"/>
      <c r="AS497" s="43"/>
      <c r="AT497" s="104"/>
      <c r="AV497" s="104"/>
      <c r="AW497" s="88"/>
    </row>
    <row r="498" spans="14:49">
      <c r="N498" s="66"/>
      <c r="AN498" s="88"/>
      <c r="AO498" s="103"/>
      <c r="AP498" s="104"/>
      <c r="AR498" s="104"/>
      <c r="AS498" s="43"/>
      <c r="AT498" s="104"/>
      <c r="AV498" s="104"/>
      <c r="AW498" s="88"/>
    </row>
    <row r="499" spans="14:49">
      <c r="N499" s="66"/>
      <c r="AN499" s="88"/>
      <c r="AO499" s="103"/>
      <c r="AP499" s="104"/>
      <c r="AR499" s="104"/>
      <c r="AS499" s="43"/>
      <c r="AT499" s="104"/>
      <c r="AV499" s="104"/>
      <c r="AW499" s="88"/>
    </row>
    <row r="500" spans="14:49">
      <c r="N500" s="66"/>
      <c r="AN500" s="88"/>
      <c r="AO500" s="103"/>
      <c r="AP500" s="104"/>
      <c r="AR500" s="104"/>
      <c r="AS500" s="43"/>
      <c r="AT500" s="104"/>
      <c r="AV500" s="104"/>
      <c r="AW500" s="88"/>
    </row>
    <row r="501" spans="14:49">
      <c r="N501" s="66"/>
      <c r="AN501" s="88"/>
      <c r="AO501" s="103"/>
      <c r="AP501" s="104"/>
      <c r="AR501" s="104"/>
      <c r="AS501" s="43"/>
      <c r="AT501" s="104"/>
      <c r="AV501" s="104"/>
      <c r="AW501" s="88"/>
    </row>
    <row r="502" spans="14:49">
      <c r="N502" s="66"/>
      <c r="AN502" s="88"/>
      <c r="AO502" s="103"/>
      <c r="AP502" s="104"/>
      <c r="AR502" s="104"/>
      <c r="AS502" s="43"/>
      <c r="AT502" s="104"/>
      <c r="AV502" s="104"/>
      <c r="AW502" s="88"/>
    </row>
    <row r="503" spans="14:49">
      <c r="N503" s="66"/>
      <c r="AN503" s="88"/>
      <c r="AO503" s="103"/>
      <c r="AP503" s="104"/>
      <c r="AR503" s="104"/>
      <c r="AS503" s="43"/>
      <c r="AT503" s="104"/>
      <c r="AV503" s="104"/>
      <c r="AW503" s="88"/>
    </row>
    <row r="504" spans="14:49">
      <c r="N504" s="66"/>
      <c r="AN504" s="88"/>
      <c r="AO504" s="103"/>
      <c r="AP504" s="104"/>
      <c r="AR504" s="104"/>
      <c r="AS504" s="43"/>
      <c r="AT504" s="104"/>
      <c r="AV504" s="104"/>
      <c r="AW504" s="88"/>
    </row>
    <row r="505" spans="14:49">
      <c r="N505" s="66"/>
      <c r="AN505" s="88"/>
      <c r="AO505" s="103"/>
      <c r="AP505" s="104"/>
      <c r="AR505" s="104"/>
      <c r="AS505" s="43"/>
      <c r="AT505" s="104"/>
      <c r="AV505" s="104"/>
      <c r="AW505" s="88"/>
    </row>
    <row r="506" spans="14:49">
      <c r="N506" s="66"/>
      <c r="AN506" s="88"/>
      <c r="AO506" s="103"/>
      <c r="AP506" s="104"/>
      <c r="AR506" s="104"/>
      <c r="AS506" s="43"/>
      <c r="AT506" s="104"/>
      <c r="AV506" s="104"/>
      <c r="AW506" s="88"/>
    </row>
    <row r="507" spans="14:49">
      <c r="N507" s="66"/>
      <c r="AN507" s="88"/>
      <c r="AO507" s="103"/>
      <c r="AP507" s="104"/>
      <c r="AR507" s="104"/>
      <c r="AS507" s="43"/>
      <c r="AT507" s="104"/>
      <c r="AV507" s="104"/>
      <c r="AW507" s="88"/>
    </row>
    <row r="508" spans="14:49">
      <c r="N508" s="66"/>
      <c r="AN508" s="88"/>
      <c r="AO508" s="103"/>
      <c r="AP508" s="104"/>
      <c r="AR508" s="104"/>
      <c r="AS508" s="43"/>
      <c r="AT508" s="104"/>
      <c r="AV508" s="104"/>
      <c r="AW508" s="88"/>
    </row>
    <row r="509" spans="14:49">
      <c r="N509" s="66"/>
      <c r="AN509" s="88"/>
      <c r="AO509" s="103"/>
      <c r="AP509" s="104"/>
      <c r="AR509" s="104"/>
      <c r="AS509" s="43"/>
      <c r="AT509" s="104"/>
      <c r="AV509" s="104"/>
      <c r="AW509" s="88"/>
    </row>
    <row r="510" spans="14:49">
      <c r="N510" s="66"/>
      <c r="AN510" s="88"/>
      <c r="AO510" s="103"/>
      <c r="AP510" s="104"/>
      <c r="AR510" s="104"/>
      <c r="AS510" s="43"/>
      <c r="AT510" s="104"/>
      <c r="AV510" s="104"/>
      <c r="AW510" s="88"/>
    </row>
    <row r="511" spans="14:49">
      <c r="N511" s="66"/>
      <c r="AN511" s="88"/>
      <c r="AO511" s="103"/>
      <c r="AP511" s="104"/>
      <c r="AR511" s="104"/>
      <c r="AS511" s="43"/>
      <c r="AT511" s="104"/>
      <c r="AV511" s="104"/>
      <c r="AW511" s="88"/>
    </row>
    <row r="512" spans="14:49">
      <c r="N512" s="66"/>
      <c r="AN512" s="88"/>
      <c r="AO512" s="103"/>
      <c r="AP512" s="104"/>
      <c r="AR512" s="104"/>
      <c r="AS512" s="43"/>
      <c r="AT512" s="104"/>
      <c r="AV512" s="104"/>
      <c r="AW512" s="88"/>
    </row>
    <row r="513" spans="14:49">
      <c r="N513" s="66"/>
      <c r="AN513" s="88"/>
      <c r="AO513" s="103"/>
      <c r="AP513" s="104"/>
      <c r="AR513" s="104"/>
      <c r="AS513" s="43"/>
      <c r="AT513" s="104"/>
      <c r="AV513" s="104"/>
      <c r="AW513" s="88"/>
    </row>
    <row r="514" spans="14:49">
      <c r="N514" s="66"/>
      <c r="AN514" s="88"/>
      <c r="AO514" s="103"/>
      <c r="AP514" s="104"/>
      <c r="AR514" s="104"/>
      <c r="AS514" s="43"/>
      <c r="AT514" s="104"/>
      <c r="AV514" s="104"/>
      <c r="AW514" s="88"/>
    </row>
    <row r="515" spans="14:49">
      <c r="N515" s="66"/>
      <c r="AN515" s="88"/>
      <c r="AO515" s="103"/>
      <c r="AP515" s="104"/>
      <c r="AR515" s="104"/>
      <c r="AS515" s="43"/>
      <c r="AT515" s="104"/>
      <c r="AV515" s="104"/>
      <c r="AW515" s="88"/>
    </row>
    <row r="516" spans="14:49">
      <c r="N516" s="66"/>
      <c r="AN516" s="88"/>
      <c r="AO516" s="103"/>
      <c r="AP516" s="104"/>
      <c r="AR516" s="104"/>
      <c r="AS516" s="43"/>
      <c r="AT516" s="104"/>
      <c r="AV516" s="104"/>
      <c r="AW516" s="88"/>
    </row>
    <row r="517" spans="14:49">
      <c r="N517" s="66"/>
      <c r="AN517" s="88"/>
      <c r="AO517" s="103"/>
      <c r="AP517" s="104"/>
      <c r="AR517" s="104"/>
      <c r="AS517" s="43"/>
      <c r="AT517" s="104"/>
      <c r="AV517" s="104"/>
      <c r="AW517" s="88"/>
    </row>
    <row r="518" spans="14:49">
      <c r="N518" s="66"/>
      <c r="AN518" s="88"/>
      <c r="AO518" s="103"/>
      <c r="AP518" s="104"/>
      <c r="AR518" s="104"/>
      <c r="AS518" s="43"/>
      <c r="AT518" s="104"/>
      <c r="AV518" s="104"/>
      <c r="AW518" s="88"/>
    </row>
    <row r="519" spans="14:49">
      <c r="N519" s="66"/>
      <c r="AN519" s="88"/>
      <c r="AO519" s="103"/>
      <c r="AP519" s="104"/>
      <c r="AR519" s="104"/>
      <c r="AS519" s="43"/>
      <c r="AT519" s="104"/>
      <c r="AV519" s="104"/>
      <c r="AW519" s="88"/>
    </row>
    <row r="520" spans="14:49">
      <c r="N520" s="66"/>
      <c r="AN520" s="88"/>
      <c r="AO520" s="103"/>
      <c r="AP520" s="104"/>
      <c r="AR520" s="104"/>
      <c r="AS520" s="43"/>
      <c r="AT520" s="104"/>
      <c r="AV520" s="104"/>
      <c r="AW520" s="88"/>
    </row>
    <row r="521" spans="14:49">
      <c r="N521" s="66"/>
      <c r="AN521" s="88"/>
      <c r="AO521" s="103"/>
      <c r="AP521" s="104"/>
      <c r="AR521" s="104"/>
      <c r="AS521" s="43"/>
      <c r="AT521" s="104"/>
      <c r="AV521" s="104"/>
      <c r="AW521" s="88"/>
    </row>
    <row r="522" spans="14:49">
      <c r="N522" s="66"/>
      <c r="AN522" s="88"/>
      <c r="AO522" s="103"/>
      <c r="AP522" s="104"/>
      <c r="AR522" s="104"/>
      <c r="AS522" s="43"/>
      <c r="AT522" s="104"/>
      <c r="AV522" s="104"/>
      <c r="AW522" s="88"/>
    </row>
    <row r="523" spans="14:49">
      <c r="N523" s="66"/>
      <c r="AN523" s="88"/>
      <c r="AO523" s="103"/>
      <c r="AP523" s="104"/>
      <c r="AR523" s="104"/>
      <c r="AS523" s="43"/>
      <c r="AT523" s="104"/>
      <c r="AV523" s="104"/>
      <c r="AW523" s="88"/>
    </row>
    <row r="524" spans="14:49">
      <c r="N524" s="66"/>
      <c r="AN524" s="88"/>
      <c r="AO524" s="103"/>
      <c r="AP524" s="104"/>
      <c r="AR524" s="104"/>
      <c r="AS524" s="43"/>
      <c r="AT524" s="104"/>
      <c r="AV524" s="104"/>
      <c r="AW524" s="88"/>
    </row>
    <row r="525" spans="14:49">
      <c r="N525" s="66"/>
      <c r="AN525" s="88"/>
      <c r="AO525" s="103"/>
      <c r="AP525" s="104"/>
      <c r="AR525" s="104"/>
      <c r="AS525" s="43"/>
      <c r="AT525" s="104"/>
      <c r="AV525" s="104"/>
      <c r="AW525" s="88"/>
    </row>
    <row r="526" spans="14:49">
      <c r="N526" s="66"/>
      <c r="AN526" s="88"/>
      <c r="AO526" s="103"/>
      <c r="AP526" s="104"/>
      <c r="AR526" s="104"/>
      <c r="AS526" s="43"/>
      <c r="AT526" s="104"/>
      <c r="AV526" s="104"/>
      <c r="AW526" s="88"/>
    </row>
    <row r="527" spans="14:49">
      <c r="N527" s="66"/>
      <c r="AN527" s="88"/>
      <c r="AO527" s="103"/>
      <c r="AP527" s="104"/>
      <c r="AR527" s="104"/>
      <c r="AS527" s="43"/>
      <c r="AT527" s="104"/>
      <c r="AV527" s="104"/>
      <c r="AW527" s="88"/>
    </row>
    <row r="528" spans="14:49">
      <c r="N528" s="66"/>
      <c r="AN528" s="88"/>
      <c r="AO528" s="103"/>
      <c r="AP528" s="104"/>
      <c r="AR528" s="104"/>
      <c r="AS528" s="43"/>
      <c r="AT528" s="104"/>
      <c r="AV528" s="104"/>
      <c r="AW528" s="88"/>
    </row>
    <row r="529" spans="14:49">
      <c r="N529" s="66"/>
      <c r="AN529" s="88"/>
      <c r="AO529" s="103"/>
      <c r="AP529" s="104"/>
      <c r="AR529" s="104"/>
      <c r="AS529" s="43"/>
      <c r="AT529" s="104"/>
      <c r="AV529" s="104"/>
      <c r="AW529" s="88"/>
    </row>
    <row r="530" spans="14:49">
      <c r="N530" s="66"/>
      <c r="AN530" s="88"/>
      <c r="AO530" s="103"/>
      <c r="AP530" s="104"/>
      <c r="AR530" s="104"/>
      <c r="AS530" s="43"/>
      <c r="AT530" s="104"/>
      <c r="AV530" s="104"/>
      <c r="AW530" s="88"/>
    </row>
    <row r="531" spans="14:49">
      <c r="N531" s="66"/>
      <c r="AN531" s="88"/>
      <c r="AO531" s="103"/>
      <c r="AP531" s="104"/>
      <c r="AR531" s="104"/>
      <c r="AS531" s="43"/>
      <c r="AT531" s="104"/>
      <c r="AV531" s="104"/>
      <c r="AW531" s="88"/>
    </row>
    <row r="532" spans="14:49">
      <c r="N532" s="66"/>
      <c r="AN532" s="88"/>
      <c r="AO532" s="103"/>
      <c r="AP532" s="104"/>
      <c r="AR532" s="104"/>
      <c r="AS532" s="43"/>
      <c r="AT532" s="104"/>
      <c r="AV532" s="104"/>
      <c r="AW532" s="88"/>
    </row>
    <row r="533" spans="14:49">
      <c r="N533" s="66"/>
      <c r="AN533" s="88"/>
      <c r="AO533" s="103"/>
      <c r="AP533" s="104"/>
      <c r="AR533" s="104"/>
      <c r="AS533" s="43"/>
      <c r="AT533" s="104"/>
      <c r="AV533" s="104"/>
      <c r="AW533" s="88"/>
    </row>
    <row r="534" spans="14:49">
      <c r="N534" s="66"/>
      <c r="AN534" s="88"/>
      <c r="AO534" s="103"/>
      <c r="AP534" s="104"/>
      <c r="AR534" s="104"/>
      <c r="AS534" s="43"/>
      <c r="AT534" s="104"/>
      <c r="AV534" s="104"/>
      <c r="AW534" s="88"/>
    </row>
    <row r="535" spans="14:49">
      <c r="N535" s="66"/>
      <c r="Y535" s="80"/>
      <c r="AN535" s="88"/>
      <c r="AO535" s="103"/>
      <c r="AP535" s="104"/>
      <c r="AR535" s="104"/>
      <c r="AS535" s="43"/>
      <c r="AT535" s="104"/>
      <c r="AV535" s="104"/>
      <c r="AW535" s="88"/>
    </row>
    <row r="536" spans="14:49">
      <c r="N536" s="66"/>
      <c r="AN536" s="88"/>
      <c r="AO536" s="103"/>
      <c r="AP536" s="104"/>
      <c r="AR536" s="104"/>
      <c r="AS536" s="43"/>
      <c r="AT536" s="104"/>
      <c r="AV536" s="104"/>
      <c r="AW536" s="88"/>
    </row>
    <row r="537" spans="14:49">
      <c r="N537" s="66"/>
      <c r="AN537" s="88"/>
      <c r="AO537" s="103"/>
      <c r="AP537" s="104"/>
      <c r="AR537" s="104"/>
      <c r="AS537" s="43"/>
      <c r="AT537" s="104"/>
      <c r="AV537" s="104"/>
      <c r="AW537" s="88"/>
    </row>
    <row r="538" spans="14:49">
      <c r="N538" s="66"/>
      <c r="AN538" s="88"/>
      <c r="AO538" s="103"/>
      <c r="AP538" s="104"/>
      <c r="AR538" s="104"/>
      <c r="AS538" s="43"/>
      <c r="AT538" s="104"/>
      <c r="AV538" s="104"/>
      <c r="AW538" s="88"/>
    </row>
    <row r="539" spans="14:49">
      <c r="N539" s="66"/>
      <c r="AN539" s="88"/>
      <c r="AO539" s="103"/>
      <c r="AP539" s="104"/>
      <c r="AR539" s="104"/>
      <c r="AS539" s="43"/>
      <c r="AT539" s="104"/>
      <c r="AV539" s="104"/>
      <c r="AW539" s="88"/>
    </row>
    <row r="540" spans="14:49">
      <c r="N540" s="66"/>
      <c r="AN540" s="88"/>
      <c r="AO540" s="103"/>
      <c r="AP540" s="104"/>
      <c r="AR540" s="104"/>
      <c r="AS540" s="43"/>
      <c r="AT540" s="104"/>
      <c r="AV540" s="104"/>
      <c r="AW540" s="88"/>
    </row>
    <row r="541" spans="14:49">
      <c r="N541" s="66"/>
      <c r="AN541" s="88"/>
      <c r="AO541" s="103"/>
      <c r="AP541" s="104"/>
      <c r="AR541" s="104"/>
      <c r="AS541" s="43"/>
      <c r="AT541" s="104"/>
      <c r="AV541" s="104"/>
      <c r="AW541" s="88"/>
    </row>
    <row r="542" spans="14:49">
      <c r="N542" s="66"/>
      <c r="AN542" s="88"/>
      <c r="AO542" s="103"/>
      <c r="AP542" s="104"/>
      <c r="AR542" s="104"/>
      <c r="AS542" s="43"/>
      <c r="AT542" s="104"/>
      <c r="AV542" s="104"/>
      <c r="AW542" s="88"/>
    </row>
    <row r="543" spans="14:49">
      <c r="N543" s="66"/>
      <c r="AN543" s="88"/>
      <c r="AO543" s="103"/>
      <c r="AP543" s="104"/>
      <c r="AR543" s="104"/>
      <c r="AS543" s="43"/>
      <c r="AT543" s="104"/>
      <c r="AV543" s="104"/>
      <c r="AW543" s="88"/>
    </row>
    <row r="544" spans="14:49">
      <c r="N544" s="66"/>
      <c r="AN544" s="88"/>
      <c r="AO544" s="103"/>
      <c r="AP544" s="104"/>
      <c r="AR544" s="104"/>
      <c r="AS544" s="43"/>
      <c r="AT544" s="104"/>
      <c r="AV544" s="104"/>
      <c r="AW544" s="88"/>
    </row>
    <row r="545" spans="14:49">
      <c r="N545" s="66"/>
      <c r="AN545" s="88"/>
      <c r="AO545" s="103"/>
      <c r="AP545" s="104"/>
      <c r="AR545" s="104"/>
      <c r="AS545" s="43"/>
      <c r="AT545" s="104"/>
      <c r="AV545" s="104"/>
      <c r="AW545" s="88"/>
    </row>
    <row r="546" spans="14:49">
      <c r="N546" s="66"/>
      <c r="AN546" s="88"/>
      <c r="AO546" s="103"/>
      <c r="AP546" s="104"/>
      <c r="AR546" s="104"/>
      <c r="AS546" s="43"/>
      <c r="AT546" s="104"/>
      <c r="AV546" s="104"/>
      <c r="AW546" s="88"/>
    </row>
    <row r="547" spans="14:49">
      <c r="N547" s="66"/>
      <c r="AN547" s="88"/>
      <c r="AO547" s="103"/>
      <c r="AP547" s="104"/>
      <c r="AR547" s="104"/>
      <c r="AS547" s="43"/>
      <c r="AT547" s="104"/>
      <c r="AV547" s="104"/>
      <c r="AW547" s="88"/>
    </row>
    <row r="548" spans="14:49">
      <c r="N548" s="66"/>
      <c r="AN548" s="88"/>
      <c r="AO548" s="103"/>
      <c r="AP548" s="104"/>
      <c r="AR548" s="104"/>
      <c r="AS548" s="43"/>
      <c r="AT548" s="104"/>
      <c r="AV548" s="104"/>
      <c r="AW548" s="88"/>
    </row>
    <row r="549" spans="14:49">
      <c r="N549" s="66"/>
      <c r="AN549" s="88"/>
      <c r="AO549" s="103"/>
      <c r="AP549" s="104"/>
      <c r="AR549" s="104"/>
      <c r="AS549" s="43"/>
      <c r="AT549" s="104"/>
      <c r="AV549" s="104"/>
      <c r="AW549" s="88"/>
    </row>
    <row r="550" spans="14:49">
      <c r="N550" s="66"/>
      <c r="AN550" s="88"/>
      <c r="AO550" s="103"/>
      <c r="AP550" s="104"/>
      <c r="AR550" s="104"/>
      <c r="AS550" s="43"/>
      <c r="AT550" s="104"/>
      <c r="AV550" s="104"/>
      <c r="AW550" s="88"/>
    </row>
    <row r="551" spans="14:49">
      <c r="N551" s="66"/>
      <c r="AN551" s="88"/>
      <c r="AO551" s="103"/>
      <c r="AP551" s="104"/>
      <c r="AR551" s="104"/>
      <c r="AS551" s="43"/>
      <c r="AT551" s="104"/>
      <c r="AV551" s="104"/>
      <c r="AW551" s="88"/>
    </row>
    <row r="552" spans="14:49">
      <c r="N552" s="66"/>
      <c r="AN552" s="88"/>
      <c r="AO552" s="103"/>
      <c r="AP552" s="104"/>
      <c r="AR552" s="104"/>
      <c r="AS552" s="43"/>
      <c r="AT552" s="104"/>
      <c r="AV552" s="104"/>
      <c r="AW552" s="88"/>
    </row>
    <row r="553" spans="14:49">
      <c r="N553" s="66"/>
      <c r="AN553" s="88"/>
      <c r="AO553" s="103"/>
      <c r="AP553" s="104"/>
      <c r="AR553" s="104"/>
      <c r="AS553" s="43"/>
      <c r="AT553" s="104"/>
      <c r="AV553" s="104"/>
      <c r="AW553" s="88"/>
    </row>
    <row r="554" spans="14:49">
      <c r="N554" s="66"/>
      <c r="AN554" s="88"/>
      <c r="AO554" s="103"/>
      <c r="AP554" s="104"/>
      <c r="AR554" s="104"/>
      <c r="AS554" s="43"/>
      <c r="AT554" s="104"/>
      <c r="AV554" s="104"/>
      <c r="AW554" s="88"/>
    </row>
    <row r="555" spans="14:49">
      <c r="N555" s="66"/>
      <c r="AN555" s="88"/>
      <c r="AO555" s="103"/>
      <c r="AP555" s="104"/>
      <c r="AR555" s="104"/>
      <c r="AS555" s="43"/>
      <c r="AT555" s="104"/>
      <c r="AV555" s="104"/>
      <c r="AW555" s="88"/>
    </row>
    <row r="556" spans="14:49">
      <c r="N556" s="66"/>
      <c r="AN556" s="88"/>
      <c r="AO556" s="103"/>
      <c r="AP556" s="104"/>
      <c r="AR556" s="104"/>
      <c r="AS556" s="43"/>
      <c r="AT556" s="104"/>
      <c r="AV556" s="104"/>
      <c r="AW556" s="88"/>
    </row>
    <row r="557" spans="14:49">
      <c r="N557" s="66"/>
      <c r="AN557" s="88"/>
      <c r="AO557" s="103"/>
      <c r="AP557" s="104"/>
      <c r="AR557" s="104"/>
      <c r="AS557" s="43"/>
      <c r="AT557" s="104"/>
      <c r="AV557" s="104"/>
      <c r="AW557" s="88"/>
    </row>
    <row r="558" spans="14:49">
      <c r="N558" s="66"/>
      <c r="AN558" s="88"/>
      <c r="AO558" s="103"/>
      <c r="AP558" s="104"/>
      <c r="AR558" s="104"/>
      <c r="AS558" s="43"/>
      <c r="AT558" s="104"/>
      <c r="AV558" s="104"/>
      <c r="AW558" s="88"/>
    </row>
    <row r="559" spans="14:49">
      <c r="N559" s="66"/>
      <c r="AN559" s="88"/>
      <c r="AO559" s="103"/>
      <c r="AP559" s="104"/>
      <c r="AR559" s="104"/>
      <c r="AS559" s="43"/>
      <c r="AT559" s="104"/>
      <c r="AV559" s="104"/>
      <c r="AW559" s="88"/>
    </row>
    <row r="560" spans="14:49">
      <c r="N560" s="66"/>
      <c r="AN560" s="88"/>
      <c r="AO560" s="103"/>
      <c r="AP560" s="104"/>
      <c r="AR560" s="104"/>
      <c r="AS560" s="43"/>
      <c r="AT560" s="104"/>
      <c r="AV560" s="104"/>
      <c r="AW560" s="88"/>
    </row>
    <row r="561" spans="14:49">
      <c r="N561" s="66"/>
      <c r="AN561" s="88"/>
      <c r="AO561" s="103"/>
      <c r="AP561" s="104"/>
      <c r="AR561" s="104"/>
      <c r="AS561" s="43"/>
      <c r="AT561" s="104"/>
      <c r="AV561" s="104"/>
      <c r="AW561" s="88"/>
    </row>
    <row r="562" spans="14:49">
      <c r="N562" s="66"/>
      <c r="AN562" s="88"/>
      <c r="AO562" s="103"/>
      <c r="AP562" s="104"/>
      <c r="AR562" s="104"/>
      <c r="AS562" s="43"/>
      <c r="AT562" s="104"/>
      <c r="AV562" s="104"/>
      <c r="AW562" s="88"/>
    </row>
    <row r="563" spans="14:49">
      <c r="N563" s="66"/>
      <c r="AN563" s="88"/>
      <c r="AO563" s="103"/>
      <c r="AP563" s="104"/>
      <c r="AR563" s="104"/>
      <c r="AS563" s="43"/>
      <c r="AT563" s="104"/>
      <c r="AV563" s="104"/>
      <c r="AW563" s="88"/>
    </row>
    <row r="564" spans="14:49">
      <c r="N564" s="66"/>
      <c r="AN564" s="88"/>
      <c r="AO564" s="103"/>
      <c r="AP564" s="104"/>
      <c r="AR564" s="104"/>
      <c r="AS564" s="43"/>
      <c r="AT564" s="104"/>
      <c r="AV564" s="104"/>
      <c r="AW564" s="88"/>
    </row>
    <row r="565" spans="14:49">
      <c r="N565" s="66"/>
      <c r="AN565" s="88"/>
      <c r="AO565" s="103"/>
      <c r="AP565" s="104"/>
      <c r="AR565" s="104"/>
      <c r="AS565" s="43"/>
      <c r="AT565" s="104"/>
      <c r="AV565" s="104"/>
      <c r="AW565" s="88"/>
    </row>
    <row r="566" spans="14:49">
      <c r="N566" s="66"/>
      <c r="AN566" s="88"/>
      <c r="AO566" s="103"/>
      <c r="AP566" s="104"/>
      <c r="AR566" s="104"/>
      <c r="AS566" s="43"/>
      <c r="AT566" s="104"/>
      <c r="AV566" s="104"/>
      <c r="AW566" s="88"/>
    </row>
    <row r="567" spans="14:49">
      <c r="N567" s="66"/>
      <c r="AN567" s="88"/>
      <c r="AO567" s="103"/>
      <c r="AP567" s="104"/>
      <c r="AR567" s="104"/>
      <c r="AS567" s="43"/>
      <c r="AT567" s="104"/>
      <c r="AV567" s="104"/>
      <c r="AW567" s="88"/>
    </row>
    <row r="568" spans="14:49">
      <c r="N568" s="66"/>
      <c r="AN568" s="88"/>
      <c r="AO568" s="103"/>
      <c r="AP568" s="104"/>
      <c r="AR568" s="104"/>
      <c r="AS568" s="43"/>
      <c r="AT568" s="104"/>
      <c r="AV568" s="104"/>
      <c r="AW568" s="88"/>
    </row>
    <row r="569" spans="14:49">
      <c r="N569" s="66"/>
      <c r="AN569" s="88"/>
      <c r="AO569" s="103"/>
      <c r="AP569" s="104"/>
      <c r="AR569" s="104"/>
      <c r="AS569" s="43"/>
      <c r="AT569" s="104"/>
      <c r="AV569" s="104"/>
      <c r="AW569" s="88"/>
    </row>
    <row r="570" spans="14:49">
      <c r="N570" s="66"/>
      <c r="AN570" s="88"/>
      <c r="AO570" s="103"/>
      <c r="AP570" s="104"/>
      <c r="AR570" s="104"/>
      <c r="AS570" s="43"/>
      <c r="AT570" s="104"/>
      <c r="AV570" s="104"/>
      <c r="AW570" s="88"/>
    </row>
    <row r="571" spans="14:49">
      <c r="N571" s="66"/>
      <c r="AN571" s="88"/>
      <c r="AO571" s="103"/>
      <c r="AP571" s="104"/>
      <c r="AR571" s="104"/>
      <c r="AS571" s="43"/>
      <c r="AT571" s="104"/>
      <c r="AV571" s="104"/>
      <c r="AW571" s="88"/>
    </row>
    <row r="572" spans="14:49">
      <c r="N572" s="66"/>
      <c r="AN572" s="88"/>
      <c r="AO572" s="103"/>
      <c r="AP572" s="104"/>
      <c r="AR572" s="104"/>
      <c r="AS572" s="43"/>
      <c r="AT572" s="104"/>
      <c r="AV572" s="104"/>
      <c r="AW572" s="88"/>
    </row>
    <row r="573" spans="14:49">
      <c r="N573" s="66"/>
      <c r="AN573" s="88"/>
      <c r="AO573" s="103"/>
      <c r="AP573" s="104"/>
      <c r="AR573" s="104"/>
      <c r="AS573" s="43"/>
      <c r="AT573" s="104"/>
      <c r="AV573" s="104"/>
      <c r="AW573" s="88"/>
    </row>
    <row r="574" spans="14:49">
      <c r="N574" s="66"/>
      <c r="AN574" s="88"/>
      <c r="AO574" s="103"/>
      <c r="AP574" s="104"/>
      <c r="AR574" s="104"/>
      <c r="AS574" s="43"/>
      <c r="AT574" s="104"/>
      <c r="AV574" s="104"/>
      <c r="AW574" s="88"/>
    </row>
    <row r="575" spans="14:49">
      <c r="N575" s="66"/>
      <c r="AN575" s="88"/>
      <c r="AO575" s="103"/>
      <c r="AP575" s="104"/>
      <c r="AR575" s="104"/>
      <c r="AS575" s="43"/>
      <c r="AT575" s="104"/>
      <c r="AV575" s="104"/>
      <c r="AW575" s="88"/>
    </row>
    <row r="576" spans="14:49">
      <c r="N576" s="66"/>
      <c r="Y576" s="80"/>
      <c r="AN576" s="88"/>
      <c r="AO576" s="103"/>
      <c r="AP576" s="104"/>
      <c r="AR576" s="104"/>
      <c r="AS576" s="43"/>
      <c r="AT576" s="104"/>
      <c r="AV576" s="104"/>
      <c r="AW576" s="88"/>
    </row>
    <row r="577" spans="14:49">
      <c r="N577" s="66"/>
      <c r="AN577" s="88"/>
      <c r="AO577" s="103"/>
      <c r="AP577" s="104"/>
      <c r="AR577" s="104"/>
      <c r="AS577" s="43"/>
      <c r="AT577" s="104"/>
      <c r="AV577" s="104"/>
      <c r="AW577" s="88"/>
    </row>
    <row r="578" spans="14:49">
      <c r="N578" s="66"/>
      <c r="AN578" s="88"/>
      <c r="AO578" s="103"/>
      <c r="AP578" s="104"/>
      <c r="AR578" s="104"/>
      <c r="AS578" s="43"/>
      <c r="AT578" s="104"/>
      <c r="AV578" s="104"/>
      <c r="AW578" s="88"/>
    </row>
    <row r="579" spans="14:49">
      <c r="N579" s="66"/>
      <c r="AN579" s="88"/>
      <c r="AO579" s="103"/>
      <c r="AP579" s="104"/>
      <c r="AR579" s="104"/>
      <c r="AS579" s="43"/>
      <c r="AT579" s="104"/>
      <c r="AV579" s="104"/>
      <c r="AW579" s="88"/>
    </row>
    <row r="580" spans="14:49">
      <c r="N580" s="66"/>
      <c r="AN580" s="88"/>
      <c r="AO580" s="103"/>
      <c r="AP580" s="104"/>
      <c r="AR580" s="104"/>
      <c r="AS580" s="43"/>
      <c r="AT580" s="104"/>
      <c r="AV580" s="104"/>
      <c r="AW580" s="88"/>
    </row>
    <row r="581" spans="14:49">
      <c r="N581" s="66"/>
      <c r="AN581" s="88"/>
      <c r="AO581" s="103"/>
      <c r="AP581" s="104"/>
      <c r="AR581" s="104"/>
      <c r="AS581" s="43"/>
      <c r="AT581" s="104"/>
      <c r="AV581" s="104"/>
      <c r="AW581" s="88"/>
    </row>
    <row r="582" spans="14:49">
      <c r="N582" s="66"/>
      <c r="AN582" s="88"/>
      <c r="AO582" s="103"/>
      <c r="AP582" s="104"/>
      <c r="AR582" s="104"/>
      <c r="AS582" s="43"/>
      <c r="AT582" s="104"/>
      <c r="AV582" s="104"/>
      <c r="AW582" s="88"/>
    </row>
    <row r="583" spans="14:49">
      <c r="N583" s="66"/>
      <c r="AN583" s="88"/>
      <c r="AO583" s="103"/>
      <c r="AP583" s="104"/>
      <c r="AR583" s="104"/>
      <c r="AS583" s="43"/>
      <c r="AT583" s="104"/>
      <c r="AV583" s="104"/>
      <c r="AW583" s="88"/>
    </row>
    <row r="584" spans="14:49">
      <c r="N584" s="66"/>
      <c r="AN584" s="88"/>
      <c r="AO584" s="103"/>
      <c r="AP584" s="104"/>
      <c r="AR584" s="104"/>
      <c r="AS584" s="43"/>
      <c r="AT584" s="104"/>
      <c r="AV584" s="104"/>
      <c r="AW584" s="88"/>
    </row>
    <row r="585" spans="14:49">
      <c r="N585" s="66"/>
      <c r="AN585" s="88"/>
      <c r="AO585" s="103"/>
      <c r="AP585" s="104"/>
      <c r="AR585" s="104"/>
      <c r="AS585" s="43"/>
      <c r="AT585" s="104"/>
      <c r="AV585" s="104"/>
      <c r="AW585" s="88"/>
    </row>
    <row r="586" spans="14:49">
      <c r="N586" s="66"/>
      <c r="AN586" s="88"/>
      <c r="AO586" s="103"/>
      <c r="AP586" s="104"/>
      <c r="AR586" s="104"/>
      <c r="AS586" s="43"/>
      <c r="AT586" s="104"/>
      <c r="AV586" s="104"/>
      <c r="AW586" s="88"/>
    </row>
    <row r="587" spans="14:49">
      <c r="N587" s="66"/>
      <c r="AN587" s="88"/>
      <c r="AO587" s="103"/>
      <c r="AP587" s="104"/>
      <c r="AR587" s="104"/>
      <c r="AS587" s="43"/>
      <c r="AT587" s="104"/>
      <c r="AV587" s="104"/>
      <c r="AW587" s="88"/>
    </row>
    <row r="588" spans="14:49">
      <c r="N588" s="66"/>
      <c r="AN588" s="88"/>
      <c r="AO588" s="103"/>
      <c r="AP588" s="104"/>
      <c r="AR588" s="104"/>
      <c r="AS588" s="43"/>
      <c r="AT588" s="104"/>
      <c r="AV588" s="104"/>
      <c r="AW588" s="88"/>
    </row>
    <row r="589" spans="14:49">
      <c r="N589" s="66"/>
      <c r="AN589" s="88"/>
      <c r="AO589" s="103"/>
      <c r="AP589" s="104"/>
      <c r="AR589" s="104"/>
      <c r="AS589" s="43"/>
      <c r="AT589" s="104"/>
      <c r="AV589" s="104"/>
      <c r="AW589" s="88"/>
    </row>
    <row r="590" spans="14:49">
      <c r="N590" s="66"/>
      <c r="AN590" s="88"/>
      <c r="AO590" s="103"/>
      <c r="AP590" s="104"/>
      <c r="AR590" s="104"/>
      <c r="AS590" s="43"/>
      <c r="AT590" s="104"/>
      <c r="AV590" s="104"/>
      <c r="AW590" s="88"/>
    </row>
    <row r="591" spans="14:49">
      <c r="N591" s="66"/>
      <c r="AN591" s="88"/>
      <c r="AO591" s="103"/>
      <c r="AP591" s="104"/>
      <c r="AR591" s="104"/>
      <c r="AS591" s="43"/>
      <c r="AT591" s="104"/>
      <c r="AV591" s="104"/>
      <c r="AW591" s="88"/>
    </row>
    <row r="592" spans="14:49">
      <c r="N592" s="66"/>
      <c r="AN592" s="88"/>
      <c r="AO592" s="103"/>
      <c r="AP592" s="104"/>
      <c r="AR592" s="104"/>
      <c r="AS592" s="43"/>
      <c r="AT592" s="104"/>
      <c r="AV592" s="104"/>
      <c r="AW592" s="88"/>
    </row>
    <row r="593" spans="14:49">
      <c r="N593" s="66"/>
      <c r="AN593" s="88"/>
      <c r="AO593" s="103"/>
      <c r="AP593" s="104"/>
      <c r="AR593" s="104"/>
      <c r="AS593" s="43"/>
      <c r="AT593" s="104"/>
      <c r="AV593" s="104"/>
      <c r="AW593" s="88"/>
    </row>
    <row r="594" spans="14:49">
      <c r="N594" s="66"/>
      <c r="AN594" s="88"/>
      <c r="AO594" s="103"/>
      <c r="AP594" s="104"/>
      <c r="AR594" s="104"/>
      <c r="AS594" s="43"/>
      <c r="AT594" s="104"/>
      <c r="AV594" s="104"/>
      <c r="AW594" s="88"/>
    </row>
    <row r="595" spans="14:49">
      <c r="N595" s="66"/>
      <c r="AN595" s="88"/>
      <c r="AO595" s="103"/>
      <c r="AP595" s="104"/>
      <c r="AR595" s="104"/>
      <c r="AS595" s="43"/>
      <c r="AT595" s="104"/>
      <c r="AV595" s="104"/>
      <c r="AW595" s="88"/>
    </row>
    <row r="596" spans="14:49">
      <c r="N596" s="66"/>
      <c r="AN596" s="88"/>
      <c r="AO596" s="103"/>
      <c r="AP596" s="104"/>
      <c r="AR596" s="104"/>
      <c r="AS596" s="43"/>
      <c r="AT596" s="104"/>
      <c r="AV596" s="104"/>
      <c r="AW596" s="88"/>
    </row>
    <row r="597" spans="14:49">
      <c r="N597" s="66"/>
      <c r="AN597" s="88"/>
      <c r="AO597" s="103"/>
      <c r="AP597" s="104"/>
      <c r="AR597" s="104"/>
      <c r="AS597" s="43"/>
      <c r="AT597" s="104"/>
      <c r="AV597" s="104"/>
      <c r="AW597" s="88"/>
    </row>
    <row r="598" spans="14:49">
      <c r="N598" s="66"/>
      <c r="AN598" s="88"/>
      <c r="AO598" s="103"/>
      <c r="AP598" s="104"/>
      <c r="AR598" s="104"/>
      <c r="AS598" s="43"/>
      <c r="AT598" s="104"/>
      <c r="AV598" s="104"/>
      <c r="AW598" s="88"/>
    </row>
    <row r="599" spans="14:49">
      <c r="N599" s="66"/>
      <c r="AN599" s="88"/>
      <c r="AO599" s="103"/>
      <c r="AP599" s="104"/>
      <c r="AR599" s="104"/>
      <c r="AS599" s="43"/>
      <c r="AT599" s="104"/>
      <c r="AV599" s="104"/>
      <c r="AW599" s="88"/>
    </row>
    <row r="600" spans="14:49">
      <c r="N600" s="66"/>
      <c r="AN600" s="88"/>
      <c r="AO600" s="103"/>
      <c r="AP600" s="104"/>
      <c r="AR600" s="104"/>
      <c r="AS600" s="43"/>
      <c r="AT600" s="104"/>
      <c r="AV600" s="104"/>
      <c r="AW600" s="88"/>
    </row>
    <row r="601" spans="14:49">
      <c r="N601" s="66"/>
      <c r="AN601" s="88"/>
      <c r="AO601" s="103"/>
      <c r="AP601" s="104"/>
      <c r="AR601" s="104"/>
      <c r="AS601" s="43"/>
      <c r="AT601" s="104"/>
      <c r="AV601" s="104"/>
      <c r="AW601" s="88"/>
    </row>
    <row r="602" spans="14:49">
      <c r="N602" s="66"/>
      <c r="AN602" s="88"/>
      <c r="AO602" s="103"/>
      <c r="AP602" s="104"/>
      <c r="AR602" s="104"/>
      <c r="AS602" s="43"/>
      <c r="AT602" s="104"/>
      <c r="AV602" s="104"/>
      <c r="AW602" s="88"/>
    </row>
    <row r="603" spans="14:49">
      <c r="N603" s="66"/>
      <c r="AN603" s="88"/>
      <c r="AO603" s="103"/>
      <c r="AP603" s="104"/>
      <c r="AR603" s="104"/>
      <c r="AS603" s="43"/>
      <c r="AT603" s="104"/>
      <c r="AV603" s="104"/>
      <c r="AW603" s="88"/>
    </row>
    <row r="604" spans="14:49">
      <c r="N604" s="66"/>
      <c r="AN604" s="88"/>
      <c r="AO604" s="103"/>
      <c r="AP604" s="104"/>
      <c r="AR604" s="104"/>
      <c r="AS604" s="43"/>
      <c r="AT604" s="104"/>
      <c r="AV604" s="104"/>
      <c r="AW604" s="88"/>
    </row>
    <row r="605" spans="14:49">
      <c r="N605" s="66"/>
      <c r="AN605" s="88"/>
      <c r="AO605" s="103"/>
      <c r="AP605" s="104"/>
      <c r="AR605" s="104"/>
      <c r="AS605" s="43"/>
      <c r="AT605" s="104"/>
      <c r="AV605" s="104"/>
      <c r="AW605" s="88"/>
    </row>
    <row r="606" spans="14:49">
      <c r="N606" s="66"/>
      <c r="AN606" s="88"/>
      <c r="AO606" s="103"/>
      <c r="AP606" s="104"/>
      <c r="AR606" s="104"/>
      <c r="AS606" s="43"/>
      <c r="AT606" s="104"/>
      <c r="AV606" s="104"/>
      <c r="AW606" s="88"/>
    </row>
    <row r="607" spans="14:49">
      <c r="N607" s="66"/>
      <c r="AN607" s="88"/>
      <c r="AO607" s="103"/>
      <c r="AP607" s="104"/>
      <c r="AR607" s="104"/>
      <c r="AS607" s="43"/>
      <c r="AT607" s="104"/>
      <c r="AV607" s="104"/>
      <c r="AW607" s="88"/>
    </row>
    <row r="608" spans="14:49">
      <c r="N608" s="66"/>
      <c r="AN608" s="88"/>
      <c r="AO608" s="103"/>
      <c r="AP608" s="104"/>
      <c r="AR608" s="104"/>
      <c r="AS608" s="43"/>
      <c r="AT608" s="104"/>
      <c r="AV608" s="104"/>
      <c r="AW608" s="88"/>
    </row>
    <row r="609" spans="14:49">
      <c r="N609" s="66"/>
      <c r="AN609" s="88"/>
      <c r="AO609" s="103"/>
      <c r="AP609" s="104"/>
      <c r="AR609" s="104"/>
      <c r="AS609" s="43"/>
      <c r="AT609" s="104"/>
      <c r="AV609" s="104"/>
      <c r="AW609" s="88"/>
    </row>
    <row r="610" spans="14:49">
      <c r="N610" s="66"/>
      <c r="AN610" s="88"/>
      <c r="AO610" s="103"/>
      <c r="AP610" s="104"/>
      <c r="AR610" s="104"/>
      <c r="AS610" s="43"/>
      <c r="AT610" s="104"/>
      <c r="AV610" s="104"/>
      <c r="AW610" s="88"/>
    </row>
    <row r="611" spans="14:49">
      <c r="N611" s="66"/>
      <c r="AN611" s="88"/>
      <c r="AO611" s="103"/>
      <c r="AP611" s="104"/>
      <c r="AR611" s="104"/>
      <c r="AS611" s="43"/>
      <c r="AT611" s="104"/>
      <c r="AV611" s="104"/>
      <c r="AW611" s="88"/>
    </row>
    <row r="612" spans="14:49">
      <c r="N612" s="66"/>
      <c r="AN612" s="88"/>
      <c r="AO612" s="103"/>
      <c r="AP612" s="104"/>
      <c r="AR612" s="104"/>
      <c r="AS612" s="43"/>
      <c r="AT612" s="104"/>
      <c r="AV612" s="104"/>
      <c r="AW612" s="88"/>
    </row>
    <row r="613" spans="14:49">
      <c r="N613" s="66"/>
      <c r="AN613" s="88"/>
      <c r="AO613" s="103"/>
      <c r="AP613" s="104"/>
      <c r="AR613" s="104"/>
      <c r="AS613" s="43"/>
      <c r="AT613" s="104"/>
      <c r="AV613" s="104"/>
      <c r="AW613" s="88"/>
    </row>
    <row r="614" spans="14:49">
      <c r="N614" s="66"/>
      <c r="AN614" s="88"/>
      <c r="AO614" s="103"/>
      <c r="AP614" s="104"/>
      <c r="AR614" s="104"/>
      <c r="AS614" s="43"/>
      <c r="AT614" s="104"/>
      <c r="AV614" s="104"/>
      <c r="AW614" s="88"/>
    </row>
    <row r="615" spans="14:49">
      <c r="N615" s="66"/>
      <c r="AN615" s="88"/>
      <c r="AO615" s="103"/>
      <c r="AP615" s="104"/>
      <c r="AR615" s="104"/>
      <c r="AS615" s="43"/>
      <c r="AT615" s="104"/>
      <c r="AV615" s="104"/>
      <c r="AW615" s="88"/>
    </row>
    <row r="616" spans="14:49">
      <c r="N616" s="66"/>
      <c r="AN616" s="88"/>
      <c r="AO616" s="103"/>
      <c r="AP616" s="104"/>
      <c r="AR616" s="104"/>
      <c r="AS616" s="43"/>
      <c r="AT616" s="104"/>
      <c r="AV616" s="104"/>
      <c r="AW616" s="88"/>
    </row>
    <row r="617" spans="14:49">
      <c r="N617" s="66"/>
      <c r="Y617" s="80"/>
      <c r="AN617" s="88"/>
      <c r="AO617" s="103"/>
      <c r="AP617" s="104"/>
      <c r="AR617" s="104"/>
      <c r="AS617" s="43"/>
      <c r="AT617" s="104"/>
      <c r="AV617" s="104"/>
      <c r="AW617" s="88"/>
    </row>
    <row r="618" spans="14:49">
      <c r="N618" s="66"/>
      <c r="AN618" s="88"/>
      <c r="AO618" s="103"/>
      <c r="AP618" s="104"/>
      <c r="AR618" s="104"/>
      <c r="AS618" s="43"/>
      <c r="AT618" s="104"/>
      <c r="AV618" s="104"/>
      <c r="AW618" s="88"/>
    </row>
    <row r="619" spans="14:49">
      <c r="N619" s="66"/>
      <c r="AN619" s="88"/>
      <c r="AO619" s="103"/>
      <c r="AP619" s="104"/>
      <c r="AR619" s="104"/>
      <c r="AS619" s="43"/>
      <c r="AT619" s="104"/>
      <c r="AV619" s="104"/>
      <c r="AW619" s="88"/>
    </row>
    <row r="620" spans="14:49">
      <c r="N620" s="66"/>
      <c r="AN620" s="88"/>
      <c r="AO620" s="103"/>
      <c r="AP620" s="104"/>
      <c r="AR620" s="104"/>
      <c r="AS620" s="43"/>
      <c r="AT620" s="104"/>
      <c r="AV620" s="104"/>
      <c r="AW620" s="88"/>
    </row>
    <row r="621" spans="14:49">
      <c r="N621" s="66"/>
      <c r="AN621" s="88"/>
      <c r="AO621" s="103"/>
      <c r="AP621" s="104"/>
      <c r="AR621" s="104"/>
      <c r="AS621" s="43"/>
      <c r="AT621" s="104"/>
      <c r="AV621" s="104"/>
      <c r="AW621" s="88"/>
    </row>
    <row r="622" spans="14:49">
      <c r="N622" s="66"/>
      <c r="AN622" s="88"/>
      <c r="AO622" s="103"/>
      <c r="AP622" s="104"/>
      <c r="AR622" s="104"/>
      <c r="AS622" s="43"/>
      <c r="AT622" s="104"/>
      <c r="AV622" s="104"/>
      <c r="AW622" s="88"/>
    </row>
    <row r="623" spans="14:49">
      <c r="N623" s="66"/>
      <c r="AN623" s="88"/>
      <c r="AO623" s="103"/>
      <c r="AP623" s="104"/>
      <c r="AR623" s="104"/>
      <c r="AS623" s="43"/>
      <c r="AT623" s="104"/>
      <c r="AV623" s="104"/>
      <c r="AW623" s="88"/>
    </row>
    <row r="624" spans="14:49">
      <c r="N624" s="66"/>
      <c r="AN624" s="88"/>
      <c r="AO624" s="103"/>
      <c r="AP624" s="104"/>
      <c r="AR624" s="104"/>
      <c r="AS624" s="43"/>
      <c r="AT624" s="104"/>
      <c r="AV624" s="104"/>
      <c r="AW624" s="88"/>
    </row>
    <row r="625" spans="14:49">
      <c r="N625" s="66"/>
      <c r="AN625" s="88"/>
      <c r="AO625" s="103"/>
      <c r="AP625" s="104"/>
      <c r="AR625" s="104"/>
      <c r="AS625" s="43"/>
      <c r="AT625" s="104"/>
      <c r="AV625" s="104"/>
      <c r="AW625" s="88"/>
    </row>
    <row r="626" spans="14:49">
      <c r="N626" s="66"/>
      <c r="AN626" s="88"/>
      <c r="AO626" s="103"/>
      <c r="AP626" s="104"/>
      <c r="AR626" s="104"/>
      <c r="AS626" s="43"/>
      <c r="AT626" s="104"/>
      <c r="AV626" s="104"/>
      <c r="AW626" s="88"/>
    </row>
    <row r="627" spans="14:49">
      <c r="N627" s="66"/>
      <c r="AN627" s="88"/>
      <c r="AO627" s="103"/>
      <c r="AP627" s="104"/>
      <c r="AR627" s="104"/>
      <c r="AS627" s="43"/>
      <c r="AT627" s="104"/>
      <c r="AV627" s="104"/>
      <c r="AW627" s="88"/>
    </row>
    <row r="628" spans="14:49">
      <c r="N628" s="66"/>
      <c r="AN628" s="88"/>
      <c r="AO628" s="103"/>
      <c r="AP628" s="104"/>
      <c r="AR628" s="104"/>
      <c r="AS628" s="43"/>
      <c r="AT628" s="104"/>
      <c r="AV628" s="104"/>
      <c r="AW628" s="88"/>
    </row>
    <row r="629" spans="14:49">
      <c r="N629" s="66"/>
      <c r="AN629" s="88"/>
      <c r="AO629" s="103"/>
      <c r="AP629" s="104"/>
      <c r="AR629" s="104"/>
      <c r="AS629" s="43"/>
      <c r="AT629" s="104"/>
      <c r="AV629" s="104"/>
      <c r="AW629" s="88"/>
    </row>
    <row r="630" spans="14:49">
      <c r="N630" s="66"/>
      <c r="AN630" s="88"/>
      <c r="AO630" s="103"/>
      <c r="AP630" s="104"/>
      <c r="AR630" s="104"/>
      <c r="AS630" s="43"/>
      <c r="AT630" s="104"/>
      <c r="AV630" s="104"/>
      <c r="AW630" s="88"/>
    </row>
    <row r="631" spans="14:49">
      <c r="N631" s="66"/>
      <c r="AN631" s="88"/>
      <c r="AO631" s="103"/>
      <c r="AP631" s="104"/>
      <c r="AR631" s="104"/>
      <c r="AS631" s="43"/>
      <c r="AT631" s="104"/>
      <c r="AV631" s="104"/>
      <c r="AW631" s="88"/>
    </row>
    <row r="632" spans="14:49">
      <c r="N632" s="66"/>
      <c r="AN632" s="88"/>
      <c r="AO632" s="103"/>
      <c r="AP632" s="104"/>
      <c r="AR632" s="104"/>
      <c r="AS632" s="43"/>
      <c r="AT632" s="104"/>
      <c r="AV632" s="104"/>
      <c r="AW632" s="88"/>
    </row>
    <row r="633" spans="14:49">
      <c r="N633" s="66"/>
      <c r="AN633" s="88"/>
      <c r="AO633" s="103"/>
      <c r="AP633" s="104"/>
      <c r="AR633" s="104"/>
      <c r="AS633" s="43"/>
      <c r="AT633" s="104"/>
      <c r="AV633" s="104"/>
      <c r="AW633" s="88"/>
    </row>
    <row r="634" spans="14:49">
      <c r="N634" s="66"/>
      <c r="AN634" s="88"/>
      <c r="AO634" s="103"/>
      <c r="AP634" s="104"/>
      <c r="AR634" s="104"/>
      <c r="AS634" s="43"/>
      <c r="AT634" s="104"/>
      <c r="AV634" s="104"/>
      <c r="AW634" s="88"/>
    </row>
    <row r="635" spans="14:49">
      <c r="N635" s="66"/>
      <c r="AN635" s="88"/>
      <c r="AO635" s="103"/>
      <c r="AP635" s="104"/>
      <c r="AR635" s="104"/>
      <c r="AS635" s="43"/>
      <c r="AT635" s="104"/>
      <c r="AV635" s="104"/>
      <c r="AW635" s="88"/>
    </row>
    <row r="636" spans="14:49">
      <c r="N636" s="66"/>
      <c r="AN636" s="88"/>
      <c r="AO636" s="103"/>
      <c r="AP636" s="104"/>
      <c r="AR636" s="104"/>
      <c r="AS636" s="43"/>
      <c r="AT636" s="104"/>
      <c r="AV636" s="104"/>
      <c r="AW636" s="88"/>
    </row>
    <row r="637" spans="14:49">
      <c r="N637" s="66"/>
      <c r="AN637" s="88"/>
      <c r="AO637" s="103"/>
      <c r="AP637" s="104"/>
      <c r="AR637" s="104"/>
      <c r="AS637" s="43"/>
      <c r="AT637" s="104"/>
      <c r="AV637" s="104"/>
      <c r="AW637" s="88"/>
    </row>
    <row r="638" spans="14:49">
      <c r="N638" s="66"/>
      <c r="AN638" s="88"/>
      <c r="AO638" s="103"/>
      <c r="AP638" s="104"/>
      <c r="AR638" s="104"/>
      <c r="AS638" s="43"/>
      <c r="AT638" s="104"/>
      <c r="AV638" s="104"/>
      <c r="AW638" s="88"/>
    </row>
    <row r="639" spans="14:49">
      <c r="N639" s="66"/>
      <c r="AN639" s="88"/>
      <c r="AO639" s="103"/>
      <c r="AP639" s="104"/>
      <c r="AR639" s="104"/>
      <c r="AS639" s="43"/>
      <c r="AT639" s="104"/>
      <c r="AV639" s="104"/>
      <c r="AW639" s="88"/>
    </row>
    <row r="640" spans="14:49">
      <c r="N640" s="66"/>
      <c r="AN640" s="88"/>
      <c r="AO640" s="103"/>
      <c r="AP640" s="104"/>
      <c r="AR640" s="104"/>
      <c r="AS640" s="43"/>
      <c r="AT640" s="104"/>
      <c r="AV640" s="104"/>
      <c r="AW640" s="88"/>
    </row>
    <row r="641" spans="14:49">
      <c r="N641" s="66"/>
      <c r="AN641" s="88"/>
      <c r="AO641" s="103"/>
      <c r="AP641" s="104"/>
      <c r="AR641" s="104"/>
      <c r="AS641" s="43"/>
      <c r="AT641" s="104"/>
      <c r="AV641" s="104"/>
      <c r="AW641" s="88"/>
    </row>
    <row r="642" spans="14:49">
      <c r="N642" s="66"/>
      <c r="AN642" s="88"/>
      <c r="AO642" s="103"/>
      <c r="AP642" s="104"/>
      <c r="AR642" s="104"/>
      <c r="AS642" s="43"/>
      <c r="AT642" s="104"/>
      <c r="AV642" s="104"/>
      <c r="AW642" s="88"/>
    </row>
    <row r="643" spans="14:49">
      <c r="N643" s="66"/>
      <c r="AN643" s="88"/>
      <c r="AO643" s="103"/>
      <c r="AP643" s="104"/>
      <c r="AR643" s="104"/>
      <c r="AS643" s="43"/>
      <c r="AT643" s="104"/>
      <c r="AV643" s="104"/>
      <c r="AW643" s="88"/>
    </row>
    <row r="644" spans="14:49">
      <c r="N644" s="66"/>
      <c r="AN644" s="88"/>
      <c r="AO644" s="103"/>
      <c r="AP644" s="104"/>
      <c r="AR644" s="104"/>
      <c r="AS644" s="43"/>
      <c r="AT644" s="104"/>
      <c r="AV644" s="104"/>
      <c r="AW644" s="88"/>
    </row>
    <row r="645" spans="14:49">
      <c r="N645" s="66"/>
      <c r="AN645" s="88"/>
      <c r="AO645" s="103"/>
      <c r="AP645" s="104"/>
      <c r="AR645" s="104"/>
      <c r="AS645" s="43"/>
      <c r="AT645" s="104"/>
      <c r="AV645" s="104"/>
      <c r="AW645" s="88"/>
    </row>
    <row r="646" spans="14:49">
      <c r="N646" s="66"/>
      <c r="AN646" s="88"/>
      <c r="AO646" s="103"/>
      <c r="AP646" s="104"/>
      <c r="AR646" s="104"/>
      <c r="AS646" s="43"/>
      <c r="AT646" s="104"/>
      <c r="AV646" s="104"/>
      <c r="AW646" s="88"/>
    </row>
    <row r="647" spans="14:49">
      <c r="N647" s="66"/>
      <c r="AN647" s="88"/>
      <c r="AO647" s="103"/>
      <c r="AP647" s="104"/>
      <c r="AR647" s="104"/>
      <c r="AS647" s="43"/>
      <c r="AT647" s="104"/>
      <c r="AV647" s="104"/>
      <c r="AW647" s="88"/>
    </row>
    <row r="648" spans="14:49">
      <c r="N648" s="66"/>
      <c r="AN648" s="88"/>
      <c r="AO648" s="103"/>
      <c r="AP648" s="104"/>
      <c r="AR648" s="104"/>
      <c r="AS648" s="43"/>
      <c r="AT648" s="104"/>
      <c r="AV648" s="104"/>
      <c r="AW648" s="88"/>
    </row>
    <row r="649" spans="14:49">
      <c r="N649" s="66"/>
      <c r="AN649" s="88"/>
      <c r="AO649" s="103"/>
      <c r="AP649" s="104"/>
      <c r="AR649" s="104"/>
      <c r="AS649" s="43"/>
      <c r="AT649" s="104"/>
      <c r="AV649" s="104"/>
      <c r="AW649" s="88"/>
    </row>
    <row r="650" spans="14:49">
      <c r="N650" s="66"/>
      <c r="AN650" s="88"/>
      <c r="AO650" s="103"/>
      <c r="AP650" s="104"/>
      <c r="AR650" s="104"/>
      <c r="AS650" s="43"/>
      <c r="AT650" s="104"/>
      <c r="AV650" s="104"/>
      <c r="AW650" s="88"/>
    </row>
    <row r="651" spans="14:49">
      <c r="N651" s="66"/>
      <c r="AN651" s="88"/>
      <c r="AO651" s="103"/>
      <c r="AP651" s="104"/>
      <c r="AR651" s="104"/>
      <c r="AS651" s="43"/>
      <c r="AT651" s="104"/>
      <c r="AV651" s="104"/>
      <c r="AW651" s="88"/>
    </row>
    <row r="652" spans="14:49">
      <c r="N652" s="66"/>
      <c r="AN652" s="88"/>
      <c r="AO652" s="103"/>
      <c r="AP652" s="104"/>
      <c r="AR652" s="104"/>
      <c r="AS652" s="43"/>
      <c r="AT652" s="104"/>
      <c r="AV652" s="104"/>
      <c r="AW652" s="88"/>
    </row>
    <row r="653" spans="14:49">
      <c r="N653" s="66"/>
      <c r="AN653" s="88"/>
      <c r="AO653" s="103"/>
      <c r="AP653" s="104"/>
      <c r="AR653" s="104"/>
      <c r="AS653" s="43"/>
      <c r="AT653" s="104"/>
      <c r="AV653" s="104"/>
      <c r="AW653" s="88"/>
    </row>
    <row r="654" spans="14:49">
      <c r="N654" s="66"/>
      <c r="AN654" s="88"/>
      <c r="AO654" s="103"/>
      <c r="AP654" s="104"/>
      <c r="AR654" s="104"/>
      <c r="AS654" s="43"/>
      <c r="AT654" s="104"/>
      <c r="AV654" s="104"/>
      <c r="AW654" s="88"/>
    </row>
    <row r="655" spans="14:49">
      <c r="N655" s="66"/>
      <c r="AN655" s="88"/>
      <c r="AO655" s="103"/>
      <c r="AP655" s="104"/>
      <c r="AR655" s="104"/>
      <c r="AS655" s="43"/>
      <c r="AT655" s="104"/>
      <c r="AV655" s="104"/>
      <c r="AW655" s="88"/>
    </row>
    <row r="656" spans="14:49">
      <c r="N656" s="66"/>
      <c r="AN656" s="88"/>
      <c r="AO656" s="103"/>
      <c r="AP656" s="104"/>
      <c r="AR656" s="104"/>
      <c r="AS656" s="43"/>
      <c r="AT656" s="104"/>
      <c r="AV656" s="104"/>
      <c r="AW656" s="88"/>
    </row>
    <row r="657" spans="14:49">
      <c r="N657" s="66"/>
      <c r="AN657" s="88"/>
      <c r="AO657" s="103"/>
      <c r="AP657" s="104"/>
      <c r="AR657" s="104"/>
      <c r="AS657" s="43"/>
      <c r="AT657" s="104"/>
      <c r="AV657" s="104"/>
      <c r="AW657" s="88"/>
    </row>
    <row r="658" spans="14:49">
      <c r="N658" s="66"/>
      <c r="Y658" s="80"/>
      <c r="AN658" s="88"/>
      <c r="AO658" s="103"/>
      <c r="AP658" s="104"/>
      <c r="AR658" s="104"/>
      <c r="AS658" s="43"/>
      <c r="AT658" s="104"/>
      <c r="AV658" s="104"/>
      <c r="AW658" s="88"/>
    </row>
    <row r="659" spans="14:49">
      <c r="N659" s="66"/>
      <c r="AN659" s="88"/>
      <c r="AO659" s="103"/>
      <c r="AP659" s="104"/>
      <c r="AR659" s="104"/>
      <c r="AS659" s="43"/>
      <c r="AT659" s="104"/>
      <c r="AV659" s="104"/>
      <c r="AW659" s="88"/>
    </row>
    <row r="660" spans="14:49">
      <c r="N660" s="66"/>
      <c r="AN660" s="88"/>
      <c r="AO660" s="103"/>
      <c r="AP660" s="104"/>
      <c r="AR660" s="104"/>
      <c r="AS660" s="43"/>
      <c r="AT660" s="104"/>
      <c r="AV660" s="104"/>
      <c r="AW660" s="88"/>
    </row>
    <row r="661" spans="14:49">
      <c r="N661" s="66"/>
      <c r="AN661" s="88"/>
      <c r="AO661" s="103"/>
      <c r="AP661" s="104"/>
      <c r="AR661" s="104"/>
      <c r="AS661" s="43"/>
      <c r="AT661" s="104"/>
      <c r="AV661" s="104"/>
      <c r="AW661" s="88"/>
    </row>
    <row r="662" spans="14:49">
      <c r="N662" s="66"/>
      <c r="AN662" s="88"/>
      <c r="AO662" s="103"/>
      <c r="AP662" s="104"/>
      <c r="AR662" s="104"/>
      <c r="AS662" s="43"/>
      <c r="AT662" s="104"/>
      <c r="AV662" s="104"/>
      <c r="AW662" s="88"/>
    </row>
    <row r="663" spans="14:49">
      <c r="N663" s="66"/>
      <c r="AN663" s="88"/>
      <c r="AO663" s="103"/>
      <c r="AP663" s="104"/>
      <c r="AR663" s="104"/>
      <c r="AS663" s="43"/>
      <c r="AT663" s="104"/>
      <c r="AV663" s="104"/>
      <c r="AW663" s="88"/>
    </row>
    <row r="664" spans="14:49">
      <c r="N664" s="66"/>
      <c r="AN664" s="88"/>
      <c r="AO664" s="103"/>
      <c r="AP664" s="104"/>
      <c r="AR664" s="104"/>
      <c r="AS664" s="43"/>
      <c r="AT664" s="104"/>
      <c r="AV664" s="104"/>
      <c r="AW664" s="88"/>
    </row>
    <row r="665" spans="14:49">
      <c r="N665" s="66"/>
      <c r="AN665" s="88"/>
      <c r="AO665" s="103"/>
      <c r="AP665" s="104"/>
      <c r="AR665" s="104"/>
      <c r="AS665" s="43"/>
      <c r="AT665" s="104"/>
      <c r="AV665" s="104"/>
      <c r="AW665" s="88"/>
    </row>
    <row r="666" spans="14:49">
      <c r="N666" s="66"/>
      <c r="AN666" s="88"/>
      <c r="AO666" s="103"/>
      <c r="AP666" s="104"/>
      <c r="AR666" s="104"/>
      <c r="AS666" s="43"/>
      <c r="AT666" s="104"/>
      <c r="AV666" s="104"/>
      <c r="AW666" s="88"/>
    </row>
    <row r="667" spans="14:49">
      <c r="N667" s="66"/>
      <c r="AN667" s="88"/>
      <c r="AO667" s="103"/>
      <c r="AP667" s="104"/>
      <c r="AR667" s="104"/>
      <c r="AS667" s="43"/>
      <c r="AT667" s="104"/>
      <c r="AV667" s="104"/>
      <c r="AW667" s="88"/>
    </row>
    <row r="668" spans="14:49">
      <c r="N668" s="66"/>
      <c r="AN668" s="88"/>
      <c r="AO668" s="103"/>
      <c r="AP668" s="104"/>
      <c r="AR668" s="104"/>
      <c r="AS668" s="43"/>
      <c r="AT668" s="104"/>
      <c r="AV668" s="104"/>
      <c r="AW668" s="88"/>
    </row>
    <row r="669" spans="14:49">
      <c r="N669" s="66"/>
      <c r="AN669" s="88"/>
      <c r="AO669" s="103"/>
      <c r="AP669" s="104"/>
      <c r="AR669" s="104"/>
      <c r="AS669" s="43"/>
      <c r="AT669" s="104"/>
      <c r="AV669" s="104"/>
      <c r="AW669" s="88"/>
    </row>
    <row r="670" spans="14:49">
      <c r="N670" s="66"/>
      <c r="AN670" s="88"/>
      <c r="AO670" s="103"/>
      <c r="AP670" s="104"/>
      <c r="AR670" s="104"/>
      <c r="AS670" s="43"/>
      <c r="AT670" s="104"/>
      <c r="AV670" s="104"/>
      <c r="AW670" s="88"/>
    </row>
    <row r="671" spans="14:49">
      <c r="N671" s="66"/>
      <c r="AN671" s="88"/>
      <c r="AO671" s="103"/>
      <c r="AP671" s="104"/>
      <c r="AR671" s="104"/>
      <c r="AS671" s="43"/>
      <c r="AT671" s="104"/>
      <c r="AV671" s="104"/>
      <c r="AW671" s="88"/>
    </row>
    <row r="672" spans="14:49">
      <c r="N672" s="66"/>
      <c r="AN672" s="88"/>
      <c r="AO672" s="103"/>
      <c r="AP672" s="104"/>
      <c r="AR672" s="104"/>
      <c r="AS672" s="43"/>
      <c r="AT672" s="104"/>
      <c r="AV672" s="104"/>
      <c r="AW672" s="88"/>
    </row>
    <row r="673" spans="14:49">
      <c r="N673" s="66"/>
      <c r="AN673" s="88"/>
      <c r="AO673" s="103"/>
      <c r="AP673" s="104"/>
      <c r="AR673" s="104"/>
      <c r="AS673" s="43"/>
      <c r="AT673" s="104"/>
      <c r="AV673" s="104"/>
      <c r="AW673" s="88"/>
    </row>
    <row r="674" spans="14:49">
      <c r="N674" s="66"/>
      <c r="AN674" s="88"/>
      <c r="AO674" s="103"/>
      <c r="AP674" s="104"/>
      <c r="AR674" s="104"/>
      <c r="AS674" s="43"/>
      <c r="AT674" s="104"/>
      <c r="AV674" s="104"/>
      <c r="AW674" s="88"/>
    </row>
    <row r="675" spans="14:49">
      <c r="N675" s="66"/>
      <c r="AN675" s="88"/>
      <c r="AO675" s="103"/>
      <c r="AP675" s="104"/>
      <c r="AR675" s="104"/>
      <c r="AS675" s="43"/>
      <c r="AT675" s="104"/>
      <c r="AV675" s="104"/>
      <c r="AW675" s="88"/>
    </row>
    <row r="676" spans="14:49">
      <c r="N676" s="66"/>
      <c r="AN676" s="88"/>
      <c r="AO676" s="103"/>
      <c r="AP676" s="104"/>
      <c r="AR676" s="104"/>
      <c r="AS676" s="43"/>
      <c r="AT676" s="104"/>
      <c r="AV676" s="104"/>
      <c r="AW676" s="88"/>
    </row>
    <row r="677" spans="14:49">
      <c r="N677" s="66"/>
      <c r="AN677" s="88"/>
      <c r="AO677" s="103"/>
      <c r="AP677" s="104"/>
      <c r="AR677" s="104"/>
      <c r="AS677" s="43"/>
      <c r="AT677" s="104"/>
      <c r="AV677" s="104"/>
      <c r="AW677" s="88"/>
    </row>
    <row r="678" spans="14:49">
      <c r="N678" s="66"/>
      <c r="AN678" s="88"/>
      <c r="AO678" s="103"/>
      <c r="AP678" s="104"/>
      <c r="AR678" s="104"/>
      <c r="AS678" s="43"/>
      <c r="AT678" s="104"/>
      <c r="AV678" s="104"/>
      <c r="AW678" s="88"/>
    </row>
    <row r="679" spans="14:49">
      <c r="N679" s="66"/>
      <c r="AN679" s="88"/>
      <c r="AO679" s="103"/>
      <c r="AP679" s="104"/>
      <c r="AR679" s="104"/>
      <c r="AS679" s="43"/>
      <c r="AT679" s="104"/>
      <c r="AV679" s="104"/>
      <c r="AW679" s="88"/>
    </row>
    <row r="680" spans="14:49">
      <c r="N680" s="66"/>
      <c r="AN680" s="88"/>
      <c r="AO680" s="103"/>
      <c r="AP680" s="104"/>
      <c r="AR680" s="104"/>
      <c r="AS680" s="43"/>
      <c r="AT680" s="104"/>
      <c r="AV680" s="104"/>
      <c r="AW680" s="88"/>
    </row>
    <row r="681" spans="14:49">
      <c r="N681" s="66"/>
      <c r="AN681" s="88"/>
      <c r="AO681" s="103"/>
      <c r="AP681" s="104"/>
      <c r="AR681" s="104"/>
      <c r="AS681" s="43"/>
      <c r="AT681" s="104"/>
      <c r="AV681" s="104"/>
      <c r="AW681" s="88"/>
    </row>
    <row r="682" spans="14:49">
      <c r="N682" s="66"/>
      <c r="AN682" s="88"/>
      <c r="AO682" s="103"/>
      <c r="AP682" s="104"/>
      <c r="AR682" s="104"/>
      <c r="AS682" s="43"/>
      <c r="AT682" s="104"/>
      <c r="AV682" s="104"/>
      <c r="AW682" s="88"/>
    </row>
    <row r="683" spans="14:49">
      <c r="N683" s="66"/>
      <c r="AN683" s="88"/>
      <c r="AO683" s="103"/>
      <c r="AP683" s="104"/>
      <c r="AR683" s="104"/>
      <c r="AS683" s="43"/>
      <c r="AT683" s="104"/>
      <c r="AV683" s="104"/>
      <c r="AW683" s="88"/>
    </row>
    <row r="684" spans="14:49">
      <c r="N684" s="66"/>
      <c r="AN684" s="88"/>
      <c r="AO684" s="103"/>
      <c r="AP684" s="104"/>
      <c r="AR684" s="104"/>
      <c r="AS684" s="43"/>
      <c r="AT684" s="104"/>
      <c r="AV684" s="104"/>
      <c r="AW684" s="88"/>
    </row>
    <row r="685" spans="14:49">
      <c r="N685" s="66"/>
      <c r="AN685" s="88"/>
      <c r="AO685" s="103"/>
      <c r="AP685" s="104"/>
      <c r="AR685" s="104"/>
      <c r="AS685" s="43"/>
      <c r="AT685" s="104"/>
      <c r="AV685" s="104"/>
      <c r="AW685" s="88"/>
    </row>
    <row r="686" spans="14:49">
      <c r="N686" s="66"/>
      <c r="AN686" s="88"/>
      <c r="AO686" s="103"/>
      <c r="AP686" s="104"/>
      <c r="AR686" s="104"/>
      <c r="AS686" s="43"/>
      <c r="AT686" s="104"/>
      <c r="AV686" s="104"/>
      <c r="AW686" s="88"/>
    </row>
    <row r="687" spans="14:49">
      <c r="N687" s="66"/>
      <c r="AN687" s="88"/>
      <c r="AO687" s="103"/>
      <c r="AP687" s="104"/>
      <c r="AR687" s="104"/>
      <c r="AS687" s="43"/>
      <c r="AT687" s="104"/>
      <c r="AV687" s="104"/>
      <c r="AW687" s="88"/>
    </row>
    <row r="688" spans="14:49">
      <c r="N688" s="66"/>
      <c r="AN688" s="88"/>
      <c r="AO688" s="103"/>
      <c r="AP688" s="104"/>
      <c r="AR688" s="104"/>
      <c r="AS688" s="43"/>
      <c r="AT688" s="104"/>
      <c r="AV688" s="104"/>
      <c r="AW688" s="88"/>
    </row>
    <row r="689" spans="14:49">
      <c r="N689" s="66"/>
      <c r="AN689" s="88"/>
      <c r="AO689" s="103"/>
      <c r="AP689" s="104"/>
      <c r="AR689" s="104"/>
      <c r="AS689" s="43"/>
      <c r="AT689" s="104"/>
      <c r="AV689" s="104"/>
      <c r="AW689" s="88"/>
    </row>
    <row r="690" spans="14:49">
      <c r="N690" s="66"/>
      <c r="AN690" s="88"/>
      <c r="AO690" s="103"/>
      <c r="AP690" s="104"/>
      <c r="AR690" s="104"/>
      <c r="AS690" s="43"/>
      <c r="AT690" s="104"/>
      <c r="AV690" s="104"/>
      <c r="AW690" s="88"/>
    </row>
    <row r="691" spans="14:49">
      <c r="N691" s="66"/>
      <c r="AN691" s="88"/>
      <c r="AO691" s="103"/>
      <c r="AP691" s="104"/>
      <c r="AR691" s="104"/>
      <c r="AS691" s="43"/>
      <c r="AT691" s="104"/>
      <c r="AV691" s="104"/>
      <c r="AW691" s="88"/>
    </row>
    <row r="692" spans="14:49">
      <c r="N692" s="66"/>
      <c r="AN692" s="88"/>
      <c r="AO692" s="103"/>
      <c r="AP692" s="104"/>
      <c r="AR692" s="104"/>
      <c r="AS692" s="43"/>
      <c r="AT692" s="104"/>
      <c r="AV692" s="104"/>
      <c r="AW692" s="88"/>
    </row>
    <row r="693" spans="14:49">
      <c r="N693" s="66"/>
      <c r="AN693" s="88"/>
      <c r="AO693" s="103"/>
      <c r="AP693" s="104"/>
      <c r="AR693" s="104"/>
      <c r="AS693" s="43"/>
      <c r="AT693" s="104"/>
      <c r="AV693" s="104"/>
      <c r="AW693" s="88"/>
    </row>
    <row r="694" spans="14:49">
      <c r="N694" s="66"/>
      <c r="AN694" s="88"/>
      <c r="AO694" s="103"/>
      <c r="AP694" s="104"/>
      <c r="AR694" s="104"/>
      <c r="AS694" s="43"/>
      <c r="AT694" s="104"/>
      <c r="AV694" s="104"/>
      <c r="AW694" s="88"/>
    </row>
    <row r="695" spans="14:49">
      <c r="N695" s="66"/>
      <c r="AN695" s="88"/>
      <c r="AO695" s="103"/>
      <c r="AP695" s="104"/>
      <c r="AR695" s="104"/>
      <c r="AS695" s="43"/>
      <c r="AT695" s="104"/>
      <c r="AV695" s="104"/>
      <c r="AW695" s="88"/>
    </row>
    <row r="696" spans="14:49">
      <c r="N696" s="66"/>
      <c r="AN696" s="88"/>
      <c r="AO696" s="103"/>
      <c r="AP696" s="104"/>
      <c r="AR696" s="104"/>
      <c r="AS696" s="43"/>
      <c r="AT696" s="104"/>
      <c r="AV696" s="104"/>
      <c r="AW696" s="88"/>
    </row>
    <row r="697" spans="14:49">
      <c r="N697" s="66"/>
      <c r="AN697" s="88"/>
      <c r="AO697" s="103"/>
      <c r="AP697" s="104"/>
      <c r="AR697" s="104"/>
      <c r="AS697" s="43"/>
      <c r="AT697" s="104"/>
      <c r="AV697" s="104"/>
      <c r="AW697" s="88"/>
    </row>
    <row r="698" spans="14:49">
      <c r="N698" s="66"/>
      <c r="AN698" s="88"/>
      <c r="AO698" s="103"/>
      <c r="AP698" s="104"/>
      <c r="AR698" s="104"/>
      <c r="AS698" s="43"/>
      <c r="AT698" s="104"/>
      <c r="AV698" s="104"/>
      <c r="AW698" s="88"/>
    </row>
    <row r="699" spans="14:49">
      <c r="N699" s="66"/>
      <c r="Y699" s="80"/>
      <c r="AN699" s="88"/>
      <c r="AO699" s="103"/>
      <c r="AP699" s="104"/>
      <c r="AR699" s="104"/>
      <c r="AS699" s="43"/>
      <c r="AT699" s="104"/>
      <c r="AV699" s="104"/>
      <c r="AW699" s="88"/>
    </row>
    <row r="700" spans="14:49">
      <c r="N700" s="66"/>
      <c r="AN700" s="88"/>
      <c r="AO700" s="103"/>
      <c r="AP700" s="104"/>
      <c r="AR700" s="104"/>
      <c r="AS700" s="43"/>
      <c r="AT700" s="104"/>
      <c r="AV700" s="104"/>
      <c r="AW700" s="88"/>
    </row>
    <row r="701" spans="14:49">
      <c r="N701" s="66"/>
      <c r="AN701" s="88"/>
      <c r="AO701" s="103"/>
      <c r="AP701" s="104"/>
      <c r="AR701" s="104"/>
      <c r="AS701" s="43"/>
      <c r="AT701" s="104"/>
      <c r="AV701" s="104"/>
      <c r="AW701" s="88"/>
    </row>
    <row r="702" spans="14:49">
      <c r="N702" s="66"/>
      <c r="AN702" s="88"/>
      <c r="AO702" s="103"/>
      <c r="AP702" s="104"/>
      <c r="AR702" s="104"/>
      <c r="AS702" s="43"/>
      <c r="AT702" s="104"/>
      <c r="AV702" s="104"/>
      <c r="AW702" s="88"/>
    </row>
    <row r="703" spans="14:49">
      <c r="N703" s="66"/>
      <c r="AN703" s="88"/>
      <c r="AO703" s="103"/>
      <c r="AP703" s="104"/>
      <c r="AR703" s="104"/>
      <c r="AS703" s="43"/>
      <c r="AT703" s="104"/>
      <c r="AV703" s="104"/>
      <c r="AW703" s="88"/>
    </row>
    <row r="704" spans="14:49">
      <c r="N704" s="66"/>
      <c r="AN704" s="88"/>
      <c r="AO704" s="103"/>
      <c r="AP704" s="104"/>
      <c r="AR704" s="104"/>
      <c r="AS704" s="43"/>
      <c r="AT704" s="104"/>
      <c r="AV704" s="104"/>
      <c r="AW704" s="88"/>
    </row>
    <row r="705" spans="14:49">
      <c r="N705" s="66"/>
      <c r="AN705" s="88"/>
      <c r="AO705" s="103"/>
      <c r="AP705" s="104"/>
      <c r="AR705" s="104"/>
      <c r="AS705" s="43"/>
      <c r="AT705" s="104"/>
      <c r="AV705" s="104"/>
      <c r="AW705" s="88"/>
    </row>
    <row r="706" spans="14:49">
      <c r="N706" s="66"/>
      <c r="AN706" s="88"/>
      <c r="AO706" s="103"/>
      <c r="AP706" s="104"/>
      <c r="AR706" s="104"/>
      <c r="AS706" s="43"/>
      <c r="AT706" s="104"/>
      <c r="AV706" s="104"/>
      <c r="AW706" s="88"/>
    </row>
    <row r="707" spans="14:49">
      <c r="N707" s="66"/>
      <c r="AN707" s="88"/>
      <c r="AO707" s="103"/>
      <c r="AP707" s="104"/>
      <c r="AR707" s="104"/>
      <c r="AS707" s="43"/>
      <c r="AT707" s="104"/>
      <c r="AV707" s="104"/>
      <c r="AW707" s="88"/>
    </row>
    <row r="708" spans="14:49">
      <c r="N708" s="66"/>
      <c r="AN708" s="88"/>
      <c r="AO708" s="103"/>
      <c r="AP708" s="104"/>
      <c r="AR708" s="104"/>
      <c r="AS708" s="43"/>
      <c r="AT708" s="104"/>
      <c r="AV708" s="104"/>
      <c r="AW708" s="88"/>
    </row>
    <row r="709" spans="14:49">
      <c r="N709" s="66"/>
      <c r="AN709" s="88"/>
      <c r="AO709" s="103"/>
      <c r="AP709" s="104"/>
      <c r="AR709" s="104"/>
      <c r="AS709" s="43"/>
      <c r="AT709" s="104"/>
      <c r="AV709" s="104"/>
      <c r="AW709" s="88"/>
    </row>
    <row r="710" spans="14:49">
      <c r="N710" s="66"/>
      <c r="AN710" s="88"/>
      <c r="AO710" s="103"/>
      <c r="AP710" s="104"/>
      <c r="AR710" s="104"/>
      <c r="AS710" s="43"/>
      <c r="AT710" s="104"/>
      <c r="AV710" s="104"/>
      <c r="AW710" s="88"/>
    </row>
    <row r="711" spans="14:49">
      <c r="N711" s="66"/>
      <c r="AN711" s="88"/>
      <c r="AO711" s="103"/>
      <c r="AP711" s="104"/>
      <c r="AR711" s="104"/>
      <c r="AS711" s="43"/>
      <c r="AT711" s="104"/>
      <c r="AV711" s="104"/>
      <c r="AW711" s="88"/>
    </row>
    <row r="712" spans="14:49">
      <c r="N712" s="66"/>
      <c r="AN712" s="88"/>
      <c r="AO712" s="103"/>
      <c r="AP712" s="104"/>
      <c r="AR712" s="104"/>
      <c r="AS712" s="43"/>
      <c r="AT712" s="104"/>
      <c r="AV712" s="104"/>
      <c r="AW712" s="88"/>
    </row>
    <row r="713" spans="14:49">
      <c r="N713" s="66"/>
      <c r="AN713" s="88"/>
      <c r="AO713" s="103"/>
      <c r="AP713" s="104"/>
      <c r="AR713" s="104"/>
      <c r="AS713" s="43"/>
      <c r="AT713" s="104"/>
      <c r="AV713" s="104"/>
      <c r="AW713" s="88"/>
    </row>
    <row r="714" spans="14:49">
      <c r="N714" s="66"/>
      <c r="AN714" s="88"/>
      <c r="AO714" s="103"/>
      <c r="AP714" s="104"/>
      <c r="AR714" s="104"/>
      <c r="AS714" s="43"/>
      <c r="AT714" s="104"/>
      <c r="AV714" s="104"/>
      <c r="AW714" s="88"/>
    </row>
    <row r="715" spans="14:49">
      <c r="N715" s="66"/>
      <c r="AN715" s="88"/>
      <c r="AO715" s="103"/>
      <c r="AP715" s="104"/>
      <c r="AR715" s="104"/>
      <c r="AS715" s="43"/>
      <c r="AT715" s="104"/>
      <c r="AV715" s="104"/>
      <c r="AW715" s="88"/>
    </row>
    <row r="716" spans="14:49">
      <c r="N716" s="66"/>
      <c r="AN716" s="88"/>
      <c r="AO716" s="103"/>
      <c r="AP716" s="104"/>
      <c r="AR716" s="104"/>
      <c r="AS716" s="43"/>
      <c r="AT716" s="104"/>
      <c r="AV716" s="104"/>
      <c r="AW716" s="88"/>
    </row>
    <row r="717" spans="14:49">
      <c r="N717" s="66"/>
      <c r="AN717" s="88"/>
      <c r="AO717" s="103"/>
      <c r="AP717" s="104"/>
      <c r="AR717" s="104"/>
      <c r="AS717" s="43"/>
      <c r="AT717" s="104"/>
      <c r="AV717" s="104"/>
      <c r="AW717" s="88"/>
    </row>
    <row r="718" spans="14:49">
      <c r="N718" s="66"/>
      <c r="AN718" s="88"/>
      <c r="AO718" s="103"/>
      <c r="AP718" s="104"/>
      <c r="AR718" s="104"/>
      <c r="AS718" s="43"/>
      <c r="AT718" s="104"/>
      <c r="AV718" s="104"/>
      <c r="AW718" s="88"/>
    </row>
    <row r="719" spans="14:49">
      <c r="N719" s="66"/>
      <c r="AN719" s="88"/>
      <c r="AO719" s="103"/>
      <c r="AP719" s="104"/>
      <c r="AR719" s="104"/>
      <c r="AS719" s="43"/>
      <c r="AT719" s="104"/>
      <c r="AV719" s="104"/>
      <c r="AW719" s="88"/>
    </row>
    <row r="720" spans="14:49">
      <c r="N720" s="66"/>
      <c r="AN720" s="88"/>
      <c r="AO720" s="103"/>
      <c r="AP720" s="104"/>
      <c r="AR720" s="104"/>
      <c r="AS720" s="43"/>
      <c r="AT720" s="104"/>
      <c r="AV720" s="104"/>
      <c r="AW720" s="88"/>
    </row>
    <row r="721" spans="14:49">
      <c r="N721" s="66"/>
      <c r="AN721" s="88"/>
      <c r="AO721" s="103"/>
      <c r="AP721" s="104"/>
      <c r="AR721" s="104"/>
      <c r="AS721" s="43"/>
      <c r="AT721" s="104"/>
      <c r="AV721" s="104"/>
      <c r="AW721" s="88"/>
    </row>
    <row r="722" spans="14:49">
      <c r="N722" s="66"/>
      <c r="AN722" s="88"/>
      <c r="AO722" s="103"/>
      <c r="AP722" s="104"/>
      <c r="AR722" s="104"/>
      <c r="AS722" s="43"/>
      <c r="AT722" s="104"/>
      <c r="AV722" s="104"/>
      <c r="AW722" s="88"/>
    </row>
    <row r="723" spans="14:49">
      <c r="N723" s="66"/>
      <c r="AN723" s="88"/>
      <c r="AO723" s="103"/>
      <c r="AP723" s="104"/>
      <c r="AR723" s="104"/>
      <c r="AS723" s="43"/>
      <c r="AT723" s="104"/>
      <c r="AV723" s="104"/>
      <c r="AW723" s="88"/>
    </row>
    <row r="724" spans="14:49">
      <c r="N724" s="66"/>
      <c r="AN724" s="88"/>
      <c r="AO724" s="103"/>
      <c r="AP724" s="104"/>
      <c r="AR724" s="104"/>
      <c r="AS724" s="43"/>
      <c r="AT724" s="104"/>
      <c r="AV724" s="104"/>
      <c r="AW724" s="88"/>
    </row>
    <row r="725" spans="14:49">
      <c r="N725" s="66"/>
      <c r="AN725" s="88"/>
      <c r="AO725" s="103"/>
      <c r="AP725" s="104"/>
      <c r="AR725" s="104"/>
      <c r="AS725" s="43"/>
      <c r="AT725" s="104"/>
      <c r="AV725" s="104"/>
      <c r="AW725" s="88"/>
    </row>
    <row r="726" spans="14:49">
      <c r="N726" s="66"/>
      <c r="AN726" s="88"/>
      <c r="AO726" s="103"/>
      <c r="AP726" s="104"/>
      <c r="AR726" s="104"/>
      <c r="AS726" s="43"/>
      <c r="AT726" s="104"/>
      <c r="AV726" s="104"/>
      <c r="AW726" s="88"/>
    </row>
    <row r="727" spans="14:49">
      <c r="N727" s="66"/>
      <c r="AN727" s="88"/>
      <c r="AO727" s="103"/>
      <c r="AP727" s="104"/>
      <c r="AR727" s="104"/>
      <c r="AS727" s="43"/>
      <c r="AT727" s="104"/>
      <c r="AV727" s="104"/>
      <c r="AW727" s="88"/>
    </row>
    <row r="728" spans="14:49">
      <c r="N728" s="66"/>
      <c r="AN728" s="88"/>
      <c r="AO728" s="103"/>
      <c r="AP728" s="104"/>
      <c r="AR728" s="104"/>
      <c r="AS728" s="43"/>
      <c r="AT728" s="104"/>
      <c r="AV728" s="104"/>
      <c r="AW728" s="88"/>
    </row>
    <row r="729" spans="14:49">
      <c r="N729" s="66"/>
      <c r="AN729" s="88"/>
      <c r="AO729" s="103"/>
      <c r="AP729" s="104"/>
      <c r="AR729" s="104"/>
      <c r="AS729" s="43"/>
      <c r="AT729" s="104"/>
      <c r="AV729" s="104"/>
      <c r="AW729" s="88"/>
    </row>
    <row r="730" spans="14:49">
      <c r="N730" s="66"/>
      <c r="AN730" s="88"/>
      <c r="AO730" s="103"/>
      <c r="AP730" s="104"/>
      <c r="AR730" s="104"/>
      <c r="AS730" s="43"/>
      <c r="AT730" s="104"/>
      <c r="AV730" s="104"/>
      <c r="AW730" s="88"/>
    </row>
    <row r="731" spans="14:49">
      <c r="N731" s="66"/>
      <c r="AN731" s="88"/>
      <c r="AO731" s="103"/>
      <c r="AP731" s="104"/>
      <c r="AR731" s="104"/>
      <c r="AS731" s="43"/>
      <c r="AT731" s="104"/>
      <c r="AV731" s="104"/>
      <c r="AW731" s="88"/>
    </row>
    <row r="732" spans="14:49">
      <c r="N732" s="66"/>
      <c r="AN732" s="88"/>
      <c r="AO732" s="103"/>
      <c r="AP732" s="104"/>
      <c r="AR732" s="104"/>
      <c r="AS732" s="43"/>
      <c r="AT732" s="104"/>
      <c r="AV732" s="104"/>
      <c r="AW732" s="88"/>
    </row>
    <row r="733" spans="14:49">
      <c r="N733" s="66"/>
      <c r="AN733" s="88"/>
      <c r="AO733" s="103"/>
      <c r="AP733" s="104"/>
      <c r="AR733" s="104"/>
      <c r="AS733" s="43"/>
      <c r="AT733" s="104"/>
      <c r="AV733" s="104"/>
      <c r="AW733" s="88"/>
    </row>
    <row r="734" spans="14:49">
      <c r="N734" s="66"/>
      <c r="AN734" s="88"/>
      <c r="AO734" s="103"/>
      <c r="AP734" s="104"/>
      <c r="AR734" s="104"/>
      <c r="AS734" s="43"/>
      <c r="AT734" s="104"/>
      <c r="AV734" s="104"/>
      <c r="AW734" s="88"/>
    </row>
    <row r="735" spans="14:49">
      <c r="N735" s="66"/>
      <c r="AN735" s="88"/>
      <c r="AO735" s="103"/>
      <c r="AP735" s="104"/>
      <c r="AR735" s="104"/>
      <c r="AS735" s="43"/>
      <c r="AT735" s="104"/>
      <c r="AV735" s="104"/>
      <c r="AW735" s="88"/>
    </row>
    <row r="736" spans="14:49">
      <c r="N736" s="66"/>
      <c r="AN736" s="88"/>
      <c r="AO736" s="103"/>
      <c r="AP736" s="104"/>
      <c r="AR736" s="104"/>
      <c r="AS736" s="43"/>
      <c r="AT736" s="104"/>
      <c r="AV736" s="104"/>
      <c r="AW736" s="88"/>
    </row>
    <row r="737" spans="14:49">
      <c r="N737" s="66"/>
      <c r="AN737" s="88"/>
      <c r="AO737" s="103"/>
      <c r="AP737" s="104"/>
      <c r="AR737" s="104"/>
      <c r="AS737" s="43"/>
      <c r="AT737" s="104"/>
      <c r="AV737" s="104"/>
      <c r="AW737" s="88"/>
    </row>
    <row r="738" spans="14:49">
      <c r="N738" s="66"/>
      <c r="AN738" s="88"/>
      <c r="AO738" s="103"/>
      <c r="AP738" s="104"/>
      <c r="AR738" s="104"/>
      <c r="AS738" s="43"/>
      <c r="AT738" s="104"/>
      <c r="AV738" s="104"/>
      <c r="AW738" s="88"/>
    </row>
    <row r="739" spans="14:49">
      <c r="N739" s="66"/>
      <c r="AN739" s="88"/>
      <c r="AO739" s="103"/>
      <c r="AP739" s="104"/>
      <c r="AR739" s="104"/>
      <c r="AS739" s="43"/>
      <c r="AT739" s="104"/>
      <c r="AV739" s="104"/>
      <c r="AW739" s="88"/>
    </row>
    <row r="740" spans="14:49">
      <c r="N740" s="66"/>
      <c r="Y740" s="80"/>
      <c r="AN740" s="88"/>
      <c r="AO740" s="103"/>
      <c r="AP740" s="104"/>
      <c r="AR740" s="104"/>
      <c r="AS740" s="43"/>
      <c r="AT740" s="104"/>
      <c r="AV740" s="104"/>
      <c r="AW740" s="88"/>
    </row>
    <row r="741" spans="14:49">
      <c r="N741" s="66"/>
      <c r="AN741" s="88"/>
      <c r="AO741" s="103"/>
      <c r="AP741" s="104"/>
      <c r="AR741" s="104"/>
      <c r="AS741" s="43"/>
      <c r="AT741" s="104"/>
      <c r="AV741" s="104"/>
      <c r="AW741" s="88"/>
    </row>
    <row r="742" spans="14:49">
      <c r="N742" s="66"/>
      <c r="AN742" s="88"/>
      <c r="AO742" s="103"/>
      <c r="AP742" s="104"/>
      <c r="AR742" s="104"/>
      <c r="AS742" s="43"/>
      <c r="AT742" s="104"/>
      <c r="AV742" s="104"/>
      <c r="AW742" s="88"/>
    </row>
    <row r="743" spans="14:49">
      <c r="N743" s="66"/>
      <c r="AN743" s="88"/>
      <c r="AO743" s="103"/>
      <c r="AP743" s="104"/>
      <c r="AR743" s="104"/>
      <c r="AS743" s="43"/>
      <c r="AT743" s="104"/>
      <c r="AV743" s="104"/>
      <c r="AW743" s="88"/>
    </row>
    <row r="744" spans="14:49">
      <c r="N744" s="66"/>
      <c r="AN744" s="88"/>
      <c r="AO744" s="103"/>
      <c r="AP744" s="104"/>
      <c r="AR744" s="104"/>
      <c r="AS744" s="43"/>
      <c r="AT744" s="104"/>
      <c r="AV744" s="104"/>
      <c r="AW744" s="88"/>
    </row>
    <row r="745" spans="14:49">
      <c r="N745" s="66"/>
      <c r="AN745" s="88"/>
      <c r="AO745" s="103"/>
      <c r="AP745" s="104"/>
      <c r="AR745" s="104"/>
      <c r="AS745" s="43"/>
      <c r="AT745" s="104"/>
      <c r="AV745" s="104"/>
      <c r="AW745" s="88"/>
    </row>
    <row r="746" spans="14:49">
      <c r="N746" s="66"/>
      <c r="AN746" s="88"/>
      <c r="AO746" s="103"/>
      <c r="AP746" s="104"/>
      <c r="AR746" s="104"/>
      <c r="AS746" s="43"/>
      <c r="AT746" s="104"/>
      <c r="AV746" s="104"/>
      <c r="AW746" s="88"/>
    </row>
    <row r="747" spans="14:49">
      <c r="N747" s="66"/>
      <c r="AN747" s="88"/>
      <c r="AO747" s="103"/>
      <c r="AP747" s="104"/>
      <c r="AR747" s="104"/>
      <c r="AS747" s="43"/>
      <c r="AT747" s="104"/>
      <c r="AV747" s="104"/>
      <c r="AW747" s="88"/>
    </row>
    <row r="748" spans="14:49">
      <c r="N748" s="66"/>
      <c r="AN748" s="88"/>
      <c r="AO748" s="103"/>
      <c r="AP748" s="104"/>
      <c r="AR748" s="104"/>
      <c r="AS748" s="43"/>
      <c r="AT748" s="104"/>
      <c r="AV748" s="104"/>
      <c r="AW748" s="88"/>
    </row>
    <row r="749" spans="14:49">
      <c r="N749" s="66"/>
      <c r="AN749" s="88"/>
      <c r="AO749" s="103"/>
      <c r="AP749" s="104"/>
      <c r="AR749" s="104"/>
      <c r="AS749" s="43"/>
      <c r="AT749" s="104"/>
      <c r="AV749" s="104"/>
      <c r="AW749" s="88"/>
    </row>
    <row r="750" spans="14:49">
      <c r="N750" s="66"/>
      <c r="AN750" s="88"/>
      <c r="AO750" s="103"/>
      <c r="AP750" s="104"/>
      <c r="AR750" s="104"/>
      <c r="AS750" s="43"/>
      <c r="AT750" s="104"/>
      <c r="AV750" s="104"/>
      <c r="AW750" s="88"/>
    </row>
    <row r="751" spans="14:49">
      <c r="N751" s="66"/>
      <c r="AN751" s="88"/>
      <c r="AO751" s="103"/>
      <c r="AP751" s="104"/>
      <c r="AR751" s="104"/>
      <c r="AS751" s="43"/>
      <c r="AT751" s="104"/>
      <c r="AV751" s="104"/>
      <c r="AW751" s="88"/>
    </row>
    <row r="752" spans="14:49">
      <c r="N752" s="66"/>
      <c r="AN752" s="88"/>
      <c r="AO752" s="103"/>
      <c r="AP752" s="104"/>
      <c r="AR752" s="104"/>
      <c r="AS752" s="43"/>
      <c r="AT752" s="104"/>
      <c r="AV752" s="104"/>
      <c r="AW752" s="88"/>
    </row>
    <row r="753" spans="14:49">
      <c r="N753" s="66"/>
      <c r="AN753" s="88"/>
      <c r="AO753" s="103"/>
      <c r="AP753" s="104"/>
      <c r="AR753" s="104"/>
      <c r="AS753" s="43"/>
      <c r="AT753" s="104"/>
      <c r="AV753" s="104"/>
      <c r="AW753" s="88"/>
    </row>
    <row r="754" spans="14:49">
      <c r="N754" s="66"/>
      <c r="AN754" s="88"/>
      <c r="AO754" s="103"/>
      <c r="AP754" s="104"/>
      <c r="AR754" s="104"/>
      <c r="AS754" s="43"/>
      <c r="AT754" s="104"/>
      <c r="AV754" s="104"/>
      <c r="AW754" s="88"/>
    </row>
    <row r="755" spans="14:49">
      <c r="N755" s="66"/>
      <c r="AN755" s="88"/>
      <c r="AO755" s="103"/>
      <c r="AP755" s="104"/>
      <c r="AR755" s="104"/>
      <c r="AS755" s="43"/>
      <c r="AT755" s="104"/>
      <c r="AV755" s="104"/>
      <c r="AW755" s="88"/>
    </row>
    <row r="756" spans="14:49">
      <c r="N756" s="66"/>
      <c r="AN756" s="88"/>
      <c r="AO756" s="103"/>
      <c r="AP756" s="104"/>
      <c r="AR756" s="104"/>
      <c r="AS756" s="43"/>
      <c r="AT756" s="104"/>
      <c r="AV756" s="104"/>
      <c r="AW756" s="88"/>
    </row>
    <row r="757" spans="14:49">
      <c r="N757" s="66"/>
      <c r="AN757" s="88"/>
      <c r="AO757" s="103"/>
      <c r="AP757" s="104"/>
      <c r="AR757" s="104"/>
      <c r="AS757" s="43"/>
      <c r="AT757" s="104"/>
      <c r="AV757" s="104"/>
      <c r="AW757" s="88"/>
    </row>
    <row r="758" spans="14:49">
      <c r="N758" s="66"/>
      <c r="AN758" s="88"/>
      <c r="AO758" s="103"/>
      <c r="AP758" s="104"/>
      <c r="AR758" s="104"/>
      <c r="AS758" s="43"/>
      <c r="AT758" s="104"/>
      <c r="AV758" s="104"/>
      <c r="AW758" s="88"/>
    </row>
    <row r="759" spans="14:49">
      <c r="N759" s="66"/>
      <c r="AN759" s="88"/>
      <c r="AO759" s="103"/>
      <c r="AP759" s="104"/>
      <c r="AR759" s="104"/>
      <c r="AS759" s="43"/>
      <c r="AT759" s="104"/>
      <c r="AV759" s="104"/>
      <c r="AW759" s="88"/>
    </row>
    <row r="760" spans="14:49">
      <c r="N760" s="66"/>
      <c r="AN760" s="88"/>
      <c r="AO760" s="103"/>
      <c r="AP760" s="104"/>
      <c r="AR760" s="104"/>
      <c r="AS760" s="43"/>
      <c r="AT760" s="104"/>
      <c r="AV760" s="104"/>
      <c r="AW760" s="88"/>
    </row>
    <row r="761" spans="14:49">
      <c r="N761" s="66"/>
      <c r="AN761" s="88"/>
      <c r="AO761" s="103"/>
      <c r="AP761" s="104"/>
      <c r="AR761" s="104"/>
      <c r="AS761" s="43"/>
      <c r="AT761" s="104"/>
      <c r="AV761" s="104"/>
      <c r="AW761" s="88"/>
    </row>
    <row r="762" spans="14:49">
      <c r="N762" s="66"/>
      <c r="AN762" s="88"/>
      <c r="AO762" s="103"/>
      <c r="AP762" s="104"/>
      <c r="AR762" s="104"/>
      <c r="AS762" s="43"/>
      <c r="AT762" s="104"/>
      <c r="AV762" s="104"/>
      <c r="AW762" s="88"/>
    </row>
    <row r="763" spans="14:49">
      <c r="N763" s="66"/>
      <c r="AN763" s="88"/>
      <c r="AO763" s="103"/>
      <c r="AP763" s="104"/>
      <c r="AR763" s="104"/>
      <c r="AS763" s="43"/>
      <c r="AT763" s="104"/>
      <c r="AV763" s="104"/>
      <c r="AW763" s="88"/>
    </row>
    <row r="764" spans="14:49">
      <c r="N764" s="66"/>
      <c r="AN764" s="88"/>
      <c r="AO764" s="103"/>
      <c r="AP764" s="104"/>
      <c r="AR764" s="104"/>
      <c r="AS764" s="43"/>
      <c r="AT764" s="104"/>
      <c r="AV764" s="104"/>
      <c r="AW764" s="88"/>
    </row>
    <row r="765" spans="14:49">
      <c r="N765" s="66"/>
      <c r="AN765" s="88"/>
      <c r="AO765" s="103"/>
      <c r="AP765" s="104"/>
      <c r="AR765" s="104"/>
      <c r="AS765" s="43"/>
      <c r="AT765" s="104"/>
      <c r="AV765" s="104"/>
      <c r="AW765" s="88"/>
    </row>
    <row r="766" spans="14:49">
      <c r="N766" s="66"/>
      <c r="AN766" s="88"/>
      <c r="AO766" s="103"/>
      <c r="AP766" s="104"/>
      <c r="AR766" s="104"/>
      <c r="AS766" s="43"/>
      <c r="AT766" s="104"/>
      <c r="AV766" s="104"/>
      <c r="AW766" s="88"/>
    </row>
    <row r="767" spans="14:49">
      <c r="N767" s="66"/>
      <c r="AN767" s="88"/>
      <c r="AO767" s="103"/>
      <c r="AP767" s="104"/>
      <c r="AR767" s="104"/>
      <c r="AS767" s="43"/>
      <c r="AT767" s="104"/>
      <c r="AV767" s="104"/>
      <c r="AW767" s="88"/>
    </row>
    <row r="768" spans="14:49">
      <c r="N768" s="66"/>
      <c r="AN768" s="88"/>
      <c r="AO768" s="103"/>
      <c r="AP768" s="104"/>
      <c r="AR768" s="104"/>
      <c r="AS768" s="43"/>
      <c r="AT768" s="104"/>
      <c r="AV768" s="104"/>
      <c r="AW768" s="88"/>
    </row>
    <row r="769" spans="14:49">
      <c r="N769" s="66"/>
      <c r="AN769" s="88"/>
      <c r="AO769" s="103"/>
      <c r="AP769" s="104"/>
      <c r="AR769" s="104"/>
      <c r="AS769" s="43"/>
      <c r="AT769" s="104"/>
      <c r="AV769" s="104"/>
      <c r="AW769" s="88"/>
    </row>
    <row r="770" spans="14:49">
      <c r="N770" s="66"/>
      <c r="AN770" s="88"/>
      <c r="AO770" s="103"/>
      <c r="AP770" s="104"/>
      <c r="AR770" s="104"/>
      <c r="AS770" s="43"/>
      <c r="AT770" s="104"/>
      <c r="AV770" s="104"/>
      <c r="AW770" s="88"/>
    </row>
    <row r="771" spans="14:49">
      <c r="N771" s="66"/>
      <c r="AN771" s="88"/>
      <c r="AO771" s="103"/>
      <c r="AP771" s="104"/>
      <c r="AR771" s="104"/>
      <c r="AS771" s="43"/>
      <c r="AT771" s="104"/>
      <c r="AV771" s="104"/>
      <c r="AW771" s="88"/>
    </row>
    <row r="772" spans="14:49">
      <c r="N772" s="66"/>
      <c r="AN772" s="88"/>
      <c r="AO772" s="103"/>
      <c r="AP772" s="104"/>
      <c r="AR772" s="104"/>
      <c r="AS772" s="43"/>
      <c r="AT772" s="104"/>
      <c r="AV772" s="104"/>
      <c r="AW772" s="88"/>
    </row>
    <row r="773" spans="14:49">
      <c r="N773" s="66"/>
      <c r="AN773" s="88"/>
      <c r="AO773" s="103"/>
      <c r="AP773" s="104"/>
      <c r="AR773" s="104"/>
      <c r="AS773" s="43"/>
      <c r="AT773" s="104"/>
      <c r="AV773" s="104"/>
      <c r="AW773" s="88"/>
    </row>
    <row r="774" spans="14:49">
      <c r="N774" s="66"/>
      <c r="AN774" s="88"/>
      <c r="AO774" s="103"/>
      <c r="AP774" s="104"/>
      <c r="AR774" s="104"/>
      <c r="AS774" s="43"/>
      <c r="AT774" s="104"/>
      <c r="AV774" s="104"/>
      <c r="AW774" s="88"/>
    </row>
    <row r="775" spans="14:49">
      <c r="N775" s="66"/>
      <c r="AN775" s="88"/>
      <c r="AO775" s="103"/>
      <c r="AP775" s="104"/>
      <c r="AR775" s="104"/>
      <c r="AS775" s="43"/>
      <c r="AT775" s="104"/>
      <c r="AV775" s="104"/>
      <c r="AW775" s="88"/>
    </row>
    <row r="776" spans="14:49">
      <c r="N776" s="66"/>
      <c r="AN776" s="88"/>
      <c r="AO776" s="103"/>
      <c r="AP776" s="104"/>
      <c r="AR776" s="104"/>
      <c r="AS776" s="43"/>
      <c r="AT776" s="104"/>
      <c r="AV776" s="104"/>
      <c r="AW776" s="88"/>
    </row>
    <row r="777" spans="14:49">
      <c r="N777" s="66"/>
      <c r="AN777" s="88"/>
      <c r="AO777" s="103"/>
      <c r="AP777" s="104"/>
      <c r="AR777" s="104"/>
      <c r="AS777" s="43"/>
      <c r="AT777" s="104"/>
      <c r="AV777" s="104"/>
      <c r="AW777" s="88"/>
    </row>
    <row r="778" spans="14:49">
      <c r="N778" s="66"/>
      <c r="AN778" s="88"/>
      <c r="AO778" s="103"/>
      <c r="AP778" s="104"/>
      <c r="AR778" s="104"/>
      <c r="AS778" s="43"/>
      <c r="AT778" s="104"/>
      <c r="AV778" s="104"/>
      <c r="AW778" s="88"/>
    </row>
    <row r="779" spans="14:49">
      <c r="N779" s="66"/>
      <c r="AN779" s="88"/>
      <c r="AO779" s="103"/>
      <c r="AP779" s="104"/>
      <c r="AR779" s="104"/>
      <c r="AS779" s="43"/>
      <c r="AT779" s="104"/>
      <c r="AV779" s="104"/>
      <c r="AW779" s="88"/>
    </row>
    <row r="780" spans="14:49">
      <c r="N780" s="66"/>
      <c r="AN780" s="88"/>
      <c r="AO780" s="103"/>
      <c r="AP780" s="104"/>
      <c r="AR780" s="104"/>
      <c r="AS780" s="43"/>
      <c r="AT780" s="104"/>
      <c r="AV780" s="104"/>
      <c r="AW780" s="88"/>
    </row>
    <row r="781" spans="14:49">
      <c r="N781" s="66"/>
      <c r="Y781" s="80"/>
      <c r="AN781" s="88"/>
      <c r="AO781" s="103"/>
      <c r="AP781" s="104"/>
      <c r="AR781" s="104"/>
      <c r="AS781" s="43"/>
      <c r="AT781" s="104"/>
      <c r="AV781" s="104"/>
      <c r="AW781" s="88"/>
    </row>
    <row r="782" spans="14:49">
      <c r="N782" s="66"/>
      <c r="AN782" s="88"/>
      <c r="AO782" s="103"/>
      <c r="AP782" s="104"/>
      <c r="AR782" s="104"/>
      <c r="AS782" s="43"/>
      <c r="AT782" s="104"/>
      <c r="AV782" s="104"/>
      <c r="AW782" s="88"/>
    </row>
    <row r="783" spans="14:49">
      <c r="N783" s="66"/>
      <c r="AN783" s="88"/>
      <c r="AO783" s="103"/>
      <c r="AP783" s="104"/>
      <c r="AR783" s="104"/>
      <c r="AS783" s="43"/>
      <c r="AT783" s="104"/>
      <c r="AV783" s="104"/>
      <c r="AW783" s="88"/>
    </row>
    <row r="784" spans="14:49">
      <c r="N784" s="66"/>
      <c r="AN784" s="88"/>
      <c r="AO784" s="103"/>
      <c r="AP784" s="104"/>
      <c r="AR784" s="104"/>
      <c r="AS784" s="43"/>
      <c r="AT784" s="104"/>
      <c r="AV784" s="104"/>
      <c r="AW784" s="88"/>
    </row>
    <row r="785" spans="14:49">
      <c r="N785" s="66"/>
      <c r="AN785" s="88"/>
      <c r="AO785" s="103"/>
      <c r="AP785" s="104"/>
      <c r="AR785" s="104"/>
      <c r="AS785" s="43"/>
      <c r="AT785" s="104"/>
      <c r="AV785" s="104"/>
      <c r="AW785" s="88"/>
    </row>
    <row r="786" spans="14:49">
      <c r="N786" s="66"/>
      <c r="AN786" s="88"/>
      <c r="AO786" s="103"/>
      <c r="AP786" s="104"/>
      <c r="AR786" s="104"/>
      <c r="AS786" s="43"/>
      <c r="AT786" s="104"/>
      <c r="AV786" s="104"/>
      <c r="AW786" s="88"/>
    </row>
    <row r="787" spans="14:49">
      <c r="N787" s="66"/>
      <c r="AN787" s="88"/>
      <c r="AO787" s="103"/>
      <c r="AP787" s="104"/>
      <c r="AR787" s="104"/>
      <c r="AS787" s="43"/>
      <c r="AT787" s="104"/>
      <c r="AV787" s="104"/>
      <c r="AW787" s="88"/>
    </row>
    <row r="788" spans="14:49">
      <c r="N788" s="66"/>
      <c r="AN788" s="88"/>
      <c r="AO788" s="103"/>
      <c r="AP788" s="104"/>
      <c r="AR788" s="104"/>
      <c r="AS788" s="43"/>
      <c r="AT788" s="104"/>
      <c r="AV788" s="104"/>
      <c r="AW788" s="88"/>
    </row>
    <row r="789" spans="14:49">
      <c r="N789" s="66"/>
      <c r="AN789" s="88"/>
      <c r="AO789" s="103"/>
      <c r="AP789" s="104"/>
      <c r="AR789" s="104"/>
      <c r="AS789" s="43"/>
      <c r="AT789" s="104"/>
      <c r="AV789" s="104"/>
      <c r="AW789" s="88"/>
    </row>
    <row r="790" spans="14:49">
      <c r="N790" s="66"/>
      <c r="AN790" s="88"/>
      <c r="AO790" s="103"/>
      <c r="AP790" s="104"/>
      <c r="AR790" s="104"/>
      <c r="AS790" s="43"/>
      <c r="AT790" s="104"/>
      <c r="AV790" s="104"/>
      <c r="AW790" s="88"/>
    </row>
    <row r="791" spans="14:49">
      <c r="N791" s="66"/>
      <c r="AN791" s="88"/>
      <c r="AO791" s="103"/>
      <c r="AP791" s="104"/>
      <c r="AR791" s="104"/>
      <c r="AS791" s="43"/>
      <c r="AT791" s="104"/>
      <c r="AV791" s="104"/>
      <c r="AW791" s="88"/>
    </row>
    <row r="792" spans="14:49">
      <c r="N792" s="66"/>
      <c r="AN792" s="88"/>
      <c r="AO792" s="103"/>
      <c r="AP792" s="104"/>
      <c r="AR792" s="104"/>
      <c r="AS792" s="43"/>
      <c r="AT792" s="104"/>
      <c r="AV792" s="104"/>
      <c r="AW792" s="88"/>
    </row>
    <row r="793" spans="14:49">
      <c r="N793" s="66"/>
      <c r="AN793" s="88"/>
      <c r="AO793" s="103"/>
      <c r="AP793" s="104"/>
      <c r="AR793" s="104"/>
      <c r="AS793" s="43"/>
      <c r="AT793" s="104"/>
      <c r="AV793" s="104"/>
      <c r="AW793" s="88"/>
    </row>
    <row r="794" spans="14:49">
      <c r="N794" s="66"/>
      <c r="AN794" s="88"/>
      <c r="AO794" s="103"/>
      <c r="AP794" s="104"/>
      <c r="AR794" s="104"/>
      <c r="AS794" s="43"/>
      <c r="AT794" s="104"/>
      <c r="AV794" s="104"/>
      <c r="AW794" s="88"/>
    </row>
    <row r="795" spans="14:49">
      <c r="N795" s="66"/>
      <c r="AN795" s="88"/>
      <c r="AO795" s="103"/>
      <c r="AP795" s="104"/>
      <c r="AR795" s="104"/>
      <c r="AS795" s="43"/>
      <c r="AT795" s="104"/>
      <c r="AV795" s="104"/>
      <c r="AW795" s="88"/>
    </row>
    <row r="796" spans="14:49">
      <c r="N796" s="66"/>
      <c r="AN796" s="88"/>
      <c r="AO796" s="103"/>
      <c r="AP796" s="104"/>
      <c r="AR796" s="104"/>
      <c r="AS796" s="43"/>
      <c r="AT796" s="104"/>
      <c r="AV796" s="104"/>
      <c r="AW796" s="88"/>
    </row>
    <row r="797" spans="14:49">
      <c r="N797" s="66"/>
      <c r="AN797" s="88"/>
      <c r="AO797" s="103"/>
      <c r="AP797" s="104"/>
      <c r="AR797" s="104"/>
      <c r="AS797" s="43"/>
      <c r="AT797" s="104"/>
      <c r="AV797" s="104"/>
      <c r="AW797" s="88"/>
    </row>
    <row r="798" spans="14:49">
      <c r="N798" s="66"/>
      <c r="AN798" s="88"/>
      <c r="AO798" s="103"/>
      <c r="AP798" s="104"/>
      <c r="AR798" s="104"/>
      <c r="AS798" s="43"/>
      <c r="AT798" s="104"/>
      <c r="AV798" s="104"/>
      <c r="AW798" s="88"/>
    </row>
    <row r="799" spans="14:49">
      <c r="N799" s="66"/>
      <c r="AN799" s="88"/>
      <c r="AO799" s="103"/>
      <c r="AP799" s="104"/>
      <c r="AR799" s="104"/>
      <c r="AS799" s="43"/>
      <c r="AT799" s="104"/>
      <c r="AV799" s="104"/>
      <c r="AW799" s="88"/>
    </row>
    <row r="800" spans="14:49">
      <c r="N800" s="66"/>
      <c r="AN800" s="88"/>
      <c r="AO800" s="103"/>
      <c r="AP800" s="104"/>
      <c r="AR800" s="104"/>
      <c r="AS800" s="43"/>
      <c r="AT800" s="104"/>
      <c r="AV800" s="104"/>
      <c r="AW800" s="88"/>
    </row>
    <row r="801" spans="14:49">
      <c r="N801" s="66"/>
      <c r="AN801" s="88"/>
      <c r="AO801" s="103"/>
      <c r="AP801" s="104"/>
      <c r="AR801" s="104"/>
      <c r="AS801" s="43"/>
      <c r="AT801" s="104"/>
      <c r="AV801" s="104"/>
      <c r="AW801" s="88"/>
    </row>
    <row r="802" spans="14:49">
      <c r="N802" s="66"/>
      <c r="AN802" s="88"/>
      <c r="AO802" s="103"/>
      <c r="AP802" s="104"/>
      <c r="AR802" s="104"/>
      <c r="AS802" s="43"/>
      <c r="AT802" s="104"/>
      <c r="AV802" s="104"/>
      <c r="AW802" s="88"/>
    </row>
    <row r="803" spans="14:49">
      <c r="N803" s="66"/>
      <c r="AN803" s="88"/>
      <c r="AO803" s="103"/>
      <c r="AP803" s="104"/>
      <c r="AR803" s="104"/>
      <c r="AS803" s="43"/>
      <c r="AT803" s="104"/>
      <c r="AV803" s="104"/>
      <c r="AW803" s="88"/>
    </row>
    <row r="804" spans="14:49">
      <c r="N804" s="66"/>
      <c r="AN804" s="88"/>
      <c r="AO804" s="103"/>
      <c r="AP804" s="104"/>
      <c r="AR804" s="104"/>
      <c r="AS804" s="43"/>
      <c r="AT804" s="104"/>
      <c r="AV804" s="104"/>
      <c r="AW804" s="88"/>
    </row>
    <row r="805" spans="14:49">
      <c r="N805" s="66"/>
      <c r="AN805" s="88"/>
      <c r="AO805" s="103"/>
      <c r="AP805" s="104"/>
      <c r="AR805" s="104"/>
      <c r="AS805" s="43"/>
      <c r="AT805" s="104"/>
      <c r="AV805" s="104"/>
      <c r="AW805" s="88"/>
    </row>
    <row r="806" spans="14:49">
      <c r="N806" s="66"/>
      <c r="AN806" s="88"/>
      <c r="AO806" s="103"/>
      <c r="AP806" s="104"/>
      <c r="AR806" s="104"/>
      <c r="AS806" s="43"/>
      <c r="AT806" s="104"/>
      <c r="AV806" s="104"/>
      <c r="AW806" s="88"/>
    </row>
    <row r="807" spans="14:49">
      <c r="N807" s="66"/>
      <c r="AN807" s="88"/>
      <c r="AO807" s="103"/>
      <c r="AP807" s="104"/>
      <c r="AR807" s="104"/>
      <c r="AS807" s="43"/>
      <c r="AT807" s="104"/>
      <c r="AV807" s="104"/>
      <c r="AW807" s="88"/>
    </row>
    <row r="808" spans="14:49">
      <c r="N808" s="66"/>
      <c r="AN808" s="88"/>
      <c r="AO808" s="103"/>
      <c r="AP808" s="104"/>
      <c r="AR808" s="104"/>
      <c r="AS808" s="43"/>
      <c r="AT808" s="104"/>
      <c r="AV808" s="104"/>
      <c r="AW808" s="88"/>
    </row>
    <row r="809" spans="14:49">
      <c r="N809" s="66"/>
      <c r="AN809" s="88"/>
      <c r="AO809" s="103"/>
      <c r="AP809" s="104"/>
      <c r="AR809" s="104"/>
      <c r="AS809" s="43"/>
      <c r="AT809" s="104"/>
      <c r="AV809" s="104"/>
      <c r="AW809" s="88"/>
    </row>
    <row r="810" spans="14:49">
      <c r="N810" s="66"/>
      <c r="AN810" s="88"/>
      <c r="AO810" s="103"/>
      <c r="AP810" s="104"/>
      <c r="AR810" s="104"/>
      <c r="AS810" s="43"/>
      <c r="AT810" s="104"/>
      <c r="AV810" s="104"/>
      <c r="AW810" s="88"/>
    </row>
    <row r="811" spans="14:49">
      <c r="N811" s="66"/>
      <c r="AN811" s="88"/>
      <c r="AO811" s="103"/>
      <c r="AP811" s="104"/>
      <c r="AR811" s="104"/>
      <c r="AS811" s="43"/>
      <c r="AT811" s="104"/>
      <c r="AV811" s="104"/>
      <c r="AW811" s="88"/>
    </row>
    <row r="812" spans="14:49">
      <c r="N812" s="66"/>
      <c r="AN812" s="88"/>
      <c r="AO812" s="103"/>
      <c r="AP812" s="104"/>
      <c r="AR812" s="104"/>
      <c r="AS812" s="43"/>
      <c r="AT812" s="104"/>
      <c r="AV812" s="104"/>
      <c r="AW812" s="88"/>
    </row>
    <row r="813" spans="14:49">
      <c r="N813" s="66"/>
      <c r="AN813" s="88"/>
      <c r="AO813" s="103"/>
      <c r="AP813" s="104"/>
      <c r="AR813" s="104"/>
      <c r="AS813" s="43"/>
      <c r="AT813" s="104"/>
      <c r="AV813" s="104"/>
      <c r="AW813" s="88"/>
    </row>
    <row r="814" spans="14:49">
      <c r="N814" s="66"/>
      <c r="AN814" s="88"/>
      <c r="AO814" s="103"/>
      <c r="AP814" s="104"/>
      <c r="AR814" s="104"/>
      <c r="AS814" s="43"/>
      <c r="AT814" s="104"/>
      <c r="AV814" s="104"/>
      <c r="AW814" s="88"/>
    </row>
    <row r="815" spans="14:49">
      <c r="N815" s="66"/>
      <c r="AN815" s="88"/>
      <c r="AO815" s="103"/>
      <c r="AP815" s="104"/>
      <c r="AR815" s="104"/>
      <c r="AS815" s="43"/>
      <c r="AT815" s="104"/>
      <c r="AV815" s="104"/>
      <c r="AW815" s="88"/>
    </row>
    <row r="816" spans="14:49">
      <c r="N816" s="66"/>
      <c r="AN816" s="88"/>
      <c r="AO816" s="103"/>
      <c r="AP816" s="104"/>
      <c r="AR816" s="104"/>
      <c r="AS816" s="43"/>
      <c r="AT816" s="104"/>
      <c r="AV816" s="104"/>
      <c r="AW816" s="88"/>
    </row>
    <row r="817" spans="14:49">
      <c r="N817" s="66"/>
      <c r="AN817" s="88"/>
      <c r="AO817" s="103"/>
      <c r="AP817" s="104"/>
      <c r="AR817" s="104"/>
      <c r="AS817" s="43"/>
      <c r="AT817" s="104"/>
      <c r="AV817" s="104"/>
      <c r="AW817" s="88"/>
    </row>
    <row r="818" spans="14:49">
      <c r="N818" s="66"/>
      <c r="AN818" s="88"/>
      <c r="AO818" s="103"/>
      <c r="AP818" s="104"/>
      <c r="AR818" s="104"/>
      <c r="AS818" s="43"/>
      <c r="AT818" s="104"/>
      <c r="AV818" s="104"/>
      <c r="AW818" s="88"/>
    </row>
    <row r="819" spans="14:49">
      <c r="N819" s="66"/>
      <c r="AN819" s="88"/>
      <c r="AO819" s="103"/>
      <c r="AP819" s="104"/>
      <c r="AR819" s="104"/>
      <c r="AS819" s="43"/>
      <c r="AT819" s="104"/>
      <c r="AV819" s="104"/>
      <c r="AW819" s="88"/>
    </row>
    <row r="820" spans="14:49">
      <c r="N820" s="66"/>
      <c r="AN820" s="88"/>
      <c r="AO820" s="103"/>
      <c r="AP820" s="104"/>
      <c r="AR820" s="104"/>
      <c r="AS820" s="43"/>
      <c r="AT820" s="104"/>
      <c r="AV820" s="104"/>
      <c r="AW820" s="88"/>
    </row>
    <row r="821" spans="14:49">
      <c r="N821" s="66"/>
      <c r="AN821" s="88"/>
      <c r="AO821" s="103"/>
      <c r="AP821" s="104"/>
      <c r="AR821" s="104"/>
      <c r="AS821" s="43"/>
      <c r="AT821" s="104"/>
      <c r="AV821" s="104"/>
      <c r="AW821" s="88"/>
    </row>
    <row r="822" spans="14:49">
      <c r="N822" s="66"/>
      <c r="Y822" s="80"/>
      <c r="AN822" s="88"/>
      <c r="AO822" s="103"/>
      <c r="AP822" s="104"/>
      <c r="AR822" s="104"/>
      <c r="AS822" s="43"/>
      <c r="AT822" s="104"/>
      <c r="AV822" s="104"/>
      <c r="AW822" s="88"/>
    </row>
    <row r="823" spans="14:49">
      <c r="N823" s="66"/>
      <c r="AN823" s="88"/>
      <c r="AO823" s="103"/>
      <c r="AP823" s="104"/>
      <c r="AR823" s="104"/>
      <c r="AS823" s="43"/>
      <c r="AT823" s="104"/>
      <c r="AV823" s="104"/>
      <c r="AW823" s="88"/>
    </row>
    <row r="824" spans="14:49">
      <c r="N824" s="66"/>
      <c r="AN824" s="88"/>
      <c r="AO824" s="103"/>
      <c r="AP824" s="104"/>
      <c r="AR824" s="104"/>
      <c r="AS824" s="43"/>
      <c r="AT824" s="104"/>
      <c r="AV824" s="104"/>
      <c r="AW824" s="88"/>
    </row>
    <row r="825" spans="14:49">
      <c r="N825" s="66"/>
      <c r="AN825" s="88"/>
      <c r="AO825" s="103"/>
      <c r="AP825" s="104"/>
      <c r="AR825" s="104"/>
      <c r="AS825" s="43"/>
      <c r="AT825" s="104"/>
      <c r="AV825" s="104"/>
      <c r="AW825" s="88"/>
    </row>
    <row r="826" spans="14:49">
      <c r="N826" s="66"/>
      <c r="AN826" s="88"/>
      <c r="AO826" s="103"/>
      <c r="AP826" s="104"/>
      <c r="AR826" s="104"/>
      <c r="AS826" s="43"/>
      <c r="AT826" s="104"/>
      <c r="AV826" s="104"/>
      <c r="AW826" s="88"/>
    </row>
    <row r="827" spans="14:49">
      <c r="N827" s="66"/>
      <c r="AN827" s="88"/>
      <c r="AO827" s="103"/>
      <c r="AP827" s="104"/>
      <c r="AR827" s="104"/>
      <c r="AS827" s="43"/>
      <c r="AT827" s="104"/>
      <c r="AV827" s="104"/>
      <c r="AW827" s="88"/>
    </row>
    <row r="828" spans="14:49">
      <c r="N828" s="66"/>
      <c r="AN828" s="88"/>
      <c r="AO828" s="103"/>
      <c r="AP828" s="104"/>
      <c r="AR828" s="104"/>
      <c r="AS828" s="43"/>
      <c r="AT828" s="104"/>
      <c r="AV828" s="104"/>
      <c r="AW828" s="88"/>
    </row>
    <row r="829" spans="14:49">
      <c r="N829" s="66"/>
      <c r="AN829" s="88"/>
      <c r="AO829" s="103"/>
      <c r="AP829" s="104"/>
      <c r="AR829" s="104"/>
      <c r="AS829" s="43"/>
      <c r="AT829" s="104"/>
      <c r="AV829" s="104"/>
      <c r="AW829" s="88"/>
    </row>
    <row r="830" spans="14:49">
      <c r="N830" s="66"/>
      <c r="AN830" s="88"/>
      <c r="AO830" s="103"/>
      <c r="AP830" s="104"/>
      <c r="AR830" s="104"/>
      <c r="AS830" s="43"/>
      <c r="AT830" s="104"/>
      <c r="AV830" s="104"/>
      <c r="AW830" s="88"/>
    </row>
    <row r="831" spans="14:49">
      <c r="N831" s="66"/>
      <c r="AN831" s="88"/>
      <c r="AO831" s="103"/>
      <c r="AP831" s="104"/>
      <c r="AR831" s="104"/>
      <c r="AS831" s="43"/>
      <c r="AT831" s="104"/>
      <c r="AV831" s="104"/>
      <c r="AW831" s="88"/>
    </row>
    <row r="832" spans="14:49">
      <c r="N832" s="66"/>
      <c r="AN832" s="88"/>
      <c r="AO832" s="103"/>
      <c r="AP832" s="104"/>
      <c r="AR832" s="104"/>
      <c r="AS832" s="43"/>
      <c r="AT832" s="104"/>
      <c r="AV832" s="104"/>
      <c r="AW832" s="88"/>
    </row>
    <row r="833" spans="14:49">
      <c r="N833" s="66"/>
      <c r="AN833" s="88"/>
      <c r="AO833" s="103"/>
      <c r="AP833" s="104"/>
      <c r="AR833" s="104"/>
      <c r="AS833" s="43"/>
      <c r="AT833" s="104"/>
      <c r="AV833" s="104"/>
      <c r="AW833" s="88"/>
    </row>
    <row r="834" spans="14:49">
      <c r="N834" s="66"/>
      <c r="AN834" s="88"/>
      <c r="AO834" s="103"/>
      <c r="AP834" s="104"/>
      <c r="AR834" s="104"/>
      <c r="AS834" s="43"/>
      <c r="AT834" s="104"/>
      <c r="AV834" s="104"/>
      <c r="AW834" s="88"/>
    </row>
    <row r="835" spans="14:49">
      <c r="N835" s="66"/>
      <c r="AN835" s="88"/>
      <c r="AO835" s="103"/>
      <c r="AP835" s="104"/>
      <c r="AR835" s="104"/>
      <c r="AS835" s="43"/>
      <c r="AT835" s="104"/>
      <c r="AV835" s="104"/>
      <c r="AW835" s="88"/>
    </row>
    <row r="836" spans="14:49">
      <c r="N836" s="66"/>
      <c r="AN836" s="88"/>
      <c r="AO836" s="103"/>
      <c r="AP836" s="104"/>
      <c r="AR836" s="104"/>
      <c r="AS836" s="43"/>
      <c r="AT836" s="104"/>
      <c r="AV836" s="104"/>
      <c r="AW836" s="88"/>
    </row>
    <row r="837" spans="14:49">
      <c r="N837" s="66"/>
      <c r="AN837" s="88"/>
      <c r="AO837" s="103"/>
      <c r="AP837" s="104"/>
      <c r="AR837" s="104"/>
      <c r="AS837" s="43"/>
      <c r="AT837" s="104"/>
      <c r="AV837" s="104"/>
      <c r="AW837" s="88"/>
    </row>
    <row r="838" spans="14:49">
      <c r="N838" s="66"/>
      <c r="AN838" s="88"/>
      <c r="AO838" s="103"/>
      <c r="AP838" s="104"/>
      <c r="AR838" s="104"/>
      <c r="AS838" s="43"/>
      <c r="AT838" s="104"/>
      <c r="AV838" s="104"/>
      <c r="AW838" s="88"/>
    </row>
    <row r="839" spans="14:49">
      <c r="N839" s="66"/>
      <c r="AN839" s="88"/>
      <c r="AO839" s="103"/>
      <c r="AP839" s="104"/>
      <c r="AR839" s="104"/>
      <c r="AS839" s="43"/>
      <c r="AT839" s="104"/>
      <c r="AV839" s="104"/>
      <c r="AW839" s="88"/>
    </row>
    <row r="840" spans="14:49">
      <c r="N840" s="66"/>
      <c r="AN840" s="88"/>
      <c r="AO840" s="103"/>
      <c r="AP840" s="104"/>
      <c r="AR840" s="104"/>
      <c r="AS840" s="43"/>
      <c r="AT840" s="104"/>
      <c r="AV840" s="104"/>
      <c r="AW840" s="88"/>
    </row>
    <row r="841" spans="14:49">
      <c r="N841" s="66"/>
      <c r="AN841" s="88"/>
      <c r="AO841" s="103"/>
      <c r="AP841" s="104"/>
      <c r="AR841" s="104"/>
      <c r="AS841" s="43"/>
      <c r="AT841" s="104"/>
      <c r="AV841" s="104"/>
      <c r="AW841" s="88"/>
    </row>
    <row r="842" spans="14:49">
      <c r="N842" s="66"/>
      <c r="AN842" s="88"/>
      <c r="AO842" s="103"/>
      <c r="AP842" s="104"/>
      <c r="AR842" s="104"/>
      <c r="AS842" s="43"/>
      <c r="AT842" s="104"/>
      <c r="AV842" s="104"/>
      <c r="AW842" s="88"/>
    </row>
    <row r="843" spans="14:49">
      <c r="N843" s="66"/>
      <c r="AN843" s="88"/>
      <c r="AO843" s="103"/>
      <c r="AP843" s="104"/>
      <c r="AR843" s="104"/>
      <c r="AS843" s="43"/>
      <c r="AT843" s="104"/>
      <c r="AV843" s="104"/>
      <c r="AW843" s="88"/>
    </row>
    <row r="844" spans="14:49">
      <c r="N844" s="66"/>
      <c r="AN844" s="88"/>
      <c r="AO844" s="103"/>
      <c r="AP844" s="104"/>
      <c r="AR844" s="104"/>
      <c r="AS844" s="43"/>
      <c r="AT844" s="104"/>
      <c r="AV844" s="104"/>
      <c r="AW844" s="88"/>
    </row>
    <row r="845" spans="14:49">
      <c r="N845" s="66"/>
      <c r="AN845" s="88"/>
      <c r="AO845" s="103"/>
      <c r="AP845" s="104"/>
      <c r="AR845" s="104"/>
      <c r="AS845" s="43"/>
      <c r="AT845" s="104"/>
      <c r="AV845" s="104"/>
      <c r="AW845" s="88"/>
    </row>
    <row r="846" spans="14:49">
      <c r="N846" s="66"/>
      <c r="AN846" s="88"/>
      <c r="AO846" s="103"/>
      <c r="AP846" s="104"/>
      <c r="AR846" s="104"/>
      <c r="AS846" s="43"/>
      <c r="AT846" s="104"/>
      <c r="AV846" s="104"/>
      <c r="AW846" s="88"/>
    </row>
    <row r="847" spans="14:49">
      <c r="N847" s="66"/>
      <c r="AN847" s="88"/>
      <c r="AO847" s="103"/>
      <c r="AP847" s="104"/>
      <c r="AR847" s="104"/>
      <c r="AS847" s="43"/>
      <c r="AT847" s="104"/>
      <c r="AV847" s="104"/>
      <c r="AW847" s="88"/>
    </row>
    <row r="848" spans="14:49">
      <c r="N848" s="66"/>
      <c r="AN848" s="88"/>
      <c r="AO848" s="103"/>
      <c r="AP848" s="104"/>
      <c r="AR848" s="104"/>
      <c r="AS848" s="43"/>
      <c r="AT848" s="104"/>
      <c r="AV848" s="104"/>
      <c r="AW848" s="88"/>
    </row>
    <row r="849" spans="14:49">
      <c r="N849" s="66"/>
      <c r="AN849" s="88"/>
      <c r="AO849" s="103"/>
      <c r="AP849" s="104"/>
      <c r="AR849" s="104"/>
      <c r="AS849" s="43"/>
      <c r="AT849" s="104"/>
      <c r="AV849" s="104"/>
      <c r="AW849" s="88"/>
    </row>
    <row r="850" spans="14:49">
      <c r="N850" s="66"/>
      <c r="AN850" s="88"/>
      <c r="AO850" s="103"/>
      <c r="AP850" s="104"/>
      <c r="AR850" s="104"/>
      <c r="AS850" s="43"/>
      <c r="AT850" s="104"/>
      <c r="AV850" s="104"/>
      <c r="AW850" s="88"/>
    </row>
    <row r="851" spans="14:49">
      <c r="N851" s="66"/>
      <c r="AN851" s="88"/>
      <c r="AO851" s="103"/>
      <c r="AP851" s="104"/>
      <c r="AR851" s="104"/>
      <c r="AS851" s="43"/>
      <c r="AT851" s="104"/>
      <c r="AV851" s="104"/>
      <c r="AW851" s="88"/>
    </row>
    <row r="852" spans="14:49">
      <c r="N852" s="66"/>
      <c r="AN852" s="88"/>
      <c r="AO852" s="103"/>
      <c r="AP852" s="104"/>
      <c r="AR852" s="104"/>
      <c r="AS852" s="43"/>
      <c r="AT852" s="104"/>
      <c r="AV852" s="104"/>
      <c r="AW852" s="88"/>
    </row>
    <row r="853" spans="14:49">
      <c r="N853" s="66"/>
      <c r="AN853" s="88"/>
      <c r="AO853" s="103"/>
      <c r="AP853" s="104"/>
      <c r="AR853" s="104"/>
      <c r="AS853" s="43"/>
      <c r="AT853" s="104"/>
      <c r="AV853" s="104"/>
      <c r="AW853" s="88"/>
    </row>
    <row r="854" spans="14:49">
      <c r="N854" s="66"/>
      <c r="AN854" s="88"/>
      <c r="AO854" s="103"/>
      <c r="AP854" s="104"/>
      <c r="AR854" s="104"/>
      <c r="AS854" s="43"/>
      <c r="AT854" s="104"/>
      <c r="AV854" s="104"/>
      <c r="AW854" s="88"/>
    </row>
    <row r="855" spans="14:49">
      <c r="N855" s="66"/>
      <c r="AN855" s="88"/>
      <c r="AO855" s="103"/>
      <c r="AP855" s="104"/>
      <c r="AR855" s="104"/>
      <c r="AS855" s="43"/>
      <c r="AT855" s="104"/>
      <c r="AV855" s="104"/>
      <c r="AW855" s="88"/>
    </row>
    <row r="856" spans="14:49">
      <c r="N856" s="66"/>
      <c r="AN856" s="88"/>
      <c r="AO856" s="103"/>
      <c r="AP856" s="104"/>
      <c r="AR856" s="104"/>
      <c r="AS856" s="43"/>
      <c r="AT856" s="104"/>
      <c r="AV856" s="104"/>
      <c r="AW856" s="88"/>
    </row>
    <row r="857" spans="14:49">
      <c r="N857" s="66"/>
      <c r="AN857" s="88"/>
      <c r="AO857" s="103"/>
      <c r="AP857" s="104"/>
      <c r="AR857" s="104"/>
      <c r="AS857" s="43"/>
      <c r="AT857" s="104"/>
      <c r="AV857" s="104"/>
      <c r="AW857" s="88"/>
    </row>
    <row r="858" spans="14:49">
      <c r="N858" s="66"/>
      <c r="AN858" s="88"/>
      <c r="AO858" s="103"/>
      <c r="AP858" s="104"/>
      <c r="AR858" s="104"/>
      <c r="AS858" s="43"/>
      <c r="AT858" s="104"/>
      <c r="AV858" s="104"/>
      <c r="AW858" s="88"/>
    </row>
    <row r="859" spans="14:49">
      <c r="N859" s="66"/>
      <c r="AN859" s="88"/>
      <c r="AO859" s="103"/>
      <c r="AP859" s="104"/>
      <c r="AR859" s="104"/>
      <c r="AS859" s="43"/>
      <c r="AT859" s="104"/>
      <c r="AV859" s="104"/>
      <c r="AW859" s="88"/>
    </row>
    <row r="860" spans="14:49">
      <c r="N860" s="66"/>
      <c r="AN860" s="88"/>
      <c r="AO860" s="103"/>
      <c r="AP860" s="104"/>
      <c r="AR860" s="104"/>
      <c r="AS860" s="43"/>
      <c r="AT860" s="104"/>
      <c r="AV860" s="104"/>
      <c r="AW860" s="88"/>
    </row>
    <row r="861" spans="14:49">
      <c r="N861" s="66"/>
      <c r="AN861" s="88"/>
      <c r="AO861" s="103"/>
      <c r="AP861" s="104"/>
      <c r="AR861" s="104"/>
      <c r="AS861" s="43"/>
      <c r="AT861" s="104"/>
      <c r="AV861" s="104"/>
      <c r="AW861" s="88"/>
    </row>
    <row r="862" spans="14:49">
      <c r="N862" s="66"/>
      <c r="AN862" s="88"/>
      <c r="AO862" s="103"/>
      <c r="AP862" s="104"/>
      <c r="AR862" s="104"/>
      <c r="AS862" s="43"/>
      <c r="AT862" s="104"/>
      <c r="AV862" s="104"/>
      <c r="AW862" s="88"/>
    </row>
    <row r="863" spans="14:49">
      <c r="N863" s="66"/>
      <c r="Y863" s="80"/>
      <c r="AN863" s="88"/>
      <c r="AO863" s="103"/>
      <c r="AP863" s="104"/>
      <c r="AR863" s="104"/>
      <c r="AS863" s="43"/>
      <c r="AT863" s="104"/>
      <c r="AV863" s="104"/>
      <c r="AW863" s="88"/>
    </row>
    <row r="864" spans="14:49">
      <c r="N864" s="66"/>
      <c r="AN864" s="88"/>
      <c r="AO864" s="103"/>
      <c r="AP864" s="104"/>
      <c r="AR864" s="104"/>
      <c r="AS864" s="43"/>
      <c r="AT864" s="104"/>
      <c r="AV864" s="104"/>
      <c r="AW864" s="88"/>
    </row>
    <row r="865" spans="14:49">
      <c r="N865" s="66"/>
      <c r="AN865" s="88"/>
      <c r="AO865" s="103"/>
      <c r="AP865" s="104"/>
      <c r="AR865" s="104"/>
      <c r="AS865" s="43"/>
      <c r="AT865" s="104"/>
      <c r="AV865" s="104"/>
      <c r="AW865" s="88"/>
    </row>
    <row r="866" spans="14:49">
      <c r="N866" s="66"/>
      <c r="AN866" s="88"/>
      <c r="AO866" s="103"/>
      <c r="AP866" s="104"/>
      <c r="AR866" s="104"/>
      <c r="AS866" s="43"/>
      <c r="AT866" s="104"/>
      <c r="AV866" s="104"/>
      <c r="AW866" s="88"/>
    </row>
    <row r="867" spans="14:49">
      <c r="N867" s="66"/>
      <c r="AN867" s="88"/>
      <c r="AO867" s="103"/>
      <c r="AP867" s="104"/>
      <c r="AR867" s="104"/>
      <c r="AS867" s="43"/>
      <c r="AT867" s="104"/>
      <c r="AV867" s="104"/>
      <c r="AW867" s="88"/>
    </row>
    <row r="868" spans="14:49">
      <c r="N868" s="66"/>
      <c r="AN868" s="88"/>
      <c r="AO868" s="103"/>
      <c r="AP868" s="104"/>
      <c r="AR868" s="104"/>
      <c r="AS868" s="43"/>
      <c r="AT868" s="104"/>
      <c r="AV868" s="104"/>
      <c r="AW868" s="88"/>
    </row>
    <row r="869" spans="14:49">
      <c r="N869" s="66"/>
      <c r="AN869" s="88"/>
      <c r="AO869" s="103"/>
      <c r="AP869" s="104"/>
      <c r="AR869" s="104"/>
      <c r="AS869" s="43"/>
      <c r="AT869" s="104"/>
      <c r="AV869" s="104"/>
      <c r="AW869" s="88"/>
    </row>
    <row r="870" spans="14:49">
      <c r="N870" s="66"/>
      <c r="AN870" s="88"/>
      <c r="AO870" s="103"/>
      <c r="AP870" s="104"/>
      <c r="AR870" s="104"/>
      <c r="AS870" s="43"/>
      <c r="AT870" s="104"/>
      <c r="AV870" s="104"/>
      <c r="AW870" s="88"/>
    </row>
    <row r="871" spans="14:49">
      <c r="N871" s="66"/>
      <c r="AN871" s="88"/>
      <c r="AO871" s="103"/>
      <c r="AP871" s="104"/>
      <c r="AR871" s="104"/>
      <c r="AS871" s="43"/>
      <c r="AT871" s="104"/>
      <c r="AV871" s="104"/>
      <c r="AW871" s="88"/>
    </row>
    <row r="872" spans="14:49">
      <c r="N872" s="66"/>
      <c r="AN872" s="88"/>
      <c r="AO872" s="103"/>
      <c r="AP872" s="104"/>
      <c r="AR872" s="104"/>
      <c r="AS872" s="43"/>
      <c r="AT872" s="104"/>
      <c r="AV872" s="104"/>
      <c r="AW872" s="88"/>
    </row>
    <row r="873" spans="14:49">
      <c r="N873" s="66"/>
      <c r="AN873" s="88"/>
      <c r="AO873" s="103"/>
      <c r="AP873" s="104"/>
      <c r="AR873" s="104"/>
      <c r="AS873" s="43"/>
      <c r="AT873" s="104"/>
      <c r="AV873" s="104"/>
      <c r="AW873" s="88"/>
    </row>
    <row r="874" spans="14:49">
      <c r="N874" s="66"/>
      <c r="AN874" s="88"/>
      <c r="AO874" s="103"/>
      <c r="AP874" s="104"/>
      <c r="AR874" s="104"/>
      <c r="AS874" s="43"/>
      <c r="AT874" s="104"/>
      <c r="AV874" s="104"/>
      <c r="AW874" s="88"/>
    </row>
    <row r="875" spans="14:49">
      <c r="N875" s="66"/>
      <c r="AN875" s="88"/>
      <c r="AO875" s="103"/>
      <c r="AP875" s="104"/>
      <c r="AR875" s="104"/>
      <c r="AS875" s="43"/>
      <c r="AT875" s="104"/>
      <c r="AV875" s="104"/>
      <c r="AW875" s="88"/>
    </row>
    <row r="876" spans="14:49">
      <c r="N876" s="66"/>
      <c r="AN876" s="88"/>
      <c r="AO876" s="103"/>
      <c r="AP876" s="104"/>
      <c r="AR876" s="104"/>
      <c r="AS876" s="43"/>
      <c r="AT876" s="104"/>
      <c r="AV876" s="104"/>
      <c r="AW876" s="88"/>
    </row>
    <row r="877" spans="14:49">
      <c r="N877" s="66"/>
      <c r="AN877" s="88"/>
      <c r="AO877" s="103"/>
      <c r="AP877" s="104"/>
      <c r="AR877" s="104"/>
      <c r="AS877" s="43"/>
      <c r="AT877" s="104"/>
      <c r="AV877" s="104"/>
      <c r="AW877" s="88"/>
    </row>
    <row r="878" spans="14:49">
      <c r="N878" s="66"/>
      <c r="AN878" s="88"/>
      <c r="AO878" s="103"/>
      <c r="AP878" s="104"/>
      <c r="AR878" s="104"/>
      <c r="AS878" s="43"/>
      <c r="AT878" s="104"/>
      <c r="AV878" s="104"/>
      <c r="AW878" s="88"/>
    </row>
    <row r="879" spans="14:49">
      <c r="N879" s="66"/>
      <c r="AN879" s="88"/>
      <c r="AO879" s="103"/>
      <c r="AP879" s="104"/>
      <c r="AR879" s="104"/>
      <c r="AS879" s="43"/>
      <c r="AT879" s="104"/>
      <c r="AV879" s="104"/>
      <c r="AW879" s="88"/>
    </row>
    <row r="880" spans="14:49">
      <c r="N880" s="66"/>
      <c r="AN880" s="88"/>
      <c r="AO880" s="103"/>
      <c r="AP880" s="104"/>
      <c r="AR880" s="104"/>
      <c r="AS880" s="43"/>
      <c r="AT880" s="104"/>
      <c r="AV880" s="104"/>
      <c r="AW880" s="88"/>
    </row>
    <row r="881" spans="14:49">
      <c r="N881" s="66"/>
      <c r="AN881" s="88"/>
      <c r="AO881" s="103"/>
      <c r="AP881" s="104"/>
      <c r="AR881" s="104"/>
      <c r="AS881" s="43"/>
      <c r="AT881" s="104"/>
      <c r="AV881" s="104"/>
      <c r="AW881" s="88"/>
    </row>
    <row r="882" spans="14:49">
      <c r="N882" s="66"/>
      <c r="AN882" s="88"/>
      <c r="AO882" s="103"/>
      <c r="AP882" s="104"/>
      <c r="AR882" s="104"/>
      <c r="AS882" s="43"/>
      <c r="AT882" s="104"/>
      <c r="AV882" s="104"/>
      <c r="AW882" s="88"/>
    </row>
    <row r="883" spans="14:49">
      <c r="N883" s="66"/>
      <c r="AN883" s="88"/>
      <c r="AO883" s="103"/>
      <c r="AP883" s="104"/>
      <c r="AR883" s="104"/>
      <c r="AS883" s="43"/>
      <c r="AT883" s="104"/>
      <c r="AV883" s="104"/>
      <c r="AW883" s="88"/>
    </row>
    <row r="884" spans="14:49">
      <c r="N884" s="66"/>
      <c r="AN884" s="88"/>
      <c r="AO884" s="103"/>
      <c r="AP884" s="104"/>
      <c r="AR884" s="104"/>
      <c r="AS884" s="43"/>
      <c r="AT884" s="104"/>
      <c r="AV884" s="104"/>
      <c r="AW884" s="88"/>
    </row>
    <row r="885" spans="14:49">
      <c r="N885" s="66"/>
      <c r="AN885" s="88"/>
      <c r="AO885" s="103"/>
      <c r="AP885" s="104"/>
      <c r="AR885" s="104"/>
      <c r="AS885" s="43"/>
      <c r="AT885" s="104"/>
      <c r="AV885" s="104"/>
      <c r="AW885" s="88"/>
    </row>
    <row r="886" spans="14:49">
      <c r="N886" s="66"/>
      <c r="AN886" s="88"/>
      <c r="AO886" s="103"/>
      <c r="AP886" s="104"/>
      <c r="AR886" s="104"/>
      <c r="AS886" s="43"/>
      <c r="AT886" s="104"/>
      <c r="AV886" s="104"/>
      <c r="AW886" s="88"/>
    </row>
    <row r="887" spans="14:49">
      <c r="N887" s="66"/>
      <c r="AN887" s="88"/>
      <c r="AO887" s="103"/>
      <c r="AP887" s="104"/>
      <c r="AR887" s="104"/>
      <c r="AS887" s="43"/>
      <c r="AT887" s="104"/>
      <c r="AV887" s="104"/>
      <c r="AW887" s="88"/>
    </row>
    <row r="888" spans="14:49">
      <c r="N888" s="66"/>
      <c r="AN888" s="88"/>
      <c r="AO888" s="103"/>
      <c r="AP888" s="104"/>
      <c r="AR888" s="104"/>
      <c r="AS888" s="43"/>
      <c r="AT888" s="104"/>
      <c r="AV888" s="104"/>
      <c r="AW888" s="88"/>
    </row>
    <row r="889" spans="14:49">
      <c r="N889" s="66"/>
      <c r="AN889" s="88"/>
      <c r="AO889" s="103"/>
      <c r="AP889" s="104"/>
      <c r="AR889" s="104"/>
      <c r="AS889" s="43"/>
      <c r="AT889" s="104"/>
      <c r="AV889" s="104"/>
      <c r="AW889" s="88"/>
    </row>
    <row r="890" spans="14:49">
      <c r="N890" s="66"/>
      <c r="AN890" s="88"/>
      <c r="AO890" s="103"/>
      <c r="AP890" s="104"/>
      <c r="AR890" s="104"/>
      <c r="AS890" s="43"/>
      <c r="AT890" s="104"/>
      <c r="AV890" s="104"/>
      <c r="AW890" s="88"/>
    </row>
    <row r="891" spans="14:49">
      <c r="N891" s="66"/>
      <c r="AN891" s="88"/>
      <c r="AO891" s="103"/>
      <c r="AP891" s="104"/>
      <c r="AR891" s="104"/>
      <c r="AS891" s="43"/>
      <c r="AT891" s="104"/>
      <c r="AV891" s="104"/>
      <c r="AW891" s="88"/>
    </row>
    <row r="892" spans="14:49">
      <c r="N892" s="66"/>
      <c r="AN892" s="88"/>
      <c r="AO892" s="103"/>
      <c r="AP892" s="104"/>
      <c r="AR892" s="104"/>
      <c r="AS892" s="43"/>
      <c r="AT892" s="104"/>
      <c r="AV892" s="104"/>
      <c r="AW892" s="88"/>
    </row>
    <row r="893" spans="14:49">
      <c r="N893" s="66"/>
      <c r="AN893" s="88"/>
      <c r="AO893" s="103"/>
      <c r="AP893" s="104"/>
      <c r="AR893" s="104"/>
      <c r="AS893" s="43"/>
      <c r="AT893" s="104"/>
      <c r="AV893" s="104"/>
      <c r="AW893" s="88"/>
    </row>
    <row r="894" spans="14:49">
      <c r="N894" s="66"/>
      <c r="AN894" s="88"/>
      <c r="AO894" s="103"/>
      <c r="AP894" s="104"/>
      <c r="AR894" s="104"/>
      <c r="AS894" s="43"/>
      <c r="AT894" s="104"/>
      <c r="AV894" s="104"/>
      <c r="AW894" s="88"/>
    </row>
    <row r="895" spans="14:49">
      <c r="N895" s="66"/>
      <c r="AN895" s="88"/>
      <c r="AO895" s="103"/>
      <c r="AP895" s="104"/>
      <c r="AR895" s="104"/>
      <c r="AS895" s="43"/>
      <c r="AT895" s="104"/>
      <c r="AV895" s="104"/>
      <c r="AW895" s="88"/>
    </row>
    <row r="896" spans="14:49">
      <c r="N896" s="66"/>
      <c r="AN896" s="88"/>
      <c r="AO896" s="103"/>
      <c r="AP896" s="104"/>
      <c r="AR896" s="104"/>
      <c r="AS896" s="43"/>
      <c r="AT896" s="104"/>
      <c r="AV896" s="104"/>
      <c r="AW896" s="88"/>
    </row>
    <row r="897" spans="14:49">
      <c r="N897" s="66"/>
      <c r="AN897" s="88"/>
      <c r="AO897" s="103"/>
      <c r="AP897" s="104"/>
      <c r="AR897" s="104"/>
      <c r="AS897" s="43"/>
      <c r="AT897" s="104"/>
      <c r="AV897" s="104"/>
      <c r="AW897" s="88"/>
    </row>
    <row r="898" spans="14:49">
      <c r="N898" s="66"/>
      <c r="AN898" s="88"/>
      <c r="AO898" s="103"/>
      <c r="AP898" s="104"/>
      <c r="AR898" s="104"/>
      <c r="AS898" s="43"/>
      <c r="AT898" s="104"/>
      <c r="AV898" s="104"/>
      <c r="AW898" s="88"/>
    </row>
    <row r="899" spans="14:49">
      <c r="N899" s="66"/>
      <c r="AN899" s="88"/>
      <c r="AO899" s="103"/>
      <c r="AP899" s="104"/>
      <c r="AR899" s="104"/>
      <c r="AS899" s="43"/>
      <c r="AT899" s="104"/>
      <c r="AV899" s="104"/>
      <c r="AW899" s="88"/>
    </row>
    <row r="900" spans="14:49">
      <c r="N900" s="66"/>
      <c r="AN900" s="88"/>
      <c r="AO900" s="103"/>
      <c r="AP900" s="104"/>
      <c r="AR900" s="104"/>
      <c r="AS900" s="43"/>
      <c r="AT900" s="104"/>
      <c r="AV900" s="104"/>
      <c r="AW900" s="88"/>
    </row>
    <row r="901" spans="14:49">
      <c r="N901" s="66"/>
      <c r="AN901" s="88"/>
      <c r="AO901" s="103"/>
      <c r="AP901" s="104"/>
      <c r="AR901" s="104"/>
      <c r="AS901" s="43"/>
      <c r="AT901" s="104"/>
      <c r="AV901" s="104"/>
      <c r="AW901" s="88"/>
    </row>
    <row r="902" spans="14:49">
      <c r="N902" s="66"/>
      <c r="AN902" s="88"/>
      <c r="AO902" s="103"/>
      <c r="AP902" s="104"/>
      <c r="AR902" s="104"/>
      <c r="AS902" s="43"/>
      <c r="AT902" s="104"/>
      <c r="AV902" s="104"/>
      <c r="AW902" s="88"/>
    </row>
    <row r="903" spans="14:49">
      <c r="N903" s="66"/>
      <c r="AN903" s="88"/>
      <c r="AO903" s="103"/>
      <c r="AP903" s="104"/>
      <c r="AR903" s="104"/>
      <c r="AS903" s="43"/>
      <c r="AT903" s="104"/>
      <c r="AV903" s="104"/>
      <c r="AW903" s="88"/>
    </row>
    <row r="904" spans="14:49">
      <c r="N904" s="66"/>
      <c r="Y904" s="80"/>
      <c r="AN904" s="88"/>
      <c r="AO904" s="103"/>
      <c r="AP904" s="104"/>
      <c r="AR904" s="104"/>
      <c r="AS904" s="43"/>
      <c r="AT904" s="104"/>
      <c r="AV904" s="104"/>
      <c r="AW904" s="88"/>
    </row>
    <row r="905" spans="14:49">
      <c r="N905" s="66"/>
      <c r="AN905" s="88"/>
      <c r="AO905" s="103"/>
      <c r="AP905" s="104"/>
      <c r="AR905" s="104"/>
      <c r="AS905" s="43"/>
      <c r="AT905" s="104"/>
      <c r="AV905" s="104"/>
      <c r="AW905" s="88"/>
    </row>
    <row r="906" spans="14:49">
      <c r="N906" s="66"/>
      <c r="AN906" s="88"/>
      <c r="AO906" s="103"/>
      <c r="AP906" s="104"/>
      <c r="AR906" s="104"/>
      <c r="AS906" s="43"/>
      <c r="AT906" s="104"/>
      <c r="AV906" s="104"/>
      <c r="AW906" s="88"/>
    </row>
    <row r="907" spans="14:49">
      <c r="N907" s="66"/>
      <c r="AN907" s="88"/>
      <c r="AO907" s="103"/>
      <c r="AP907" s="104"/>
      <c r="AR907" s="104"/>
      <c r="AS907" s="43"/>
      <c r="AT907" s="104"/>
      <c r="AV907" s="104"/>
      <c r="AW907" s="88"/>
    </row>
    <row r="908" spans="14:49">
      <c r="N908" s="66"/>
      <c r="AN908" s="88"/>
      <c r="AO908" s="103"/>
      <c r="AP908" s="104"/>
      <c r="AR908" s="104"/>
      <c r="AS908" s="43"/>
      <c r="AT908" s="104"/>
      <c r="AV908" s="104"/>
      <c r="AW908" s="88"/>
    </row>
    <row r="909" spans="14:49">
      <c r="N909" s="66"/>
      <c r="AN909" s="88"/>
      <c r="AO909" s="103"/>
      <c r="AP909" s="104"/>
      <c r="AR909" s="104"/>
      <c r="AS909" s="43"/>
      <c r="AT909" s="104"/>
      <c r="AV909" s="104"/>
      <c r="AW909" s="88"/>
    </row>
    <row r="910" spans="14:49">
      <c r="N910" s="66"/>
      <c r="AN910" s="88"/>
      <c r="AO910" s="103"/>
      <c r="AP910" s="104"/>
      <c r="AR910" s="104"/>
      <c r="AS910" s="43"/>
      <c r="AT910" s="104"/>
      <c r="AV910" s="104"/>
      <c r="AW910" s="88"/>
    </row>
    <row r="911" spans="14:49">
      <c r="N911" s="66"/>
      <c r="AN911" s="88"/>
      <c r="AO911" s="103"/>
      <c r="AP911" s="104"/>
      <c r="AR911" s="104"/>
      <c r="AS911" s="43"/>
      <c r="AT911" s="104"/>
      <c r="AV911" s="104"/>
      <c r="AW911" s="88"/>
    </row>
    <row r="912" spans="14:49">
      <c r="N912" s="66"/>
      <c r="AN912" s="88"/>
      <c r="AO912" s="103"/>
      <c r="AP912" s="104"/>
      <c r="AR912" s="104"/>
      <c r="AS912" s="43"/>
      <c r="AT912" s="104"/>
      <c r="AV912" s="104"/>
      <c r="AW912" s="88"/>
    </row>
    <row r="913" spans="14:49">
      <c r="N913" s="66"/>
      <c r="AN913" s="88"/>
      <c r="AO913" s="103"/>
      <c r="AP913" s="104"/>
      <c r="AR913" s="104"/>
      <c r="AS913" s="43"/>
      <c r="AT913" s="104"/>
      <c r="AV913" s="104"/>
      <c r="AW913" s="88"/>
    </row>
    <row r="914" spans="14:49">
      <c r="N914" s="66"/>
      <c r="AN914" s="88"/>
      <c r="AO914" s="103"/>
      <c r="AP914" s="104"/>
      <c r="AR914" s="104"/>
      <c r="AS914" s="43"/>
      <c r="AT914" s="104"/>
      <c r="AV914" s="104"/>
      <c r="AW914" s="88"/>
    </row>
    <row r="915" spans="14:49">
      <c r="N915" s="66"/>
      <c r="AN915" s="88"/>
      <c r="AO915" s="103"/>
      <c r="AP915" s="104"/>
      <c r="AR915" s="104"/>
      <c r="AS915" s="43"/>
      <c r="AT915" s="104"/>
      <c r="AV915" s="104"/>
      <c r="AW915" s="88"/>
    </row>
    <row r="916" spans="14:49">
      <c r="N916" s="66"/>
      <c r="AN916" s="88"/>
      <c r="AO916" s="103"/>
      <c r="AP916" s="104"/>
      <c r="AR916" s="104"/>
      <c r="AS916" s="43"/>
      <c r="AT916" s="104"/>
      <c r="AV916" s="104"/>
      <c r="AW916" s="88"/>
    </row>
    <row r="917" spans="14:49">
      <c r="N917" s="66"/>
      <c r="AN917" s="88"/>
      <c r="AO917" s="103"/>
      <c r="AP917" s="104"/>
      <c r="AR917" s="104"/>
      <c r="AS917" s="43"/>
      <c r="AT917" s="104"/>
      <c r="AV917" s="104"/>
      <c r="AW917" s="88"/>
    </row>
    <row r="918" spans="14:49">
      <c r="N918" s="66"/>
      <c r="AN918" s="88"/>
      <c r="AO918" s="103"/>
      <c r="AP918" s="104"/>
      <c r="AR918" s="104"/>
      <c r="AS918" s="43"/>
      <c r="AT918" s="104"/>
      <c r="AV918" s="104"/>
      <c r="AW918" s="88"/>
    </row>
    <row r="919" spans="14:49">
      <c r="N919" s="66"/>
      <c r="AN919" s="88"/>
      <c r="AO919" s="103"/>
      <c r="AP919" s="104"/>
      <c r="AR919" s="104"/>
      <c r="AS919" s="43"/>
      <c r="AT919" s="104"/>
      <c r="AV919" s="104"/>
      <c r="AW919" s="88"/>
    </row>
    <row r="920" spans="14:49">
      <c r="N920" s="66"/>
      <c r="AN920" s="88"/>
      <c r="AO920" s="103"/>
      <c r="AP920" s="104"/>
      <c r="AR920" s="104"/>
      <c r="AS920" s="43"/>
      <c r="AT920" s="104"/>
      <c r="AV920" s="104"/>
      <c r="AW920" s="88"/>
    </row>
    <row r="921" spans="14:49">
      <c r="N921" s="66"/>
      <c r="AN921" s="88"/>
      <c r="AO921" s="103"/>
      <c r="AP921" s="104"/>
      <c r="AR921" s="104"/>
      <c r="AS921" s="43"/>
      <c r="AT921" s="104"/>
      <c r="AV921" s="104"/>
      <c r="AW921" s="88"/>
    </row>
    <row r="922" spans="14:49">
      <c r="N922" s="66"/>
      <c r="AN922" s="88"/>
      <c r="AO922" s="103"/>
      <c r="AP922" s="104"/>
      <c r="AR922" s="104"/>
      <c r="AS922" s="43"/>
      <c r="AT922" s="104"/>
      <c r="AV922" s="104"/>
      <c r="AW922" s="88"/>
    </row>
    <row r="923" spans="14:49">
      <c r="N923" s="66"/>
      <c r="AN923" s="88"/>
      <c r="AO923" s="103"/>
      <c r="AP923" s="104"/>
      <c r="AR923" s="104"/>
      <c r="AS923" s="43"/>
      <c r="AT923" s="104"/>
      <c r="AV923" s="104"/>
      <c r="AW923" s="88"/>
    </row>
    <row r="924" spans="14:49">
      <c r="N924" s="66"/>
      <c r="AN924" s="88"/>
      <c r="AO924" s="103"/>
      <c r="AP924" s="104"/>
      <c r="AR924" s="104"/>
      <c r="AS924" s="43"/>
      <c r="AT924" s="104"/>
      <c r="AV924" s="104"/>
      <c r="AW924" s="88"/>
    </row>
    <row r="925" spans="14:49">
      <c r="N925" s="66"/>
      <c r="AN925" s="88"/>
      <c r="AO925" s="103"/>
      <c r="AP925" s="104"/>
      <c r="AR925" s="104"/>
      <c r="AS925" s="43"/>
      <c r="AT925" s="104"/>
      <c r="AV925" s="104"/>
      <c r="AW925" s="88"/>
    </row>
    <row r="926" spans="14:49">
      <c r="N926" s="66"/>
      <c r="AN926" s="88"/>
      <c r="AO926" s="103"/>
      <c r="AP926" s="104"/>
      <c r="AR926" s="104"/>
      <c r="AS926" s="43"/>
      <c r="AT926" s="104"/>
      <c r="AV926" s="104"/>
      <c r="AW926" s="88"/>
    </row>
    <row r="927" spans="14:49">
      <c r="N927" s="66"/>
      <c r="AN927" s="88"/>
      <c r="AO927" s="103"/>
      <c r="AP927" s="104"/>
      <c r="AR927" s="104"/>
      <c r="AS927" s="43"/>
      <c r="AT927" s="104"/>
      <c r="AV927" s="104"/>
      <c r="AW927" s="88"/>
    </row>
    <row r="928" spans="14:49">
      <c r="N928" s="66"/>
      <c r="AN928" s="88"/>
      <c r="AO928" s="103"/>
      <c r="AP928" s="104"/>
      <c r="AR928" s="104"/>
      <c r="AS928" s="43"/>
      <c r="AT928" s="104"/>
      <c r="AV928" s="104"/>
      <c r="AW928" s="88"/>
    </row>
    <row r="929" spans="14:49">
      <c r="N929" s="66"/>
      <c r="AN929" s="88"/>
      <c r="AO929" s="103"/>
      <c r="AP929" s="104"/>
      <c r="AR929" s="104"/>
      <c r="AS929" s="43"/>
      <c r="AT929" s="104"/>
      <c r="AV929" s="104"/>
      <c r="AW929" s="88"/>
    </row>
    <row r="930" spans="14:49">
      <c r="N930" s="66"/>
      <c r="AN930" s="88"/>
      <c r="AO930" s="103"/>
      <c r="AP930" s="104"/>
      <c r="AR930" s="104"/>
      <c r="AS930" s="43"/>
      <c r="AT930" s="104"/>
      <c r="AV930" s="104"/>
      <c r="AW930" s="88"/>
    </row>
    <row r="931" spans="14:49">
      <c r="N931" s="66"/>
      <c r="AN931" s="88"/>
      <c r="AO931" s="103"/>
      <c r="AP931" s="104"/>
      <c r="AR931" s="104"/>
      <c r="AS931" s="43"/>
      <c r="AT931" s="104"/>
      <c r="AV931" s="104"/>
      <c r="AW931" s="88"/>
    </row>
    <row r="932" spans="14:49">
      <c r="N932" s="66"/>
      <c r="AN932" s="88"/>
      <c r="AO932" s="103"/>
      <c r="AP932" s="104"/>
      <c r="AR932" s="104"/>
      <c r="AS932" s="43"/>
      <c r="AT932" s="104"/>
      <c r="AV932" s="104"/>
      <c r="AW932" s="88"/>
    </row>
    <row r="933" spans="14:49">
      <c r="N933" s="66"/>
      <c r="AN933" s="88"/>
      <c r="AO933" s="103"/>
      <c r="AP933" s="104"/>
      <c r="AR933" s="104"/>
      <c r="AS933" s="43"/>
      <c r="AT933" s="104"/>
      <c r="AV933" s="104"/>
      <c r="AW933" s="88"/>
    </row>
    <row r="934" spans="14:49">
      <c r="N934" s="66"/>
      <c r="AN934" s="88"/>
      <c r="AO934" s="103"/>
      <c r="AP934" s="104"/>
      <c r="AR934" s="104"/>
      <c r="AS934" s="43"/>
      <c r="AT934" s="104"/>
      <c r="AV934" s="104"/>
      <c r="AW934" s="88"/>
    </row>
    <row r="935" spans="14:49">
      <c r="N935" s="66"/>
      <c r="AN935" s="88"/>
      <c r="AO935" s="103"/>
      <c r="AP935" s="104"/>
      <c r="AR935" s="104"/>
      <c r="AS935" s="43"/>
      <c r="AT935" s="104"/>
      <c r="AV935" s="104"/>
      <c r="AW935" s="88"/>
    </row>
    <row r="936" spans="14:49">
      <c r="N936" s="66"/>
      <c r="AN936" s="88"/>
      <c r="AO936" s="103"/>
      <c r="AP936" s="104"/>
      <c r="AR936" s="104"/>
      <c r="AS936" s="43"/>
      <c r="AT936" s="104"/>
      <c r="AV936" s="104"/>
      <c r="AW936" s="88"/>
    </row>
    <row r="937" spans="14:49">
      <c r="N937" s="66"/>
      <c r="AN937" s="88"/>
      <c r="AO937" s="103"/>
      <c r="AP937" s="104"/>
      <c r="AR937" s="104"/>
      <c r="AS937" s="43"/>
      <c r="AT937" s="104"/>
      <c r="AV937" s="104"/>
      <c r="AW937" s="88"/>
    </row>
    <row r="938" spans="14:49">
      <c r="N938" s="66"/>
      <c r="AN938" s="88"/>
      <c r="AO938" s="103"/>
      <c r="AP938" s="104"/>
      <c r="AR938" s="104"/>
      <c r="AS938" s="43"/>
      <c r="AT938" s="104"/>
      <c r="AV938" s="104"/>
      <c r="AW938" s="88"/>
    </row>
    <row r="939" spans="14:49">
      <c r="N939" s="66"/>
      <c r="AN939" s="88"/>
      <c r="AO939" s="103"/>
      <c r="AP939" s="104"/>
      <c r="AR939" s="104"/>
      <c r="AS939" s="43"/>
      <c r="AT939" s="104"/>
      <c r="AV939" s="104"/>
      <c r="AW939" s="88"/>
    </row>
    <row r="940" spans="14:49">
      <c r="N940" s="66"/>
      <c r="AN940" s="88"/>
      <c r="AO940" s="103"/>
      <c r="AP940" s="104"/>
      <c r="AR940" s="104"/>
      <c r="AS940" s="43"/>
      <c r="AT940" s="104"/>
      <c r="AV940" s="104"/>
      <c r="AW940" s="88"/>
    </row>
    <row r="941" spans="14:49">
      <c r="N941" s="66"/>
      <c r="AN941" s="88"/>
      <c r="AO941" s="103"/>
      <c r="AP941" s="104"/>
      <c r="AR941" s="104"/>
      <c r="AS941" s="43"/>
      <c r="AT941" s="104"/>
      <c r="AV941" s="104"/>
      <c r="AW941" s="88"/>
    </row>
    <row r="942" spans="14:49">
      <c r="N942" s="66"/>
      <c r="AN942" s="88"/>
      <c r="AO942" s="103"/>
      <c r="AP942" s="104"/>
      <c r="AR942" s="104"/>
      <c r="AS942" s="43"/>
      <c r="AT942" s="104"/>
      <c r="AV942" s="104"/>
      <c r="AW942" s="88"/>
    </row>
    <row r="943" spans="14:49">
      <c r="N943" s="66"/>
      <c r="AN943" s="88"/>
      <c r="AO943" s="103"/>
      <c r="AP943" s="104"/>
      <c r="AR943" s="104"/>
      <c r="AS943" s="43"/>
      <c r="AT943" s="104"/>
      <c r="AV943" s="104"/>
      <c r="AW943" s="88"/>
    </row>
    <row r="944" spans="14:49">
      <c r="N944" s="66"/>
      <c r="AN944" s="88"/>
      <c r="AO944" s="103"/>
      <c r="AP944" s="104"/>
      <c r="AR944" s="104"/>
      <c r="AS944" s="43"/>
      <c r="AT944" s="104"/>
      <c r="AV944" s="104"/>
      <c r="AW944" s="88"/>
    </row>
    <row r="945" spans="14:49">
      <c r="N945" s="66"/>
      <c r="Y945" s="80"/>
      <c r="AN945" s="88"/>
      <c r="AO945" s="103"/>
      <c r="AP945" s="104"/>
      <c r="AR945" s="104"/>
      <c r="AS945" s="43"/>
      <c r="AT945" s="104"/>
      <c r="AV945" s="104"/>
      <c r="AW945" s="88"/>
    </row>
    <row r="946" spans="14:49">
      <c r="N946" s="66"/>
      <c r="AN946" s="88"/>
      <c r="AO946" s="103"/>
      <c r="AP946" s="104"/>
      <c r="AR946" s="104"/>
      <c r="AS946" s="43"/>
      <c r="AT946" s="104"/>
      <c r="AV946" s="104"/>
      <c r="AW946" s="88"/>
    </row>
    <row r="947" spans="14:49">
      <c r="N947" s="66"/>
      <c r="AN947" s="88"/>
      <c r="AO947" s="103"/>
      <c r="AP947" s="104"/>
      <c r="AR947" s="104"/>
      <c r="AS947" s="43"/>
      <c r="AT947" s="104"/>
      <c r="AV947" s="104"/>
      <c r="AW947" s="88"/>
    </row>
    <row r="948" spans="14:49">
      <c r="N948" s="66"/>
      <c r="AN948" s="88"/>
      <c r="AO948" s="103"/>
      <c r="AP948" s="104"/>
      <c r="AR948" s="104"/>
      <c r="AS948" s="43"/>
      <c r="AT948" s="104"/>
      <c r="AV948" s="104"/>
      <c r="AW948" s="88"/>
    </row>
    <row r="949" spans="14:49">
      <c r="N949" s="66"/>
      <c r="AN949" s="88"/>
      <c r="AO949" s="103"/>
      <c r="AP949" s="104"/>
      <c r="AR949" s="104"/>
      <c r="AS949" s="43"/>
      <c r="AT949" s="104"/>
      <c r="AV949" s="104"/>
      <c r="AW949" s="88"/>
    </row>
    <row r="950" spans="14:49">
      <c r="N950" s="66"/>
      <c r="AN950" s="88"/>
      <c r="AO950" s="103"/>
      <c r="AP950" s="104"/>
      <c r="AR950" s="104"/>
      <c r="AS950" s="43"/>
      <c r="AT950" s="104"/>
      <c r="AV950" s="104"/>
      <c r="AW950" s="88"/>
    </row>
    <row r="951" spans="14:49">
      <c r="N951" s="66"/>
      <c r="AN951" s="88"/>
      <c r="AO951" s="103"/>
      <c r="AP951" s="104"/>
      <c r="AR951" s="104"/>
      <c r="AS951" s="43"/>
      <c r="AT951" s="104"/>
      <c r="AV951" s="104"/>
      <c r="AW951" s="88"/>
    </row>
    <row r="952" spans="14:49">
      <c r="N952" s="66"/>
      <c r="AN952" s="88"/>
      <c r="AO952" s="103"/>
      <c r="AP952" s="104"/>
      <c r="AR952" s="104"/>
      <c r="AS952" s="43"/>
      <c r="AT952" s="104"/>
      <c r="AV952" s="104"/>
      <c r="AW952" s="88"/>
    </row>
    <row r="953" spans="14:49">
      <c r="N953" s="66"/>
      <c r="AN953" s="88"/>
      <c r="AO953" s="103"/>
      <c r="AP953" s="104"/>
      <c r="AR953" s="104"/>
      <c r="AS953" s="43"/>
      <c r="AT953" s="104"/>
      <c r="AV953" s="104"/>
      <c r="AW953" s="88"/>
    </row>
    <row r="954" spans="14:49">
      <c r="N954" s="66"/>
      <c r="AN954" s="88"/>
      <c r="AO954" s="103"/>
      <c r="AP954" s="104"/>
      <c r="AR954" s="104"/>
      <c r="AS954" s="43"/>
      <c r="AT954" s="104"/>
      <c r="AV954" s="104"/>
      <c r="AW954" s="88"/>
    </row>
    <row r="955" spans="14:49">
      <c r="N955" s="66"/>
      <c r="AN955" s="88"/>
      <c r="AO955" s="103"/>
      <c r="AP955" s="104"/>
      <c r="AR955" s="104"/>
      <c r="AS955" s="43"/>
      <c r="AT955" s="104"/>
      <c r="AV955" s="104"/>
      <c r="AW955" s="88"/>
    </row>
    <row r="956" spans="14:49">
      <c r="N956" s="66"/>
      <c r="AN956" s="88"/>
      <c r="AO956" s="103"/>
      <c r="AP956" s="104"/>
      <c r="AR956" s="104"/>
      <c r="AS956" s="43"/>
      <c r="AT956" s="104"/>
      <c r="AV956" s="104"/>
      <c r="AW956" s="88"/>
    </row>
    <row r="957" spans="14:49">
      <c r="N957" s="66"/>
      <c r="AN957" s="88"/>
      <c r="AO957" s="103"/>
      <c r="AP957" s="104"/>
      <c r="AR957" s="104"/>
      <c r="AS957" s="43"/>
      <c r="AT957" s="104"/>
      <c r="AV957" s="104"/>
      <c r="AW957" s="88"/>
    </row>
    <row r="958" spans="14:49">
      <c r="N958" s="66"/>
      <c r="AN958" s="88"/>
      <c r="AO958" s="103"/>
      <c r="AP958" s="104"/>
      <c r="AR958" s="104"/>
      <c r="AS958" s="43"/>
      <c r="AT958" s="104"/>
      <c r="AV958" s="104"/>
      <c r="AW958" s="88"/>
    </row>
    <row r="959" spans="14:49">
      <c r="N959" s="66"/>
      <c r="AN959" s="88"/>
      <c r="AO959" s="103"/>
      <c r="AP959" s="104"/>
      <c r="AR959" s="104"/>
      <c r="AS959" s="43"/>
      <c r="AT959" s="104"/>
      <c r="AV959" s="104"/>
      <c r="AW959" s="88"/>
    </row>
    <row r="960" spans="14:49">
      <c r="N960" s="66"/>
      <c r="AN960" s="88"/>
      <c r="AO960" s="103"/>
      <c r="AP960" s="104"/>
      <c r="AR960" s="104"/>
      <c r="AS960" s="43"/>
      <c r="AT960" s="104"/>
      <c r="AV960" s="104"/>
      <c r="AW960" s="88"/>
    </row>
    <row r="961" spans="14:49">
      <c r="N961" s="66"/>
      <c r="AN961" s="88"/>
      <c r="AO961" s="103"/>
      <c r="AP961" s="104"/>
      <c r="AR961" s="104"/>
      <c r="AS961" s="43"/>
      <c r="AT961" s="104"/>
      <c r="AV961" s="104"/>
      <c r="AW961" s="88"/>
    </row>
    <row r="962" spans="14:49">
      <c r="N962" s="66"/>
      <c r="AN962" s="88"/>
      <c r="AO962" s="103"/>
      <c r="AP962" s="104"/>
      <c r="AR962" s="104"/>
      <c r="AS962" s="43"/>
      <c r="AT962" s="104"/>
      <c r="AV962" s="104"/>
      <c r="AW962" s="88"/>
    </row>
    <row r="963" spans="14:49">
      <c r="N963" s="66"/>
      <c r="AN963" s="88"/>
      <c r="AO963" s="103"/>
      <c r="AP963" s="104"/>
      <c r="AR963" s="104"/>
      <c r="AS963" s="43"/>
      <c r="AT963" s="104"/>
      <c r="AV963" s="104"/>
      <c r="AW963" s="88"/>
    </row>
    <row r="964" spans="14:49">
      <c r="N964" s="66"/>
      <c r="AN964" s="88"/>
      <c r="AO964" s="103"/>
      <c r="AP964" s="104"/>
      <c r="AR964" s="104"/>
      <c r="AS964" s="43"/>
      <c r="AT964" s="104"/>
      <c r="AV964" s="104"/>
      <c r="AW964" s="88"/>
    </row>
    <row r="965" spans="14:49">
      <c r="N965" s="66"/>
      <c r="AN965" s="88"/>
      <c r="AO965" s="103"/>
      <c r="AP965" s="104"/>
      <c r="AR965" s="104"/>
      <c r="AS965" s="43"/>
      <c r="AT965" s="104"/>
      <c r="AV965" s="104"/>
      <c r="AW965" s="88"/>
    </row>
    <row r="966" spans="14:49">
      <c r="N966" s="66"/>
      <c r="AN966" s="88"/>
      <c r="AO966" s="103"/>
      <c r="AP966" s="104"/>
      <c r="AR966" s="104"/>
      <c r="AS966" s="43"/>
      <c r="AT966" s="104"/>
      <c r="AV966" s="104"/>
      <c r="AW966" s="88"/>
    </row>
    <row r="967" spans="14:49">
      <c r="N967" s="66"/>
      <c r="AN967" s="88"/>
      <c r="AO967" s="103"/>
      <c r="AP967" s="104"/>
      <c r="AR967" s="104"/>
      <c r="AS967" s="43"/>
      <c r="AT967" s="104"/>
      <c r="AV967" s="104"/>
      <c r="AW967" s="88"/>
    </row>
    <row r="968" spans="14:49">
      <c r="N968" s="66"/>
      <c r="AN968" s="88"/>
      <c r="AO968" s="103"/>
      <c r="AP968" s="104"/>
      <c r="AR968" s="104"/>
      <c r="AS968" s="43"/>
      <c r="AT968" s="104"/>
      <c r="AV968" s="104"/>
      <c r="AW968" s="88"/>
    </row>
    <row r="969" spans="14:49">
      <c r="N969" s="66"/>
      <c r="AN969" s="88"/>
      <c r="AO969" s="103"/>
      <c r="AP969" s="104"/>
      <c r="AR969" s="104"/>
      <c r="AS969" s="43"/>
      <c r="AT969" s="104"/>
      <c r="AV969" s="104"/>
      <c r="AW969" s="88"/>
    </row>
    <row r="970" spans="14:49">
      <c r="N970" s="66"/>
      <c r="AN970" s="88"/>
      <c r="AO970" s="103"/>
      <c r="AP970" s="104"/>
      <c r="AR970" s="104"/>
      <c r="AS970" s="43"/>
      <c r="AT970" s="104"/>
      <c r="AV970" s="104"/>
      <c r="AW970" s="88"/>
    </row>
    <row r="971" spans="14:49">
      <c r="N971" s="66"/>
      <c r="AN971" s="88"/>
      <c r="AO971" s="103"/>
      <c r="AP971" s="104"/>
      <c r="AR971" s="104"/>
      <c r="AS971" s="43"/>
      <c r="AT971" s="104"/>
      <c r="AV971" s="104"/>
      <c r="AW971" s="88"/>
    </row>
    <row r="972" spans="14:49">
      <c r="N972" s="66"/>
      <c r="AN972" s="88"/>
      <c r="AO972" s="103"/>
      <c r="AP972" s="104"/>
      <c r="AR972" s="104"/>
      <c r="AS972" s="43"/>
      <c r="AT972" s="104"/>
      <c r="AV972" s="104"/>
      <c r="AW972" s="88"/>
    </row>
    <row r="973" spans="14:49">
      <c r="N973" s="66"/>
      <c r="AN973" s="88"/>
      <c r="AO973" s="103"/>
      <c r="AP973" s="104"/>
      <c r="AR973" s="104"/>
      <c r="AS973" s="43"/>
      <c r="AT973" s="104"/>
      <c r="AV973" s="104"/>
      <c r="AW973" s="88"/>
    </row>
    <row r="974" spans="14:49">
      <c r="N974" s="66"/>
      <c r="AN974" s="88"/>
      <c r="AO974" s="103"/>
      <c r="AP974" s="104"/>
      <c r="AR974" s="104"/>
      <c r="AS974" s="43"/>
      <c r="AT974" s="104"/>
      <c r="AV974" s="104"/>
      <c r="AW974" s="88"/>
    </row>
    <row r="975" spans="14:49">
      <c r="N975" s="66"/>
      <c r="AN975" s="88"/>
      <c r="AO975" s="103"/>
      <c r="AP975" s="104"/>
      <c r="AR975" s="104"/>
      <c r="AS975" s="43"/>
      <c r="AT975" s="104"/>
      <c r="AV975" s="104"/>
      <c r="AW975" s="88"/>
    </row>
    <row r="976" spans="14:49">
      <c r="N976" s="66"/>
      <c r="AN976" s="88"/>
      <c r="AO976" s="103"/>
      <c r="AP976" s="104"/>
      <c r="AR976" s="104"/>
      <c r="AS976" s="43"/>
      <c r="AT976" s="104"/>
      <c r="AV976" s="104"/>
      <c r="AW976" s="88"/>
    </row>
    <row r="977" spans="14:49">
      <c r="N977" s="66"/>
      <c r="AN977" s="88"/>
      <c r="AO977" s="103"/>
      <c r="AP977" s="104"/>
      <c r="AR977" s="104"/>
      <c r="AS977" s="43"/>
      <c r="AT977" s="104"/>
      <c r="AV977" s="104"/>
      <c r="AW977" s="88"/>
    </row>
    <row r="978" spans="14:49">
      <c r="N978" s="66"/>
      <c r="AN978" s="88"/>
      <c r="AO978" s="103"/>
      <c r="AP978" s="104"/>
      <c r="AR978" s="104"/>
      <c r="AS978" s="43"/>
      <c r="AT978" s="104"/>
      <c r="AV978" s="104"/>
      <c r="AW978" s="88"/>
    </row>
    <row r="979" spans="14:49">
      <c r="N979" s="66"/>
      <c r="AN979" s="88"/>
      <c r="AO979" s="103"/>
      <c r="AP979" s="104"/>
      <c r="AR979" s="104"/>
      <c r="AS979" s="43"/>
      <c r="AT979" s="104"/>
      <c r="AV979" s="104"/>
      <c r="AW979" s="88"/>
    </row>
    <row r="980" spans="14:49">
      <c r="N980" s="66"/>
      <c r="AN980" s="88"/>
      <c r="AO980" s="103"/>
      <c r="AP980" s="104"/>
      <c r="AR980" s="104"/>
      <c r="AS980" s="43"/>
      <c r="AT980" s="104"/>
      <c r="AV980" s="104"/>
      <c r="AW980" s="88"/>
    </row>
    <row r="981" spans="14:49">
      <c r="N981" s="66"/>
      <c r="AN981" s="88"/>
      <c r="AO981" s="103"/>
      <c r="AP981" s="104"/>
      <c r="AR981" s="104"/>
      <c r="AS981" s="43"/>
      <c r="AT981" s="104"/>
      <c r="AV981" s="104"/>
      <c r="AW981" s="88"/>
    </row>
    <row r="982" spans="14:49">
      <c r="N982" s="66"/>
      <c r="AN982" s="88"/>
      <c r="AO982" s="103"/>
      <c r="AP982" s="104"/>
      <c r="AR982" s="104"/>
      <c r="AS982" s="43"/>
      <c r="AT982" s="104"/>
      <c r="AV982" s="104"/>
      <c r="AW982" s="88"/>
    </row>
    <row r="983" spans="14:49">
      <c r="N983" s="66"/>
      <c r="AN983" s="88"/>
      <c r="AO983" s="103"/>
      <c r="AP983" s="104"/>
      <c r="AR983" s="104"/>
      <c r="AS983" s="43"/>
      <c r="AT983" s="104"/>
      <c r="AV983" s="104"/>
      <c r="AW983" s="88"/>
    </row>
    <row r="984" spans="14:49">
      <c r="N984" s="66"/>
      <c r="AN984" s="88"/>
      <c r="AO984" s="103"/>
      <c r="AP984" s="104"/>
      <c r="AR984" s="104"/>
      <c r="AS984" s="43"/>
      <c r="AT984" s="104"/>
      <c r="AV984" s="104"/>
      <c r="AW984" s="88"/>
    </row>
    <row r="985" spans="14:49">
      <c r="N985" s="66"/>
      <c r="AN985" s="88"/>
      <c r="AO985" s="103"/>
      <c r="AP985" s="104"/>
      <c r="AR985" s="104"/>
      <c r="AS985" s="43"/>
      <c r="AT985" s="104"/>
      <c r="AV985" s="104"/>
      <c r="AW985" s="88"/>
    </row>
    <row r="986" spans="14:49">
      <c r="N986" s="66"/>
      <c r="Y986" s="80"/>
      <c r="AN986" s="88"/>
      <c r="AO986" s="103"/>
      <c r="AP986" s="104"/>
      <c r="AR986" s="104"/>
      <c r="AS986" s="43"/>
      <c r="AT986" s="104"/>
      <c r="AV986" s="104"/>
      <c r="AW986" s="88"/>
    </row>
    <row r="987" spans="14:49">
      <c r="N987" s="66"/>
      <c r="AN987" s="88"/>
      <c r="AO987" s="103"/>
      <c r="AP987" s="104"/>
      <c r="AR987" s="104"/>
      <c r="AS987" s="43"/>
      <c r="AT987" s="104"/>
      <c r="AV987" s="104"/>
      <c r="AW987" s="88"/>
    </row>
    <row r="988" spans="14:49">
      <c r="N988" s="66"/>
      <c r="AN988" s="88"/>
      <c r="AO988" s="103"/>
      <c r="AP988" s="104"/>
      <c r="AR988" s="104"/>
      <c r="AS988" s="43"/>
      <c r="AT988" s="104"/>
      <c r="AV988" s="104"/>
      <c r="AW988" s="88"/>
    </row>
    <row r="989" spans="14:49">
      <c r="N989" s="66"/>
      <c r="AN989" s="88"/>
      <c r="AO989" s="103"/>
      <c r="AP989" s="104"/>
      <c r="AR989" s="104"/>
      <c r="AS989" s="43"/>
      <c r="AT989" s="104"/>
      <c r="AV989" s="104"/>
      <c r="AW989" s="88"/>
    </row>
    <row r="990" spans="14:49">
      <c r="N990" s="66"/>
      <c r="AN990" s="88"/>
      <c r="AO990" s="103"/>
      <c r="AP990" s="104"/>
      <c r="AR990" s="104"/>
      <c r="AS990" s="43"/>
      <c r="AT990" s="104"/>
      <c r="AV990" s="104"/>
      <c r="AW990" s="88"/>
    </row>
    <row r="991" spans="14:49">
      <c r="N991" s="66"/>
      <c r="AN991" s="88"/>
      <c r="AO991" s="103"/>
      <c r="AP991" s="104"/>
      <c r="AR991" s="104"/>
      <c r="AS991" s="43"/>
      <c r="AT991" s="104"/>
      <c r="AV991" s="104"/>
      <c r="AW991" s="88"/>
    </row>
    <row r="992" spans="14:49">
      <c r="N992" s="66"/>
      <c r="AN992" s="88"/>
      <c r="AO992" s="103"/>
      <c r="AP992" s="104"/>
      <c r="AR992" s="104"/>
      <c r="AS992" s="43"/>
      <c r="AT992" s="104"/>
      <c r="AV992" s="104"/>
      <c r="AW992" s="88"/>
    </row>
    <row r="993" spans="14:49">
      <c r="N993" s="66"/>
      <c r="AN993" s="88"/>
      <c r="AO993" s="103"/>
      <c r="AP993" s="104"/>
      <c r="AR993" s="104"/>
      <c r="AS993" s="43"/>
      <c r="AT993" s="104"/>
      <c r="AV993" s="104"/>
      <c r="AW993" s="88"/>
    </row>
    <row r="994" spans="14:49">
      <c r="N994" s="66"/>
      <c r="AN994" s="88"/>
      <c r="AO994" s="103"/>
      <c r="AP994" s="104"/>
      <c r="AR994" s="104"/>
      <c r="AS994" s="43"/>
      <c r="AT994" s="104"/>
      <c r="AV994" s="104"/>
      <c r="AW994" s="88"/>
    </row>
    <row r="995" spans="14:49">
      <c r="N995" s="66"/>
      <c r="AN995" s="88"/>
      <c r="AO995" s="103"/>
      <c r="AP995" s="104"/>
      <c r="AR995" s="104"/>
      <c r="AS995" s="43"/>
      <c r="AT995" s="104"/>
      <c r="AV995" s="104"/>
      <c r="AW995" s="88"/>
    </row>
    <row r="996" spans="14:49">
      <c r="N996" s="66"/>
      <c r="AN996" s="88"/>
      <c r="AO996" s="103"/>
      <c r="AP996" s="104"/>
      <c r="AR996" s="104"/>
      <c r="AS996" s="43"/>
      <c r="AT996" s="104"/>
      <c r="AV996" s="104"/>
      <c r="AW996" s="88"/>
    </row>
    <row r="997" spans="14:49">
      <c r="N997" s="66"/>
      <c r="AN997" s="88"/>
      <c r="AO997" s="103"/>
      <c r="AP997" s="104"/>
      <c r="AR997" s="104"/>
      <c r="AS997" s="43"/>
      <c r="AT997" s="104"/>
      <c r="AV997" s="104"/>
      <c r="AW997" s="88"/>
    </row>
    <row r="998" spans="14:49">
      <c r="N998" s="66"/>
      <c r="AN998" s="88"/>
      <c r="AO998" s="103"/>
      <c r="AP998" s="104"/>
      <c r="AR998" s="104"/>
      <c r="AS998" s="43"/>
      <c r="AT998" s="104"/>
      <c r="AV998" s="104"/>
      <c r="AW998" s="88"/>
    </row>
    <row r="999" spans="14:49">
      <c r="N999" s="66"/>
      <c r="AN999" s="88"/>
      <c r="AO999" s="103"/>
      <c r="AP999" s="104"/>
      <c r="AR999" s="104"/>
      <c r="AS999" s="43"/>
      <c r="AT999" s="104"/>
      <c r="AV999" s="104"/>
      <c r="AW999" s="88"/>
    </row>
    <row r="1000" spans="14:49">
      <c r="N1000" s="66"/>
      <c r="AN1000" s="88"/>
      <c r="AO1000" s="103"/>
      <c r="AP1000" s="104"/>
      <c r="AR1000" s="104"/>
      <c r="AS1000" s="43"/>
      <c r="AT1000" s="104"/>
      <c r="AV1000" s="104"/>
      <c r="AW1000" s="88"/>
    </row>
    <row r="1001" spans="14:49">
      <c r="N1001" s="66"/>
      <c r="AN1001" s="88"/>
      <c r="AO1001" s="103"/>
      <c r="AP1001" s="104"/>
      <c r="AR1001" s="104"/>
      <c r="AS1001" s="43"/>
      <c r="AT1001" s="104"/>
      <c r="AV1001" s="104"/>
      <c r="AW1001" s="88"/>
    </row>
    <row r="1002" spans="14:49">
      <c r="N1002" s="66"/>
      <c r="AN1002" s="88"/>
      <c r="AO1002" s="103"/>
      <c r="AP1002" s="104"/>
      <c r="AR1002" s="104"/>
      <c r="AS1002" s="43"/>
      <c r="AT1002" s="104"/>
      <c r="AV1002" s="104"/>
      <c r="AW1002" s="88"/>
    </row>
    <row r="1003" spans="14:49">
      <c r="N1003" s="66"/>
      <c r="AN1003" s="88"/>
      <c r="AO1003" s="103"/>
      <c r="AP1003" s="104"/>
      <c r="AR1003" s="104"/>
      <c r="AS1003" s="43"/>
      <c r="AT1003" s="104"/>
      <c r="AV1003" s="104"/>
      <c r="AW1003" s="88"/>
    </row>
    <row r="1004" spans="14:49">
      <c r="N1004" s="66"/>
      <c r="AN1004" s="88"/>
      <c r="AO1004" s="103"/>
      <c r="AP1004" s="104"/>
      <c r="AR1004" s="104"/>
      <c r="AS1004" s="43"/>
      <c r="AT1004" s="104"/>
      <c r="AV1004" s="104"/>
      <c r="AW1004" s="88"/>
    </row>
    <row r="1005" spans="14:49">
      <c r="N1005" s="66"/>
      <c r="AN1005" s="88"/>
      <c r="AO1005" s="103"/>
      <c r="AP1005" s="104"/>
      <c r="AR1005" s="104"/>
      <c r="AS1005" s="43"/>
      <c r="AT1005" s="104"/>
      <c r="AV1005" s="104"/>
      <c r="AW1005" s="88"/>
    </row>
    <row r="1006" spans="14:49">
      <c r="N1006" s="66"/>
      <c r="AN1006" s="88"/>
      <c r="AO1006" s="103"/>
      <c r="AP1006" s="104"/>
      <c r="AR1006" s="104"/>
      <c r="AS1006" s="43"/>
      <c r="AT1006" s="104"/>
      <c r="AV1006" s="104"/>
      <c r="AW1006" s="88"/>
    </row>
    <row r="1007" spans="14:49">
      <c r="N1007" s="66"/>
      <c r="AN1007" s="88"/>
      <c r="AO1007" s="103"/>
      <c r="AP1007" s="104"/>
      <c r="AR1007" s="104"/>
      <c r="AS1007" s="43"/>
      <c r="AT1007" s="104"/>
      <c r="AV1007" s="104"/>
      <c r="AW1007" s="88"/>
    </row>
    <row r="1008" spans="14:49">
      <c r="N1008" s="66"/>
      <c r="AN1008" s="88"/>
      <c r="AO1008" s="103"/>
      <c r="AP1008" s="104"/>
      <c r="AR1008" s="104"/>
      <c r="AS1008" s="43"/>
      <c r="AT1008" s="104"/>
      <c r="AV1008" s="104"/>
      <c r="AW1008" s="88"/>
    </row>
    <row r="1009" spans="14:49">
      <c r="N1009" s="66"/>
      <c r="AN1009" s="88"/>
      <c r="AO1009" s="103"/>
      <c r="AP1009" s="104"/>
      <c r="AR1009" s="104"/>
      <c r="AS1009" s="43"/>
      <c r="AT1009" s="104"/>
      <c r="AV1009" s="104"/>
      <c r="AW1009" s="88"/>
    </row>
    <row r="1010" spans="14:49">
      <c r="N1010" s="66"/>
      <c r="AN1010" s="88"/>
      <c r="AO1010" s="103"/>
      <c r="AP1010" s="104"/>
      <c r="AR1010" s="104"/>
      <c r="AS1010" s="43"/>
      <c r="AT1010" s="104"/>
      <c r="AV1010" s="104"/>
      <c r="AW1010" s="88"/>
    </row>
    <row r="1011" spans="14:49">
      <c r="N1011" s="66"/>
      <c r="AN1011" s="88"/>
      <c r="AO1011" s="103"/>
      <c r="AP1011" s="104"/>
      <c r="AR1011" s="104"/>
      <c r="AS1011" s="43"/>
      <c r="AT1011" s="104"/>
      <c r="AV1011" s="104"/>
      <c r="AW1011" s="88"/>
    </row>
    <row r="1012" spans="14:49">
      <c r="N1012" s="66"/>
      <c r="AN1012" s="88"/>
      <c r="AO1012" s="103"/>
      <c r="AP1012" s="104"/>
      <c r="AR1012" s="104"/>
      <c r="AS1012" s="43"/>
      <c r="AT1012" s="104"/>
      <c r="AV1012" s="104"/>
      <c r="AW1012" s="88"/>
    </row>
    <row r="1013" spans="14:49">
      <c r="N1013" s="66"/>
      <c r="AN1013" s="88"/>
      <c r="AO1013" s="103"/>
      <c r="AP1013" s="104"/>
      <c r="AR1013" s="104"/>
      <c r="AS1013" s="43"/>
      <c r="AT1013" s="104"/>
      <c r="AV1013" s="104"/>
      <c r="AW1013" s="88"/>
    </row>
    <row r="1014" spans="14:49">
      <c r="N1014" s="66"/>
      <c r="AN1014" s="88"/>
      <c r="AO1014" s="103"/>
      <c r="AP1014" s="104"/>
      <c r="AR1014" s="104"/>
      <c r="AS1014" s="43"/>
      <c r="AT1014" s="104"/>
      <c r="AV1014" s="104"/>
      <c r="AW1014" s="88"/>
    </row>
    <row r="1015" spans="14:49">
      <c r="N1015" s="66"/>
      <c r="AN1015" s="88"/>
      <c r="AO1015" s="103"/>
      <c r="AP1015" s="104"/>
      <c r="AR1015" s="104"/>
      <c r="AS1015" s="43"/>
      <c r="AT1015" s="104"/>
      <c r="AV1015" s="104"/>
      <c r="AW1015" s="88"/>
    </row>
    <row r="1016" spans="14:49">
      <c r="N1016" s="66"/>
      <c r="AN1016" s="88"/>
      <c r="AO1016" s="103"/>
      <c r="AP1016" s="104"/>
      <c r="AR1016" s="104"/>
      <c r="AS1016" s="43"/>
      <c r="AT1016" s="104"/>
      <c r="AV1016" s="104"/>
      <c r="AW1016" s="88"/>
    </row>
    <row r="1017" spans="14:49">
      <c r="N1017" s="66"/>
      <c r="AN1017" s="88"/>
      <c r="AO1017" s="103"/>
      <c r="AP1017" s="104"/>
      <c r="AR1017" s="104"/>
      <c r="AS1017" s="43"/>
      <c r="AT1017" s="104"/>
      <c r="AV1017" s="104"/>
      <c r="AW1017" s="88"/>
    </row>
    <row r="1018" spans="14:49">
      <c r="N1018" s="66"/>
      <c r="AN1018" s="88"/>
      <c r="AO1018" s="103"/>
      <c r="AP1018" s="104"/>
      <c r="AR1018" s="104"/>
      <c r="AS1018" s="43"/>
      <c r="AT1018" s="104"/>
      <c r="AV1018" s="104"/>
      <c r="AW1018" s="88"/>
    </row>
    <row r="1019" spans="14:49">
      <c r="N1019" s="66"/>
      <c r="AN1019" s="88"/>
      <c r="AO1019" s="103"/>
      <c r="AP1019" s="104"/>
      <c r="AR1019" s="104"/>
      <c r="AS1019" s="43"/>
      <c r="AT1019" s="104"/>
      <c r="AV1019" s="104"/>
      <c r="AW1019" s="88"/>
    </row>
    <row r="1020" spans="14:49">
      <c r="N1020" s="66"/>
      <c r="AN1020" s="88"/>
      <c r="AO1020" s="103"/>
      <c r="AP1020" s="104"/>
      <c r="AR1020" s="104"/>
      <c r="AS1020" s="43"/>
      <c r="AT1020" s="104"/>
      <c r="AV1020" s="104"/>
      <c r="AW1020" s="88"/>
    </row>
    <row r="1021" spans="14:49">
      <c r="N1021" s="66"/>
      <c r="AN1021" s="88"/>
      <c r="AO1021" s="103"/>
      <c r="AP1021" s="104"/>
      <c r="AR1021" s="104"/>
      <c r="AS1021" s="43"/>
      <c r="AT1021" s="104"/>
      <c r="AV1021" s="104"/>
      <c r="AW1021" s="88"/>
    </row>
    <row r="1022" spans="14:49">
      <c r="N1022" s="66"/>
      <c r="AN1022" s="88"/>
      <c r="AO1022" s="103"/>
      <c r="AP1022" s="104"/>
      <c r="AR1022" s="104"/>
      <c r="AS1022" s="43"/>
      <c r="AT1022" s="104"/>
      <c r="AV1022" s="104"/>
      <c r="AW1022" s="88"/>
    </row>
    <row r="1023" spans="14:49">
      <c r="N1023" s="66"/>
      <c r="AN1023" s="88"/>
      <c r="AO1023" s="103"/>
      <c r="AP1023" s="104"/>
      <c r="AR1023" s="104"/>
      <c r="AS1023" s="43"/>
      <c r="AT1023" s="104"/>
      <c r="AV1023" s="104"/>
      <c r="AW1023" s="88"/>
    </row>
    <row r="1024" spans="14:49">
      <c r="N1024" s="66"/>
      <c r="AN1024" s="88"/>
      <c r="AO1024" s="103"/>
      <c r="AP1024" s="104"/>
      <c r="AR1024" s="104"/>
      <c r="AS1024" s="43"/>
      <c r="AT1024" s="104"/>
      <c r="AV1024" s="104"/>
      <c r="AW1024" s="88"/>
    </row>
    <row r="1025" spans="14:49">
      <c r="N1025" s="66"/>
      <c r="AN1025" s="88"/>
      <c r="AO1025" s="103"/>
      <c r="AP1025" s="104"/>
      <c r="AR1025" s="104"/>
      <c r="AS1025" s="43"/>
      <c r="AT1025" s="104"/>
      <c r="AV1025" s="104"/>
      <c r="AW1025" s="88"/>
    </row>
    <row r="1026" spans="14:49">
      <c r="N1026" s="66"/>
      <c r="AN1026" s="88"/>
      <c r="AO1026" s="103"/>
      <c r="AP1026" s="104"/>
      <c r="AR1026" s="104"/>
      <c r="AS1026" s="43"/>
      <c r="AT1026" s="104"/>
      <c r="AV1026" s="104"/>
      <c r="AW1026" s="88"/>
    </row>
    <row r="1027" spans="14:49">
      <c r="N1027" s="66"/>
      <c r="Y1027" s="80"/>
      <c r="AN1027" s="88"/>
      <c r="AO1027" s="103"/>
      <c r="AP1027" s="104"/>
      <c r="AR1027" s="104"/>
      <c r="AS1027" s="43"/>
      <c r="AT1027" s="104"/>
      <c r="AV1027" s="104"/>
      <c r="AW1027" s="88"/>
    </row>
    <row r="1028" spans="14:49">
      <c r="N1028" s="66"/>
      <c r="AN1028" s="88"/>
      <c r="AO1028" s="103"/>
      <c r="AP1028" s="104"/>
      <c r="AR1028" s="104"/>
      <c r="AS1028" s="43"/>
      <c r="AT1028" s="104"/>
      <c r="AV1028" s="104"/>
      <c r="AW1028" s="88"/>
    </row>
    <row r="1029" spans="14:49">
      <c r="N1029" s="66"/>
      <c r="AN1029" s="88"/>
      <c r="AO1029" s="103"/>
      <c r="AP1029" s="104"/>
      <c r="AR1029" s="104"/>
      <c r="AS1029" s="43"/>
      <c r="AT1029" s="104"/>
      <c r="AV1029" s="104"/>
      <c r="AW1029" s="88"/>
    </row>
    <row r="1030" spans="14:49">
      <c r="N1030" s="66"/>
      <c r="AN1030" s="88"/>
      <c r="AO1030" s="103"/>
      <c r="AP1030" s="104"/>
      <c r="AR1030" s="104"/>
      <c r="AS1030" s="43"/>
      <c r="AT1030" s="104"/>
      <c r="AV1030" s="104"/>
      <c r="AW1030" s="88"/>
    </row>
    <row r="1031" spans="14:49">
      <c r="N1031" s="66"/>
      <c r="AN1031" s="88"/>
      <c r="AO1031" s="103"/>
      <c r="AP1031" s="104"/>
      <c r="AR1031" s="104"/>
      <c r="AS1031" s="43"/>
      <c r="AT1031" s="104"/>
      <c r="AV1031" s="104"/>
      <c r="AW1031" s="88"/>
    </row>
    <row r="1032" spans="14:49">
      <c r="N1032" s="66"/>
      <c r="AN1032" s="88"/>
      <c r="AO1032" s="103"/>
      <c r="AP1032" s="104"/>
      <c r="AR1032" s="104"/>
      <c r="AS1032" s="43"/>
      <c r="AT1032" s="104"/>
      <c r="AV1032" s="104"/>
      <c r="AW1032" s="88"/>
    </row>
    <row r="1033" spans="14:49">
      <c r="N1033" s="66"/>
      <c r="AN1033" s="88"/>
      <c r="AO1033" s="103"/>
      <c r="AP1033" s="104"/>
      <c r="AR1033" s="104"/>
      <c r="AS1033" s="43"/>
      <c r="AT1033" s="104"/>
      <c r="AV1033" s="104"/>
      <c r="AW1033" s="88"/>
    </row>
    <row r="1034" spans="14:49">
      <c r="N1034" s="66"/>
      <c r="AN1034" s="88"/>
      <c r="AO1034" s="103"/>
      <c r="AP1034" s="104"/>
      <c r="AR1034" s="104"/>
      <c r="AS1034" s="43"/>
      <c r="AT1034" s="104"/>
      <c r="AV1034" s="104"/>
      <c r="AW1034" s="88"/>
    </row>
    <row r="1035" spans="14:49">
      <c r="N1035" s="66"/>
      <c r="AN1035" s="88"/>
      <c r="AO1035" s="103"/>
      <c r="AP1035" s="104"/>
      <c r="AR1035" s="104"/>
      <c r="AS1035" s="43"/>
      <c r="AT1035" s="104"/>
      <c r="AV1035" s="104"/>
      <c r="AW1035" s="88"/>
    </row>
    <row r="1036" spans="14:49">
      <c r="N1036" s="66"/>
      <c r="AN1036" s="88"/>
      <c r="AO1036" s="103"/>
      <c r="AP1036" s="104"/>
      <c r="AR1036" s="104"/>
      <c r="AS1036" s="43"/>
      <c r="AT1036" s="104"/>
      <c r="AV1036" s="104"/>
      <c r="AW1036" s="88"/>
    </row>
    <row r="1037" spans="14:49">
      <c r="N1037" s="66"/>
      <c r="AN1037" s="88"/>
      <c r="AO1037" s="103"/>
      <c r="AP1037" s="104"/>
      <c r="AR1037" s="104"/>
      <c r="AS1037" s="43"/>
      <c r="AT1037" s="104"/>
      <c r="AV1037" s="104"/>
      <c r="AW1037" s="88"/>
    </row>
    <row r="1038" spans="14:49">
      <c r="N1038" s="66"/>
      <c r="AN1038" s="88"/>
      <c r="AO1038" s="103"/>
      <c r="AP1038" s="104"/>
      <c r="AR1038" s="104"/>
      <c r="AS1038" s="43"/>
      <c r="AT1038" s="104"/>
      <c r="AV1038" s="104"/>
      <c r="AW1038" s="88"/>
    </row>
    <row r="1039" spans="14:49">
      <c r="N1039" s="66"/>
      <c r="AN1039" s="88"/>
      <c r="AO1039" s="103"/>
      <c r="AP1039" s="104"/>
      <c r="AR1039" s="104"/>
      <c r="AS1039" s="43"/>
      <c r="AT1039" s="104"/>
      <c r="AV1039" s="104"/>
      <c r="AW1039" s="88"/>
    </row>
    <row r="1040" spans="14:49">
      <c r="N1040" s="66"/>
      <c r="AN1040" s="88"/>
      <c r="AO1040" s="103"/>
      <c r="AP1040" s="104"/>
      <c r="AR1040" s="104"/>
      <c r="AS1040" s="43"/>
      <c r="AT1040" s="104"/>
      <c r="AV1040" s="104"/>
      <c r="AW1040" s="88"/>
    </row>
    <row r="1041" spans="14:49">
      <c r="N1041" s="66"/>
      <c r="AN1041" s="88"/>
      <c r="AO1041" s="103"/>
      <c r="AP1041" s="104"/>
      <c r="AR1041" s="104"/>
      <c r="AS1041" s="43"/>
      <c r="AT1041" s="104"/>
      <c r="AV1041" s="104"/>
      <c r="AW1041" s="88"/>
    </row>
    <row r="1042" spans="14:49">
      <c r="N1042" s="66"/>
      <c r="AN1042" s="88"/>
      <c r="AO1042" s="103"/>
      <c r="AP1042" s="104"/>
      <c r="AR1042" s="104"/>
      <c r="AS1042" s="43"/>
      <c r="AT1042" s="104"/>
      <c r="AV1042" s="104"/>
      <c r="AW1042" s="88"/>
    </row>
    <row r="1043" spans="14:49">
      <c r="N1043" s="66"/>
      <c r="AN1043" s="88"/>
      <c r="AO1043" s="103"/>
      <c r="AP1043" s="104"/>
      <c r="AR1043" s="104"/>
      <c r="AS1043" s="43"/>
      <c r="AT1043" s="104"/>
      <c r="AV1043" s="104"/>
      <c r="AW1043" s="88"/>
    </row>
    <row r="1044" spans="14:49">
      <c r="N1044" s="66"/>
      <c r="AN1044" s="88"/>
      <c r="AO1044" s="103"/>
      <c r="AP1044" s="104"/>
      <c r="AR1044" s="104"/>
      <c r="AS1044" s="43"/>
      <c r="AT1044" s="104"/>
      <c r="AV1044" s="104"/>
      <c r="AW1044" s="88"/>
    </row>
    <row r="1045" spans="14:49">
      <c r="N1045" s="66"/>
      <c r="AN1045" s="88"/>
      <c r="AO1045" s="103"/>
      <c r="AP1045" s="104"/>
      <c r="AR1045" s="104"/>
      <c r="AS1045" s="43"/>
      <c r="AT1045" s="104"/>
      <c r="AV1045" s="104"/>
      <c r="AW1045" s="88"/>
    </row>
    <row r="1046" spans="14:49">
      <c r="N1046" s="66"/>
      <c r="AN1046" s="88"/>
      <c r="AO1046" s="103"/>
      <c r="AP1046" s="104"/>
      <c r="AR1046" s="104"/>
      <c r="AS1046" s="43"/>
      <c r="AT1046" s="104"/>
      <c r="AV1046" s="104"/>
      <c r="AW1046" s="88"/>
    </row>
    <row r="1047" spans="14:49">
      <c r="N1047" s="66"/>
      <c r="AN1047" s="88"/>
      <c r="AO1047" s="103"/>
      <c r="AP1047" s="104"/>
      <c r="AR1047" s="104"/>
      <c r="AS1047" s="43"/>
      <c r="AT1047" s="104"/>
      <c r="AV1047" s="104"/>
      <c r="AW1047" s="88"/>
    </row>
    <row r="1048" spans="14:49">
      <c r="N1048" s="66"/>
      <c r="AN1048" s="88"/>
      <c r="AO1048" s="103"/>
      <c r="AP1048" s="104"/>
      <c r="AR1048" s="104"/>
      <c r="AS1048" s="43"/>
      <c r="AT1048" s="104"/>
      <c r="AV1048" s="104"/>
      <c r="AW1048" s="88"/>
    </row>
    <row r="1049" spans="14:49">
      <c r="N1049" s="66"/>
      <c r="AN1049" s="88"/>
      <c r="AO1049" s="103"/>
      <c r="AP1049" s="104"/>
      <c r="AR1049" s="104"/>
      <c r="AS1049" s="43"/>
      <c r="AT1049" s="104"/>
      <c r="AV1049" s="104"/>
      <c r="AW1049" s="88"/>
    </row>
    <row r="1050" spans="14:49">
      <c r="N1050" s="66"/>
      <c r="AN1050" s="88"/>
      <c r="AO1050" s="103"/>
      <c r="AP1050" s="104"/>
      <c r="AR1050" s="104"/>
      <c r="AS1050" s="43"/>
      <c r="AT1050" s="104"/>
      <c r="AV1050" s="104"/>
      <c r="AW1050" s="88"/>
    </row>
    <row r="1051" spans="14:49">
      <c r="N1051" s="66"/>
      <c r="AN1051" s="88"/>
      <c r="AO1051" s="103"/>
      <c r="AP1051" s="104"/>
      <c r="AR1051" s="104"/>
      <c r="AS1051" s="43"/>
      <c r="AT1051" s="104"/>
      <c r="AV1051" s="104"/>
      <c r="AW1051" s="88"/>
    </row>
    <row r="1052" spans="14:49">
      <c r="N1052" s="66"/>
      <c r="AN1052" s="88"/>
      <c r="AO1052" s="103"/>
      <c r="AP1052" s="104"/>
      <c r="AR1052" s="104"/>
      <c r="AS1052" s="43"/>
      <c r="AT1052" s="104"/>
      <c r="AV1052" s="104"/>
      <c r="AW1052" s="88"/>
    </row>
    <row r="1053" spans="14:49">
      <c r="N1053" s="66"/>
      <c r="AN1053" s="88"/>
      <c r="AO1053" s="103"/>
      <c r="AP1053" s="104"/>
      <c r="AR1053" s="104"/>
      <c r="AS1053" s="43"/>
      <c r="AT1053" s="104"/>
      <c r="AV1053" s="104"/>
      <c r="AW1053" s="88"/>
    </row>
    <row r="1054" spans="14:49">
      <c r="N1054" s="66"/>
      <c r="AN1054" s="88"/>
      <c r="AO1054" s="103"/>
      <c r="AP1054" s="104"/>
      <c r="AR1054" s="104"/>
      <c r="AS1054" s="43"/>
      <c r="AT1054" s="104"/>
      <c r="AV1054" s="104"/>
      <c r="AW1054" s="88"/>
    </row>
    <row r="1055" spans="14:49">
      <c r="N1055" s="66"/>
      <c r="AN1055" s="88"/>
      <c r="AO1055" s="103"/>
      <c r="AP1055" s="104"/>
      <c r="AR1055" s="104"/>
      <c r="AS1055" s="43"/>
      <c r="AT1055" s="104"/>
      <c r="AV1055" s="104"/>
      <c r="AW1055" s="88"/>
    </row>
    <row r="1056" spans="14:49">
      <c r="N1056" s="66"/>
      <c r="AN1056" s="88"/>
      <c r="AO1056" s="103"/>
      <c r="AP1056" s="104"/>
      <c r="AR1056" s="104"/>
      <c r="AS1056" s="43"/>
      <c r="AT1056" s="104"/>
      <c r="AV1056" s="104"/>
      <c r="AW1056" s="88"/>
    </row>
    <row r="1057" spans="14:49">
      <c r="N1057" s="66"/>
      <c r="AN1057" s="88"/>
      <c r="AO1057" s="103"/>
      <c r="AP1057" s="104"/>
      <c r="AR1057" s="104"/>
      <c r="AS1057" s="43"/>
      <c r="AT1057" s="104"/>
      <c r="AV1057" s="104"/>
      <c r="AW1057" s="88"/>
    </row>
    <row r="1058" spans="14:49">
      <c r="N1058" s="66"/>
      <c r="AN1058" s="88"/>
      <c r="AO1058" s="103"/>
      <c r="AP1058" s="104"/>
      <c r="AR1058" s="104"/>
      <c r="AS1058" s="43"/>
      <c r="AT1058" s="104"/>
      <c r="AV1058" s="104"/>
      <c r="AW1058" s="88"/>
    </row>
    <row r="1059" spans="14:49">
      <c r="N1059" s="66"/>
      <c r="AN1059" s="88"/>
      <c r="AO1059" s="103"/>
      <c r="AP1059" s="104"/>
      <c r="AR1059" s="104"/>
      <c r="AS1059" s="43"/>
      <c r="AT1059" s="104"/>
      <c r="AV1059" s="104"/>
      <c r="AW1059" s="88"/>
    </row>
    <row r="1060" spans="14:49">
      <c r="N1060" s="66"/>
      <c r="AN1060" s="88"/>
      <c r="AO1060" s="103"/>
      <c r="AP1060" s="104"/>
      <c r="AR1060" s="104"/>
      <c r="AS1060" s="43"/>
      <c r="AT1060" s="104"/>
      <c r="AV1060" s="104"/>
      <c r="AW1060" s="88"/>
    </row>
    <row r="1061" spans="14:49">
      <c r="N1061" s="66"/>
      <c r="AN1061" s="88"/>
      <c r="AO1061" s="103"/>
      <c r="AP1061" s="104"/>
      <c r="AR1061" s="104"/>
      <c r="AS1061" s="43"/>
      <c r="AT1061" s="104"/>
      <c r="AV1061" s="104"/>
      <c r="AW1061" s="88"/>
    </row>
    <row r="1062" spans="14:49">
      <c r="N1062" s="66"/>
      <c r="AN1062" s="88"/>
      <c r="AO1062" s="103"/>
      <c r="AP1062" s="104"/>
      <c r="AR1062" s="104"/>
      <c r="AS1062" s="43"/>
      <c r="AT1062" s="104"/>
      <c r="AV1062" s="104"/>
      <c r="AW1062" s="88"/>
    </row>
    <row r="1063" spans="14:49">
      <c r="N1063" s="66"/>
      <c r="AN1063" s="88"/>
      <c r="AO1063" s="103"/>
      <c r="AP1063" s="104"/>
      <c r="AR1063" s="104"/>
      <c r="AS1063" s="43"/>
      <c r="AT1063" s="104"/>
      <c r="AV1063" s="104"/>
      <c r="AW1063" s="88"/>
    </row>
    <row r="1064" spans="14:49">
      <c r="N1064" s="66"/>
      <c r="AN1064" s="88"/>
      <c r="AO1064" s="103"/>
      <c r="AP1064" s="104"/>
      <c r="AR1064" s="104"/>
      <c r="AS1064" s="43"/>
      <c r="AT1064" s="104"/>
      <c r="AV1064" s="104"/>
      <c r="AW1064" s="88"/>
    </row>
    <row r="1065" spans="14:49">
      <c r="N1065" s="66"/>
      <c r="AN1065" s="88"/>
      <c r="AO1065" s="103"/>
      <c r="AP1065" s="104"/>
      <c r="AR1065" s="104"/>
      <c r="AS1065" s="43"/>
      <c r="AT1065" s="104"/>
      <c r="AV1065" s="104"/>
      <c r="AW1065" s="88"/>
    </row>
    <row r="1066" spans="14:49">
      <c r="N1066" s="66"/>
      <c r="AN1066" s="88"/>
      <c r="AO1066" s="103"/>
      <c r="AP1066" s="104"/>
      <c r="AR1066" s="104"/>
      <c r="AS1066" s="43"/>
      <c r="AT1066" s="104"/>
      <c r="AV1066" s="104"/>
      <c r="AW1066" s="88"/>
    </row>
    <row r="1067" spans="14:49">
      <c r="N1067" s="66"/>
      <c r="AN1067" s="88"/>
      <c r="AO1067" s="103"/>
      <c r="AP1067" s="104"/>
      <c r="AR1067" s="104"/>
      <c r="AS1067" s="43"/>
      <c r="AT1067" s="104"/>
      <c r="AV1067" s="104"/>
      <c r="AW1067" s="88"/>
    </row>
    <row r="1068" spans="14:49">
      <c r="N1068" s="66"/>
      <c r="Y1068" s="80"/>
      <c r="AN1068" s="88"/>
      <c r="AO1068" s="103"/>
      <c r="AP1068" s="104"/>
      <c r="AR1068" s="104"/>
      <c r="AS1068" s="43"/>
      <c r="AT1068" s="104"/>
      <c r="AV1068" s="104"/>
      <c r="AW1068" s="88"/>
    </row>
    <row r="1069" spans="14:49">
      <c r="N1069" s="66"/>
      <c r="AN1069" s="88"/>
      <c r="AO1069" s="103"/>
      <c r="AP1069" s="104"/>
      <c r="AR1069" s="104"/>
      <c r="AS1069" s="43"/>
      <c r="AT1069" s="104"/>
      <c r="AV1069" s="104"/>
      <c r="AW1069" s="88"/>
    </row>
    <row r="1070" spans="14:49">
      <c r="N1070" s="66"/>
      <c r="AN1070" s="88"/>
      <c r="AO1070" s="103"/>
      <c r="AP1070" s="104"/>
      <c r="AR1070" s="104"/>
      <c r="AS1070" s="43"/>
      <c r="AT1070" s="104"/>
      <c r="AV1070" s="104"/>
      <c r="AW1070" s="88"/>
    </row>
    <row r="1071" spans="14:49">
      <c r="N1071" s="66"/>
      <c r="AN1071" s="88"/>
      <c r="AO1071" s="103"/>
      <c r="AP1071" s="104"/>
      <c r="AR1071" s="104"/>
      <c r="AS1071" s="43"/>
      <c r="AT1071" s="104"/>
      <c r="AV1071" s="104"/>
      <c r="AW1071" s="88"/>
    </row>
    <row r="1072" spans="14:49">
      <c r="N1072" s="66"/>
      <c r="AN1072" s="88"/>
      <c r="AO1072" s="103"/>
      <c r="AP1072" s="104"/>
      <c r="AR1072" s="104"/>
      <c r="AS1072" s="43"/>
      <c r="AT1072" s="104"/>
      <c r="AV1072" s="104"/>
      <c r="AW1072" s="88"/>
    </row>
    <row r="1073" spans="14:49">
      <c r="N1073" s="66"/>
      <c r="AN1073" s="88"/>
      <c r="AO1073" s="103"/>
      <c r="AP1073" s="104"/>
      <c r="AR1073" s="104"/>
      <c r="AS1073" s="43"/>
      <c r="AT1073" s="104"/>
      <c r="AV1073" s="104"/>
      <c r="AW1073" s="88"/>
    </row>
    <row r="1074" spans="14:49">
      <c r="N1074" s="66"/>
      <c r="AN1074" s="88"/>
      <c r="AO1074" s="103"/>
      <c r="AP1074" s="104"/>
      <c r="AR1074" s="104"/>
      <c r="AS1074" s="43"/>
      <c r="AT1074" s="104"/>
      <c r="AV1074" s="104"/>
      <c r="AW1074" s="88"/>
    </row>
    <row r="1075" spans="14:49">
      <c r="N1075" s="66"/>
      <c r="AN1075" s="88"/>
      <c r="AO1075" s="103"/>
      <c r="AP1075" s="104"/>
      <c r="AR1075" s="104"/>
      <c r="AS1075" s="43"/>
      <c r="AT1075" s="104"/>
      <c r="AV1075" s="104"/>
      <c r="AW1075" s="88"/>
    </row>
    <row r="1076" spans="14:49">
      <c r="N1076" s="66"/>
      <c r="AN1076" s="88"/>
      <c r="AO1076" s="103"/>
      <c r="AP1076" s="104"/>
      <c r="AR1076" s="104"/>
      <c r="AS1076" s="43"/>
      <c r="AT1076" s="104"/>
      <c r="AV1076" s="104"/>
      <c r="AW1076" s="88"/>
    </row>
    <row r="1077" spans="14:49">
      <c r="N1077" s="66"/>
      <c r="AN1077" s="88"/>
      <c r="AO1077" s="103"/>
      <c r="AP1077" s="104"/>
      <c r="AR1077" s="104"/>
      <c r="AS1077" s="43"/>
      <c r="AT1077" s="104"/>
      <c r="AV1077" s="104"/>
      <c r="AW1077" s="88"/>
    </row>
    <row r="1078" spans="14:49">
      <c r="N1078" s="66"/>
      <c r="AN1078" s="88"/>
      <c r="AO1078" s="103"/>
      <c r="AP1078" s="104"/>
      <c r="AR1078" s="104"/>
      <c r="AS1078" s="43"/>
      <c r="AT1078" s="104"/>
      <c r="AV1078" s="104"/>
      <c r="AW1078" s="88"/>
    </row>
    <row r="1079" spans="14:49">
      <c r="N1079" s="66"/>
      <c r="AN1079" s="88"/>
      <c r="AO1079" s="103"/>
      <c r="AP1079" s="104"/>
      <c r="AR1079" s="104"/>
      <c r="AS1079" s="43"/>
      <c r="AT1079" s="104"/>
      <c r="AV1079" s="104"/>
      <c r="AW1079" s="88"/>
    </row>
    <row r="1080" spans="14:49">
      <c r="N1080" s="66"/>
      <c r="AN1080" s="88"/>
      <c r="AO1080" s="103"/>
      <c r="AP1080" s="104"/>
      <c r="AR1080" s="104"/>
      <c r="AS1080" s="43"/>
      <c r="AT1080" s="104"/>
      <c r="AV1080" s="104"/>
      <c r="AW1080" s="88"/>
    </row>
    <row r="1081" spans="14:49">
      <c r="N1081" s="66"/>
      <c r="AN1081" s="88"/>
      <c r="AO1081" s="103"/>
      <c r="AP1081" s="104"/>
      <c r="AR1081" s="104"/>
      <c r="AS1081" s="43"/>
      <c r="AT1081" s="104"/>
      <c r="AV1081" s="104"/>
      <c r="AW1081" s="88"/>
    </row>
    <row r="1082" spans="14:49">
      <c r="N1082" s="66"/>
      <c r="AN1082" s="88"/>
      <c r="AO1082" s="103"/>
      <c r="AP1082" s="104"/>
      <c r="AR1082" s="104"/>
      <c r="AS1082" s="43"/>
      <c r="AT1082" s="104"/>
      <c r="AV1082" s="104"/>
      <c r="AW1082" s="88"/>
    </row>
    <row r="1083" spans="14:49">
      <c r="N1083" s="66"/>
      <c r="AN1083" s="88"/>
      <c r="AO1083" s="103"/>
      <c r="AP1083" s="104"/>
      <c r="AR1083" s="104"/>
      <c r="AS1083" s="43"/>
      <c r="AT1083" s="104"/>
      <c r="AV1083" s="104"/>
      <c r="AW1083" s="88"/>
    </row>
    <row r="1084" spans="14:49">
      <c r="N1084" s="66"/>
      <c r="AN1084" s="88"/>
      <c r="AO1084" s="103"/>
      <c r="AP1084" s="104"/>
      <c r="AR1084" s="104"/>
      <c r="AS1084" s="43"/>
      <c r="AT1084" s="104"/>
      <c r="AV1084" s="104"/>
      <c r="AW1084" s="88"/>
    </row>
    <row r="1085" spans="14:49">
      <c r="N1085" s="66"/>
      <c r="AN1085" s="88"/>
      <c r="AO1085" s="103"/>
      <c r="AP1085" s="104"/>
      <c r="AR1085" s="104"/>
      <c r="AS1085" s="43"/>
      <c r="AT1085" s="104"/>
      <c r="AV1085" s="104"/>
      <c r="AW1085" s="88"/>
    </row>
    <row r="1086" spans="14:49">
      <c r="N1086" s="66"/>
      <c r="AN1086" s="88"/>
      <c r="AO1086" s="103"/>
      <c r="AP1086" s="104"/>
      <c r="AR1086" s="104"/>
      <c r="AS1086" s="43"/>
      <c r="AT1086" s="104"/>
      <c r="AV1086" s="104"/>
      <c r="AW1086" s="88"/>
    </row>
    <row r="1087" spans="14:49">
      <c r="N1087" s="66"/>
      <c r="AN1087" s="88"/>
      <c r="AO1087" s="103"/>
      <c r="AP1087" s="104"/>
      <c r="AR1087" s="104"/>
      <c r="AS1087" s="43"/>
      <c r="AT1087" s="104"/>
      <c r="AV1087" s="104"/>
      <c r="AW1087" s="88"/>
    </row>
    <row r="1088" spans="14:49">
      <c r="N1088" s="66"/>
      <c r="AN1088" s="88"/>
      <c r="AO1088" s="103"/>
      <c r="AP1088" s="104"/>
      <c r="AR1088" s="104"/>
      <c r="AS1088" s="43"/>
      <c r="AT1088" s="104"/>
      <c r="AV1088" s="104"/>
      <c r="AW1088" s="88"/>
    </row>
    <row r="1089" spans="14:49">
      <c r="N1089" s="66"/>
      <c r="AN1089" s="88"/>
      <c r="AO1089" s="103"/>
      <c r="AP1089" s="104"/>
      <c r="AR1089" s="104"/>
      <c r="AS1089" s="43"/>
      <c r="AT1089" s="104"/>
      <c r="AV1089" s="104"/>
      <c r="AW1089" s="88"/>
    </row>
    <row r="1090" spans="14:49">
      <c r="N1090" s="66"/>
      <c r="AN1090" s="88"/>
      <c r="AO1090" s="103"/>
      <c r="AP1090" s="104"/>
      <c r="AR1090" s="104"/>
      <c r="AS1090" s="43"/>
      <c r="AT1090" s="104"/>
      <c r="AV1090" s="104"/>
      <c r="AW1090" s="88"/>
    </row>
    <row r="1091" spans="14:49">
      <c r="N1091" s="66"/>
      <c r="AN1091" s="88"/>
      <c r="AO1091" s="103"/>
      <c r="AP1091" s="104"/>
      <c r="AR1091" s="104"/>
      <c r="AS1091" s="43"/>
      <c r="AT1091" s="104"/>
      <c r="AV1091" s="104"/>
      <c r="AW1091" s="88"/>
    </row>
    <row r="1092" spans="14:49">
      <c r="N1092" s="66"/>
      <c r="AN1092" s="88"/>
      <c r="AO1092" s="103"/>
      <c r="AP1092" s="104"/>
      <c r="AR1092" s="104"/>
      <c r="AS1092" s="43"/>
      <c r="AT1092" s="104"/>
      <c r="AV1092" s="104"/>
      <c r="AW1092" s="88"/>
    </row>
    <row r="1093" spans="14:49">
      <c r="N1093" s="66"/>
      <c r="AN1093" s="88"/>
      <c r="AO1093" s="103"/>
      <c r="AP1093" s="104"/>
      <c r="AR1093" s="104"/>
      <c r="AS1093" s="43"/>
      <c r="AT1093" s="104"/>
      <c r="AV1093" s="104"/>
      <c r="AW1093" s="88"/>
    </row>
    <row r="1094" spans="14:49">
      <c r="N1094" s="66"/>
      <c r="AN1094" s="88"/>
      <c r="AO1094" s="103"/>
      <c r="AP1094" s="104"/>
      <c r="AR1094" s="104"/>
      <c r="AS1094" s="43"/>
      <c r="AT1094" s="104"/>
      <c r="AV1094" s="104"/>
      <c r="AW1094" s="88"/>
    </row>
    <row r="1095" spans="14:49">
      <c r="N1095" s="66"/>
      <c r="AN1095" s="88"/>
      <c r="AO1095" s="103"/>
      <c r="AP1095" s="104"/>
      <c r="AR1095" s="104"/>
      <c r="AS1095" s="43"/>
      <c r="AT1095" s="104"/>
      <c r="AV1095" s="104"/>
      <c r="AW1095" s="88"/>
    </row>
    <row r="1096" spans="14:49">
      <c r="N1096" s="66"/>
      <c r="AN1096" s="88"/>
      <c r="AO1096" s="103"/>
      <c r="AP1096" s="104"/>
      <c r="AR1096" s="104"/>
      <c r="AS1096" s="43"/>
      <c r="AT1096" s="104"/>
      <c r="AV1096" s="104"/>
      <c r="AW1096" s="88"/>
    </row>
    <row r="1097" spans="14:49">
      <c r="N1097" s="66"/>
      <c r="AN1097" s="88"/>
      <c r="AO1097" s="103"/>
      <c r="AP1097" s="104"/>
      <c r="AR1097" s="104"/>
      <c r="AS1097" s="43"/>
      <c r="AT1097" s="104"/>
      <c r="AV1097" s="104"/>
      <c r="AW1097" s="88"/>
    </row>
    <row r="1098" spans="14:49">
      <c r="N1098" s="66"/>
      <c r="AN1098" s="88"/>
      <c r="AO1098" s="103"/>
      <c r="AP1098" s="104"/>
      <c r="AR1098" s="104"/>
      <c r="AS1098" s="43"/>
      <c r="AT1098" s="104"/>
      <c r="AV1098" s="104"/>
      <c r="AW1098" s="88"/>
    </row>
    <row r="1099" spans="14:49">
      <c r="N1099" s="66"/>
      <c r="AN1099" s="88"/>
      <c r="AO1099" s="103"/>
      <c r="AP1099" s="104"/>
      <c r="AR1099" s="104"/>
      <c r="AS1099" s="43"/>
      <c r="AT1099" s="104"/>
      <c r="AV1099" s="104"/>
      <c r="AW1099" s="88"/>
    </row>
    <row r="1100" spans="14:49">
      <c r="N1100" s="66"/>
      <c r="AN1100" s="88"/>
      <c r="AO1100" s="103"/>
      <c r="AP1100" s="104"/>
      <c r="AR1100" s="104"/>
      <c r="AS1100" s="43"/>
      <c r="AT1100" s="104"/>
      <c r="AV1100" s="104"/>
      <c r="AW1100" s="88"/>
    </row>
    <row r="1101" spans="14:49">
      <c r="N1101" s="66"/>
      <c r="AN1101" s="88"/>
      <c r="AO1101" s="103"/>
      <c r="AP1101" s="104"/>
      <c r="AR1101" s="104"/>
      <c r="AS1101" s="43"/>
      <c r="AT1101" s="104"/>
      <c r="AV1101" s="104"/>
      <c r="AW1101" s="88"/>
    </row>
    <row r="1102" spans="14:49">
      <c r="N1102" s="66"/>
      <c r="AN1102" s="88"/>
      <c r="AO1102" s="103"/>
      <c r="AP1102" s="104"/>
      <c r="AR1102" s="104"/>
      <c r="AS1102" s="43"/>
      <c r="AT1102" s="104"/>
      <c r="AV1102" s="104"/>
      <c r="AW1102" s="88"/>
    </row>
    <row r="1103" spans="14:49">
      <c r="N1103" s="66"/>
      <c r="AN1103" s="88"/>
      <c r="AO1103" s="103"/>
      <c r="AP1103" s="104"/>
      <c r="AR1103" s="104"/>
      <c r="AS1103" s="43"/>
      <c r="AT1103" s="104"/>
      <c r="AV1103" s="104"/>
      <c r="AW1103" s="88"/>
    </row>
    <row r="1104" spans="14:49">
      <c r="N1104" s="66"/>
      <c r="AN1104" s="88"/>
      <c r="AO1104" s="103"/>
      <c r="AP1104" s="104"/>
      <c r="AR1104" s="104"/>
      <c r="AS1104" s="43"/>
      <c r="AT1104" s="104"/>
      <c r="AV1104" s="104"/>
      <c r="AW1104" s="88"/>
    </row>
    <row r="1105" spans="14:49">
      <c r="N1105" s="66"/>
      <c r="AN1105" s="88"/>
      <c r="AO1105" s="103"/>
      <c r="AP1105" s="104"/>
      <c r="AR1105" s="104"/>
      <c r="AS1105" s="43"/>
      <c r="AT1105" s="104"/>
      <c r="AV1105" s="104"/>
      <c r="AW1105" s="88"/>
    </row>
    <row r="1106" spans="14:49">
      <c r="N1106" s="66"/>
      <c r="AN1106" s="88"/>
      <c r="AO1106" s="103"/>
      <c r="AP1106" s="104"/>
      <c r="AR1106" s="104"/>
      <c r="AS1106" s="43"/>
      <c r="AT1106" s="104"/>
      <c r="AV1106" s="104"/>
      <c r="AW1106" s="88"/>
    </row>
    <row r="1107" spans="14:49">
      <c r="N1107" s="66"/>
      <c r="AN1107" s="88"/>
      <c r="AO1107" s="103"/>
      <c r="AP1107" s="104"/>
      <c r="AR1107" s="104"/>
      <c r="AS1107" s="43"/>
      <c r="AT1107" s="104"/>
      <c r="AV1107" s="104"/>
      <c r="AW1107" s="88"/>
    </row>
    <row r="1108" spans="14:49">
      <c r="N1108" s="66"/>
      <c r="AN1108" s="88"/>
      <c r="AO1108" s="103"/>
      <c r="AP1108" s="104"/>
      <c r="AR1108" s="104"/>
      <c r="AS1108" s="43"/>
      <c r="AT1108" s="104"/>
      <c r="AV1108" s="104"/>
      <c r="AW1108" s="88"/>
    </row>
    <row r="1109" spans="14:49">
      <c r="N1109" s="66"/>
      <c r="Y1109" s="80"/>
      <c r="AN1109" s="88"/>
      <c r="AO1109" s="103"/>
      <c r="AP1109" s="104"/>
      <c r="AR1109" s="104"/>
      <c r="AS1109" s="43"/>
      <c r="AT1109" s="104"/>
      <c r="AV1109" s="104"/>
      <c r="AW1109" s="88"/>
    </row>
    <row r="1110" spans="14:49">
      <c r="N1110" s="66"/>
      <c r="AN1110" s="88"/>
      <c r="AO1110" s="103"/>
      <c r="AP1110" s="104"/>
      <c r="AR1110" s="104"/>
      <c r="AS1110" s="43"/>
      <c r="AT1110" s="104"/>
      <c r="AV1110" s="104"/>
      <c r="AW1110" s="88"/>
    </row>
    <row r="1111" spans="14:49">
      <c r="N1111" s="66"/>
      <c r="AN1111" s="88"/>
      <c r="AO1111" s="103"/>
      <c r="AP1111" s="104"/>
      <c r="AR1111" s="104"/>
      <c r="AS1111" s="43"/>
      <c r="AT1111" s="104"/>
      <c r="AV1111" s="104"/>
      <c r="AW1111" s="88"/>
    </row>
    <row r="1112" spans="14:49">
      <c r="N1112" s="66"/>
      <c r="AN1112" s="88"/>
      <c r="AO1112" s="103"/>
      <c r="AP1112" s="104"/>
      <c r="AR1112" s="104"/>
      <c r="AS1112" s="43"/>
      <c r="AT1112" s="104"/>
      <c r="AV1112" s="104"/>
      <c r="AW1112" s="88"/>
    </row>
    <row r="1113" spans="14:49">
      <c r="N1113" s="66"/>
      <c r="AN1113" s="88"/>
      <c r="AO1113" s="103"/>
      <c r="AP1113" s="104"/>
      <c r="AR1113" s="104"/>
      <c r="AS1113" s="43"/>
      <c r="AT1113" s="104"/>
      <c r="AV1113" s="104"/>
      <c r="AW1113" s="88"/>
    </row>
    <row r="1114" spans="14:49">
      <c r="N1114" s="66"/>
      <c r="AN1114" s="88"/>
      <c r="AO1114" s="103"/>
      <c r="AP1114" s="104"/>
      <c r="AR1114" s="104"/>
      <c r="AS1114" s="43"/>
      <c r="AT1114" s="104"/>
      <c r="AV1114" s="104"/>
      <c r="AW1114" s="88"/>
    </row>
    <row r="1115" spans="14:49">
      <c r="N1115" s="66"/>
      <c r="AN1115" s="88"/>
      <c r="AO1115" s="103"/>
      <c r="AP1115" s="104"/>
      <c r="AR1115" s="104"/>
      <c r="AS1115" s="43"/>
      <c r="AT1115" s="104"/>
      <c r="AV1115" s="104"/>
      <c r="AW1115" s="88"/>
    </row>
    <row r="1116" spans="14:49">
      <c r="N1116" s="66"/>
      <c r="AN1116" s="88"/>
      <c r="AO1116" s="103"/>
      <c r="AP1116" s="104"/>
      <c r="AR1116" s="104"/>
      <c r="AS1116" s="43"/>
      <c r="AT1116" s="104"/>
      <c r="AV1116" s="104"/>
      <c r="AW1116" s="88"/>
    </row>
    <row r="1117" spans="14:49">
      <c r="N1117" s="66"/>
      <c r="AN1117" s="88"/>
      <c r="AO1117" s="103"/>
      <c r="AP1117" s="104"/>
      <c r="AR1117" s="104"/>
      <c r="AS1117" s="43"/>
      <c r="AT1117" s="104"/>
      <c r="AV1117" s="104"/>
      <c r="AW1117" s="88"/>
    </row>
    <row r="1118" spans="14:49">
      <c r="N1118" s="66"/>
      <c r="AN1118" s="88"/>
      <c r="AO1118" s="103"/>
      <c r="AP1118" s="104"/>
      <c r="AR1118" s="104"/>
      <c r="AS1118" s="43"/>
      <c r="AT1118" s="104"/>
      <c r="AV1118" s="104"/>
      <c r="AW1118" s="88"/>
    </row>
    <row r="1119" spans="14:49">
      <c r="N1119" s="66"/>
      <c r="AN1119" s="88"/>
      <c r="AO1119" s="103"/>
      <c r="AP1119" s="104"/>
      <c r="AR1119" s="104"/>
      <c r="AS1119" s="43"/>
      <c r="AT1119" s="104"/>
      <c r="AV1119" s="104"/>
      <c r="AW1119" s="88"/>
    </row>
    <row r="1120" spans="14:49">
      <c r="N1120" s="66"/>
      <c r="AN1120" s="88"/>
      <c r="AO1120" s="103"/>
      <c r="AP1120" s="104"/>
      <c r="AR1120" s="104"/>
      <c r="AS1120" s="43"/>
      <c r="AT1120" s="104"/>
      <c r="AV1120" s="104"/>
      <c r="AW1120" s="88"/>
    </row>
    <row r="1121" spans="14:49">
      <c r="N1121" s="66"/>
      <c r="AN1121" s="88"/>
      <c r="AO1121" s="103"/>
      <c r="AP1121" s="104"/>
      <c r="AR1121" s="104"/>
      <c r="AS1121" s="43"/>
      <c r="AT1121" s="104"/>
      <c r="AV1121" s="104"/>
      <c r="AW1121" s="88"/>
    </row>
    <row r="1122" spans="14:49">
      <c r="N1122" s="66"/>
      <c r="AN1122" s="88"/>
      <c r="AO1122" s="103"/>
      <c r="AP1122" s="104"/>
      <c r="AR1122" s="104"/>
      <c r="AS1122" s="43"/>
      <c r="AT1122" s="104"/>
      <c r="AV1122" s="104"/>
      <c r="AW1122" s="88"/>
    </row>
    <row r="1123" spans="14:49">
      <c r="N1123" s="66"/>
      <c r="AN1123" s="88"/>
      <c r="AO1123" s="103"/>
      <c r="AP1123" s="104"/>
      <c r="AR1123" s="104"/>
      <c r="AS1123" s="43"/>
      <c r="AT1123" s="104"/>
      <c r="AV1123" s="104"/>
      <c r="AW1123" s="88"/>
    </row>
    <row r="1124" spans="14:49">
      <c r="N1124" s="66"/>
      <c r="AN1124" s="88"/>
      <c r="AO1124" s="103"/>
      <c r="AP1124" s="104"/>
      <c r="AR1124" s="104"/>
      <c r="AS1124" s="43"/>
      <c r="AT1124" s="104"/>
      <c r="AV1124" s="104"/>
      <c r="AW1124" s="88"/>
    </row>
    <row r="1125" spans="14:49">
      <c r="N1125" s="66"/>
      <c r="AN1125" s="88"/>
      <c r="AO1125" s="103"/>
      <c r="AP1125" s="104"/>
      <c r="AR1125" s="104"/>
      <c r="AS1125" s="43"/>
      <c r="AT1125" s="104"/>
      <c r="AV1125" s="104"/>
      <c r="AW1125" s="88"/>
    </row>
    <row r="1126" spans="14:49">
      <c r="N1126" s="66"/>
      <c r="AN1126" s="88"/>
      <c r="AO1126" s="103"/>
      <c r="AP1126" s="104"/>
      <c r="AR1126" s="104"/>
      <c r="AS1126" s="43"/>
      <c r="AT1126" s="104"/>
      <c r="AV1126" s="104"/>
      <c r="AW1126" s="88"/>
    </row>
    <row r="1127" spans="14:49">
      <c r="N1127" s="66"/>
      <c r="AN1127" s="88"/>
      <c r="AO1127" s="103"/>
      <c r="AP1127" s="104"/>
      <c r="AR1127" s="104"/>
      <c r="AS1127" s="43"/>
      <c r="AT1127" s="104"/>
      <c r="AV1127" s="104"/>
      <c r="AW1127" s="88"/>
    </row>
    <row r="1128" spans="14:49">
      <c r="N1128" s="66"/>
      <c r="AN1128" s="88"/>
      <c r="AO1128" s="103"/>
      <c r="AP1128" s="104"/>
      <c r="AR1128" s="104"/>
      <c r="AS1128" s="43"/>
      <c r="AT1128" s="104"/>
      <c r="AV1128" s="104"/>
      <c r="AW1128" s="88"/>
    </row>
    <row r="1129" spans="14:49">
      <c r="N1129" s="66"/>
      <c r="AN1129" s="88"/>
      <c r="AO1129" s="103"/>
      <c r="AP1129" s="104"/>
      <c r="AR1129" s="104"/>
      <c r="AS1129" s="43"/>
      <c r="AT1129" s="104"/>
      <c r="AV1129" s="104"/>
      <c r="AW1129" s="88"/>
    </row>
    <row r="1130" spans="14:49">
      <c r="N1130" s="66"/>
      <c r="AN1130" s="88"/>
      <c r="AO1130" s="103"/>
      <c r="AP1130" s="104"/>
      <c r="AR1130" s="104"/>
      <c r="AS1130" s="43"/>
      <c r="AT1130" s="104"/>
      <c r="AV1130" s="104"/>
      <c r="AW1130" s="88"/>
    </row>
    <row r="1131" spans="14:49">
      <c r="N1131" s="66"/>
      <c r="AN1131" s="88"/>
      <c r="AO1131" s="103"/>
      <c r="AP1131" s="104"/>
      <c r="AR1131" s="104"/>
      <c r="AS1131" s="43"/>
      <c r="AT1131" s="104"/>
      <c r="AV1131" s="104"/>
      <c r="AW1131" s="88"/>
    </row>
    <row r="1132" spans="14:49">
      <c r="N1132" s="66"/>
      <c r="AN1132" s="88"/>
      <c r="AO1132" s="103"/>
      <c r="AP1132" s="104"/>
      <c r="AR1132" s="104"/>
      <c r="AS1132" s="43"/>
      <c r="AT1132" s="104"/>
      <c r="AV1132" s="104"/>
      <c r="AW1132" s="88"/>
    </row>
    <row r="1133" spans="14:49">
      <c r="N1133" s="66"/>
      <c r="AN1133" s="88"/>
      <c r="AO1133" s="103"/>
      <c r="AP1133" s="104"/>
      <c r="AR1133" s="104"/>
      <c r="AS1133" s="43"/>
      <c r="AT1133" s="104"/>
      <c r="AV1133" s="104"/>
      <c r="AW1133" s="88"/>
    </row>
    <row r="1134" spans="14:49">
      <c r="N1134" s="66"/>
      <c r="AN1134" s="88"/>
      <c r="AO1134" s="103"/>
      <c r="AP1134" s="104"/>
      <c r="AR1134" s="104"/>
      <c r="AS1134" s="43"/>
      <c r="AT1134" s="104"/>
      <c r="AV1134" s="104"/>
      <c r="AW1134" s="88"/>
    </row>
    <row r="1135" spans="14:49">
      <c r="N1135" s="66"/>
      <c r="AN1135" s="88"/>
      <c r="AO1135" s="103"/>
      <c r="AP1135" s="104"/>
      <c r="AR1135" s="104"/>
      <c r="AS1135" s="43"/>
      <c r="AT1135" s="104"/>
      <c r="AV1135" s="104"/>
      <c r="AW1135" s="88"/>
    </row>
    <row r="1136" spans="14:49">
      <c r="N1136" s="66"/>
      <c r="AN1136" s="88"/>
      <c r="AO1136" s="103"/>
      <c r="AP1136" s="104"/>
      <c r="AR1136" s="104"/>
      <c r="AS1136" s="43"/>
      <c r="AT1136" s="104"/>
      <c r="AV1136" s="104"/>
      <c r="AW1136" s="88"/>
    </row>
    <row r="1137" spans="14:49">
      <c r="N1137" s="66"/>
      <c r="AN1137" s="88"/>
      <c r="AO1137" s="103"/>
      <c r="AP1137" s="104"/>
      <c r="AR1137" s="104"/>
      <c r="AS1137" s="43"/>
      <c r="AT1137" s="104"/>
      <c r="AV1137" s="104"/>
      <c r="AW1137" s="88"/>
    </row>
    <row r="1138" spans="14:49">
      <c r="N1138" s="66"/>
      <c r="AN1138" s="88"/>
      <c r="AO1138" s="103"/>
      <c r="AP1138" s="104"/>
      <c r="AR1138" s="104"/>
      <c r="AS1138" s="43"/>
      <c r="AT1138" s="104"/>
      <c r="AV1138" s="104"/>
      <c r="AW1138" s="88"/>
    </row>
    <row r="1139" spans="14:49">
      <c r="N1139" s="66"/>
      <c r="AN1139" s="88"/>
      <c r="AO1139" s="103"/>
      <c r="AP1139" s="104"/>
      <c r="AR1139" s="104"/>
      <c r="AS1139" s="43"/>
      <c r="AT1139" s="104"/>
      <c r="AV1139" s="104"/>
      <c r="AW1139" s="88"/>
    </row>
    <row r="1140" spans="14:49">
      <c r="N1140" s="66"/>
      <c r="AN1140" s="88"/>
      <c r="AO1140" s="103"/>
      <c r="AP1140" s="104"/>
      <c r="AR1140" s="104"/>
      <c r="AS1140" s="43"/>
      <c r="AT1140" s="104"/>
      <c r="AV1140" s="104"/>
      <c r="AW1140" s="88"/>
    </row>
    <row r="1141" spans="14:49">
      <c r="N1141" s="66"/>
      <c r="AN1141" s="88"/>
      <c r="AO1141" s="103"/>
      <c r="AP1141" s="104"/>
      <c r="AR1141" s="104"/>
      <c r="AS1141" s="43"/>
      <c r="AT1141" s="104"/>
      <c r="AV1141" s="104"/>
      <c r="AW1141" s="88"/>
    </row>
    <row r="1142" spans="14:49">
      <c r="N1142" s="66"/>
      <c r="AN1142" s="88"/>
      <c r="AO1142" s="103"/>
      <c r="AP1142" s="104"/>
      <c r="AR1142" s="104"/>
      <c r="AS1142" s="43"/>
      <c r="AT1142" s="104"/>
      <c r="AV1142" s="104"/>
      <c r="AW1142" s="88"/>
    </row>
    <row r="1143" spans="14:49">
      <c r="N1143" s="66"/>
      <c r="AN1143" s="88"/>
      <c r="AO1143" s="103"/>
      <c r="AP1143" s="104"/>
      <c r="AR1143" s="104"/>
      <c r="AS1143" s="43"/>
      <c r="AT1143" s="104"/>
      <c r="AV1143" s="104"/>
      <c r="AW1143" s="88"/>
    </row>
    <row r="1144" spans="14:49">
      <c r="N1144" s="66"/>
      <c r="AN1144" s="88"/>
      <c r="AO1144" s="103"/>
      <c r="AP1144" s="104"/>
      <c r="AR1144" s="104"/>
      <c r="AS1144" s="43"/>
      <c r="AT1144" s="104"/>
      <c r="AV1144" s="104"/>
      <c r="AW1144" s="88"/>
    </row>
    <row r="1145" spans="14:49">
      <c r="N1145" s="66"/>
      <c r="AN1145" s="88"/>
      <c r="AO1145" s="103"/>
      <c r="AP1145" s="104"/>
      <c r="AR1145" s="104"/>
      <c r="AS1145" s="43"/>
      <c r="AT1145" s="104"/>
      <c r="AV1145" s="104"/>
      <c r="AW1145" s="88"/>
    </row>
    <row r="1146" spans="14:49">
      <c r="N1146" s="66"/>
      <c r="AN1146" s="88"/>
      <c r="AO1146" s="103"/>
      <c r="AP1146" s="104"/>
      <c r="AR1146" s="104"/>
      <c r="AS1146" s="43"/>
      <c r="AT1146" s="104"/>
      <c r="AV1146" s="104"/>
      <c r="AW1146" s="88"/>
    </row>
    <row r="1147" spans="14:49">
      <c r="N1147" s="66"/>
      <c r="AN1147" s="88"/>
      <c r="AO1147" s="103"/>
      <c r="AP1147" s="104"/>
      <c r="AR1147" s="104"/>
      <c r="AS1147" s="43"/>
      <c r="AT1147" s="104"/>
      <c r="AV1147" s="104"/>
      <c r="AW1147" s="88"/>
    </row>
    <row r="1148" spans="14:49">
      <c r="N1148" s="66"/>
      <c r="AN1148" s="88"/>
      <c r="AO1148" s="103"/>
      <c r="AP1148" s="104"/>
      <c r="AR1148" s="104"/>
      <c r="AS1148" s="43"/>
      <c r="AT1148" s="104"/>
      <c r="AV1148" s="104"/>
      <c r="AW1148" s="88"/>
    </row>
    <row r="1149" spans="14:49">
      <c r="N1149" s="66"/>
      <c r="AN1149" s="88"/>
      <c r="AO1149" s="103"/>
      <c r="AP1149" s="104"/>
      <c r="AR1149" s="104"/>
      <c r="AS1149" s="43"/>
      <c r="AT1149" s="104"/>
      <c r="AV1149" s="104"/>
      <c r="AW1149" s="88"/>
    </row>
    <row r="1150" spans="14:49">
      <c r="N1150" s="66"/>
      <c r="Y1150" s="80"/>
      <c r="AN1150" s="88"/>
      <c r="AO1150" s="103"/>
      <c r="AP1150" s="104"/>
      <c r="AR1150" s="104"/>
      <c r="AS1150" s="43"/>
      <c r="AT1150" s="104"/>
      <c r="AV1150" s="104"/>
      <c r="AW1150" s="88"/>
    </row>
    <row r="1151" spans="14:49">
      <c r="N1151" s="66"/>
      <c r="AN1151" s="88"/>
      <c r="AO1151" s="103"/>
      <c r="AP1151" s="104"/>
      <c r="AR1151" s="104"/>
      <c r="AS1151" s="43"/>
      <c r="AT1151" s="104"/>
      <c r="AV1151" s="104"/>
      <c r="AW1151" s="88"/>
    </row>
    <row r="1152" spans="14:49">
      <c r="N1152" s="66"/>
      <c r="AN1152" s="88"/>
      <c r="AO1152" s="103"/>
      <c r="AP1152" s="104"/>
      <c r="AR1152" s="104"/>
      <c r="AS1152" s="43"/>
      <c r="AT1152" s="104"/>
      <c r="AV1152" s="104"/>
      <c r="AW1152" s="88"/>
    </row>
    <row r="1153" spans="14:49">
      <c r="N1153" s="66"/>
      <c r="AN1153" s="88"/>
      <c r="AO1153" s="103"/>
      <c r="AP1153" s="104"/>
      <c r="AR1153" s="104"/>
      <c r="AS1153" s="43"/>
      <c r="AT1153" s="104"/>
      <c r="AV1153" s="104"/>
      <c r="AW1153" s="88"/>
    </row>
    <row r="1154" spans="14:49">
      <c r="N1154" s="66"/>
      <c r="AN1154" s="88"/>
      <c r="AO1154" s="103"/>
      <c r="AP1154" s="104"/>
      <c r="AR1154" s="104"/>
      <c r="AS1154" s="43"/>
      <c r="AT1154" s="104"/>
      <c r="AV1154" s="104"/>
      <c r="AW1154" s="88"/>
    </row>
    <row r="1155" spans="14:49">
      <c r="N1155" s="66"/>
      <c r="AN1155" s="88"/>
      <c r="AO1155" s="103"/>
      <c r="AP1155" s="104"/>
      <c r="AR1155" s="104"/>
      <c r="AS1155" s="43"/>
      <c r="AT1155" s="104"/>
      <c r="AV1155" s="104"/>
      <c r="AW1155" s="88"/>
    </row>
    <row r="1156" spans="14:49">
      <c r="N1156" s="66"/>
      <c r="AN1156" s="88"/>
      <c r="AO1156" s="103"/>
      <c r="AP1156" s="104"/>
      <c r="AR1156" s="104"/>
      <c r="AS1156" s="43"/>
      <c r="AT1156" s="104"/>
      <c r="AV1156" s="104"/>
      <c r="AW1156" s="88"/>
    </row>
    <row r="1157" spans="14:49">
      <c r="N1157" s="66"/>
      <c r="AN1157" s="88"/>
      <c r="AO1157" s="103"/>
      <c r="AP1157" s="104"/>
      <c r="AR1157" s="104"/>
      <c r="AS1157" s="43"/>
      <c r="AT1157" s="104"/>
      <c r="AV1157" s="104"/>
      <c r="AW1157" s="88"/>
    </row>
    <row r="1158" spans="14:49">
      <c r="N1158" s="66"/>
      <c r="AN1158" s="88"/>
      <c r="AO1158" s="103"/>
      <c r="AP1158" s="104"/>
      <c r="AR1158" s="104"/>
      <c r="AS1158" s="43"/>
      <c r="AT1158" s="104"/>
      <c r="AV1158" s="104"/>
      <c r="AW1158" s="88"/>
    </row>
    <row r="1159" spans="14:49">
      <c r="N1159" s="66"/>
      <c r="AN1159" s="88"/>
      <c r="AO1159" s="103"/>
      <c r="AP1159" s="104"/>
      <c r="AR1159" s="104"/>
      <c r="AS1159" s="43"/>
      <c r="AT1159" s="104"/>
      <c r="AV1159" s="104"/>
      <c r="AW1159" s="88"/>
    </row>
    <row r="1160" spans="14:49">
      <c r="N1160" s="66"/>
      <c r="AN1160" s="88"/>
      <c r="AO1160" s="103"/>
      <c r="AP1160" s="104"/>
      <c r="AR1160" s="104"/>
      <c r="AS1160" s="43"/>
      <c r="AT1160" s="104"/>
      <c r="AV1160" s="104"/>
      <c r="AW1160" s="88"/>
    </row>
    <row r="1161" spans="14:49">
      <c r="N1161" s="66"/>
      <c r="AN1161" s="88"/>
      <c r="AO1161" s="103"/>
      <c r="AP1161" s="104"/>
      <c r="AR1161" s="104"/>
      <c r="AS1161" s="43"/>
      <c r="AT1161" s="104"/>
      <c r="AV1161" s="104"/>
      <c r="AW1161" s="88"/>
    </row>
    <row r="1162" spans="14:49">
      <c r="N1162" s="66"/>
      <c r="AN1162" s="88"/>
      <c r="AO1162" s="103"/>
      <c r="AP1162" s="104"/>
      <c r="AR1162" s="104"/>
      <c r="AS1162" s="43"/>
      <c r="AT1162" s="104"/>
      <c r="AV1162" s="104"/>
      <c r="AW1162" s="88"/>
    </row>
    <row r="1163" spans="14:49">
      <c r="N1163" s="66"/>
      <c r="AN1163" s="88"/>
      <c r="AO1163" s="103"/>
      <c r="AP1163" s="104"/>
      <c r="AR1163" s="104"/>
      <c r="AS1163" s="43"/>
      <c r="AT1163" s="104"/>
      <c r="AV1163" s="104"/>
      <c r="AW1163" s="88"/>
    </row>
    <row r="1164" spans="14:49">
      <c r="N1164" s="66"/>
      <c r="AN1164" s="88"/>
      <c r="AO1164" s="103"/>
      <c r="AP1164" s="104"/>
      <c r="AR1164" s="104"/>
      <c r="AS1164" s="43"/>
      <c r="AT1164" s="104"/>
      <c r="AV1164" s="104"/>
      <c r="AW1164" s="88"/>
    </row>
    <row r="1165" spans="14:49">
      <c r="N1165" s="66"/>
      <c r="AN1165" s="88"/>
      <c r="AO1165" s="103"/>
      <c r="AP1165" s="104"/>
      <c r="AR1165" s="104"/>
      <c r="AS1165" s="43"/>
      <c r="AT1165" s="104"/>
      <c r="AV1165" s="104"/>
      <c r="AW1165" s="88"/>
    </row>
    <row r="1166" spans="14:49">
      <c r="N1166" s="66"/>
      <c r="AN1166" s="88"/>
      <c r="AO1166" s="103"/>
      <c r="AP1166" s="104"/>
      <c r="AR1166" s="104"/>
      <c r="AS1166" s="43"/>
      <c r="AT1166" s="104"/>
      <c r="AV1166" s="104"/>
      <c r="AW1166" s="88"/>
    </row>
    <row r="1167" spans="14:49">
      <c r="N1167" s="66"/>
      <c r="AN1167" s="88"/>
      <c r="AO1167" s="103"/>
      <c r="AP1167" s="104"/>
      <c r="AR1167" s="104"/>
      <c r="AS1167" s="43"/>
      <c r="AT1167" s="104"/>
      <c r="AV1167" s="104"/>
      <c r="AW1167" s="88"/>
    </row>
    <row r="1168" spans="14:49">
      <c r="N1168" s="66"/>
      <c r="AN1168" s="88"/>
      <c r="AO1168" s="103"/>
      <c r="AP1168" s="104"/>
      <c r="AR1168" s="104"/>
      <c r="AS1168" s="43"/>
      <c r="AT1168" s="104"/>
      <c r="AV1168" s="104"/>
      <c r="AW1168" s="88"/>
    </row>
    <row r="1169" spans="14:49">
      <c r="N1169" s="66"/>
      <c r="AN1169" s="88"/>
      <c r="AO1169" s="103"/>
      <c r="AP1169" s="104"/>
      <c r="AR1169" s="104"/>
      <c r="AS1169" s="43"/>
      <c r="AT1169" s="104"/>
      <c r="AV1169" s="104"/>
      <c r="AW1169" s="88"/>
    </row>
    <row r="1170" spans="14:49">
      <c r="N1170" s="66"/>
      <c r="AN1170" s="88"/>
      <c r="AO1170" s="103"/>
      <c r="AP1170" s="104"/>
      <c r="AR1170" s="104"/>
      <c r="AS1170" s="43"/>
      <c r="AT1170" s="104"/>
      <c r="AV1170" s="104"/>
      <c r="AW1170" s="88"/>
    </row>
    <row r="1171" spans="14:49">
      <c r="N1171" s="66"/>
      <c r="AN1171" s="88"/>
      <c r="AO1171" s="103"/>
      <c r="AP1171" s="104"/>
      <c r="AR1171" s="104"/>
      <c r="AS1171" s="43"/>
      <c r="AT1171" s="104"/>
      <c r="AV1171" s="104"/>
      <c r="AW1171" s="88"/>
    </row>
    <row r="1172" spans="14:49">
      <c r="N1172" s="66"/>
      <c r="AN1172" s="88"/>
      <c r="AO1172" s="103"/>
      <c r="AP1172" s="104"/>
      <c r="AR1172" s="104"/>
      <c r="AS1172" s="43"/>
      <c r="AT1172" s="104"/>
      <c r="AV1172" s="104"/>
      <c r="AW1172" s="88"/>
    </row>
    <row r="1173" spans="14:49">
      <c r="N1173" s="66"/>
      <c r="AN1173" s="88"/>
      <c r="AO1173" s="103"/>
      <c r="AP1173" s="104"/>
      <c r="AR1173" s="104"/>
      <c r="AS1173" s="43"/>
      <c r="AT1173" s="104"/>
      <c r="AV1173" s="104"/>
      <c r="AW1173" s="88"/>
    </row>
    <row r="1174" spans="14:49">
      <c r="N1174" s="66"/>
      <c r="AN1174" s="88"/>
      <c r="AO1174" s="103"/>
      <c r="AP1174" s="104"/>
      <c r="AR1174" s="104"/>
      <c r="AS1174" s="43"/>
      <c r="AT1174" s="104"/>
      <c r="AV1174" s="104"/>
      <c r="AW1174" s="88"/>
    </row>
    <row r="1175" spans="14:49">
      <c r="N1175" s="66"/>
      <c r="AN1175" s="88"/>
      <c r="AO1175" s="103"/>
      <c r="AP1175" s="104"/>
      <c r="AR1175" s="104"/>
      <c r="AS1175" s="43"/>
      <c r="AT1175" s="104"/>
      <c r="AV1175" s="104"/>
      <c r="AW1175" s="88"/>
    </row>
    <row r="1176" spans="14:49">
      <c r="N1176" s="66"/>
      <c r="AN1176" s="88"/>
      <c r="AO1176" s="103"/>
      <c r="AP1176" s="104"/>
      <c r="AR1176" s="104"/>
      <c r="AS1176" s="43"/>
      <c r="AT1176" s="104"/>
      <c r="AV1176" s="104"/>
      <c r="AW1176" s="88"/>
    </row>
    <row r="1177" spans="14:49">
      <c r="N1177" s="66"/>
      <c r="AN1177" s="88"/>
      <c r="AO1177" s="103"/>
      <c r="AP1177" s="104"/>
      <c r="AR1177" s="104"/>
      <c r="AS1177" s="43"/>
      <c r="AT1177" s="104"/>
      <c r="AV1177" s="104"/>
      <c r="AW1177" s="88"/>
    </row>
    <row r="1178" spans="14:49">
      <c r="N1178" s="66"/>
      <c r="AN1178" s="88"/>
      <c r="AO1178" s="103"/>
      <c r="AP1178" s="104"/>
      <c r="AR1178" s="104"/>
      <c r="AS1178" s="43"/>
      <c r="AT1178" s="104"/>
      <c r="AV1178" s="104"/>
      <c r="AW1178" s="88"/>
    </row>
    <row r="1179" spans="14:49">
      <c r="N1179" s="66"/>
      <c r="AN1179" s="88"/>
      <c r="AO1179" s="103"/>
      <c r="AP1179" s="104"/>
      <c r="AR1179" s="104"/>
      <c r="AS1179" s="43"/>
      <c r="AT1179" s="104"/>
      <c r="AV1179" s="104"/>
      <c r="AW1179" s="88"/>
    </row>
    <row r="1180" spans="14:49">
      <c r="N1180" s="66"/>
      <c r="AN1180" s="88"/>
      <c r="AO1180" s="103"/>
      <c r="AP1180" s="104"/>
      <c r="AR1180" s="104"/>
      <c r="AS1180" s="43"/>
      <c r="AT1180" s="104"/>
      <c r="AV1180" s="104"/>
      <c r="AW1180" s="88"/>
    </row>
    <row r="1181" spans="14:49">
      <c r="N1181" s="66"/>
      <c r="AN1181" s="88"/>
      <c r="AO1181" s="103"/>
      <c r="AP1181" s="104"/>
      <c r="AR1181" s="104"/>
      <c r="AS1181" s="43"/>
      <c r="AT1181" s="104"/>
      <c r="AV1181" s="104"/>
      <c r="AW1181" s="88"/>
    </row>
    <row r="1182" spans="14:49">
      <c r="N1182" s="66"/>
      <c r="AN1182" s="88"/>
      <c r="AO1182" s="103"/>
      <c r="AP1182" s="104"/>
      <c r="AR1182" s="104"/>
      <c r="AS1182" s="43"/>
      <c r="AT1182" s="104"/>
      <c r="AV1182" s="104"/>
      <c r="AW1182" s="88"/>
    </row>
    <row r="1183" spans="14:49">
      <c r="N1183" s="66"/>
      <c r="AN1183" s="88"/>
      <c r="AO1183" s="103"/>
      <c r="AP1183" s="104"/>
      <c r="AR1183" s="104"/>
      <c r="AS1183" s="43"/>
      <c r="AT1183" s="104"/>
      <c r="AV1183" s="104"/>
      <c r="AW1183" s="88"/>
    </row>
    <row r="1184" spans="14:49">
      <c r="N1184" s="66"/>
      <c r="AN1184" s="88"/>
      <c r="AO1184" s="103"/>
      <c r="AP1184" s="104"/>
      <c r="AR1184" s="104"/>
      <c r="AS1184" s="43"/>
      <c r="AT1184" s="104"/>
      <c r="AV1184" s="104"/>
      <c r="AW1184" s="88"/>
    </row>
    <row r="1185" spans="14:49">
      <c r="N1185" s="66"/>
      <c r="AN1185" s="88"/>
      <c r="AO1185" s="103"/>
      <c r="AP1185" s="104"/>
      <c r="AR1185" s="104"/>
      <c r="AS1185" s="43"/>
      <c r="AT1185" s="104"/>
      <c r="AV1185" s="104"/>
      <c r="AW1185" s="88"/>
    </row>
    <row r="1186" spans="14:49">
      <c r="N1186" s="66"/>
      <c r="AN1186" s="88"/>
      <c r="AO1186" s="103"/>
      <c r="AP1186" s="104"/>
      <c r="AR1186" s="104"/>
      <c r="AS1186" s="43"/>
      <c r="AT1186" s="104"/>
      <c r="AV1186" s="104"/>
      <c r="AW1186" s="88"/>
    </row>
    <row r="1187" spans="14:49">
      <c r="N1187" s="66"/>
      <c r="AN1187" s="88"/>
      <c r="AO1187" s="103"/>
      <c r="AP1187" s="104"/>
      <c r="AR1187" s="104"/>
      <c r="AS1187" s="43"/>
      <c r="AT1187" s="104"/>
      <c r="AV1187" s="104"/>
      <c r="AW1187" s="88"/>
    </row>
    <row r="1188" spans="14:49">
      <c r="N1188" s="66"/>
      <c r="AN1188" s="88"/>
      <c r="AO1188" s="103"/>
      <c r="AP1188" s="104"/>
      <c r="AR1188" s="104"/>
      <c r="AS1188" s="43"/>
      <c r="AT1188" s="104"/>
      <c r="AV1188" s="104"/>
      <c r="AW1188" s="88"/>
    </row>
    <row r="1189" spans="14:49">
      <c r="N1189" s="66"/>
      <c r="AN1189" s="88"/>
      <c r="AO1189" s="103"/>
      <c r="AP1189" s="104"/>
      <c r="AR1189" s="104"/>
      <c r="AS1189" s="43"/>
      <c r="AT1189" s="104"/>
      <c r="AV1189" s="104"/>
      <c r="AW1189" s="88"/>
    </row>
    <row r="1190" spans="14:49">
      <c r="N1190" s="66"/>
      <c r="AN1190" s="88"/>
      <c r="AO1190" s="103"/>
      <c r="AP1190" s="104"/>
      <c r="AR1190" s="104"/>
      <c r="AS1190" s="43"/>
      <c r="AT1190" s="104"/>
      <c r="AV1190" s="104"/>
      <c r="AW1190" s="88"/>
    </row>
    <row r="1191" spans="14:49">
      <c r="N1191" s="66"/>
      <c r="Y1191" s="80"/>
      <c r="AN1191" s="88"/>
      <c r="AO1191" s="103"/>
      <c r="AP1191" s="104"/>
      <c r="AR1191" s="104"/>
      <c r="AS1191" s="43"/>
      <c r="AT1191" s="104"/>
      <c r="AV1191" s="104"/>
      <c r="AW1191" s="88"/>
    </row>
    <row r="1192" spans="14:49">
      <c r="N1192" s="66"/>
      <c r="AN1192" s="88"/>
      <c r="AO1192" s="103"/>
      <c r="AP1192" s="104"/>
      <c r="AR1192" s="104"/>
      <c r="AS1192" s="43"/>
      <c r="AT1192" s="104"/>
      <c r="AV1192" s="104"/>
      <c r="AW1192" s="88"/>
    </row>
    <row r="1193" spans="14:49">
      <c r="N1193" s="66"/>
      <c r="AN1193" s="88"/>
      <c r="AO1193" s="103"/>
      <c r="AP1193" s="104"/>
      <c r="AR1193" s="104"/>
      <c r="AS1193" s="43"/>
      <c r="AT1193" s="104"/>
      <c r="AV1193" s="104"/>
      <c r="AW1193" s="88"/>
    </row>
    <row r="1194" spans="14:49">
      <c r="N1194" s="66"/>
      <c r="AN1194" s="88"/>
      <c r="AO1194" s="103"/>
      <c r="AP1194" s="104"/>
      <c r="AR1194" s="104"/>
      <c r="AS1194" s="43"/>
      <c r="AT1194" s="104"/>
      <c r="AV1194" s="104"/>
      <c r="AW1194" s="88"/>
    </row>
    <row r="1195" spans="14:49">
      <c r="N1195" s="66"/>
      <c r="AN1195" s="88"/>
      <c r="AO1195" s="103"/>
      <c r="AP1195" s="104"/>
      <c r="AR1195" s="104"/>
      <c r="AS1195" s="43"/>
      <c r="AT1195" s="104"/>
      <c r="AV1195" s="104"/>
      <c r="AW1195" s="88"/>
    </row>
    <row r="1196" spans="14:49">
      <c r="N1196" s="66"/>
      <c r="AN1196" s="88"/>
      <c r="AO1196" s="103"/>
      <c r="AP1196" s="104"/>
      <c r="AR1196" s="104"/>
      <c r="AS1196" s="43"/>
      <c r="AT1196" s="104"/>
      <c r="AV1196" s="104"/>
      <c r="AW1196" s="88"/>
    </row>
    <row r="1197" spans="14:49">
      <c r="N1197" s="66"/>
      <c r="AN1197" s="88"/>
      <c r="AO1197" s="103"/>
      <c r="AP1197" s="104"/>
      <c r="AR1197" s="104"/>
      <c r="AS1197" s="43"/>
      <c r="AT1197" s="104"/>
      <c r="AV1197" s="104"/>
      <c r="AW1197" s="88"/>
    </row>
    <row r="1198" spans="14:49">
      <c r="N1198" s="66"/>
      <c r="AN1198" s="88"/>
      <c r="AO1198" s="103"/>
      <c r="AP1198" s="104"/>
      <c r="AR1198" s="104"/>
      <c r="AS1198" s="43"/>
      <c r="AT1198" s="104"/>
      <c r="AV1198" s="104"/>
      <c r="AW1198" s="88"/>
    </row>
    <row r="1199" spans="14:49">
      <c r="N1199" s="66"/>
      <c r="AN1199" s="88"/>
      <c r="AO1199" s="103"/>
      <c r="AP1199" s="104"/>
      <c r="AR1199" s="104"/>
      <c r="AS1199" s="43"/>
      <c r="AT1199" s="104"/>
      <c r="AV1199" s="104"/>
      <c r="AW1199" s="88"/>
    </row>
    <row r="1200" spans="14:49">
      <c r="N1200" s="66"/>
      <c r="AN1200" s="88"/>
      <c r="AO1200" s="103"/>
      <c r="AP1200" s="104"/>
      <c r="AR1200" s="104"/>
      <c r="AS1200" s="43"/>
      <c r="AT1200" s="104"/>
      <c r="AV1200" s="104"/>
      <c r="AW1200" s="88"/>
    </row>
    <row r="1201" spans="14:49">
      <c r="N1201" s="66"/>
      <c r="AN1201" s="88"/>
      <c r="AO1201" s="103"/>
      <c r="AP1201" s="104"/>
      <c r="AR1201" s="104"/>
      <c r="AS1201" s="43"/>
      <c r="AT1201" s="104"/>
      <c r="AV1201" s="104"/>
      <c r="AW1201" s="88"/>
    </row>
    <row r="1202" spans="14:49">
      <c r="N1202" s="66"/>
      <c r="AN1202" s="88"/>
      <c r="AO1202" s="103"/>
      <c r="AP1202" s="104"/>
      <c r="AR1202" s="104"/>
      <c r="AS1202" s="43"/>
      <c r="AT1202" s="104"/>
      <c r="AV1202" s="104"/>
      <c r="AW1202" s="88"/>
    </row>
    <row r="1203" spans="14:49">
      <c r="N1203" s="66"/>
      <c r="AN1203" s="88"/>
      <c r="AO1203" s="103"/>
      <c r="AP1203" s="104"/>
      <c r="AR1203" s="104"/>
      <c r="AS1203" s="43"/>
      <c r="AT1203" s="104"/>
      <c r="AV1203" s="104"/>
      <c r="AW1203" s="88"/>
    </row>
    <row r="1204" spans="14:49">
      <c r="N1204" s="66"/>
      <c r="AN1204" s="88"/>
      <c r="AO1204" s="103"/>
      <c r="AP1204" s="104"/>
      <c r="AR1204" s="104"/>
      <c r="AS1204" s="43"/>
      <c r="AT1204" s="104"/>
      <c r="AV1204" s="104"/>
      <c r="AW1204" s="88"/>
    </row>
    <row r="1205" spans="14:49">
      <c r="N1205" s="66"/>
      <c r="AN1205" s="88"/>
      <c r="AO1205" s="103"/>
      <c r="AP1205" s="104"/>
      <c r="AR1205" s="104"/>
      <c r="AS1205" s="43"/>
      <c r="AT1205" s="104"/>
      <c r="AV1205" s="104"/>
      <c r="AW1205" s="88"/>
    </row>
    <row r="1206" spans="14:49">
      <c r="N1206" s="66"/>
      <c r="AN1206" s="88"/>
      <c r="AO1206" s="103"/>
      <c r="AP1206" s="104"/>
      <c r="AR1206" s="104"/>
      <c r="AS1206" s="43"/>
      <c r="AT1206" s="104"/>
      <c r="AV1206" s="104"/>
      <c r="AW1206" s="88"/>
    </row>
    <row r="1207" spans="14:49">
      <c r="N1207" s="66"/>
      <c r="AN1207" s="88"/>
      <c r="AO1207" s="103"/>
      <c r="AP1207" s="104"/>
      <c r="AR1207" s="104"/>
      <c r="AS1207" s="43"/>
      <c r="AT1207" s="104"/>
      <c r="AV1207" s="104"/>
      <c r="AW1207" s="88"/>
    </row>
    <row r="1208" spans="14:49">
      <c r="N1208" s="66"/>
      <c r="AN1208" s="88"/>
      <c r="AO1208" s="103"/>
      <c r="AP1208" s="104"/>
      <c r="AR1208" s="104"/>
      <c r="AS1208" s="43"/>
      <c r="AT1208" s="104"/>
      <c r="AV1208" s="104"/>
      <c r="AW1208" s="88"/>
    </row>
    <row r="1209" spans="14:49">
      <c r="N1209" s="66"/>
      <c r="AN1209" s="88"/>
      <c r="AO1209" s="103"/>
      <c r="AP1209" s="104"/>
      <c r="AR1209" s="104"/>
      <c r="AS1209" s="43"/>
      <c r="AT1209" s="104"/>
      <c r="AV1209" s="104"/>
      <c r="AW1209" s="88"/>
    </row>
    <row r="1210" spans="14:49">
      <c r="N1210" s="66"/>
      <c r="AN1210" s="88"/>
      <c r="AO1210" s="103"/>
      <c r="AP1210" s="104"/>
      <c r="AR1210" s="104"/>
      <c r="AS1210" s="43"/>
      <c r="AT1210" s="104"/>
      <c r="AV1210" s="104"/>
      <c r="AW1210" s="88"/>
    </row>
    <row r="1211" spans="14:49">
      <c r="N1211" s="66"/>
      <c r="AN1211" s="88"/>
      <c r="AO1211" s="103"/>
      <c r="AP1211" s="104"/>
      <c r="AR1211" s="104"/>
      <c r="AS1211" s="43"/>
      <c r="AT1211" s="104"/>
      <c r="AV1211" s="104"/>
      <c r="AW1211" s="88"/>
    </row>
    <row r="1212" spans="14:49">
      <c r="N1212" s="66"/>
      <c r="AN1212" s="88"/>
      <c r="AO1212" s="103"/>
      <c r="AP1212" s="104"/>
      <c r="AR1212" s="104"/>
      <c r="AS1212" s="43"/>
      <c r="AT1212" s="104"/>
      <c r="AV1212" s="104"/>
      <c r="AW1212" s="88"/>
    </row>
    <row r="1213" spans="14:49">
      <c r="N1213" s="66"/>
      <c r="AN1213" s="88"/>
      <c r="AO1213" s="103"/>
      <c r="AP1213" s="104"/>
      <c r="AR1213" s="104"/>
      <c r="AS1213" s="43"/>
      <c r="AT1213" s="104"/>
      <c r="AV1213" s="104"/>
      <c r="AW1213" s="88"/>
    </row>
    <row r="1214" spans="14:49">
      <c r="N1214" s="66"/>
      <c r="AN1214" s="88"/>
      <c r="AO1214" s="103"/>
      <c r="AP1214" s="104"/>
      <c r="AR1214" s="104"/>
      <c r="AS1214" s="43"/>
      <c r="AT1214" s="104"/>
      <c r="AV1214" s="104"/>
      <c r="AW1214" s="88"/>
    </row>
    <row r="1215" spans="14:49">
      <c r="N1215" s="66"/>
      <c r="AN1215" s="88"/>
      <c r="AO1215" s="103"/>
      <c r="AP1215" s="104"/>
      <c r="AR1215" s="104"/>
      <c r="AS1215" s="43"/>
      <c r="AT1215" s="104"/>
      <c r="AV1215" s="104"/>
      <c r="AW1215" s="88"/>
    </row>
    <row r="1216" spans="14:49">
      <c r="N1216" s="66"/>
      <c r="AN1216" s="88"/>
      <c r="AO1216" s="103"/>
      <c r="AP1216" s="104"/>
      <c r="AR1216" s="104"/>
      <c r="AS1216" s="43"/>
      <c r="AT1216" s="104"/>
      <c r="AV1216" s="104"/>
      <c r="AW1216" s="88"/>
    </row>
    <row r="1217" spans="14:49">
      <c r="N1217" s="66"/>
      <c r="AN1217" s="88"/>
      <c r="AO1217" s="103"/>
      <c r="AP1217" s="104"/>
      <c r="AR1217" s="104"/>
      <c r="AS1217" s="43"/>
      <c r="AT1217" s="104"/>
      <c r="AV1217" s="104"/>
      <c r="AW1217" s="88"/>
    </row>
    <row r="1218" spans="14:49">
      <c r="N1218" s="66"/>
      <c r="AN1218" s="88"/>
      <c r="AO1218" s="103"/>
      <c r="AP1218" s="104"/>
      <c r="AR1218" s="104"/>
      <c r="AS1218" s="43"/>
      <c r="AT1218" s="104"/>
      <c r="AV1218" s="104"/>
      <c r="AW1218" s="88"/>
    </row>
    <row r="1219" spans="14:49">
      <c r="N1219" s="66"/>
      <c r="AN1219" s="88"/>
      <c r="AO1219" s="103"/>
      <c r="AP1219" s="104"/>
      <c r="AR1219" s="104"/>
      <c r="AS1219" s="43"/>
      <c r="AT1219" s="104"/>
      <c r="AV1219" s="104"/>
      <c r="AW1219" s="88"/>
    </row>
    <row r="1220" spans="14:49">
      <c r="N1220" s="66"/>
      <c r="AN1220" s="88"/>
      <c r="AO1220" s="103"/>
      <c r="AP1220" s="104"/>
      <c r="AR1220" s="104"/>
      <c r="AS1220" s="43"/>
      <c r="AT1220" s="104"/>
      <c r="AV1220" s="104"/>
      <c r="AW1220" s="88"/>
    </row>
    <row r="1221" spans="14:49">
      <c r="N1221" s="66"/>
      <c r="AN1221" s="88"/>
      <c r="AO1221" s="103"/>
      <c r="AP1221" s="104"/>
      <c r="AR1221" s="104"/>
      <c r="AS1221" s="43"/>
      <c r="AT1221" s="104"/>
      <c r="AV1221" s="104"/>
      <c r="AW1221" s="88"/>
    </row>
    <row r="1222" spans="14:49">
      <c r="N1222" s="66"/>
      <c r="AN1222" s="88"/>
      <c r="AO1222" s="103"/>
      <c r="AP1222" s="104"/>
      <c r="AR1222" s="104"/>
      <c r="AS1222" s="43"/>
      <c r="AT1222" s="104"/>
      <c r="AV1222" s="104"/>
      <c r="AW1222" s="88"/>
    </row>
    <row r="1223" spans="14:49">
      <c r="N1223" s="66"/>
      <c r="AN1223" s="88"/>
      <c r="AO1223" s="103"/>
      <c r="AP1223" s="104"/>
      <c r="AR1223" s="104"/>
      <c r="AS1223" s="43"/>
      <c r="AT1223" s="104"/>
      <c r="AV1223" s="104"/>
      <c r="AW1223" s="88"/>
    </row>
    <row r="1224" spans="14:49">
      <c r="N1224" s="66"/>
      <c r="AN1224" s="88"/>
      <c r="AO1224" s="103"/>
      <c r="AP1224" s="104"/>
      <c r="AR1224" s="104"/>
      <c r="AS1224" s="43"/>
      <c r="AT1224" s="104"/>
      <c r="AV1224" s="104"/>
      <c r="AW1224" s="88"/>
    </row>
    <row r="1225" spans="14:49">
      <c r="N1225" s="66"/>
      <c r="AN1225" s="88"/>
      <c r="AO1225" s="103"/>
      <c r="AP1225" s="104"/>
      <c r="AR1225" s="104"/>
      <c r="AS1225" s="43"/>
      <c r="AT1225" s="104"/>
      <c r="AV1225" s="104"/>
      <c r="AW1225" s="88"/>
    </row>
    <row r="1226" spans="14:49">
      <c r="N1226" s="66"/>
      <c r="AN1226" s="88"/>
      <c r="AO1226" s="103"/>
      <c r="AP1226" s="104"/>
      <c r="AR1226" s="104"/>
      <c r="AS1226" s="43"/>
      <c r="AT1226" s="104"/>
      <c r="AV1226" s="104"/>
      <c r="AW1226" s="88"/>
    </row>
    <row r="1227" spans="14:49">
      <c r="N1227" s="66"/>
      <c r="AN1227" s="88"/>
      <c r="AO1227" s="103"/>
      <c r="AP1227" s="104"/>
      <c r="AR1227" s="104"/>
      <c r="AS1227" s="43"/>
      <c r="AT1227" s="104"/>
      <c r="AV1227" s="104"/>
      <c r="AW1227" s="88"/>
    </row>
    <row r="1228" spans="14:49">
      <c r="N1228" s="66"/>
      <c r="AN1228" s="88"/>
      <c r="AO1228" s="103"/>
      <c r="AP1228" s="104"/>
      <c r="AR1228" s="104"/>
      <c r="AS1228" s="43"/>
      <c r="AT1228" s="104"/>
      <c r="AV1228" s="104"/>
      <c r="AW1228" s="88"/>
    </row>
    <row r="1229" spans="14:49">
      <c r="N1229" s="66"/>
      <c r="AN1229" s="88"/>
      <c r="AO1229" s="103"/>
      <c r="AP1229" s="104"/>
      <c r="AR1229" s="104"/>
      <c r="AS1229" s="43"/>
      <c r="AT1229" s="104"/>
      <c r="AV1229" s="104"/>
      <c r="AW1229" s="88"/>
    </row>
    <row r="1230" spans="14:49">
      <c r="N1230" s="66"/>
      <c r="AN1230" s="88"/>
      <c r="AO1230" s="103"/>
      <c r="AP1230" s="104"/>
      <c r="AR1230" s="104"/>
      <c r="AS1230" s="43"/>
      <c r="AT1230" s="104"/>
      <c r="AV1230" s="104"/>
      <c r="AW1230" s="88"/>
    </row>
    <row r="1231" spans="14:49">
      <c r="N1231" s="66"/>
      <c r="AN1231" s="88"/>
      <c r="AO1231" s="103"/>
      <c r="AP1231" s="104"/>
      <c r="AR1231" s="104"/>
      <c r="AS1231" s="43"/>
      <c r="AT1231" s="104"/>
      <c r="AV1231" s="104"/>
      <c r="AW1231" s="88"/>
    </row>
    <row r="1232" spans="14:49">
      <c r="N1232" s="66"/>
      <c r="Y1232" s="80"/>
      <c r="AN1232" s="88"/>
      <c r="AO1232" s="103"/>
      <c r="AP1232" s="104"/>
      <c r="AR1232" s="104"/>
      <c r="AS1232" s="43"/>
      <c r="AT1232" s="104"/>
      <c r="AV1232" s="104"/>
      <c r="AW1232" s="88"/>
    </row>
    <row r="1233" spans="14:49">
      <c r="N1233" s="66"/>
      <c r="AN1233" s="88"/>
      <c r="AO1233" s="103"/>
      <c r="AP1233" s="104"/>
      <c r="AR1233" s="104"/>
      <c r="AS1233" s="43"/>
      <c r="AT1233" s="104"/>
      <c r="AV1233" s="104"/>
      <c r="AW1233" s="88"/>
    </row>
    <row r="1234" spans="14:49">
      <c r="N1234" s="66"/>
      <c r="AN1234" s="88"/>
      <c r="AO1234" s="103"/>
      <c r="AP1234" s="104"/>
      <c r="AR1234" s="104"/>
      <c r="AS1234" s="43"/>
      <c r="AT1234" s="104"/>
      <c r="AV1234" s="104"/>
      <c r="AW1234" s="88"/>
    </row>
    <row r="1235" spans="14:49">
      <c r="N1235" s="66"/>
      <c r="AN1235" s="88"/>
      <c r="AO1235" s="103"/>
      <c r="AP1235" s="104"/>
      <c r="AR1235" s="104"/>
      <c r="AS1235" s="43"/>
      <c r="AT1235" s="104"/>
      <c r="AV1235" s="104"/>
      <c r="AW1235" s="88"/>
    </row>
    <row r="1236" spans="14:49">
      <c r="N1236" s="66"/>
      <c r="AN1236" s="88"/>
      <c r="AO1236" s="103"/>
      <c r="AP1236" s="104"/>
      <c r="AR1236" s="104"/>
      <c r="AS1236" s="43"/>
      <c r="AT1236" s="104"/>
      <c r="AV1236" s="104"/>
      <c r="AW1236" s="88"/>
    </row>
    <row r="1237" spans="14:49">
      <c r="N1237" s="66"/>
      <c r="AN1237" s="88"/>
      <c r="AO1237" s="103"/>
      <c r="AP1237" s="104"/>
      <c r="AR1237" s="104"/>
      <c r="AS1237" s="43"/>
      <c r="AT1237" s="104"/>
      <c r="AV1237" s="104"/>
      <c r="AW1237" s="88"/>
    </row>
    <row r="1238" spans="14:49">
      <c r="N1238" s="66"/>
      <c r="AN1238" s="88"/>
      <c r="AO1238" s="103"/>
      <c r="AP1238" s="104"/>
      <c r="AR1238" s="104"/>
      <c r="AS1238" s="43"/>
      <c r="AT1238" s="104"/>
      <c r="AV1238" s="104"/>
      <c r="AW1238" s="88"/>
    </row>
    <row r="1239" spans="14:49">
      <c r="N1239" s="66"/>
      <c r="AN1239" s="88"/>
      <c r="AO1239" s="103"/>
      <c r="AP1239" s="104"/>
      <c r="AR1239" s="104"/>
      <c r="AS1239" s="43"/>
      <c r="AT1239" s="104"/>
      <c r="AV1239" s="104"/>
      <c r="AW1239" s="88"/>
    </row>
    <row r="1240" spans="14:49">
      <c r="N1240" s="66"/>
      <c r="AN1240" s="88"/>
      <c r="AO1240" s="103"/>
      <c r="AP1240" s="104"/>
      <c r="AR1240" s="104"/>
      <c r="AS1240" s="43"/>
      <c r="AT1240" s="104"/>
      <c r="AV1240" s="104"/>
      <c r="AW1240" s="88"/>
    </row>
    <row r="1241" spans="14:49">
      <c r="N1241" s="66"/>
      <c r="AN1241" s="88"/>
      <c r="AO1241" s="103"/>
      <c r="AP1241" s="104"/>
      <c r="AR1241" s="104"/>
      <c r="AS1241" s="43"/>
      <c r="AT1241" s="104"/>
      <c r="AV1241" s="104"/>
      <c r="AW1241" s="88"/>
    </row>
    <row r="1242" spans="14:49">
      <c r="N1242" s="66"/>
      <c r="AN1242" s="88"/>
      <c r="AO1242" s="103"/>
      <c r="AP1242" s="104"/>
      <c r="AR1242" s="104"/>
      <c r="AS1242" s="43"/>
      <c r="AT1242" s="104"/>
      <c r="AV1242" s="104"/>
      <c r="AW1242" s="88"/>
    </row>
    <row r="1243" spans="14:49">
      <c r="N1243" s="66"/>
      <c r="AN1243" s="88"/>
      <c r="AO1243" s="103"/>
      <c r="AP1243" s="104"/>
      <c r="AR1243" s="104"/>
      <c r="AS1243" s="43"/>
      <c r="AT1243" s="104"/>
      <c r="AV1243" s="104"/>
      <c r="AW1243" s="88"/>
    </row>
    <row r="1244" spans="14:49">
      <c r="N1244" s="66"/>
      <c r="AN1244" s="88"/>
      <c r="AO1244" s="103"/>
      <c r="AP1244" s="104"/>
      <c r="AR1244" s="104"/>
      <c r="AS1244" s="43"/>
      <c r="AT1244" s="104"/>
      <c r="AV1244" s="104"/>
      <c r="AW1244" s="88"/>
    </row>
    <row r="1245" spans="14:49">
      <c r="N1245" s="66"/>
      <c r="AN1245" s="88"/>
      <c r="AO1245" s="103"/>
      <c r="AP1245" s="104"/>
      <c r="AR1245" s="104"/>
      <c r="AS1245" s="43"/>
      <c r="AT1245" s="104"/>
      <c r="AV1245" s="104"/>
      <c r="AW1245" s="88"/>
    </row>
    <row r="1246" spans="14:49">
      <c r="N1246" s="66"/>
      <c r="AN1246" s="88"/>
      <c r="AO1246" s="103"/>
      <c r="AP1246" s="104"/>
      <c r="AR1246" s="104"/>
      <c r="AS1246" s="43"/>
      <c r="AT1246" s="104"/>
      <c r="AV1246" s="104"/>
      <c r="AW1246" s="88"/>
    </row>
    <row r="1247" spans="14:49">
      <c r="N1247" s="66"/>
      <c r="AN1247" s="88"/>
      <c r="AO1247" s="103"/>
      <c r="AP1247" s="104"/>
      <c r="AR1247" s="104"/>
      <c r="AS1247" s="43"/>
      <c r="AT1247" s="104"/>
      <c r="AV1247" s="104"/>
      <c r="AW1247" s="88"/>
    </row>
    <row r="1248" spans="14:49">
      <c r="N1248" s="66"/>
      <c r="AN1248" s="88"/>
      <c r="AO1248" s="103"/>
      <c r="AP1248" s="104"/>
      <c r="AR1248" s="104"/>
      <c r="AS1248" s="43"/>
      <c r="AT1248" s="104"/>
      <c r="AV1248" s="104"/>
      <c r="AW1248" s="88"/>
    </row>
    <row r="1249" spans="14:49">
      <c r="N1249" s="66"/>
      <c r="AN1249" s="88"/>
      <c r="AO1249" s="103"/>
      <c r="AP1249" s="104"/>
      <c r="AR1249" s="104"/>
      <c r="AS1249" s="43"/>
      <c r="AT1249" s="104"/>
      <c r="AV1249" s="104"/>
      <c r="AW1249" s="88"/>
    </row>
    <row r="1250" spans="14:49">
      <c r="N1250" s="66"/>
      <c r="AN1250" s="88"/>
      <c r="AO1250" s="103"/>
      <c r="AP1250" s="104"/>
      <c r="AR1250" s="104"/>
      <c r="AS1250" s="43"/>
      <c r="AT1250" s="104"/>
      <c r="AV1250" s="104"/>
      <c r="AW1250" s="88"/>
    </row>
    <row r="1251" spans="14:49">
      <c r="N1251" s="66"/>
      <c r="AN1251" s="88"/>
      <c r="AO1251" s="103"/>
      <c r="AP1251" s="104"/>
      <c r="AR1251" s="104"/>
      <c r="AS1251" s="43"/>
      <c r="AT1251" s="104"/>
      <c r="AV1251" s="104"/>
      <c r="AW1251" s="88"/>
    </row>
    <row r="1252" spans="14:49">
      <c r="N1252" s="66"/>
      <c r="AN1252" s="88"/>
      <c r="AO1252" s="103"/>
      <c r="AP1252" s="104"/>
      <c r="AR1252" s="104"/>
      <c r="AS1252" s="43"/>
      <c r="AT1252" s="104"/>
      <c r="AV1252" s="104"/>
      <c r="AW1252" s="88"/>
    </row>
    <row r="1253" spans="14:49">
      <c r="N1253" s="66"/>
      <c r="AN1253" s="88"/>
      <c r="AO1253" s="103"/>
      <c r="AP1253" s="104"/>
      <c r="AR1253" s="104"/>
      <c r="AS1253" s="43"/>
      <c r="AT1253" s="104"/>
      <c r="AV1253" s="104"/>
      <c r="AW1253" s="88"/>
    </row>
    <row r="1254" spans="14:49">
      <c r="N1254" s="66"/>
      <c r="AN1254" s="88"/>
      <c r="AO1254" s="103"/>
      <c r="AP1254" s="104"/>
      <c r="AR1254" s="104"/>
      <c r="AS1254" s="43"/>
      <c r="AT1254" s="104"/>
      <c r="AV1254" s="104"/>
      <c r="AW1254" s="88"/>
    </row>
    <row r="1255" spans="14:49">
      <c r="N1255" s="66"/>
      <c r="AN1255" s="88"/>
      <c r="AO1255" s="103"/>
      <c r="AP1255" s="104"/>
      <c r="AR1255" s="104"/>
      <c r="AS1255" s="43"/>
      <c r="AT1255" s="104"/>
      <c r="AV1255" s="104"/>
      <c r="AW1255" s="88"/>
    </row>
    <row r="1256" spans="14:49">
      <c r="N1256" s="66"/>
      <c r="AN1256" s="88"/>
      <c r="AO1256" s="103"/>
      <c r="AP1256" s="104"/>
      <c r="AR1256" s="104"/>
      <c r="AS1256" s="43"/>
      <c r="AT1256" s="104"/>
      <c r="AV1256" s="104"/>
      <c r="AW1256" s="88"/>
    </row>
    <row r="1257" spans="14:49">
      <c r="N1257" s="66"/>
      <c r="AN1257" s="88"/>
      <c r="AO1257" s="103"/>
      <c r="AP1257" s="104"/>
      <c r="AR1257" s="104"/>
      <c r="AS1257" s="43"/>
      <c r="AT1257" s="104"/>
      <c r="AV1257" s="104"/>
      <c r="AW1257" s="88"/>
    </row>
    <row r="1258" spans="14:49">
      <c r="N1258" s="66"/>
      <c r="AN1258" s="88"/>
      <c r="AO1258" s="103"/>
      <c r="AP1258" s="104"/>
      <c r="AR1258" s="104"/>
      <c r="AS1258" s="43"/>
      <c r="AT1258" s="104"/>
      <c r="AV1258" s="104"/>
      <c r="AW1258" s="88"/>
    </row>
    <row r="1259" spans="14:49">
      <c r="N1259" s="66"/>
      <c r="AN1259" s="88"/>
      <c r="AO1259" s="103"/>
      <c r="AP1259" s="104"/>
      <c r="AR1259" s="104"/>
      <c r="AS1259" s="43"/>
      <c r="AT1259" s="104"/>
      <c r="AV1259" s="104"/>
      <c r="AW1259" s="88"/>
    </row>
    <row r="1260" spans="14:49">
      <c r="N1260" s="66"/>
      <c r="AN1260" s="88"/>
      <c r="AO1260" s="103"/>
      <c r="AP1260" s="104"/>
      <c r="AR1260" s="104"/>
      <c r="AS1260" s="43"/>
      <c r="AT1260" s="104"/>
      <c r="AV1260" s="104"/>
      <c r="AW1260" s="88"/>
    </row>
    <row r="1261" spans="14:49">
      <c r="N1261" s="66"/>
      <c r="AN1261" s="88"/>
      <c r="AO1261" s="103"/>
      <c r="AP1261" s="104"/>
      <c r="AR1261" s="104"/>
      <c r="AS1261" s="43"/>
      <c r="AT1261" s="104"/>
      <c r="AV1261" s="104"/>
      <c r="AW1261" s="88"/>
    </row>
    <row r="1262" spans="14:49">
      <c r="N1262" s="66"/>
      <c r="AN1262" s="88"/>
      <c r="AO1262" s="103"/>
      <c r="AP1262" s="104"/>
      <c r="AR1262" s="104"/>
      <c r="AS1262" s="43"/>
      <c r="AT1262" s="104"/>
      <c r="AV1262" s="104"/>
      <c r="AW1262" s="88"/>
    </row>
    <row r="1263" spans="14:49">
      <c r="N1263" s="66"/>
      <c r="AN1263" s="88"/>
      <c r="AO1263" s="103"/>
      <c r="AP1263" s="104"/>
      <c r="AR1263" s="104"/>
      <c r="AS1263" s="43"/>
      <c r="AT1263" s="104"/>
      <c r="AV1263" s="104"/>
      <c r="AW1263" s="88"/>
    </row>
    <row r="1264" spans="14:49">
      <c r="N1264" s="66"/>
      <c r="AN1264" s="88"/>
      <c r="AO1264" s="103"/>
      <c r="AP1264" s="104"/>
      <c r="AR1264" s="104"/>
      <c r="AS1264" s="43"/>
      <c r="AT1264" s="104"/>
      <c r="AV1264" s="104"/>
      <c r="AW1264" s="88"/>
    </row>
    <row r="1265" spans="14:49">
      <c r="N1265" s="66"/>
      <c r="AN1265" s="88"/>
      <c r="AO1265" s="103"/>
      <c r="AP1265" s="104"/>
      <c r="AR1265" s="104"/>
      <c r="AS1265" s="43"/>
      <c r="AT1265" s="104"/>
      <c r="AV1265" s="104"/>
      <c r="AW1265" s="88"/>
    </row>
    <row r="1266" spans="14:49">
      <c r="N1266" s="66"/>
      <c r="AN1266" s="88"/>
      <c r="AO1266" s="103"/>
      <c r="AP1266" s="104"/>
      <c r="AR1266" s="104"/>
      <c r="AS1266" s="43"/>
      <c r="AT1266" s="104"/>
      <c r="AV1266" s="104"/>
      <c r="AW1266" s="88"/>
    </row>
    <row r="1267" spans="14:49">
      <c r="N1267" s="66"/>
      <c r="AN1267" s="88"/>
      <c r="AO1267" s="103"/>
      <c r="AP1267" s="104"/>
      <c r="AR1267" s="104"/>
      <c r="AS1267" s="43"/>
      <c r="AT1267" s="104"/>
      <c r="AV1267" s="104"/>
      <c r="AW1267" s="88"/>
    </row>
    <row r="1268" spans="14:49">
      <c r="N1268" s="66"/>
      <c r="AN1268" s="88"/>
      <c r="AO1268" s="103"/>
      <c r="AP1268" s="104"/>
      <c r="AR1268" s="104"/>
      <c r="AS1268" s="43"/>
      <c r="AT1268" s="104"/>
      <c r="AV1268" s="104"/>
      <c r="AW1268" s="88"/>
    </row>
    <row r="1269" spans="14:49">
      <c r="N1269" s="66"/>
      <c r="AN1269" s="88"/>
      <c r="AO1269" s="103"/>
      <c r="AP1269" s="104"/>
      <c r="AR1269" s="104"/>
      <c r="AS1269" s="43"/>
      <c r="AT1269" s="104"/>
      <c r="AV1269" s="104"/>
      <c r="AW1269" s="88"/>
    </row>
    <row r="1270" spans="14:49">
      <c r="N1270" s="66"/>
      <c r="AN1270" s="88"/>
      <c r="AO1270" s="103"/>
      <c r="AP1270" s="104"/>
      <c r="AR1270" s="104"/>
      <c r="AS1270" s="43"/>
      <c r="AT1270" s="104"/>
      <c r="AV1270" s="104"/>
      <c r="AW1270" s="88"/>
    </row>
    <row r="1271" spans="14:49">
      <c r="N1271" s="66"/>
      <c r="AN1271" s="88"/>
      <c r="AO1271" s="103"/>
      <c r="AP1271" s="104"/>
      <c r="AR1271" s="104"/>
      <c r="AS1271" s="43"/>
      <c r="AT1271" s="104"/>
      <c r="AV1271" s="104"/>
      <c r="AW1271" s="88"/>
    </row>
    <row r="1272" spans="14:49">
      <c r="N1272" s="66"/>
      <c r="AN1272" s="88"/>
      <c r="AO1272" s="103"/>
      <c r="AP1272" s="104"/>
      <c r="AR1272" s="104"/>
      <c r="AS1272" s="43"/>
      <c r="AT1272" s="104"/>
      <c r="AV1272" s="104"/>
      <c r="AW1272" s="88"/>
    </row>
    <row r="1273" spans="14:49">
      <c r="N1273" s="66"/>
      <c r="Y1273" s="80"/>
      <c r="AN1273" s="88"/>
      <c r="AO1273" s="103"/>
      <c r="AP1273" s="104"/>
      <c r="AR1273" s="104"/>
      <c r="AS1273" s="43"/>
      <c r="AT1273" s="104"/>
      <c r="AV1273" s="104"/>
      <c r="AW1273" s="88"/>
    </row>
    <row r="1274" spans="14:49">
      <c r="N1274" s="66"/>
      <c r="AN1274" s="88"/>
      <c r="AO1274" s="103"/>
      <c r="AP1274" s="104"/>
      <c r="AR1274" s="104"/>
      <c r="AS1274" s="43"/>
      <c r="AT1274" s="104"/>
      <c r="AV1274" s="104"/>
      <c r="AW1274" s="88"/>
    </row>
    <row r="1275" spans="14:49">
      <c r="N1275" s="66"/>
      <c r="AN1275" s="88"/>
      <c r="AO1275" s="103"/>
      <c r="AP1275" s="104"/>
      <c r="AR1275" s="104"/>
      <c r="AS1275" s="43"/>
      <c r="AT1275" s="104"/>
      <c r="AV1275" s="104"/>
      <c r="AW1275" s="88"/>
    </row>
    <row r="1276" spans="14:49">
      <c r="N1276" s="66"/>
      <c r="AN1276" s="88"/>
      <c r="AO1276" s="103"/>
      <c r="AP1276" s="104"/>
      <c r="AR1276" s="104"/>
      <c r="AS1276" s="43"/>
      <c r="AT1276" s="104"/>
      <c r="AV1276" s="104"/>
      <c r="AW1276" s="88"/>
    </row>
    <row r="1277" spans="14:49">
      <c r="N1277" s="66"/>
      <c r="AN1277" s="88"/>
      <c r="AO1277" s="103"/>
      <c r="AP1277" s="104"/>
      <c r="AR1277" s="104"/>
      <c r="AS1277" s="43"/>
      <c r="AT1277" s="104"/>
      <c r="AV1277" s="104"/>
      <c r="AW1277" s="88"/>
    </row>
    <row r="1278" spans="14:49">
      <c r="N1278" s="66"/>
      <c r="AN1278" s="88"/>
      <c r="AO1278" s="103"/>
      <c r="AP1278" s="104"/>
      <c r="AR1278" s="104"/>
      <c r="AS1278" s="43"/>
      <c r="AT1278" s="104"/>
      <c r="AV1278" s="104"/>
      <c r="AW1278" s="88"/>
    </row>
    <row r="1279" spans="14:49">
      <c r="N1279" s="66"/>
      <c r="AN1279" s="88"/>
      <c r="AO1279" s="103"/>
      <c r="AP1279" s="104"/>
      <c r="AR1279" s="104"/>
      <c r="AS1279" s="43"/>
      <c r="AT1279" s="104"/>
      <c r="AV1279" s="104"/>
      <c r="AW1279" s="88"/>
    </row>
    <row r="1280" spans="14:49">
      <c r="N1280" s="66"/>
      <c r="AN1280" s="88"/>
      <c r="AO1280" s="103"/>
      <c r="AP1280" s="104"/>
      <c r="AR1280" s="104"/>
      <c r="AS1280" s="43"/>
      <c r="AT1280" s="104"/>
      <c r="AV1280" s="104"/>
      <c r="AW1280" s="88"/>
    </row>
    <row r="1281" spans="14:49">
      <c r="N1281" s="66"/>
      <c r="AN1281" s="88"/>
      <c r="AO1281" s="103"/>
      <c r="AP1281" s="104"/>
      <c r="AR1281" s="104"/>
      <c r="AS1281" s="43"/>
      <c r="AT1281" s="104"/>
      <c r="AV1281" s="104"/>
      <c r="AW1281" s="88"/>
    </row>
    <row r="1282" spans="14:49">
      <c r="N1282" s="66"/>
      <c r="AN1282" s="88"/>
      <c r="AO1282" s="103"/>
      <c r="AP1282" s="104"/>
      <c r="AR1282" s="104"/>
      <c r="AS1282" s="43"/>
      <c r="AT1282" s="104"/>
      <c r="AV1282" s="104"/>
      <c r="AW1282" s="88"/>
    </row>
    <row r="1283" spans="14:49">
      <c r="N1283" s="66"/>
      <c r="AN1283" s="88"/>
      <c r="AO1283" s="103"/>
      <c r="AP1283" s="104"/>
      <c r="AR1283" s="104"/>
      <c r="AS1283" s="43"/>
      <c r="AT1283" s="104"/>
      <c r="AV1283" s="104"/>
      <c r="AW1283" s="88"/>
    </row>
    <row r="1284" spans="14:49">
      <c r="N1284" s="66"/>
      <c r="AN1284" s="88"/>
      <c r="AO1284" s="103"/>
      <c r="AP1284" s="104"/>
      <c r="AR1284" s="104"/>
      <c r="AS1284" s="43"/>
      <c r="AT1284" s="104"/>
      <c r="AV1284" s="104"/>
      <c r="AW1284" s="88"/>
    </row>
    <row r="1285" spans="14:49">
      <c r="N1285" s="66"/>
      <c r="AN1285" s="88"/>
      <c r="AO1285" s="103"/>
      <c r="AP1285" s="104"/>
      <c r="AR1285" s="104"/>
      <c r="AS1285" s="43"/>
      <c r="AT1285" s="104"/>
      <c r="AV1285" s="104"/>
      <c r="AW1285" s="88"/>
    </row>
    <row r="1286" spans="14:49">
      <c r="N1286" s="66"/>
      <c r="AN1286" s="88"/>
      <c r="AO1286" s="103"/>
      <c r="AP1286" s="104"/>
      <c r="AR1286" s="104"/>
      <c r="AS1286" s="43"/>
      <c r="AT1286" s="104"/>
      <c r="AV1286" s="104"/>
      <c r="AW1286" s="88"/>
    </row>
    <row r="1287" spans="14:49">
      <c r="N1287" s="66"/>
      <c r="AN1287" s="88"/>
      <c r="AO1287" s="103"/>
      <c r="AP1287" s="104"/>
      <c r="AR1287" s="104"/>
      <c r="AS1287" s="43"/>
      <c r="AT1287" s="104"/>
      <c r="AV1287" s="104"/>
      <c r="AW1287" s="88"/>
    </row>
    <row r="1288" spans="14:49">
      <c r="N1288" s="66"/>
      <c r="AN1288" s="88"/>
      <c r="AO1288" s="103"/>
      <c r="AP1288" s="104"/>
      <c r="AR1288" s="104"/>
      <c r="AS1288" s="43"/>
      <c r="AT1288" s="104"/>
      <c r="AV1288" s="104"/>
      <c r="AW1288" s="88"/>
    </row>
    <row r="1289" spans="14:49">
      <c r="N1289" s="66"/>
      <c r="AN1289" s="88"/>
      <c r="AO1289" s="103"/>
      <c r="AP1289" s="104"/>
      <c r="AR1289" s="104"/>
      <c r="AS1289" s="43"/>
      <c r="AT1289" s="104"/>
      <c r="AV1289" s="104"/>
      <c r="AW1289" s="88"/>
    </row>
    <row r="1290" spans="14:49">
      <c r="N1290" s="66"/>
      <c r="AN1290" s="88"/>
      <c r="AO1290" s="103"/>
      <c r="AP1290" s="104"/>
      <c r="AR1290" s="104"/>
      <c r="AS1290" s="43"/>
      <c r="AT1290" s="104"/>
      <c r="AV1290" s="104"/>
      <c r="AW1290" s="88"/>
    </row>
    <row r="1291" spans="14:49">
      <c r="N1291" s="66"/>
      <c r="AN1291" s="88"/>
      <c r="AO1291" s="103"/>
      <c r="AP1291" s="104"/>
      <c r="AR1291" s="104"/>
      <c r="AS1291" s="43"/>
      <c r="AT1291" s="104"/>
      <c r="AV1291" s="104"/>
      <c r="AW1291" s="88"/>
    </row>
    <row r="1292" spans="14:49">
      <c r="N1292" s="66"/>
      <c r="AN1292" s="88"/>
      <c r="AO1292" s="103"/>
      <c r="AP1292" s="104"/>
      <c r="AR1292" s="104"/>
      <c r="AS1292" s="43"/>
      <c r="AT1292" s="104"/>
      <c r="AV1292" s="104"/>
      <c r="AW1292" s="88"/>
    </row>
    <row r="1293" spans="14:49">
      <c r="N1293" s="66"/>
      <c r="AN1293" s="88"/>
      <c r="AO1293" s="103"/>
      <c r="AP1293" s="104"/>
      <c r="AR1293" s="104"/>
      <c r="AS1293" s="43"/>
      <c r="AT1293" s="104"/>
      <c r="AV1293" s="104"/>
      <c r="AW1293" s="88"/>
    </row>
    <row r="1294" spans="14:49">
      <c r="N1294" s="66"/>
      <c r="AN1294" s="88"/>
      <c r="AO1294" s="103"/>
      <c r="AP1294" s="104"/>
      <c r="AR1294" s="104"/>
      <c r="AS1294" s="43"/>
      <c r="AT1294" s="104"/>
      <c r="AV1294" s="104"/>
      <c r="AW1294" s="88"/>
    </row>
    <row r="1295" spans="14:49">
      <c r="N1295" s="66"/>
      <c r="AN1295" s="88"/>
      <c r="AO1295" s="103"/>
      <c r="AP1295" s="104"/>
      <c r="AR1295" s="104"/>
      <c r="AS1295" s="43"/>
      <c r="AT1295" s="104"/>
      <c r="AV1295" s="104"/>
      <c r="AW1295" s="88"/>
    </row>
    <row r="1296" spans="14:49">
      <c r="N1296" s="66"/>
      <c r="AN1296" s="88"/>
      <c r="AO1296" s="103"/>
      <c r="AP1296" s="104"/>
      <c r="AR1296" s="104"/>
      <c r="AS1296" s="43"/>
      <c r="AT1296" s="104"/>
      <c r="AV1296" s="104"/>
      <c r="AW1296" s="88"/>
    </row>
    <row r="1297" spans="14:49">
      <c r="N1297" s="66"/>
      <c r="AN1297" s="88"/>
      <c r="AO1297" s="103"/>
      <c r="AP1297" s="104"/>
      <c r="AR1297" s="104"/>
      <c r="AS1297" s="43"/>
      <c r="AT1297" s="104"/>
      <c r="AV1297" s="104"/>
      <c r="AW1297" s="88"/>
    </row>
    <row r="1298" spans="14:49">
      <c r="N1298" s="66"/>
      <c r="AN1298" s="88"/>
      <c r="AO1298" s="103"/>
      <c r="AP1298" s="104"/>
      <c r="AR1298" s="104"/>
      <c r="AS1298" s="43"/>
      <c r="AT1298" s="104"/>
      <c r="AV1298" s="104"/>
      <c r="AW1298" s="88"/>
    </row>
    <row r="1299" spans="14:49">
      <c r="N1299" s="66"/>
      <c r="AN1299" s="88"/>
      <c r="AO1299" s="103"/>
      <c r="AP1299" s="104"/>
      <c r="AR1299" s="104"/>
      <c r="AS1299" s="43"/>
      <c r="AT1299" s="104"/>
      <c r="AV1299" s="104"/>
      <c r="AW1299" s="88"/>
    </row>
    <row r="1300" spans="14:49">
      <c r="N1300" s="66"/>
      <c r="AN1300" s="88"/>
      <c r="AO1300" s="103"/>
      <c r="AP1300" s="104"/>
      <c r="AR1300" s="104"/>
      <c r="AS1300" s="43"/>
      <c r="AT1300" s="104"/>
      <c r="AV1300" s="104"/>
      <c r="AW1300" s="88"/>
    </row>
    <row r="1301" spans="14:49">
      <c r="N1301" s="66"/>
      <c r="AN1301" s="88"/>
      <c r="AO1301" s="103"/>
      <c r="AP1301" s="104"/>
      <c r="AR1301" s="104"/>
      <c r="AS1301" s="43"/>
      <c r="AT1301" s="104"/>
      <c r="AV1301" s="104"/>
      <c r="AW1301" s="88"/>
    </row>
    <row r="1302" spans="14:49">
      <c r="N1302" s="66"/>
      <c r="AN1302" s="88"/>
      <c r="AO1302" s="103"/>
      <c r="AP1302" s="104"/>
      <c r="AR1302" s="104"/>
      <c r="AS1302" s="43"/>
      <c r="AT1302" s="104"/>
      <c r="AV1302" s="104"/>
      <c r="AW1302" s="88"/>
    </row>
    <row r="1303" spans="14:49">
      <c r="N1303" s="66"/>
      <c r="AN1303" s="88"/>
      <c r="AO1303" s="103"/>
      <c r="AP1303" s="104"/>
      <c r="AR1303" s="104"/>
      <c r="AS1303" s="43"/>
      <c r="AT1303" s="104"/>
      <c r="AV1303" s="104"/>
      <c r="AW1303" s="88"/>
    </row>
    <row r="1304" spans="14:49">
      <c r="N1304" s="66"/>
      <c r="AN1304" s="88"/>
      <c r="AO1304" s="103"/>
      <c r="AP1304" s="104"/>
      <c r="AR1304" s="104"/>
      <c r="AS1304" s="43"/>
      <c r="AT1304" s="104"/>
      <c r="AV1304" s="104"/>
      <c r="AW1304" s="88"/>
    </row>
    <row r="1305" spans="14:49">
      <c r="N1305" s="66"/>
      <c r="AN1305" s="88"/>
      <c r="AO1305" s="103"/>
      <c r="AP1305" s="104"/>
      <c r="AR1305" s="104"/>
      <c r="AS1305" s="43"/>
      <c r="AT1305" s="104"/>
      <c r="AV1305" s="104"/>
      <c r="AW1305" s="88"/>
    </row>
    <row r="1306" spans="14:49">
      <c r="N1306" s="66"/>
      <c r="AN1306" s="88"/>
      <c r="AO1306" s="103"/>
      <c r="AP1306" s="104"/>
      <c r="AR1306" s="104"/>
      <c r="AS1306" s="43"/>
      <c r="AT1306" s="104"/>
      <c r="AV1306" s="104"/>
      <c r="AW1306" s="88"/>
    </row>
    <row r="1307" spans="14:49">
      <c r="N1307" s="66"/>
      <c r="AN1307" s="88"/>
      <c r="AO1307" s="103"/>
      <c r="AP1307" s="104"/>
      <c r="AR1307" s="104"/>
      <c r="AS1307" s="43"/>
      <c r="AT1307" s="104"/>
      <c r="AV1307" s="104"/>
      <c r="AW1307" s="88"/>
    </row>
    <row r="1308" spans="14:49">
      <c r="N1308" s="66"/>
      <c r="AN1308" s="88"/>
      <c r="AO1308" s="103"/>
      <c r="AP1308" s="104"/>
      <c r="AR1308" s="104"/>
      <c r="AS1308" s="43"/>
      <c r="AT1308" s="104"/>
      <c r="AV1308" s="104"/>
      <c r="AW1308" s="88"/>
    </row>
    <row r="1309" spans="14:49">
      <c r="N1309" s="66"/>
      <c r="AN1309" s="88"/>
      <c r="AO1309" s="103"/>
      <c r="AP1309" s="104"/>
      <c r="AR1309" s="104"/>
      <c r="AS1309" s="43"/>
      <c r="AT1309" s="104"/>
      <c r="AV1309" s="104"/>
      <c r="AW1309" s="88"/>
    </row>
    <row r="1310" spans="14:49">
      <c r="N1310" s="66"/>
      <c r="AN1310" s="88"/>
      <c r="AO1310" s="103"/>
      <c r="AP1310" s="104"/>
      <c r="AR1310" s="104"/>
      <c r="AS1310" s="43"/>
      <c r="AT1310" s="104"/>
      <c r="AV1310" s="104"/>
      <c r="AW1310" s="88"/>
    </row>
    <row r="1311" spans="14:49">
      <c r="N1311" s="66"/>
      <c r="AN1311" s="88"/>
      <c r="AO1311" s="103"/>
      <c r="AP1311" s="104"/>
      <c r="AR1311" s="104"/>
      <c r="AS1311" s="43"/>
      <c r="AT1311" s="104"/>
      <c r="AV1311" s="104"/>
      <c r="AW1311" s="88"/>
    </row>
    <row r="1312" spans="14:49">
      <c r="N1312" s="66"/>
      <c r="AN1312" s="88"/>
      <c r="AO1312" s="103"/>
      <c r="AP1312" s="104"/>
      <c r="AR1312" s="104"/>
      <c r="AS1312" s="43"/>
      <c r="AT1312" s="104"/>
      <c r="AV1312" s="104"/>
      <c r="AW1312" s="88"/>
    </row>
    <row r="1313" spans="14:49">
      <c r="N1313" s="66"/>
      <c r="AN1313" s="88"/>
      <c r="AO1313" s="103"/>
      <c r="AP1313" s="104"/>
      <c r="AR1313" s="104"/>
      <c r="AS1313" s="43"/>
      <c r="AT1313" s="104"/>
      <c r="AV1313" s="104"/>
      <c r="AW1313" s="88"/>
    </row>
    <row r="1314" spans="14:49">
      <c r="N1314" s="66"/>
      <c r="Y1314" s="80"/>
      <c r="AN1314" s="88"/>
      <c r="AO1314" s="103"/>
      <c r="AP1314" s="104"/>
      <c r="AR1314" s="104"/>
      <c r="AS1314" s="43"/>
      <c r="AT1314" s="104"/>
      <c r="AV1314" s="104"/>
      <c r="AW1314" s="88"/>
    </row>
    <row r="1315" spans="14:49">
      <c r="N1315" s="66"/>
      <c r="AN1315" s="88"/>
      <c r="AO1315" s="103"/>
      <c r="AP1315" s="104"/>
      <c r="AR1315" s="104"/>
      <c r="AS1315" s="43"/>
      <c r="AT1315" s="104"/>
      <c r="AV1315" s="104"/>
      <c r="AW1315" s="88"/>
    </row>
    <row r="1316" spans="14:49">
      <c r="N1316" s="66"/>
      <c r="AN1316" s="88"/>
      <c r="AO1316" s="103"/>
      <c r="AP1316" s="104"/>
      <c r="AR1316" s="104"/>
      <c r="AS1316" s="43"/>
      <c r="AT1316" s="104"/>
      <c r="AV1316" s="104"/>
      <c r="AW1316" s="88"/>
    </row>
    <row r="1317" spans="14:49">
      <c r="N1317" s="66"/>
      <c r="AN1317" s="88"/>
      <c r="AO1317" s="103"/>
      <c r="AP1317" s="104"/>
      <c r="AR1317" s="104"/>
      <c r="AS1317" s="43"/>
      <c r="AT1317" s="104"/>
      <c r="AV1317" s="104"/>
      <c r="AW1317" s="88"/>
    </row>
    <row r="1318" spans="14:49">
      <c r="N1318" s="66"/>
      <c r="AN1318" s="88"/>
      <c r="AO1318" s="103"/>
      <c r="AP1318" s="104"/>
      <c r="AR1318" s="104"/>
      <c r="AS1318" s="43"/>
      <c r="AT1318" s="104"/>
      <c r="AV1318" s="104"/>
      <c r="AW1318" s="88"/>
    </row>
    <row r="1319" spans="14:49">
      <c r="N1319" s="66"/>
      <c r="AN1319" s="88"/>
      <c r="AO1319" s="103"/>
      <c r="AP1319" s="104"/>
      <c r="AR1319" s="104"/>
      <c r="AS1319" s="43"/>
      <c r="AT1319" s="104"/>
      <c r="AV1319" s="104"/>
      <c r="AW1319" s="88"/>
    </row>
    <row r="1320" spans="14:49">
      <c r="N1320" s="66"/>
      <c r="AN1320" s="88"/>
      <c r="AO1320" s="103"/>
      <c r="AP1320" s="104"/>
      <c r="AR1320" s="104"/>
      <c r="AS1320" s="43"/>
      <c r="AT1320" s="104"/>
      <c r="AV1320" s="104"/>
      <c r="AW1320" s="88"/>
    </row>
    <row r="1321" spans="14:49">
      <c r="N1321" s="66"/>
      <c r="AN1321" s="88"/>
      <c r="AO1321" s="103"/>
      <c r="AP1321" s="104"/>
      <c r="AR1321" s="104"/>
      <c r="AS1321" s="43"/>
      <c r="AT1321" s="104"/>
      <c r="AV1321" s="104"/>
      <c r="AW1321" s="88"/>
    </row>
    <row r="1322" spans="14:49">
      <c r="N1322" s="66"/>
      <c r="AN1322" s="88"/>
      <c r="AO1322" s="103"/>
      <c r="AP1322" s="104"/>
      <c r="AR1322" s="104"/>
      <c r="AS1322" s="43"/>
      <c r="AT1322" s="104"/>
      <c r="AV1322" s="104"/>
      <c r="AW1322" s="88"/>
    </row>
    <row r="1323" spans="14:49">
      <c r="N1323" s="66"/>
      <c r="AN1323" s="88"/>
      <c r="AO1323" s="103"/>
      <c r="AP1323" s="104"/>
      <c r="AR1323" s="104"/>
      <c r="AS1323" s="43"/>
      <c r="AT1323" s="104"/>
      <c r="AV1323" s="104"/>
      <c r="AW1323" s="88"/>
    </row>
    <row r="1324" spans="14:49">
      <c r="N1324" s="66"/>
      <c r="AN1324" s="88"/>
      <c r="AO1324" s="103"/>
      <c r="AP1324" s="104"/>
      <c r="AR1324" s="104"/>
      <c r="AS1324" s="43"/>
      <c r="AT1324" s="104"/>
      <c r="AV1324" s="104"/>
      <c r="AW1324" s="88"/>
    </row>
    <row r="1325" spans="14:49">
      <c r="N1325" s="66"/>
      <c r="AN1325" s="88"/>
      <c r="AO1325" s="103"/>
      <c r="AP1325" s="104"/>
      <c r="AR1325" s="104"/>
      <c r="AS1325" s="43"/>
      <c r="AT1325" s="104"/>
      <c r="AV1325" s="104"/>
      <c r="AW1325" s="88"/>
    </row>
    <row r="1326" spans="14:49">
      <c r="N1326" s="66"/>
      <c r="AN1326" s="88"/>
      <c r="AO1326" s="103"/>
      <c r="AP1326" s="104"/>
      <c r="AR1326" s="104"/>
      <c r="AS1326" s="43"/>
      <c r="AT1326" s="104"/>
      <c r="AV1326" s="104"/>
      <c r="AW1326" s="88"/>
    </row>
    <row r="1327" spans="14:49">
      <c r="N1327" s="66"/>
      <c r="AN1327" s="88"/>
      <c r="AO1327" s="103"/>
      <c r="AP1327" s="104"/>
      <c r="AR1327" s="104"/>
      <c r="AS1327" s="43"/>
      <c r="AT1327" s="104"/>
      <c r="AV1327" s="104"/>
      <c r="AW1327" s="88"/>
    </row>
    <row r="1328" spans="14:49">
      <c r="N1328" s="66"/>
      <c r="AN1328" s="88"/>
      <c r="AO1328" s="103"/>
      <c r="AP1328" s="104"/>
      <c r="AR1328" s="104"/>
      <c r="AS1328" s="43"/>
      <c r="AT1328" s="104"/>
      <c r="AV1328" s="104"/>
      <c r="AW1328" s="88"/>
    </row>
    <row r="1329" spans="14:49">
      <c r="N1329" s="66"/>
      <c r="AN1329" s="88"/>
      <c r="AO1329" s="103"/>
      <c r="AP1329" s="104"/>
      <c r="AR1329" s="104"/>
      <c r="AS1329" s="43"/>
      <c r="AT1329" s="104"/>
      <c r="AV1329" s="104"/>
      <c r="AW1329" s="88"/>
    </row>
    <row r="1330" spans="14:49">
      <c r="N1330" s="66"/>
      <c r="AN1330" s="88"/>
      <c r="AO1330" s="103"/>
      <c r="AP1330" s="104"/>
      <c r="AR1330" s="104"/>
      <c r="AS1330" s="43"/>
      <c r="AT1330" s="104"/>
      <c r="AV1330" s="104"/>
      <c r="AW1330" s="88"/>
    </row>
    <row r="1331" spans="14:49">
      <c r="N1331" s="66"/>
      <c r="AN1331" s="88"/>
      <c r="AO1331" s="103"/>
      <c r="AP1331" s="104"/>
      <c r="AR1331" s="104"/>
      <c r="AS1331" s="43"/>
      <c r="AT1331" s="104"/>
      <c r="AV1331" s="104"/>
      <c r="AW1331" s="88"/>
    </row>
    <row r="1332" spans="14:49">
      <c r="N1332" s="66"/>
      <c r="AN1332" s="88"/>
      <c r="AO1332" s="103"/>
      <c r="AP1332" s="104"/>
      <c r="AR1332" s="104"/>
      <c r="AS1332" s="43"/>
      <c r="AT1332" s="104"/>
      <c r="AV1332" s="104"/>
      <c r="AW1332" s="88"/>
    </row>
    <row r="1333" spans="14:49">
      <c r="N1333" s="66"/>
      <c r="AN1333" s="88"/>
      <c r="AO1333" s="103"/>
      <c r="AP1333" s="104"/>
      <c r="AR1333" s="104"/>
      <c r="AS1333" s="43"/>
      <c r="AT1333" s="104"/>
      <c r="AV1333" s="104"/>
      <c r="AW1333" s="88"/>
    </row>
    <row r="1334" spans="14:49">
      <c r="N1334" s="66"/>
      <c r="AN1334" s="88"/>
      <c r="AO1334" s="103"/>
      <c r="AP1334" s="104"/>
      <c r="AR1334" s="104"/>
      <c r="AS1334" s="43"/>
      <c r="AT1334" s="104"/>
      <c r="AV1334" s="104"/>
      <c r="AW1334" s="88"/>
    </row>
    <row r="1335" spans="14:49">
      <c r="N1335" s="66"/>
      <c r="AN1335" s="88"/>
      <c r="AO1335" s="103"/>
      <c r="AP1335" s="104"/>
      <c r="AR1335" s="104"/>
      <c r="AS1335" s="43"/>
      <c r="AT1335" s="104"/>
      <c r="AV1335" s="104"/>
      <c r="AW1335" s="88"/>
    </row>
    <row r="1336" spans="14:49">
      <c r="N1336" s="66"/>
      <c r="AN1336" s="88"/>
      <c r="AO1336" s="103"/>
      <c r="AP1336" s="104"/>
      <c r="AR1336" s="104"/>
      <c r="AS1336" s="43"/>
      <c r="AT1336" s="104"/>
      <c r="AV1336" s="104"/>
      <c r="AW1336" s="88"/>
    </row>
    <row r="1337" spans="14:49">
      <c r="N1337" s="66"/>
      <c r="AN1337" s="88"/>
      <c r="AO1337" s="103"/>
      <c r="AP1337" s="104"/>
      <c r="AR1337" s="104"/>
      <c r="AS1337" s="43"/>
      <c r="AT1337" s="104"/>
      <c r="AV1337" s="104"/>
      <c r="AW1337" s="88"/>
    </row>
    <row r="1338" spans="14:49">
      <c r="N1338" s="66"/>
      <c r="AN1338" s="88"/>
      <c r="AO1338" s="103"/>
      <c r="AP1338" s="104"/>
      <c r="AR1338" s="104"/>
      <c r="AS1338" s="43"/>
      <c r="AT1338" s="104"/>
      <c r="AV1338" s="104"/>
      <c r="AW1338" s="88"/>
    </row>
    <row r="1339" spans="14:49">
      <c r="N1339" s="66"/>
      <c r="AN1339" s="88"/>
      <c r="AO1339" s="103"/>
      <c r="AP1339" s="104"/>
      <c r="AR1339" s="104"/>
      <c r="AS1339" s="43"/>
      <c r="AT1339" s="104"/>
      <c r="AV1339" s="104"/>
      <c r="AW1339" s="88"/>
    </row>
    <row r="1340" spans="14:49">
      <c r="N1340" s="66"/>
      <c r="AN1340" s="88"/>
      <c r="AO1340" s="103"/>
      <c r="AP1340" s="104"/>
      <c r="AR1340" s="104"/>
      <c r="AS1340" s="43"/>
      <c r="AT1340" s="104"/>
      <c r="AV1340" s="104"/>
      <c r="AW1340" s="88"/>
    </row>
    <row r="1341" spans="14:49">
      <c r="N1341" s="66"/>
      <c r="AN1341" s="88"/>
      <c r="AO1341" s="103"/>
      <c r="AP1341" s="104"/>
      <c r="AR1341" s="104"/>
      <c r="AS1341" s="43"/>
      <c r="AT1341" s="104"/>
      <c r="AV1341" s="104"/>
      <c r="AW1341" s="88"/>
    </row>
    <row r="1342" spans="14:49">
      <c r="N1342" s="66"/>
      <c r="AN1342" s="88"/>
      <c r="AO1342" s="103"/>
      <c r="AP1342" s="104"/>
      <c r="AR1342" s="104"/>
      <c r="AS1342" s="43"/>
      <c r="AT1342" s="104"/>
      <c r="AV1342" s="104"/>
      <c r="AW1342" s="88"/>
    </row>
    <row r="1343" spans="14:49">
      <c r="N1343" s="66"/>
      <c r="AN1343" s="88"/>
      <c r="AO1343" s="103"/>
      <c r="AP1343" s="104"/>
      <c r="AR1343" s="104"/>
      <c r="AS1343" s="43"/>
      <c r="AT1343" s="104"/>
      <c r="AV1343" s="104"/>
      <c r="AW1343" s="88"/>
    </row>
    <row r="1344" spans="14:49">
      <c r="N1344" s="66"/>
      <c r="AN1344" s="88"/>
      <c r="AO1344" s="103"/>
      <c r="AP1344" s="104"/>
      <c r="AR1344" s="104"/>
      <c r="AS1344" s="43"/>
      <c r="AT1344" s="104"/>
      <c r="AV1344" s="104"/>
      <c r="AW1344" s="88"/>
    </row>
    <row r="1345" spans="14:49">
      <c r="N1345" s="66"/>
      <c r="AN1345" s="88"/>
      <c r="AO1345" s="103"/>
      <c r="AP1345" s="104"/>
      <c r="AR1345" s="104"/>
      <c r="AS1345" s="43"/>
      <c r="AT1345" s="104"/>
      <c r="AV1345" s="104"/>
      <c r="AW1345" s="88"/>
    </row>
    <row r="1346" spans="14:49">
      <c r="N1346" s="66"/>
      <c r="AN1346" s="88"/>
      <c r="AO1346" s="103"/>
      <c r="AP1346" s="104"/>
      <c r="AR1346" s="104"/>
      <c r="AS1346" s="43"/>
      <c r="AT1346" s="104"/>
      <c r="AV1346" s="104"/>
      <c r="AW1346" s="88"/>
    </row>
    <row r="1347" spans="14:49">
      <c r="N1347" s="66"/>
      <c r="AN1347" s="88"/>
      <c r="AO1347" s="103"/>
      <c r="AP1347" s="104"/>
      <c r="AR1347" s="104"/>
      <c r="AS1347" s="43"/>
      <c r="AT1347" s="104"/>
      <c r="AV1347" s="104"/>
      <c r="AW1347" s="88"/>
    </row>
    <row r="1348" spans="14:49">
      <c r="N1348" s="66"/>
      <c r="AN1348" s="88"/>
      <c r="AO1348" s="103"/>
      <c r="AP1348" s="104"/>
      <c r="AR1348" s="104"/>
      <c r="AS1348" s="43"/>
      <c r="AT1348" s="104"/>
      <c r="AV1348" s="104"/>
      <c r="AW1348" s="88"/>
    </row>
    <row r="1349" spans="14:49">
      <c r="N1349" s="66"/>
      <c r="AN1349" s="88"/>
      <c r="AO1349" s="103"/>
      <c r="AP1349" s="104"/>
      <c r="AR1349" s="104"/>
      <c r="AS1349" s="43"/>
      <c r="AT1349" s="104"/>
      <c r="AV1349" s="104"/>
      <c r="AW1349" s="88"/>
    </row>
    <row r="1350" spans="14:49">
      <c r="N1350" s="66"/>
      <c r="AN1350" s="88"/>
      <c r="AO1350" s="103"/>
      <c r="AP1350" s="104"/>
      <c r="AR1350" s="104"/>
      <c r="AS1350" s="43"/>
      <c r="AT1350" s="104"/>
      <c r="AV1350" s="104"/>
      <c r="AW1350" s="88"/>
    </row>
    <row r="1351" spans="14:49">
      <c r="N1351" s="66"/>
      <c r="AN1351" s="88"/>
      <c r="AO1351" s="103"/>
      <c r="AP1351" s="104"/>
      <c r="AR1351" s="104"/>
      <c r="AS1351" s="43"/>
      <c r="AT1351" s="104"/>
      <c r="AV1351" s="104"/>
      <c r="AW1351" s="88"/>
    </row>
    <row r="1352" spans="14:49">
      <c r="N1352" s="66"/>
      <c r="AN1352" s="88"/>
      <c r="AO1352" s="103"/>
      <c r="AP1352" s="104"/>
      <c r="AR1352" s="104"/>
      <c r="AS1352" s="43"/>
      <c r="AT1352" s="104"/>
      <c r="AV1352" s="104"/>
      <c r="AW1352" s="88"/>
    </row>
    <row r="1353" spans="14:49">
      <c r="N1353" s="66"/>
      <c r="AN1353" s="88"/>
      <c r="AO1353" s="103"/>
      <c r="AP1353" s="104"/>
      <c r="AR1353" s="104"/>
      <c r="AS1353" s="43"/>
      <c r="AT1353" s="104"/>
      <c r="AV1353" s="104"/>
      <c r="AW1353" s="88"/>
    </row>
  </sheetData>
  <sheetProtection formatCells="0" formatColumns="0" formatRows="0" insertRows="0" insertColumns="0" insertHyperlinks="0" deleteColumns="0" deleteRows="0" sort="0" autoFilter="0" pivotTables="0"/>
  <sortState ref="AV2:AW1353">
    <sortCondition ref="AV1" descending="1"/>
  </sortState>
  <conditionalFormatting sqref="B3:B42">
    <cfRule type="colorScale" priority="8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P2:P1048576">
    <cfRule type="colorScale" priority="7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Y2:Y1048576">
    <cfRule type="colorScale" priority="5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Z2:Z1048576">
    <cfRule type="colorScale" priority="3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A2:AA1048576">
    <cfRule type="colorScale" priority="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B2:AB1048576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L2:O1048576">
    <cfRule type="colorScale" priority="6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C2:AD1048576">
    <cfRule type="colorScale" priority="4">
      <colorScale>
        <cfvo type="min"/>
        <cfvo type="percentile" val="50"/>
        <cfvo type="max"/>
        <color rgb="FF62BF7A"/>
        <color rgb="FFFFEB85"/>
        <color rgb="FFF9686A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53"/>
  <sheetViews>
    <sheetView workbookViewId="0">
      <pane xSplit="2" topLeftCell="C1" activePane="topRight" state="frozen"/>
      <selection/>
      <selection pane="topRight" activeCell="B1" sqref="B1"/>
    </sheetView>
  </sheetViews>
  <sheetFormatPr defaultColWidth="9" defaultRowHeight="14"/>
  <cols>
    <col min="1" max="1" width="11.3818181818182" style="1" customWidth="1"/>
    <col min="2" max="2" width="13" style="2" customWidth="1"/>
    <col min="3" max="3" width="9" style="3"/>
    <col min="4" max="4" width="12.6272727272727" style="4"/>
    <col min="5" max="7" width="9" style="3"/>
    <col min="8" max="8" width="11.2545454545455" style="3" customWidth="1"/>
    <col min="9" max="10" width="9" style="3"/>
    <col min="11" max="11" width="9" style="5"/>
    <col min="12" max="16384" width="9" style="3"/>
  </cols>
  <sheetData>
    <row r="1" ht="28" spans="1:14">
      <c r="A1" s="6" t="s">
        <v>758</v>
      </c>
      <c r="B1" s="7" t="s">
        <v>821</v>
      </c>
      <c r="C1" s="8" t="s">
        <v>822</v>
      </c>
      <c r="D1" s="9"/>
      <c r="E1" s="8"/>
      <c r="F1" s="8" t="s">
        <v>823</v>
      </c>
      <c r="G1" s="8"/>
      <c r="H1" s="8" t="s">
        <v>824</v>
      </c>
      <c r="I1" s="8"/>
      <c r="J1" s="8" t="s">
        <v>825</v>
      </c>
      <c r="K1" s="19"/>
      <c r="L1" s="8" t="s">
        <v>826</v>
      </c>
      <c r="M1" s="8"/>
      <c r="N1" s="8"/>
    </row>
    <row r="2" ht="112" spans="1:14">
      <c r="A2" s="10"/>
      <c r="B2" s="7"/>
      <c r="C2" s="8" t="s">
        <v>827</v>
      </c>
      <c r="D2" s="9" t="s">
        <v>828</v>
      </c>
      <c r="E2" s="8" t="s">
        <v>829</v>
      </c>
      <c r="F2" s="8" t="s">
        <v>830</v>
      </c>
      <c r="G2" s="11" t="s">
        <v>831</v>
      </c>
      <c r="H2" s="8" t="s">
        <v>832</v>
      </c>
      <c r="I2" s="20" t="s">
        <v>833</v>
      </c>
      <c r="J2" s="20" t="s">
        <v>834</v>
      </c>
      <c r="K2" s="19" t="s">
        <v>835</v>
      </c>
      <c r="L2" s="8" t="s">
        <v>836</v>
      </c>
      <c r="M2" s="8" t="s">
        <v>837</v>
      </c>
      <c r="N2" s="11" t="s">
        <v>838</v>
      </c>
    </row>
    <row r="3" ht="409.5" spans="1:14">
      <c r="A3" s="10" t="s">
        <v>776</v>
      </c>
      <c r="B3" s="7" t="s">
        <v>459</v>
      </c>
      <c r="C3" s="12">
        <v>7925</v>
      </c>
      <c r="D3" s="13">
        <v>0.0450107628259376</v>
      </c>
      <c r="E3" s="11"/>
      <c r="F3" s="14">
        <v>99.86</v>
      </c>
      <c r="G3" s="15">
        <v>2424</v>
      </c>
      <c r="H3" s="8" t="s">
        <v>839</v>
      </c>
      <c r="I3" s="8" t="s">
        <v>840</v>
      </c>
      <c r="J3" s="11"/>
      <c r="K3" s="7">
        <v>1</v>
      </c>
      <c r="L3" s="11">
        <v>5</v>
      </c>
      <c r="M3" s="11">
        <v>1</v>
      </c>
      <c r="N3" s="11"/>
    </row>
    <row r="4" ht="126" spans="1:14">
      <c r="A4" s="10" t="s">
        <v>777</v>
      </c>
      <c r="B4" s="7" t="s">
        <v>466</v>
      </c>
      <c r="C4" s="12">
        <v>1343</v>
      </c>
      <c r="D4" s="13">
        <v>0.0382501210446868</v>
      </c>
      <c r="E4" s="11"/>
      <c r="F4" s="14">
        <v>100</v>
      </c>
      <c r="G4" s="15">
        <v>683</v>
      </c>
      <c r="H4" s="8" t="s">
        <v>841</v>
      </c>
      <c r="I4" s="8" t="s">
        <v>842</v>
      </c>
      <c r="J4" s="11"/>
      <c r="K4" s="7">
        <v>1</v>
      </c>
      <c r="L4" s="11">
        <v>5</v>
      </c>
      <c r="M4" s="11"/>
      <c r="N4" s="11"/>
    </row>
    <row r="5" spans="1:14">
      <c r="A5" s="10" t="s">
        <v>779</v>
      </c>
      <c r="B5" s="7" t="s">
        <v>472</v>
      </c>
      <c r="C5" s="12">
        <v>632</v>
      </c>
      <c r="D5" s="13">
        <v>0.0306632380767551</v>
      </c>
      <c r="E5" s="11"/>
      <c r="F5" s="14">
        <v>98.98</v>
      </c>
      <c r="G5" s="15">
        <v>61</v>
      </c>
      <c r="H5" s="11"/>
      <c r="I5" s="11"/>
      <c r="J5" s="11"/>
      <c r="K5" s="7">
        <v>1</v>
      </c>
      <c r="L5" s="11">
        <v>5</v>
      </c>
      <c r="M5" s="11">
        <v>1</v>
      </c>
      <c r="N5" s="11"/>
    </row>
    <row r="6" spans="1:14">
      <c r="A6" s="10" t="s">
        <v>782</v>
      </c>
      <c r="B6" s="7" t="s">
        <v>478</v>
      </c>
      <c r="C6" s="12">
        <v>1767</v>
      </c>
      <c r="D6" s="13">
        <v>0.0393585031740728</v>
      </c>
      <c r="E6" s="11"/>
      <c r="F6" s="14">
        <v>93.84</v>
      </c>
      <c r="G6" s="15">
        <v>39</v>
      </c>
      <c r="H6" s="11"/>
      <c r="I6" s="11"/>
      <c r="J6" s="11"/>
      <c r="K6" s="7">
        <v>0</v>
      </c>
      <c r="L6" s="11">
        <v>4</v>
      </c>
      <c r="M6" s="11"/>
      <c r="N6" s="11"/>
    </row>
    <row r="7" ht="42" spans="1:14">
      <c r="A7" s="10" t="s">
        <v>783</v>
      </c>
      <c r="B7" s="7" t="s">
        <v>483</v>
      </c>
      <c r="C7" s="12">
        <v>538</v>
      </c>
      <c r="D7" s="13">
        <v>0.0261851455271099</v>
      </c>
      <c r="E7" s="11"/>
      <c r="F7" s="14">
        <v>97.58</v>
      </c>
      <c r="G7" s="15">
        <v>61</v>
      </c>
      <c r="H7" s="8" t="s">
        <v>843</v>
      </c>
      <c r="I7" s="8" t="s">
        <v>844</v>
      </c>
      <c r="J7" s="11"/>
      <c r="K7" s="7">
        <v>1</v>
      </c>
      <c r="L7" s="11">
        <v>5</v>
      </c>
      <c r="M7" s="11"/>
      <c r="N7" s="11"/>
    </row>
    <row r="8" ht="168" spans="1:14">
      <c r="A8" s="10" t="s">
        <v>785</v>
      </c>
      <c r="B8" s="7" t="s">
        <v>488</v>
      </c>
      <c r="C8" s="12">
        <v>1050</v>
      </c>
      <c r="D8" s="13">
        <v>0.042294368806896</v>
      </c>
      <c r="E8" s="11"/>
      <c r="F8" s="14">
        <v>76.5</v>
      </c>
      <c r="G8" s="15">
        <v>183</v>
      </c>
      <c r="H8" s="11"/>
      <c r="I8" s="21" t="s">
        <v>845</v>
      </c>
      <c r="J8" s="11"/>
      <c r="K8" s="7">
        <v>1</v>
      </c>
      <c r="L8" s="11">
        <v>4</v>
      </c>
      <c r="M8" s="11">
        <v>1</v>
      </c>
      <c r="N8" s="11"/>
    </row>
    <row r="9" spans="1:14">
      <c r="A9" s="10" t="s">
        <v>786</v>
      </c>
      <c r="B9" s="7" t="s">
        <v>493</v>
      </c>
      <c r="C9" s="12">
        <v>810</v>
      </c>
      <c r="D9" s="13">
        <v>0.0447984071677451</v>
      </c>
      <c r="E9" s="11"/>
      <c r="F9" s="14">
        <v>100</v>
      </c>
      <c r="G9" s="15">
        <v>51</v>
      </c>
      <c r="H9" s="11"/>
      <c r="I9" s="11"/>
      <c r="J9" s="11"/>
      <c r="K9" s="7">
        <v>0</v>
      </c>
      <c r="L9" s="11">
        <v>3</v>
      </c>
      <c r="M9" s="11"/>
      <c r="N9" s="11"/>
    </row>
    <row r="10" ht="56" spans="1:14">
      <c r="A10" s="10" t="s">
        <v>778</v>
      </c>
      <c r="B10" s="7" t="s">
        <v>498</v>
      </c>
      <c r="C10" s="12">
        <v>8738</v>
      </c>
      <c r="D10" s="13">
        <v>0.0567948417960118</v>
      </c>
      <c r="E10" s="11"/>
      <c r="F10" s="14">
        <v>91.64</v>
      </c>
      <c r="G10" s="15">
        <v>381</v>
      </c>
      <c r="H10" s="8" t="s">
        <v>846</v>
      </c>
      <c r="I10" s="11"/>
      <c r="J10" s="11"/>
      <c r="K10" s="7">
        <v>0</v>
      </c>
      <c r="L10" s="11">
        <v>2</v>
      </c>
      <c r="M10" s="11">
        <v>1</v>
      </c>
      <c r="N10" s="11"/>
    </row>
    <row r="11" ht="28" spans="1:14">
      <c r="A11" s="10" t="s">
        <v>789</v>
      </c>
      <c r="B11" s="7" t="s">
        <v>504</v>
      </c>
      <c r="C11" s="12">
        <v>84</v>
      </c>
      <c r="D11" s="13">
        <v>0.0376850605652759</v>
      </c>
      <c r="E11" s="11"/>
      <c r="F11" s="14">
        <v>92.13</v>
      </c>
      <c r="G11" s="15">
        <v>79</v>
      </c>
      <c r="H11" s="11"/>
      <c r="I11" s="11"/>
      <c r="J11" s="11"/>
      <c r="K11" s="7">
        <v>0</v>
      </c>
      <c r="L11" s="11">
        <v>0</v>
      </c>
      <c r="M11" s="11"/>
      <c r="N11" s="11"/>
    </row>
    <row r="12" spans="1:14">
      <c r="A12" s="10" t="s">
        <v>790</v>
      </c>
      <c r="B12" s="7" t="s">
        <v>510</v>
      </c>
      <c r="C12" s="12">
        <v>840</v>
      </c>
      <c r="D12" s="13">
        <v>0.050853614239012</v>
      </c>
      <c r="E12" s="11"/>
      <c r="F12" s="14">
        <v>98.49</v>
      </c>
      <c r="G12" s="15">
        <v>427</v>
      </c>
      <c r="H12" s="11"/>
      <c r="I12" s="11"/>
      <c r="J12" s="11"/>
      <c r="K12" s="7">
        <v>1</v>
      </c>
      <c r="L12" s="11">
        <v>2</v>
      </c>
      <c r="M12" s="11"/>
      <c r="N12" s="11"/>
    </row>
    <row r="13" spans="1:14">
      <c r="A13" s="10" t="s">
        <v>792</v>
      </c>
      <c r="B13" s="7" t="s">
        <v>516</v>
      </c>
      <c r="C13" s="12">
        <v>195</v>
      </c>
      <c r="D13" s="13">
        <v>0.0233700862895494</v>
      </c>
      <c r="E13" s="11"/>
      <c r="F13" s="14">
        <v>93.65</v>
      </c>
      <c r="G13" s="15">
        <v>19</v>
      </c>
      <c r="H13" s="11"/>
      <c r="I13" s="11"/>
      <c r="J13" s="11"/>
      <c r="K13" s="7">
        <v>0</v>
      </c>
      <c r="L13" s="11">
        <v>1</v>
      </c>
      <c r="M13" s="11"/>
      <c r="N13" s="11"/>
    </row>
    <row r="14" spans="1:14">
      <c r="A14" s="10" t="s">
        <v>795</v>
      </c>
      <c r="B14" s="7" t="s">
        <v>521</v>
      </c>
      <c r="C14" s="12">
        <v>27</v>
      </c>
      <c r="D14" s="13">
        <v>0.0272452068617558</v>
      </c>
      <c r="E14" s="11"/>
      <c r="F14" s="14">
        <v>86.25</v>
      </c>
      <c r="G14" s="15">
        <v>19</v>
      </c>
      <c r="H14" s="11"/>
      <c r="I14" s="11"/>
      <c r="J14" s="11"/>
      <c r="K14" s="7">
        <v>0</v>
      </c>
      <c r="L14" s="11">
        <v>0</v>
      </c>
      <c r="M14" s="11"/>
      <c r="N14" s="11"/>
    </row>
    <row r="15" spans="1:14">
      <c r="A15" s="10" t="s">
        <v>797</v>
      </c>
      <c r="B15" s="7" t="s">
        <v>528</v>
      </c>
      <c r="C15" s="12">
        <v>175</v>
      </c>
      <c r="D15" s="13">
        <v>0.0673076923076923</v>
      </c>
      <c r="E15" s="11"/>
      <c r="F15" s="14">
        <v>100</v>
      </c>
      <c r="G15" s="15">
        <v>5</v>
      </c>
      <c r="H15" s="11"/>
      <c r="I15" s="11"/>
      <c r="J15" s="11"/>
      <c r="K15" s="7">
        <v>1</v>
      </c>
      <c r="L15" s="11">
        <v>2</v>
      </c>
      <c r="M15" s="11"/>
      <c r="N15" s="11"/>
    </row>
    <row r="16" ht="168" spans="1:14">
      <c r="A16" s="10" t="s">
        <v>798</v>
      </c>
      <c r="B16" s="7" t="s">
        <v>534</v>
      </c>
      <c r="C16" s="12">
        <v>6</v>
      </c>
      <c r="D16" s="13">
        <v>0.0146699266503667</v>
      </c>
      <c r="E16" s="11"/>
      <c r="F16" s="14">
        <v>51.51</v>
      </c>
      <c r="G16" s="15">
        <v>4</v>
      </c>
      <c r="H16" s="8" t="s">
        <v>847</v>
      </c>
      <c r="I16" s="8" t="s">
        <v>848</v>
      </c>
      <c r="J16" s="11"/>
      <c r="K16" s="7">
        <v>0</v>
      </c>
      <c r="L16" s="11">
        <v>0</v>
      </c>
      <c r="M16" s="11"/>
      <c r="N16" s="11"/>
    </row>
    <row r="17" spans="1:14">
      <c r="A17" s="10" t="s">
        <v>799</v>
      </c>
      <c r="B17" s="7" t="s">
        <v>539</v>
      </c>
      <c r="C17" s="12">
        <v>1200</v>
      </c>
      <c r="D17" s="13">
        <v>0.0670428515559528</v>
      </c>
      <c r="E17" s="11"/>
      <c r="F17" s="14">
        <v>96.24</v>
      </c>
      <c r="G17" s="15">
        <v>180</v>
      </c>
      <c r="H17" s="11"/>
      <c r="I17" s="11"/>
      <c r="J17" s="11"/>
      <c r="K17" s="7">
        <v>0</v>
      </c>
      <c r="L17" s="11">
        <v>3</v>
      </c>
      <c r="M17" s="11"/>
      <c r="N17" s="11"/>
    </row>
    <row r="18" ht="56" spans="1:14">
      <c r="A18" s="10" t="s">
        <v>780</v>
      </c>
      <c r="B18" s="7" t="s">
        <v>544</v>
      </c>
      <c r="C18" s="12">
        <v>737</v>
      </c>
      <c r="D18" s="13">
        <v>0.0565921830607387</v>
      </c>
      <c r="E18" s="11"/>
      <c r="F18" s="14">
        <v>100</v>
      </c>
      <c r="G18" s="15">
        <v>76</v>
      </c>
      <c r="H18" s="8" t="s">
        <v>843</v>
      </c>
      <c r="I18" s="8" t="s">
        <v>849</v>
      </c>
      <c r="J18" s="11"/>
      <c r="K18" s="7">
        <v>1</v>
      </c>
      <c r="L18" s="11">
        <v>5</v>
      </c>
      <c r="M18" s="11">
        <v>1</v>
      </c>
      <c r="N18" s="11"/>
    </row>
    <row r="19" spans="1:14">
      <c r="A19" s="10" t="s">
        <v>801</v>
      </c>
      <c r="B19" s="7" t="s">
        <v>550</v>
      </c>
      <c r="C19" s="12">
        <v>47</v>
      </c>
      <c r="D19" s="13">
        <v>0.0217190388170055</v>
      </c>
      <c r="E19" s="11"/>
      <c r="F19" s="14">
        <v>85.77</v>
      </c>
      <c r="G19" s="15">
        <v>10</v>
      </c>
      <c r="H19" s="11"/>
      <c r="I19" s="11"/>
      <c r="J19" s="11"/>
      <c r="K19" s="7">
        <v>0</v>
      </c>
      <c r="L19" s="11">
        <v>1</v>
      </c>
      <c r="M19" s="11"/>
      <c r="N19" s="11"/>
    </row>
    <row r="20" spans="1:14">
      <c r="A20" s="10" t="s">
        <v>802</v>
      </c>
      <c r="B20" s="7" t="s">
        <v>555</v>
      </c>
      <c r="C20" s="12">
        <v>120</v>
      </c>
      <c r="D20" s="13">
        <v>0.0601805416248746</v>
      </c>
      <c r="E20" s="11"/>
      <c r="F20" s="14">
        <v>100</v>
      </c>
      <c r="G20" s="15">
        <v>4</v>
      </c>
      <c r="H20" s="11"/>
      <c r="I20" s="11"/>
      <c r="J20" s="11"/>
      <c r="K20" s="7">
        <v>0</v>
      </c>
      <c r="L20" s="11">
        <v>2</v>
      </c>
      <c r="M20" s="11"/>
      <c r="N20" s="11"/>
    </row>
    <row r="21" spans="1:14">
      <c r="A21" s="10" t="s">
        <v>804</v>
      </c>
      <c r="B21" s="7" t="s">
        <v>560</v>
      </c>
      <c r="C21" s="12">
        <v>4</v>
      </c>
      <c r="D21" s="13">
        <v>0.00746268656716418</v>
      </c>
      <c r="E21" s="11"/>
      <c r="F21" s="14">
        <v>100</v>
      </c>
      <c r="G21" s="15">
        <v>15</v>
      </c>
      <c r="H21" s="11"/>
      <c r="I21" s="11"/>
      <c r="J21" s="11"/>
      <c r="K21" s="7">
        <v>0</v>
      </c>
      <c r="L21" s="11">
        <v>2</v>
      </c>
      <c r="M21" s="11"/>
      <c r="N21" s="11"/>
    </row>
    <row r="22" ht="28" spans="1:14">
      <c r="A22" s="10" t="s">
        <v>806</v>
      </c>
      <c r="B22" s="7" t="s">
        <v>565</v>
      </c>
      <c r="C22" s="12">
        <v>154</v>
      </c>
      <c r="D22" s="13">
        <v>0.0827067669172932</v>
      </c>
      <c r="E22" s="11"/>
      <c r="F22" s="14">
        <v>100</v>
      </c>
      <c r="G22" s="15">
        <v>19</v>
      </c>
      <c r="H22" s="11"/>
      <c r="I22" s="11"/>
      <c r="J22" s="11"/>
      <c r="K22" s="7">
        <v>1</v>
      </c>
      <c r="L22" s="11">
        <v>2</v>
      </c>
      <c r="M22" s="11">
        <v>1</v>
      </c>
      <c r="N22" s="11"/>
    </row>
    <row r="23" spans="1:14">
      <c r="A23" s="10" t="s">
        <v>784</v>
      </c>
      <c r="B23" s="7" t="s">
        <v>571</v>
      </c>
      <c r="C23" s="12">
        <v>667</v>
      </c>
      <c r="D23" s="13">
        <v>0.0813513843151604</v>
      </c>
      <c r="E23" s="11"/>
      <c r="F23" s="14">
        <v>99.86</v>
      </c>
      <c r="G23" s="15">
        <v>55</v>
      </c>
      <c r="H23" s="11"/>
      <c r="I23" s="11"/>
      <c r="J23" s="11"/>
      <c r="K23" s="7">
        <v>1</v>
      </c>
      <c r="L23" s="11">
        <v>5</v>
      </c>
      <c r="M23" s="11"/>
      <c r="N23" s="11"/>
    </row>
    <row r="24" spans="1:14">
      <c r="A24" s="10" t="s">
        <v>807</v>
      </c>
      <c r="B24" s="7" t="s">
        <v>576</v>
      </c>
      <c r="C24" s="12">
        <v>66</v>
      </c>
      <c r="D24" s="13">
        <v>0.025631067961165</v>
      </c>
      <c r="E24" s="11"/>
      <c r="F24" s="14">
        <v>82.63</v>
      </c>
      <c r="G24" s="15">
        <v>47</v>
      </c>
      <c r="H24" s="11"/>
      <c r="I24" s="11"/>
      <c r="J24" s="11"/>
      <c r="K24" s="7">
        <v>0</v>
      </c>
      <c r="L24" s="11">
        <v>1</v>
      </c>
      <c r="M24" s="11"/>
      <c r="N24" s="11"/>
    </row>
    <row r="25" spans="1:14">
      <c r="A25" s="10" t="s">
        <v>796</v>
      </c>
      <c r="B25" s="7" t="s">
        <v>582</v>
      </c>
      <c r="C25" s="12">
        <v>321</v>
      </c>
      <c r="D25" s="13">
        <v>0.0328960852633736</v>
      </c>
      <c r="E25" s="11"/>
      <c r="F25" s="14">
        <v>99.22</v>
      </c>
      <c r="G25" s="15">
        <v>22</v>
      </c>
      <c r="H25" s="11"/>
      <c r="I25" s="11"/>
      <c r="J25" s="11"/>
      <c r="K25" s="7">
        <v>1</v>
      </c>
      <c r="L25" s="11">
        <v>4</v>
      </c>
      <c r="M25" s="11"/>
      <c r="N25" s="11"/>
    </row>
    <row r="26" spans="1:14">
      <c r="A26" s="10" t="s">
        <v>787</v>
      </c>
      <c r="B26" s="7" t="s">
        <v>587</v>
      </c>
      <c r="C26" s="12">
        <v>143</v>
      </c>
      <c r="D26" s="13">
        <v>0.031387181738367</v>
      </c>
      <c r="E26" s="11"/>
      <c r="F26" s="14">
        <v>100</v>
      </c>
      <c r="G26" s="15">
        <v>8</v>
      </c>
      <c r="H26" s="11"/>
      <c r="I26" s="11"/>
      <c r="J26" s="11"/>
      <c r="K26" s="7">
        <v>0</v>
      </c>
      <c r="L26" s="11">
        <v>0</v>
      </c>
      <c r="M26" s="11"/>
      <c r="N26" s="11"/>
    </row>
    <row r="27" spans="1:14">
      <c r="A27" s="10" t="s">
        <v>805</v>
      </c>
      <c r="B27" s="7" t="s">
        <v>592</v>
      </c>
      <c r="C27" s="12">
        <v>384</v>
      </c>
      <c r="D27" s="13">
        <v>0.026795059660875</v>
      </c>
      <c r="E27" s="11"/>
      <c r="F27" s="14">
        <v>99.74</v>
      </c>
      <c r="G27" s="15">
        <v>32</v>
      </c>
      <c r="H27" s="11"/>
      <c r="I27" s="11"/>
      <c r="J27" s="11"/>
      <c r="K27" s="7">
        <v>0</v>
      </c>
      <c r="L27" s="11">
        <v>2</v>
      </c>
      <c r="M27" s="11"/>
      <c r="N27" s="11"/>
    </row>
    <row r="28" spans="1:14">
      <c r="A28" s="10" t="s">
        <v>810</v>
      </c>
      <c r="B28" s="7" t="s">
        <v>597</v>
      </c>
      <c r="C28" s="12">
        <v>181</v>
      </c>
      <c r="D28" s="13">
        <v>0.031083633865705</v>
      </c>
      <c r="E28" s="11"/>
      <c r="F28" s="14">
        <v>99.72</v>
      </c>
      <c r="G28" s="15">
        <v>3</v>
      </c>
      <c r="H28" s="11"/>
      <c r="I28" s="11"/>
      <c r="J28" s="11"/>
      <c r="K28" s="7">
        <v>0</v>
      </c>
      <c r="L28" s="11">
        <v>0</v>
      </c>
      <c r="M28" s="11"/>
      <c r="N28" s="11"/>
    </row>
    <row r="29" spans="1:14">
      <c r="A29" s="10" t="s">
        <v>811</v>
      </c>
      <c r="B29" s="7" t="s">
        <v>602</v>
      </c>
      <c r="C29" s="12">
        <v>162</v>
      </c>
      <c r="D29" s="13">
        <v>0.0302803738317757</v>
      </c>
      <c r="E29" s="11"/>
      <c r="F29" s="14">
        <v>93.6</v>
      </c>
      <c r="G29" s="15">
        <v>50</v>
      </c>
      <c r="H29" s="11"/>
      <c r="I29" s="11"/>
      <c r="J29" s="11"/>
      <c r="K29" s="7">
        <v>0</v>
      </c>
      <c r="L29" s="11">
        <v>2</v>
      </c>
      <c r="M29" s="11"/>
      <c r="N29" s="11"/>
    </row>
    <row r="30" spans="1:14">
      <c r="A30" s="10" t="s">
        <v>812</v>
      </c>
      <c r="B30" s="7" t="s">
        <v>607</v>
      </c>
      <c r="C30" s="12">
        <v>112</v>
      </c>
      <c r="D30" s="13">
        <v>0.0225760935295303</v>
      </c>
      <c r="E30" s="11"/>
      <c r="F30" s="14">
        <v>96.81</v>
      </c>
      <c r="G30" s="15">
        <v>32</v>
      </c>
      <c r="H30" s="11"/>
      <c r="I30" s="11"/>
      <c r="J30" s="11"/>
      <c r="K30" s="7">
        <v>0</v>
      </c>
      <c r="L30" s="11">
        <v>0</v>
      </c>
      <c r="M30" s="11"/>
      <c r="N30" s="11"/>
    </row>
    <row r="31" spans="1:14">
      <c r="A31" s="10" t="s">
        <v>814</v>
      </c>
      <c r="B31" s="7" t="s">
        <v>612</v>
      </c>
      <c r="C31" s="12">
        <v>20</v>
      </c>
      <c r="D31" s="13">
        <v>0.0260416666666667</v>
      </c>
      <c r="E31" s="11"/>
      <c r="F31" s="14">
        <v>69.35</v>
      </c>
      <c r="G31" s="15">
        <v>1</v>
      </c>
      <c r="H31" s="11"/>
      <c r="I31" s="11"/>
      <c r="J31" s="11"/>
      <c r="K31" s="7">
        <v>0</v>
      </c>
      <c r="L31" s="11">
        <v>2</v>
      </c>
      <c r="M31" s="11"/>
      <c r="N31" s="11"/>
    </row>
    <row r="32" spans="1:14">
      <c r="A32" s="10" t="s">
        <v>815</v>
      </c>
      <c r="B32" s="7" t="s">
        <v>617</v>
      </c>
      <c r="C32" s="12">
        <v>26</v>
      </c>
      <c r="D32" s="13">
        <v>0.044750430292599</v>
      </c>
      <c r="E32" s="11"/>
      <c r="F32" s="14">
        <v>68.91</v>
      </c>
      <c r="G32" s="15">
        <v>1</v>
      </c>
      <c r="H32" s="11"/>
      <c r="I32" s="11"/>
      <c r="J32" s="11"/>
      <c r="K32" s="7">
        <v>0</v>
      </c>
      <c r="L32" s="11">
        <v>0</v>
      </c>
      <c r="M32" s="11"/>
      <c r="N32" s="11"/>
    </row>
    <row r="33" spans="1:14">
      <c r="A33" s="10" t="s">
        <v>800</v>
      </c>
      <c r="B33" s="7" t="s">
        <v>622</v>
      </c>
      <c r="C33" s="12">
        <v>134</v>
      </c>
      <c r="D33" s="13">
        <v>0.038483630097645</v>
      </c>
      <c r="E33" s="11"/>
      <c r="F33" s="14">
        <v>100</v>
      </c>
      <c r="G33" s="15">
        <v>13</v>
      </c>
      <c r="H33" s="11"/>
      <c r="I33" s="11"/>
      <c r="J33" s="11"/>
      <c r="K33" s="7">
        <v>0</v>
      </c>
      <c r="L33" s="11">
        <v>0</v>
      </c>
      <c r="M33" s="11"/>
      <c r="N33" s="11"/>
    </row>
    <row r="34" spans="1:14">
      <c r="A34" s="10" t="s">
        <v>816</v>
      </c>
      <c r="B34" s="7" t="s">
        <v>627</v>
      </c>
      <c r="C34" s="12">
        <v>22</v>
      </c>
      <c r="D34" s="13">
        <v>0.0272614622057001</v>
      </c>
      <c r="E34" s="11"/>
      <c r="F34" s="14">
        <v>88.73</v>
      </c>
      <c r="G34" s="15">
        <v>2</v>
      </c>
      <c r="H34" s="11"/>
      <c r="I34" s="11"/>
      <c r="J34" s="11"/>
      <c r="K34" s="7">
        <v>0</v>
      </c>
      <c r="L34" s="11">
        <v>0</v>
      </c>
      <c r="M34" s="11"/>
      <c r="N34" s="11"/>
    </row>
    <row r="35" spans="1:14">
      <c r="A35" s="10" t="s">
        <v>808</v>
      </c>
      <c r="B35" s="7" t="s">
        <v>632</v>
      </c>
      <c r="C35" s="12">
        <v>129</v>
      </c>
      <c r="D35" s="13">
        <v>0.0516413130504404</v>
      </c>
      <c r="E35" s="11"/>
      <c r="F35" s="14">
        <v>90.9</v>
      </c>
      <c r="G35" s="15">
        <v>38</v>
      </c>
      <c r="H35" s="11"/>
      <c r="I35" s="11"/>
      <c r="J35" s="11"/>
      <c r="K35" s="7">
        <v>0</v>
      </c>
      <c r="L35" s="11">
        <v>1</v>
      </c>
      <c r="M35" s="11"/>
      <c r="N35" s="11"/>
    </row>
    <row r="36" spans="1:14">
      <c r="A36" s="10" t="s">
        <v>791</v>
      </c>
      <c r="B36" s="7" t="s">
        <v>637</v>
      </c>
      <c r="C36" s="12">
        <v>177</v>
      </c>
      <c r="D36" s="13">
        <v>0.0733830845771144</v>
      </c>
      <c r="E36" s="11"/>
      <c r="F36" s="14">
        <v>97.01</v>
      </c>
      <c r="G36" s="15">
        <v>12</v>
      </c>
      <c r="H36" s="11"/>
      <c r="I36" s="11"/>
      <c r="J36" s="11"/>
      <c r="K36" s="7">
        <v>0</v>
      </c>
      <c r="L36" s="11">
        <v>0</v>
      </c>
      <c r="M36" s="11"/>
      <c r="N36" s="11"/>
    </row>
    <row r="37" spans="1:14">
      <c r="A37" s="10" t="s">
        <v>817</v>
      </c>
      <c r="B37" s="7" t="s">
        <v>642</v>
      </c>
      <c r="C37" s="12">
        <v>84</v>
      </c>
      <c r="D37" s="13">
        <v>0.0307129798903108</v>
      </c>
      <c r="E37" s="11"/>
      <c r="F37" s="14">
        <v>88.42</v>
      </c>
      <c r="G37" s="15">
        <v>8</v>
      </c>
      <c r="H37" s="11"/>
      <c r="I37" s="11"/>
      <c r="J37" s="11"/>
      <c r="K37" s="7">
        <v>0</v>
      </c>
      <c r="L37" s="11">
        <v>0</v>
      </c>
      <c r="M37" s="11"/>
      <c r="N37" s="11"/>
    </row>
    <row r="38" spans="1:14">
      <c r="A38" s="10" t="s">
        <v>793</v>
      </c>
      <c r="B38" s="7" t="s">
        <v>646</v>
      </c>
      <c r="C38" s="12">
        <v>274</v>
      </c>
      <c r="D38" s="13">
        <v>0.047111416781293</v>
      </c>
      <c r="E38" s="11"/>
      <c r="F38" s="14">
        <v>99.31</v>
      </c>
      <c r="G38" s="15">
        <v>14</v>
      </c>
      <c r="H38" s="11"/>
      <c r="I38" s="11"/>
      <c r="J38" s="11"/>
      <c r="K38" s="7">
        <v>0</v>
      </c>
      <c r="L38" s="11">
        <v>0</v>
      </c>
      <c r="M38" s="11"/>
      <c r="N38" s="11"/>
    </row>
    <row r="39" spans="1:14">
      <c r="A39" s="10" t="s">
        <v>803</v>
      </c>
      <c r="B39" s="7" t="s">
        <v>651</v>
      </c>
      <c r="C39" s="12">
        <v>329</v>
      </c>
      <c r="D39" s="13">
        <v>0.0392040038131554</v>
      </c>
      <c r="E39" s="11"/>
      <c r="F39" s="14">
        <v>91.26</v>
      </c>
      <c r="G39" s="15">
        <v>43</v>
      </c>
      <c r="H39" s="11"/>
      <c r="I39" s="11"/>
      <c r="J39" s="11"/>
      <c r="K39" s="7">
        <v>0</v>
      </c>
      <c r="L39" s="11">
        <v>2</v>
      </c>
      <c r="M39" s="11"/>
      <c r="N39" s="11"/>
    </row>
    <row r="40" spans="1:14">
      <c r="A40" s="10" t="s">
        <v>818</v>
      </c>
      <c r="B40" s="7" t="s">
        <v>656</v>
      </c>
      <c r="C40" s="12">
        <v>4</v>
      </c>
      <c r="D40" s="13">
        <v>0.0416666666666667</v>
      </c>
      <c r="E40" s="11"/>
      <c r="F40" s="14">
        <v>83.74</v>
      </c>
      <c r="G40" s="15">
        <v>1</v>
      </c>
      <c r="H40" s="11"/>
      <c r="I40" s="11"/>
      <c r="J40" s="11"/>
      <c r="K40" s="7">
        <v>0</v>
      </c>
      <c r="L40" s="11">
        <v>0</v>
      </c>
      <c r="M40" s="11"/>
      <c r="N40" s="11"/>
    </row>
    <row r="41" spans="1:14">
      <c r="A41" s="10" t="s">
        <v>813</v>
      </c>
      <c r="B41" s="7" t="s">
        <v>661</v>
      </c>
      <c r="C41" s="12">
        <v>9</v>
      </c>
      <c r="D41" s="13">
        <v>0.0220588235294118</v>
      </c>
      <c r="E41" s="11"/>
      <c r="F41" s="14">
        <v>99.22</v>
      </c>
      <c r="G41" s="15">
        <v>10</v>
      </c>
      <c r="H41" s="11"/>
      <c r="I41" s="11"/>
      <c r="J41" s="11"/>
      <c r="K41" s="7">
        <v>0</v>
      </c>
      <c r="L41" s="11">
        <v>0</v>
      </c>
      <c r="M41" s="11"/>
      <c r="N41" s="11"/>
    </row>
    <row r="42" spans="1:14">
      <c r="A42" s="10" t="s">
        <v>809</v>
      </c>
      <c r="B42" s="7" t="s">
        <v>666</v>
      </c>
      <c r="C42" s="12">
        <v>60</v>
      </c>
      <c r="D42" s="13">
        <v>0.0387346675274371</v>
      </c>
      <c r="E42" s="11"/>
      <c r="F42" s="14">
        <v>98.82</v>
      </c>
      <c r="G42" s="15">
        <v>21</v>
      </c>
      <c r="H42" s="11"/>
      <c r="I42" s="11"/>
      <c r="J42" s="11"/>
      <c r="K42" s="7">
        <v>0</v>
      </c>
      <c r="L42" s="11">
        <v>0</v>
      </c>
      <c r="M42" s="11"/>
      <c r="N42" s="11"/>
    </row>
    <row r="43" ht="294" spans="1:14">
      <c r="A43" s="16" t="s">
        <v>850</v>
      </c>
      <c r="B43" s="17"/>
      <c r="H43" s="18"/>
      <c r="K43" s="22" t="s">
        <v>851</v>
      </c>
      <c r="L43" s="18" t="s">
        <v>852</v>
      </c>
      <c r="M43" s="23" t="s">
        <v>853</v>
      </c>
      <c r="N43" s="18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2">
      <c r="B1041" s="5"/>
    </row>
    <row r="1042" spans="2:2">
      <c r="B1042" s="5"/>
    </row>
    <row r="1043" spans="2:2">
      <c r="B1043" s="5"/>
    </row>
    <row r="1044" spans="2:2">
      <c r="B1044" s="5"/>
    </row>
    <row r="1045" spans="2:2">
      <c r="B1045" s="5"/>
    </row>
    <row r="1046" spans="2:2">
      <c r="B1046" s="5"/>
    </row>
    <row r="1047" spans="2:2">
      <c r="B1047" s="5"/>
    </row>
    <row r="1048" spans="2:2">
      <c r="B1048" s="5"/>
    </row>
    <row r="1049" spans="2:2">
      <c r="B1049" s="5"/>
    </row>
    <row r="1050" spans="2:2">
      <c r="B1050" s="5"/>
    </row>
    <row r="1051" spans="2:2">
      <c r="B1051" s="5"/>
    </row>
    <row r="1052" spans="2:2">
      <c r="B1052" s="5"/>
    </row>
    <row r="1053" spans="2:2">
      <c r="B1053" s="5"/>
    </row>
    <row r="1054" spans="2:2">
      <c r="B1054" s="5"/>
    </row>
    <row r="1055" spans="2:2">
      <c r="B1055" s="5"/>
    </row>
    <row r="1056" spans="2:2">
      <c r="B1056" s="5"/>
    </row>
    <row r="1057" spans="2:2">
      <c r="B1057" s="5"/>
    </row>
    <row r="1058" spans="2:2">
      <c r="B1058" s="5"/>
    </row>
    <row r="1059" spans="2:2">
      <c r="B1059" s="5"/>
    </row>
    <row r="1060" spans="2:2">
      <c r="B1060" s="5"/>
    </row>
    <row r="1061" spans="2:2">
      <c r="B1061" s="5"/>
    </row>
    <row r="1062" spans="2:2">
      <c r="B1062" s="5"/>
    </row>
    <row r="1063" spans="2:2">
      <c r="B1063" s="5"/>
    </row>
    <row r="1064" spans="2:2">
      <c r="B1064" s="5"/>
    </row>
    <row r="1065" spans="2:2">
      <c r="B1065" s="5"/>
    </row>
    <row r="1066" spans="2:2">
      <c r="B1066" s="5"/>
    </row>
    <row r="1067" spans="2:2">
      <c r="B1067" s="5"/>
    </row>
    <row r="1068" spans="2:2">
      <c r="B1068" s="5"/>
    </row>
    <row r="1069" spans="2:2">
      <c r="B1069" s="5"/>
    </row>
    <row r="1070" spans="2:2">
      <c r="B1070" s="5"/>
    </row>
    <row r="1071" spans="2:2">
      <c r="B1071" s="5"/>
    </row>
    <row r="1072" spans="2:2">
      <c r="B1072" s="5"/>
    </row>
    <row r="1073" spans="2:2">
      <c r="B1073" s="5"/>
    </row>
    <row r="1074" spans="2:2">
      <c r="B1074" s="5"/>
    </row>
    <row r="1075" spans="2:2">
      <c r="B1075" s="5"/>
    </row>
    <row r="1076" spans="2:2">
      <c r="B1076" s="5"/>
    </row>
    <row r="1077" spans="2:2">
      <c r="B1077" s="5"/>
    </row>
    <row r="1078" spans="2:2">
      <c r="B1078" s="5"/>
    </row>
    <row r="1079" spans="2:2">
      <c r="B1079" s="5"/>
    </row>
    <row r="1080" spans="2:2">
      <c r="B1080" s="5"/>
    </row>
    <row r="1081" spans="2:2">
      <c r="B1081" s="5"/>
    </row>
    <row r="1082" spans="2:2">
      <c r="B1082" s="5"/>
    </row>
    <row r="1083" spans="2:2">
      <c r="B1083" s="5"/>
    </row>
    <row r="1084" spans="2:2">
      <c r="B1084" s="5"/>
    </row>
    <row r="1085" spans="2:2">
      <c r="B1085" s="5"/>
    </row>
    <row r="1086" spans="2:2">
      <c r="B1086" s="5"/>
    </row>
    <row r="1087" spans="2:2">
      <c r="B1087" s="5"/>
    </row>
    <row r="1088" spans="2:2">
      <c r="B1088" s="5"/>
    </row>
    <row r="1089" spans="2:2">
      <c r="B1089" s="5"/>
    </row>
    <row r="1090" spans="2:2">
      <c r="B1090" s="5"/>
    </row>
    <row r="1091" spans="2:2">
      <c r="B1091" s="5"/>
    </row>
    <row r="1092" spans="2:2">
      <c r="B1092" s="5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5"/>
    </row>
    <row r="1102" spans="2:2">
      <c r="B1102" s="5"/>
    </row>
    <row r="1103" spans="2:2">
      <c r="B1103" s="5"/>
    </row>
    <row r="1104" spans="2:2">
      <c r="B1104" s="5"/>
    </row>
    <row r="1105" spans="2:2">
      <c r="B1105" s="5"/>
    </row>
    <row r="1106" spans="2:2">
      <c r="B1106" s="5"/>
    </row>
    <row r="1107" spans="2:2">
      <c r="B1107" s="5"/>
    </row>
    <row r="1108" spans="2:2">
      <c r="B1108" s="5"/>
    </row>
    <row r="1109" spans="2:2">
      <c r="B1109" s="5"/>
    </row>
    <row r="1110" spans="2:2">
      <c r="B1110" s="5"/>
    </row>
    <row r="1111" spans="2:2">
      <c r="B1111" s="5"/>
    </row>
    <row r="1112" spans="2:2">
      <c r="B1112" s="5"/>
    </row>
    <row r="1113" spans="2:2">
      <c r="B1113" s="5"/>
    </row>
    <row r="1114" spans="2:2">
      <c r="B1114" s="5"/>
    </row>
    <row r="1115" spans="2:2">
      <c r="B1115" s="5"/>
    </row>
    <row r="1116" spans="2:2">
      <c r="B1116" s="5"/>
    </row>
    <row r="1117" spans="2:2">
      <c r="B1117" s="5"/>
    </row>
    <row r="1118" spans="2:2">
      <c r="B1118" s="5"/>
    </row>
    <row r="1119" spans="2:2">
      <c r="B1119" s="5"/>
    </row>
    <row r="1120" spans="2:2">
      <c r="B1120" s="5"/>
    </row>
    <row r="1121" spans="2:2">
      <c r="B1121" s="5"/>
    </row>
    <row r="1122" spans="2:2">
      <c r="B1122" s="5"/>
    </row>
    <row r="1123" spans="2:2">
      <c r="B1123" s="5"/>
    </row>
    <row r="1124" spans="2:2">
      <c r="B1124" s="5"/>
    </row>
    <row r="1125" spans="2:2">
      <c r="B1125" s="5"/>
    </row>
    <row r="1126" spans="2:2">
      <c r="B1126" s="5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5"/>
    </row>
    <row r="1132" spans="2:2">
      <c r="B1132" s="5"/>
    </row>
    <row r="1133" spans="2:2">
      <c r="B1133" s="5"/>
    </row>
    <row r="1134" spans="2:2">
      <c r="B1134" s="5"/>
    </row>
    <row r="1135" spans="2:2">
      <c r="B1135" s="5"/>
    </row>
    <row r="1136" spans="2:2">
      <c r="B1136" s="5"/>
    </row>
    <row r="1137" spans="2:2">
      <c r="B1137" s="5"/>
    </row>
    <row r="1138" spans="2:2">
      <c r="B1138" s="5"/>
    </row>
    <row r="1139" spans="2:2">
      <c r="B1139" s="5"/>
    </row>
    <row r="1140" spans="2:2">
      <c r="B1140" s="5"/>
    </row>
    <row r="1141" spans="2:2">
      <c r="B1141" s="5"/>
    </row>
    <row r="1142" spans="2:2">
      <c r="B1142" s="5"/>
    </row>
    <row r="1143" spans="2:2">
      <c r="B1143" s="5"/>
    </row>
    <row r="1144" spans="2:2">
      <c r="B1144" s="5"/>
    </row>
    <row r="1145" spans="2:2">
      <c r="B1145" s="5"/>
    </row>
    <row r="1146" spans="2:2">
      <c r="B1146" s="5"/>
    </row>
    <row r="1147" spans="2:2">
      <c r="B1147" s="5"/>
    </row>
    <row r="1148" spans="2:2">
      <c r="B1148" s="5"/>
    </row>
    <row r="1149" spans="2:2">
      <c r="B1149" s="5"/>
    </row>
    <row r="1150" spans="2:2">
      <c r="B1150" s="5"/>
    </row>
    <row r="1151" spans="2:2">
      <c r="B1151" s="5"/>
    </row>
    <row r="1152" spans="2:2">
      <c r="B1152" s="5"/>
    </row>
    <row r="1153" spans="2:2">
      <c r="B1153" s="5"/>
    </row>
    <row r="1154" spans="2:2">
      <c r="B1154" s="5"/>
    </row>
    <row r="1155" spans="2:2">
      <c r="B1155" s="5"/>
    </row>
    <row r="1156" spans="2:2">
      <c r="B1156" s="5"/>
    </row>
    <row r="1157" spans="2:2">
      <c r="B1157" s="5"/>
    </row>
    <row r="1158" spans="2:2">
      <c r="B1158" s="5"/>
    </row>
    <row r="1159" spans="2:2">
      <c r="B1159" s="5"/>
    </row>
    <row r="1160" spans="2:2">
      <c r="B1160" s="5"/>
    </row>
    <row r="1161" spans="2:2">
      <c r="B1161" s="5"/>
    </row>
    <row r="1162" spans="2:2">
      <c r="B1162" s="5"/>
    </row>
    <row r="1163" spans="2:2">
      <c r="B1163" s="5"/>
    </row>
    <row r="1164" spans="2:2">
      <c r="B1164" s="5"/>
    </row>
    <row r="1165" spans="2:2">
      <c r="B1165" s="5"/>
    </row>
    <row r="1166" spans="2:2">
      <c r="B1166" s="5"/>
    </row>
    <row r="1167" spans="2:2">
      <c r="B1167" s="5"/>
    </row>
    <row r="1168" spans="2:2">
      <c r="B1168" s="5"/>
    </row>
    <row r="1169" spans="2:2">
      <c r="B1169" s="5"/>
    </row>
    <row r="1170" spans="2:2">
      <c r="B1170" s="5"/>
    </row>
    <row r="1171" spans="2:2">
      <c r="B1171" s="5"/>
    </row>
    <row r="1172" spans="2:2">
      <c r="B1172" s="5"/>
    </row>
    <row r="1173" spans="2:2">
      <c r="B1173" s="5"/>
    </row>
    <row r="1174" spans="2:2">
      <c r="B1174" s="5"/>
    </row>
    <row r="1175" spans="2:2">
      <c r="B1175" s="5"/>
    </row>
    <row r="1176" spans="2:2">
      <c r="B1176" s="5"/>
    </row>
    <row r="1177" spans="2:2">
      <c r="B1177" s="5"/>
    </row>
    <row r="1178" spans="2:2">
      <c r="B1178" s="5"/>
    </row>
    <row r="1179" spans="2:2">
      <c r="B1179" s="5"/>
    </row>
    <row r="1180" spans="2:2">
      <c r="B1180" s="5"/>
    </row>
    <row r="1181" spans="2:2">
      <c r="B1181" s="5"/>
    </row>
    <row r="1182" spans="2:2">
      <c r="B1182" s="5"/>
    </row>
    <row r="1183" spans="2:2">
      <c r="B1183" s="5"/>
    </row>
    <row r="1184" spans="2:2">
      <c r="B1184" s="5"/>
    </row>
    <row r="1185" spans="2:2">
      <c r="B1185" s="5"/>
    </row>
    <row r="1186" spans="2:2">
      <c r="B1186" s="5"/>
    </row>
    <row r="1187" spans="2:2">
      <c r="B1187" s="5"/>
    </row>
    <row r="1188" spans="2:2">
      <c r="B1188" s="5"/>
    </row>
    <row r="1189" spans="2:2">
      <c r="B1189" s="5"/>
    </row>
    <row r="1190" spans="2:2">
      <c r="B1190" s="5"/>
    </row>
    <row r="1191" spans="2:2">
      <c r="B1191" s="5"/>
    </row>
    <row r="1192" spans="2:2">
      <c r="B1192" s="5"/>
    </row>
    <row r="1193" spans="2:2">
      <c r="B1193" s="5"/>
    </row>
    <row r="1194" spans="2:2">
      <c r="B1194" s="5"/>
    </row>
    <row r="1195" spans="2:2">
      <c r="B1195" s="5"/>
    </row>
    <row r="1196" spans="2:2">
      <c r="B1196" s="5"/>
    </row>
    <row r="1197" spans="2:2">
      <c r="B1197" s="5"/>
    </row>
    <row r="1198" spans="2:2">
      <c r="B1198" s="5"/>
    </row>
    <row r="1199" spans="2:2">
      <c r="B1199" s="5"/>
    </row>
    <row r="1200" spans="2:2">
      <c r="B1200" s="5"/>
    </row>
    <row r="1201" spans="2:2">
      <c r="B1201" s="5"/>
    </row>
    <row r="1202" spans="2:2">
      <c r="B1202" s="5"/>
    </row>
    <row r="1203" spans="2:2">
      <c r="B1203" s="5"/>
    </row>
    <row r="1204" spans="2:2">
      <c r="B1204" s="5"/>
    </row>
    <row r="1205" spans="2:2">
      <c r="B1205" s="5"/>
    </row>
    <row r="1206" spans="2:2">
      <c r="B1206" s="5"/>
    </row>
    <row r="1207" spans="2:2">
      <c r="B1207" s="5"/>
    </row>
    <row r="1208" spans="2:2">
      <c r="B1208" s="5"/>
    </row>
    <row r="1209" spans="2:2">
      <c r="B1209" s="5"/>
    </row>
    <row r="1210" spans="2:2">
      <c r="B1210" s="5"/>
    </row>
    <row r="1211" spans="2:2">
      <c r="B1211" s="5"/>
    </row>
    <row r="1212" spans="2:2">
      <c r="B1212" s="5"/>
    </row>
    <row r="1213" spans="2:2">
      <c r="B1213" s="5"/>
    </row>
    <row r="1214" spans="2:2">
      <c r="B1214" s="5"/>
    </row>
    <row r="1215" spans="2:2">
      <c r="B1215" s="5"/>
    </row>
    <row r="1216" spans="2:2">
      <c r="B1216" s="5"/>
    </row>
    <row r="1217" spans="2:2">
      <c r="B1217" s="5"/>
    </row>
    <row r="1218" spans="2:2">
      <c r="B1218" s="5"/>
    </row>
    <row r="1219" spans="2:2">
      <c r="B1219" s="5"/>
    </row>
    <row r="1220" spans="2:2">
      <c r="B1220" s="5"/>
    </row>
    <row r="1221" spans="2:2">
      <c r="B1221" s="5"/>
    </row>
    <row r="1222" spans="2:2">
      <c r="B1222" s="5"/>
    </row>
    <row r="1223" spans="2:2">
      <c r="B1223" s="5"/>
    </row>
    <row r="1224" spans="2:2">
      <c r="B1224" s="5"/>
    </row>
    <row r="1225" spans="2:2">
      <c r="B1225" s="5"/>
    </row>
    <row r="1226" spans="2:2">
      <c r="B1226" s="5"/>
    </row>
    <row r="1227" spans="2:2">
      <c r="B1227" s="5"/>
    </row>
    <row r="1228" spans="2:2">
      <c r="B1228" s="5"/>
    </row>
    <row r="1229" spans="2:2">
      <c r="B1229" s="5"/>
    </row>
    <row r="1230" spans="2:2">
      <c r="B1230" s="5"/>
    </row>
    <row r="1231" spans="2:2">
      <c r="B1231" s="5"/>
    </row>
    <row r="1232" spans="2:2">
      <c r="B1232" s="5"/>
    </row>
    <row r="1233" spans="2:2">
      <c r="B1233" s="5"/>
    </row>
    <row r="1234" spans="2:2">
      <c r="B1234" s="5"/>
    </row>
    <row r="1235" spans="2:2">
      <c r="B1235" s="5"/>
    </row>
    <row r="1236" spans="2:2">
      <c r="B1236" s="5"/>
    </row>
    <row r="1237" spans="2:2">
      <c r="B1237" s="5"/>
    </row>
    <row r="1238" spans="2:2">
      <c r="B1238" s="5"/>
    </row>
    <row r="1239" spans="2:2">
      <c r="B1239" s="5"/>
    </row>
    <row r="1240" spans="2:2">
      <c r="B1240" s="5"/>
    </row>
    <row r="1241" spans="2:2">
      <c r="B1241" s="5"/>
    </row>
    <row r="1242" spans="2:2">
      <c r="B1242" s="5"/>
    </row>
    <row r="1243" spans="2:2">
      <c r="B1243" s="5"/>
    </row>
    <row r="1244" spans="2:2">
      <c r="B1244" s="5"/>
    </row>
    <row r="1245" spans="2:2">
      <c r="B1245" s="5"/>
    </row>
    <row r="1246" spans="2:2">
      <c r="B1246" s="5"/>
    </row>
    <row r="1247" spans="2:2">
      <c r="B1247" s="5"/>
    </row>
    <row r="1248" spans="2:2">
      <c r="B1248" s="5"/>
    </row>
    <row r="1249" spans="2:2">
      <c r="B1249" s="5"/>
    </row>
    <row r="1250" spans="2:2">
      <c r="B1250" s="5"/>
    </row>
    <row r="1251" spans="2:2">
      <c r="B1251" s="5"/>
    </row>
    <row r="1252" spans="2:2">
      <c r="B1252" s="5"/>
    </row>
    <row r="1253" spans="2:2">
      <c r="B1253" s="5"/>
    </row>
    <row r="1254" spans="2:2">
      <c r="B1254" s="5"/>
    </row>
    <row r="1255" spans="2:2">
      <c r="B1255" s="5"/>
    </row>
    <row r="1256" spans="2:2">
      <c r="B1256" s="5"/>
    </row>
    <row r="1257" spans="2:2">
      <c r="B1257" s="5"/>
    </row>
    <row r="1258" spans="2:2">
      <c r="B1258" s="5"/>
    </row>
    <row r="1259" spans="2:2">
      <c r="B1259" s="5"/>
    </row>
    <row r="1260" spans="2:2">
      <c r="B1260" s="5"/>
    </row>
    <row r="1261" spans="2:2">
      <c r="B1261" s="5"/>
    </row>
    <row r="1262" spans="2:2">
      <c r="B1262" s="5"/>
    </row>
    <row r="1263" spans="2:2">
      <c r="B1263" s="5"/>
    </row>
    <row r="1264" spans="2:2">
      <c r="B1264" s="5"/>
    </row>
    <row r="1265" spans="2:2">
      <c r="B1265" s="5"/>
    </row>
    <row r="1266" spans="2:2">
      <c r="B1266" s="5"/>
    </row>
    <row r="1267" spans="2:2">
      <c r="B1267" s="5"/>
    </row>
    <row r="1268" spans="2:2">
      <c r="B1268" s="5"/>
    </row>
    <row r="1269" spans="2:2">
      <c r="B1269" s="5"/>
    </row>
    <row r="1270" spans="2:2">
      <c r="B1270" s="5"/>
    </row>
    <row r="1271" spans="2:2">
      <c r="B1271" s="5"/>
    </row>
    <row r="1272" spans="2:2">
      <c r="B1272" s="5"/>
    </row>
    <row r="1273" spans="2:2">
      <c r="B1273" s="5"/>
    </row>
    <row r="1274" spans="2:2">
      <c r="B1274" s="5"/>
    </row>
    <row r="1275" spans="2:2">
      <c r="B1275" s="5"/>
    </row>
    <row r="1276" spans="2:2">
      <c r="B1276" s="5"/>
    </row>
    <row r="1277" spans="2:2">
      <c r="B1277" s="5"/>
    </row>
    <row r="1278" spans="2:2">
      <c r="B1278" s="5"/>
    </row>
    <row r="1279" spans="2:2">
      <c r="B1279" s="5"/>
    </row>
    <row r="1280" spans="2:2">
      <c r="B1280" s="5"/>
    </row>
    <row r="1281" spans="2:2">
      <c r="B1281" s="5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</sheetData>
  <sheetProtection formatCells="0" formatColumns="0" formatRows="0" insertRows="0" insertColumns="0" insertHyperlinks="0" deleteColumns="0" deleteRows="0" sort="0" autoFilter="0" pivotTables="0"/>
  <mergeCells count="4">
    <mergeCell ref="C1:E1"/>
    <mergeCell ref="F1:G1"/>
    <mergeCell ref="J1:K1"/>
    <mergeCell ref="L1:N1"/>
  </mergeCells>
  <hyperlinks>
    <hyperlink ref="M43" r:id="rId1" display="https://www.gov.uk/government/publications/frontier-ai-safety-commitments-ai-seoul-summit-2024/frontier-ai-safety-commitments-ai-seoul-summit-2024" tooltip="https://www.gov.uk/government/publications/frontier-ai-safety-commitments-ai-seoul-summit-2024/frontier-ai-safety-commitments-ai-seoul-summit-2024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7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I 7 " > < h y p e r s u b l i n k   p o s = " 9 "   l e n g t h = " 1 9 "   d i s p l a y = " h t t p s : / / a i s i . g o . j p / "   a d d r e s s = " h t t p s : / / a i s i . g o . j p / "   s u b a d d r e s s = " "   s c r e e n T i p = " "   l i n k r u n s t y p e = " L R T U R L " / > < / h y p e r l i n k > < h y p e r l i n k   r e f = " I 1 8 " > < h y p e r s u b l i n k   p o s = " 1 0 "   l e n g t h = " 2 6 "   d i s p l a y = " h t t p s : / / w w w . a i s i . r e . k r / k o r "   a d d r e s s = " h t t p s : / / w w w . a i s i . r e . k r / k o r "   s u b a d d r e s s = " "   s c r e e n T i p = " "   l i n k r u n s t y p e = " L R T U R L " / > < / h y p e r l i n k > < h y p e r l i n k   r e f = " I 1 6 " > < h y p e r s u b l i n k   p o s = " 7 "   l e n g t h = " 8 6 "   d i s p l a y = " h t t p s : / / w w w . a r g e n t i n a . g o b . a r / n o t i c i a s / n u e v a s - h e r r a m i e n t a s - p a r a - c o m b a t i r - e l - c i b e r d e l i t o "   a d d r e s s = " h t t p s : / / w w w . a r g e n t i n a . g o b . a r / n o t i c i a s / n u e v a s - h e r r a m i e n t a s - p a r a - c o m b a t i r - e l - c i b e r d e l i t o "   s u b a d d r e s s = " "   s c r e e n T i p = " "   l i n k r u n s t y p e = " L R T U R L " / > < / h y p e r l i n k > < h y p e r l i n k   r e f = " I 8 " > < h y p e r s u b l i n k   p o s = " 1 1 "   l e n g t h = " 9 0 "   d i s p l a y = " h t t p s : / / i s e d - i s d e . c a n a d a . c a / s i t e / i s e d / e n / c a n a d i a n - a r t i f i c i a l - i n t e l l i g e n c e - s a f e t y - i n s t i t u t e "   a d d r e s s = " h t t p s : / / i s e d - i s d e . c a n a d a . c a / s i t e / i s e d / e n / c a n a d i a n - a r t i f i c i a l - i n t e l l i g e n c e - s a f e t y - i n s t i t u t e "   s u b a d d r e s s = " "   s c r e e n T i p = " "   l i n k r u n s t y p e = " L R T U R L " / > < / h y p e r l i n k > < h y p e r l i n k   r e f = " I 3 " > < h y p e r s u b l i n k   p o s = " 1 0 "   l e n g t h = " 2 5 "   d i s p l a y = " h t t p s : / / w w w . n i s t . g o v / a i s i "   a d d r e s s = " h t t p s : / / w w w . n i s t . g o v / a i s i "   s u b a d d r e s s = " "   s c r e e n T i p = " "   l i n k r u n s t y p e = " L R T U R L " / > < h y p e r s u b l i n k   p o s = " 4 4 "   l e n g t h = " 8 3 "   d i s p l a y = " h t t p s : / / w w w . n i s t . g o v / a i s i / a r t i f i c i a l - i n t e l l i g e n c e - s a f e t y - i n s t i t u t e - c o n s o r t i u m - a i s i c "   a d d r e s s = " h t t p s : / / w w w . n i s t . g o v / a i s i / a r t i f i c i a l - i n t e l l i g e n c e - s a f e t y - i n s t i t u t e - c o n s o r t i u m - a i s i c "   s u b a d d r e s s = " "   s c r e e n T i p = " "   l i n k r u n s t y p e = " L R T U R L " / > < h y p e r s u b l i n k   p o s = " 1 3 9 "   l e n g t h = " 1 2 1 "   d i s p l a y = " h t t p s : / / w w w . n i s t . g o v / s y s t e m / f i l e s / d o c u m e n t s / 2 0 2 4 / 1 1 / 2 0 / M i s s i o n % 2 0 S t a t e m e n t % 2 0 - % 2 0 I n t e r n a t i o n a l % 2 0 N e t w o r k % 2 0 o f % 2 0 A I S I s . p d f "   a d d r e s s = " h t t p s : / / w w w . n i s t . g o v / s y s t e m / f i l e s / d o c u m e n t s / 2 0 2 4 / 1 1 / 2 0 / M i s s i o n % 2 0 S t a t e m e n t % 2 0 - % 2 0 I n t e r n a t i o n a l % 2 0 N e t w o r k % 2 0 o f % 2 0 A I S I s . p d f "   s u b a d d r e s s = " "   s c r e e n T i p = " "   l i n k r u n s t y p e = " L R T U R L " / > < / h y p e r l i n k > < h y p e r l i n k   r e f = " I 4 " > < h y p e r s u b l i n k   p o s = " 9 "   l e n g t h = " 2 4 "   d i s p l a y = " h t t p s : / / w w w . a i s i . g o v . u k / "   a d d r e s s = " h t t p s : / / w w w . a i s i . g o v . u k / "   s u b a d d r e s s = " "   s c r e e n T i p = " "   l i n k r u n s t y p e = " L R T U R L " / > < h y p e r s u b l i n k   p o s = " 4 2 "   l e n g t h = " 2 5 "   d i s p l a y = " h t t p s : / / w w w . l a s r l a b s . o r g / "   a d d r e s s = " h t t p s : / / w w w . l a s r l a b s . o r g / "   s u b a d d r e s s = " "   s c r e e n T i p = " "   l i n k r u n s t y p e = " L R T U R L " / > < / h y p e r l i n k > < / h y p e r l i n k s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7 " / > < p i x e l a t o r L i s t   s h e e t S t i d = " 1 1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指标变更明细</vt:lpstr>
      <vt:lpstr>pillar分</vt:lpstr>
      <vt:lpstr>subindex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2025-01-11T06:33:00Z</dcterms:created>
  <dcterms:modified xsi:type="dcterms:W3CDTF">2025-04-21T07:42:36Z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9D9A5B8425960351E2FE6C67FB1718E2_42</vt:lpwstr>
  </property>
  <property fmtid="{D5CDD505-2E9C-101B-9397-08002B2CF9AE}" pid="3" name="KSOProductBuildVer">
    <vt:lpwstr>2052-12.1.0.20784</vt:lpwstr>
  </property>
</Properties>
</file>