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\"/>
    </mc:Choice>
  </mc:AlternateContent>
  <xr:revisionPtr revIDLastSave="0" documentId="13_ncr:1_{63BB939A-997F-4BB9-AD10-1F67E4C1F696}" xr6:coauthVersionLast="40" xr6:coauthVersionMax="40" xr10:uidLastSave="{00000000-0000-0000-0000-000000000000}"/>
  <bookViews>
    <workbookView xWindow="-120" yWindow="-120" windowWidth="20730" windowHeight="11160" xr2:uid="{6DC75DA9-4789-4E9F-B38B-9A02A47F7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" i="1" l="1"/>
  <c r="L29" i="1"/>
  <c r="J29" i="1"/>
  <c r="G29" i="1"/>
  <c r="I29" i="1" s="1"/>
  <c r="K29" i="1" s="1"/>
  <c r="D29" i="1"/>
  <c r="M28" i="1"/>
  <c r="L28" i="1"/>
  <c r="G28" i="1"/>
  <c r="J28" i="1" s="1"/>
  <c r="D28" i="1"/>
  <c r="M27" i="1"/>
  <c r="L27" i="1"/>
  <c r="I27" i="1"/>
  <c r="K27" i="1" s="1"/>
  <c r="H27" i="1"/>
  <c r="G27" i="1"/>
  <c r="J27" i="1" s="1"/>
  <c r="D27" i="1"/>
  <c r="M26" i="1"/>
  <c r="L26" i="1"/>
  <c r="J26" i="1"/>
  <c r="I26" i="1"/>
  <c r="K26" i="1" s="1"/>
  <c r="H26" i="1"/>
  <c r="G26" i="1"/>
  <c r="D26" i="1"/>
  <c r="M25" i="1"/>
  <c r="L25" i="1"/>
  <c r="J25" i="1"/>
  <c r="G25" i="1"/>
  <c r="I25" i="1" s="1"/>
  <c r="K25" i="1" s="1"/>
  <c r="D25" i="1"/>
  <c r="M24" i="1"/>
  <c r="L24" i="1"/>
  <c r="G24" i="1"/>
  <c r="J24" i="1" s="1"/>
  <c r="D24" i="1"/>
  <c r="M23" i="1"/>
  <c r="L23" i="1"/>
  <c r="I23" i="1"/>
  <c r="K23" i="1" s="1"/>
  <c r="H23" i="1"/>
  <c r="G23" i="1"/>
  <c r="J23" i="1" s="1"/>
  <c r="D23" i="1"/>
  <c r="A23" i="1"/>
  <c r="A24" i="1" s="1"/>
  <c r="A25" i="1" s="1"/>
  <c r="A26" i="1" s="1"/>
  <c r="A27" i="1" s="1"/>
  <c r="A28" i="1" s="1"/>
  <c r="A29" i="1" s="1"/>
  <c r="M22" i="1"/>
  <c r="L22" i="1"/>
  <c r="J22" i="1"/>
  <c r="I22" i="1"/>
  <c r="K22" i="1" s="1"/>
  <c r="H22" i="1"/>
  <c r="G22" i="1"/>
  <c r="D22" i="1"/>
  <c r="M21" i="1"/>
  <c r="L21" i="1"/>
  <c r="J21" i="1"/>
  <c r="I21" i="1"/>
  <c r="K21" i="1" s="1"/>
  <c r="H21" i="1"/>
  <c r="G21" i="1"/>
  <c r="D21" i="1"/>
  <c r="M20" i="1"/>
  <c r="L20" i="1"/>
  <c r="J20" i="1"/>
  <c r="I20" i="1"/>
  <c r="K20" i="1" s="1"/>
  <c r="H20" i="1"/>
  <c r="G20" i="1"/>
  <c r="D20" i="1"/>
  <c r="M19" i="1"/>
  <c r="L19" i="1"/>
  <c r="J19" i="1"/>
  <c r="I19" i="1"/>
  <c r="K19" i="1" s="1"/>
  <c r="H19" i="1"/>
  <c r="G19" i="1"/>
  <c r="D19" i="1"/>
  <c r="M18" i="1"/>
  <c r="L18" i="1"/>
  <c r="J18" i="1"/>
  <c r="I18" i="1"/>
  <c r="K18" i="1" s="1"/>
  <c r="H18" i="1"/>
  <c r="G18" i="1"/>
  <c r="D18" i="1"/>
  <c r="M17" i="1"/>
  <c r="L17" i="1"/>
  <c r="J17" i="1"/>
  <c r="I17" i="1"/>
  <c r="K17" i="1" s="1"/>
  <c r="H17" i="1"/>
  <c r="G17" i="1"/>
  <c r="D17" i="1"/>
  <c r="M16" i="1"/>
  <c r="L16" i="1"/>
  <c r="J16" i="1"/>
  <c r="I16" i="1"/>
  <c r="K16" i="1" s="1"/>
  <c r="H16" i="1"/>
  <c r="G16" i="1"/>
  <c r="D16" i="1"/>
  <c r="M15" i="1"/>
  <c r="L15" i="1"/>
  <c r="J15" i="1"/>
  <c r="I15" i="1"/>
  <c r="K15" i="1" s="1"/>
  <c r="H15" i="1"/>
  <c r="G15" i="1"/>
  <c r="D15" i="1"/>
  <c r="M14" i="1"/>
  <c r="L14" i="1"/>
  <c r="J14" i="1"/>
  <c r="I14" i="1"/>
  <c r="K14" i="1" s="1"/>
  <c r="H14" i="1"/>
  <c r="G14" i="1"/>
  <c r="D14" i="1"/>
  <c r="M13" i="1"/>
  <c r="L13" i="1"/>
  <c r="J13" i="1"/>
  <c r="I13" i="1"/>
  <c r="K13" i="1" s="1"/>
  <c r="H13" i="1"/>
  <c r="G13" i="1"/>
  <c r="D13" i="1"/>
  <c r="M12" i="1"/>
  <c r="L12" i="1"/>
  <c r="J12" i="1"/>
  <c r="I12" i="1"/>
  <c r="K12" i="1" s="1"/>
  <c r="H12" i="1"/>
  <c r="G12" i="1"/>
  <c r="D12" i="1"/>
  <c r="M11" i="1"/>
  <c r="L11" i="1"/>
  <c r="J11" i="1"/>
  <c r="I11" i="1"/>
  <c r="H11" i="1"/>
  <c r="G11" i="1"/>
  <c r="K11" i="1" s="1"/>
  <c r="D11" i="1"/>
  <c r="M10" i="1"/>
  <c r="L10" i="1"/>
  <c r="J10" i="1"/>
  <c r="I10" i="1"/>
  <c r="H10" i="1"/>
  <c r="G10" i="1"/>
  <c r="K10" i="1" s="1"/>
  <c r="D10" i="1"/>
  <c r="M9" i="1"/>
  <c r="L9" i="1"/>
  <c r="J9" i="1"/>
  <c r="I9" i="1"/>
  <c r="H9" i="1"/>
  <c r="G9" i="1"/>
  <c r="K9" i="1" s="1"/>
  <c r="D9" i="1"/>
  <c r="M8" i="1"/>
  <c r="L8" i="1"/>
  <c r="J8" i="1"/>
  <c r="I8" i="1"/>
  <c r="H8" i="1"/>
  <c r="G8" i="1"/>
  <c r="K8" i="1" s="1"/>
  <c r="D8" i="1"/>
  <c r="M7" i="1"/>
  <c r="L7" i="1"/>
  <c r="J7" i="1"/>
  <c r="I7" i="1"/>
  <c r="H7" i="1"/>
  <c r="G7" i="1"/>
  <c r="K7" i="1" s="1"/>
  <c r="D7" i="1"/>
  <c r="M6" i="1"/>
  <c r="L6" i="1"/>
  <c r="J6" i="1"/>
  <c r="I6" i="1"/>
  <c r="H6" i="1"/>
  <c r="G6" i="1"/>
  <c r="K6" i="1" s="1"/>
  <c r="D6" i="1"/>
  <c r="M5" i="1"/>
  <c r="L5" i="1"/>
  <c r="J5" i="1"/>
  <c r="I5" i="1"/>
  <c r="H5" i="1"/>
  <c r="G5" i="1"/>
  <c r="K5" i="1" s="1"/>
  <c r="D5" i="1"/>
  <c r="M4" i="1"/>
  <c r="L4" i="1"/>
  <c r="J4" i="1"/>
  <c r="I4" i="1"/>
  <c r="H4" i="1"/>
  <c r="G4" i="1"/>
  <c r="K4" i="1" s="1"/>
  <c r="D4" i="1"/>
  <c r="M3" i="1"/>
  <c r="L3" i="1"/>
  <c r="J3" i="1"/>
  <c r="I3" i="1"/>
  <c r="H3" i="1"/>
  <c r="G3" i="1"/>
  <c r="K3" i="1" s="1"/>
  <c r="D3" i="1"/>
  <c r="M2" i="1"/>
  <c r="L2" i="1"/>
  <c r="J2" i="1"/>
  <c r="I2" i="1"/>
  <c r="H2" i="1"/>
  <c r="G2" i="1"/>
  <c r="K2" i="1" s="1"/>
  <c r="D2" i="1"/>
  <c r="H24" i="1" l="1"/>
  <c r="H28" i="1"/>
  <c r="I24" i="1"/>
  <c r="K24" i="1" s="1"/>
  <c r="H25" i="1"/>
  <c r="I28" i="1"/>
  <c r="K28" i="1" s="1"/>
  <c r="H29" i="1"/>
</calcChain>
</file>

<file path=xl/sharedStrings.xml><?xml version="1.0" encoding="utf-8"?>
<sst xmlns="http://schemas.openxmlformats.org/spreadsheetml/2006/main" count="13" uniqueCount="13">
  <si>
    <t>Year</t>
  </si>
  <si>
    <t>Residential &amp; commercial (tonnes)</t>
  </si>
  <si>
    <t>commercial(co2 in tonnes)</t>
  </si>
  <si>
    <t>commercial methane</t>
  </si>
  <si>
    <t>commercial(n2o)</t>
  </si>
  <si>
    <t xml:space="preserve">Total plastic waste </t>
  </si>
  <si>
    <t>Cloth Waste</t>
  </si>
  <si>
    <t>Recycled</t>
  </si>
  <si>
    <t>discarded</t>
  </si>
  <si>
    <t>incenerated</t>
  </si>
  <si>
    <t>waste in ocean</t>
  </si>
  <si>
    <t>methane_due_to_cloth</t>
  </si>
  <si>
    <t>N2o_due_to_cloth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</si>
</sst>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33DC-D3C7-4E31-B058-A53AA13881CB}">
  <dimension ref="A1:M29"/>
  <sheetViews>
    <sheetView tabSelected="1" topLeftCell="E1" workbookViewId="0">
      <selection activeCell="H1" sqref="H1"/>
    </sheetView>
  </sheetViews>
  <sheetFormatPr defaultRowHeight="15" x14ac:dyDescent="0.25"/>
  <cols>
    <col min="1" max="1" width="9.140625" customWidth="1"/>
    <col min="3" max="3" width="16.7109375" customWidth="1"/>
    <col min="4" max="4" width="31" customWidth="1"/>
    <col min="5" max="5" width="28.85546875" customWidth="1"/>
    <col min="6" max="6" width="21.7109375" customWidth="1"/>
    <col min="7" max="7" width="18.140625" customWidth="1"/>
    <col min="8" max="8" width="19.140625" customWidth="1"/>
    <col min="10" max="10" width="16.42578125" customWidth="1"/>
    <col min="11" max="11" width="12.5703125" customWidth="1"/>
    <col min="12" max="12" width="15.7109375" customWidth="1"/>
    <col min="13" max="13" width="14.42578125" customWidth="1"/>
    <col min="14" max="14" width="13.7109375" customWidth="1"/>
  </cols>
  <sheetData>
    <row r="1" spans="1:13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1990</v>
      </c>
      <c r="B2">
        <v>1.39</v>
      </c>
      <c r="C2">
        <v>78497773.799999997</v>
      </c>
      <c r="D2">
        <f>C2/5</f>
        <v>15699554.76</v>
      </c>
      <c r="E2">
        <v>35520892.5</v>
      </c>
      <c r="F2">
        <v>14805847.9</v>
      </c>
      <c r="G2">
        <f>1000000*10.5*B2/100</f>
        <v>145949.99999999997</v>
      </c>
      <c r="H2">
        <f>81.2*G2/100</f>
        <v>118511.39999999998</v>
      </c>
      <c r="I2">
        <f>9.1*G2/100</f>
        <v>13281.449999999997</v>
      </c>
      <c r="J2">
        <f>10.2*G2/100</f>
        <v>14886.899999999996</v>
      </c>
      <c r="K2">
        <f>3*G2/100</f>
        <v>4378.4999999999991</v>
      </c>
      <c r="L2">
        <f>9*E2/100</f>
        <v>3196880.3250000002</v>
      </c>
      <c r="M2">
        <f>8*F2/100</f>
        <v>1184467.8319999999</v>
      </c>
    </row>
    <row r="3" spans="1:13" x14ac:dyDescent="0.25">
      <c r="A3">
        <v>1991</v>
      </c>
      <c r="B3">
        <v>1.62</v>
      </c>
      <c r="C3">
        <v>85232354.099999994</v>
      </c>
      <c r="D3">
        <f t="shared" ref="D3:D29" si="0">C3/5</f>
        <v>17046470.82</v>
      </c>
      <c r="E3">
        <v>36170423</v>
      </c>
      <c r="F3">
        <v>15029636.9</v>
      </c>
      <c r="G3">
        <f t="shared" ref="G3:G11" si="1">1000000*10.5*B3/100</f>
        <v>170100</v>
      </c>
      <c r="H3">
        <f t="shared" ref="H3:H11" si="2">81.2*G3/100</f>
        <v>138121.20000000001</v>
      </c>
      <c r="I3">
        <f t="shared" ref="I3:I11" si="3">9.1*G3/100</f>
        <v>15479.1</v>
      </c>
      <c r="J3">
        <f t="shared" ref="J3:J11" si="4">10.2*G3/100</f>
        <v>17350.199999999997</v>
      </c>
      <c r="K3">
        <f t="shared" ref="K3:K11" si="5">3*G3/100</f>
        <v>5103</v>
      </c>
      <c r="L3">
        <f t="shared" ref="L3:L29" si="6">9*E3/100</f>
        <v>3255338.07</v>
      </c>
      <c r="M3">
        <f t="shared" ref="M3:M29" si="7">8*F3/100</f>
        <v>1202370.952</v>
      </c>
    </row>
    <row r="4" spans="1:13" x14ac:dyDescent="0.25">
      <c r="A4">
        <v>1992</v>
      </c>
      <c r="B4">
        <v>1.59</v>
      </c>
      <c r="C4">
        <v>83521835.299999997</v>
      </c>
      <c r="D4">
        <f t="shared" si="0"/>
        <v>16704367.059999999</v>
      </c>
      <c r="E4">
        <v>36443633.100000001</v>
      </c>
      <c r="F4">
        <v>15233957.8999999</v>
      </c>
      <c r="G4">
        <f t="shared" si="1"/>
        <v>166950</v>
      </c>
      <c r="H4">
        <f t="shared" si="2"/>
        <v>135563.4</v>
      </c>
      <c r="I4">
        <f t="shared" si="3"/>
        <v>15192.45</v>
      </c>
      <c r="J4">
        <f t="shared" si="4"/>
        <v>17028.899999999998</v>
      </c>
      <c r="K4">
        <f t="shared" si="5"/>
        <v>5008.5</v>
      </c>
      <c r="L4">
        <f t="shared" si="6"/>
        <v>3279926.9790000003</v>
      </c>
      <c r="M4">
        <f t="shared" si="7"/>
        <v>1218716.6319999921</v>
      </c>
    </row>
    <row r="5" spans="1:13" x14ac:dyDescent="0.25">
      <c r="A5">
        <v>1993</v>
      </c>
      <c r="B5">
        <v>1.41</v>
      </c>
      <c r="C5">
        <v>81431134.5</v>
      </c>
      <c r="D5">
        <f t="shared" si="0"/>
        <v>16286226.9</v>
      </c>
      <c r="E5">
        <v>36648383.299999997</v>
      </c>
      <c r="F5">
        <v>15357523.9</v>
      </c>
      <c r="G5">
        <f t="shared" si="1"/>
        <v>148050</v>
      </c>
      <c r="H5">
        <f t="shared" si="2"/>
        <v>120216.6</v>
      </c>
      <c r="I5">
        <f t="shared" si="3"/>
        <v>13472.55</v>
      </c>
      <c r="J5">
        <f t="shared" si="4"/>
        <v>15101.1</v>
      </c>
      <c r="K5">
        <f t="shared" si="5"/>
        <v>4441.5</v>
      </c>
      <c r="L5">
        <f t="shared" si="6"/>
        <v>3298354.497</v>
      </c>
      <c r="M5">
        <f t="shared" si="7"/>
        <v>1228601.912</v>
      </c>
    </row>
    <row r="6" spans="1:13" x14ac:dyDescent="0.25">
      <c r="A6">
        <v>1994</v>
      </c>
      <c r="B6">
        <v>1.67</v>
      </c>
      <c r="C6">
        <v>90351111.099999994</v>
      </c>
      <c r="D6">
        <f t="shared" si="0"/>
        <v>18070222.219999999</v>
      </c>
      <c r="E6">
        <v>37023653.5</v>
      </c>
      <c r="F6">
        <v>15585280.9</v>
      </c>
      <c r="G6">
        <f t="shared" si="1"/>
        <v>175350</v>
      </c>
      <c r="H6">
        <f t="shared" si="2"/>
        <v>142384.20000000001</v>
      </c>
      <c r="I6">
        <f t="shared" si="3"/>
        <v>15956.85</v>
      </c>
      <c r="J6">
        <f t="shared" si="4"/>
        <v>17885.699999999997</v>
      </c>
      <c r="K6">
        <f t="shared" si="5"/>
        <v>5260.5</v>
      </c>
      <c r="L6">
        <f t="shared" si="6"/>
        <v>3332128.8149999999</v>
      </c>
      <c r="M6">
        <f t="shared" si="7"/>
        <v>1246822.4720000001</v>
      </c>
    </row>
    <row r="7" spans="1:13" x14ac:dyDescent="0.25">
      <c r="A7">
        <v>1995</v>
      </c>
      <c r="B7">
        <v>1.75</v>
      </c>
      <c r="C7">
        <v>91302665.900000006</v>
      </c>
      <c r="D7">
        <f t="shared" si="0"/>
        <v>18260533.18</v>
      </c>
      <c r="E7">
        <v>37112273.600000001</v>
      </c>
      <c r="F7">
        <v>15626541.9</v>
      </c>
      <c r="G7">
        <f t="shared" si="1"/>
        <v>183750</v>
      </c>
      <c r="H7">
        <f t="shared" si="2"/>
        <v>149205</v>
      </c>
      <c r="I7">
        <f t="shared" si="3"/>
        <v>16721.25</v>
      </c>
      <c r="J7">
        <f t="shared" si="4"/>
        <v>18742.499999999996</v>
      </c>
      <c r="K7">
        <f t="shared" si="5"/>
        <v>5512.5</v>
      </c>
      <c r="L7">
        <f t="shared" si="6"/>
        <v>3340104.6240000003</v>
      </c>
      <c r="M7">
        <f t="shared" si="7"/>
        <v>1250123.352</v>
      </c>
    </row>
    <row r="8" spans="1:13" x14ac:dyDescent="0.25">
      <c r="A8">
        <v>1996</v>
      </c>
      <c r="B8">
        <v>1.93</v>
      </c>
      <c r="C8">
        <v>98706914.5</v>
      </c>
      <c r="D8">
        <f t="shared" si="0"/>
        <v>19741382.899999999</v>
      </c>
      <c r="E8">
        <v>36722093.299999997</v>
      </c>
      <c r="F8">
        <v>16054961.9</v>
      </c>
      <c r="G8">
        <f t="shared" si="1"/>
        <v>202650</v>
      </c>
      <c r="H8">
        <f t="shared" si="2"/>
        <v>164551.79999999999</v>
      </c>
      <c r="I8">
        <f t="shared" si="3"/>
        <v>18441.150000000001</v>
      </c>
      <c r="J8">
        <f t="shared" si="4"/>
        <v>20670.3</v>
      </c>
      <c r="K8">
        <f t="shared" si="5"/>
        <v>6079.5</v>
      </c>
      <c r="L8">
        <f t="shared" si="6"/>
        <v>3304988.3969999999</v>
      </c>
      <c r="M8">
        <f t="shared" si="7"/>
        <v>1284396.952</v>
      </c>
    </row>
    <row r="9" spans="1:13" x14ac:dyDescent="0.25">
      <c r="A9">
        <v>1997</v>
      </c>
      <c r="B9">
        <v>2.65</v>
      </c>
      <c r="C9">
        <v>108620843.90000001</v>
      </c>
      <c r="D9">
        <f t="shared" si="0"/>
        <v>21724168.780000001</v>
      </c>
      <c r="E9">
        <v>36937763.399999999</v>
      </c>
      <c r="F9">
        <v>16154533.9</v>
      </c>
      <c r="G9">
        <f t="shared" si="1"/>
        <v>278250</v>
      </c>
      <c r="H9">
        <f t="shared" si="2"/>
        <v>225939</v>
      </c>
      <c r="I9">
        <f t="shared" si="3"/>
        <v>25320.75</v>
      </c>
      <c r="J9">
        <f t="shared" si="4"/>
        <v>28381.5</v>
      </c>
      <c r="K9">
        <f t="shared" si="5"/>
        <v>8347.5</v>
      </c>
      <c r="L9">
        <f t="shared" si="6"/>
        <v>3324398.7059999998</v>
      </c>
      <c r="M9">
        <f t="shared" si="7"/>
        <v>1292362.7120000001</v>
      </c>
    </row>
    <row r="10" spans="1:13" x14ac:dyDescent="0.25">
      <c r="A10">
        <v>1998</v>
      </c>
      <c r="B10">
        <v>2.08</v>
      </c>
      <c r="C10">
        <v>92650801.900000006</v>
      </c>
      <c r="D10">
        <f t="shared" si="0"/>
        <v>18530160.380000003</v>
      </c>
      <c r="E10">
        <v>36223763</v>
      </c>
      <c r="F10">
        <v>16131810.9</v>
      </c>
      <c r="G10">
        <f t="shared" si="1"/>
        <v>218400</v>
      </c>
      <c r="H10">
        <f t="shared" si="2"/>
        <v>177340.79999999999</v>
      </c>
      <c r="I10">
        <f t="shared" si="3"/>
        <v>19874.400000000001</v>
      </c>
      <c r="J10">
        <f t="shared" si="4"/>
        <v>22276.799999999999</v>
      </c>
      <c r="K10">
        <f t="shared" si="5"/>
        <v>6552</v>
      </c>
      <c r="L10">
        <f t="shared" si="6"/>
        <v>3260138.67</v>
      </c>
      <c r="M10">
        <f t="shared" si="7"/>
        <v>1290544.872</v>
      </c>
    </row>
    <row r="11" spans="1:13" x14ac:dyDescent="0.25">
      <c r="A11">
        <v>1999</v>
      </c>
      <c r="B11">
        <v>2.75</v>
      </c>
      <c r="C11">
        <v>102345141.8</v>
      </c>
      <c r="D11">
        <f t="shared" si="0"/>
        <v>20469028.359999999</v>
      </c>
      <c r="E11">
        <v>36703823.299999997</v>
      </c>
      <c r="F11">
        <v>16476530.9</v>
      </c>
      <c r="G11">
        <f t="shared" si="1"/>
        <v>288750</v>
      </c>
      <c r="H11">
        <f t="shared" si="2"/>
        <v>234465</v>
      </c>
      <c r="I11">
        <f t="shared" si="3"/>
        <v>26276.25</v>
      </c>
      <c r="J11">
        <f t="shared" si="4"/>
        <v>29452.5</v>
      </c>
      <c r="K11">
        <f t="shared" si="5"/>
        <v>8662.5</v>
      </c>
      <c r="L11">
        <f t="shared" si="6"/>
        <v>3303344.0970000001</v>
      </c>
      <c r="M11">
        <f t="shared" si="7"/>
        <v>1318122.4720000001</v>
      </c>
    </row>
    <row r="12" spans="1:13" x14ac:dyDescent="0.25">
      <c r="A12">
        <v>2000</v>
      </c>
      <c r="B12">
        <v>2.52</v>
      </c>
      <c r="C12">
        <v>98900000</v>
      </c>
      <c r="D12">
        <f t="shared" si="0"/>
        <v>19780000</v>
      </c>
      <c r="E12">
        <v>36496740</v>
      </c>
      <c r="F12">
        <v>16362079</v>
      </c>
      <c r="G12">
        <f>1000000*10.5*B12/100</f>
        <v>264600</v>
      </c>
      <c r="H12">
        <f>9.5*G12/100</f>
        <v>25137</v>
      </c>
      <c r="I12">
        <f>81.3*G12/100</f>
        <v>215119.8</v>
      </c>
      <c r="J12">
        <f>8.9*G12/100</f>
        <v>23549.4</v>
      </c>
      <c r="K12">
        <f>3*I12/100</f>
        <v>6453.5939999999991</v>
      </c>
      <c r="L12">
        <f t="shared" si="6"/>
        <v>3284706.6</v>
      </c>
      <c r="M12">
        <f t="shared" si="7"/>
        <v>1308966.32</v>
      </c>
    </row>
    <row r="13" spans="1:13" x14ac:dyDescent="0.25">
      <c r="A13">
        <v>2001</v>
      </c>
      <c r="B13">
        <v>2.71</v>
      </c>
      <c r="C13">
        <v>97500000</v>
      </c>
      <c r="D13">
        <f t="shared" si="0"/>
        <v>19500000</v>
      </c>
      <c r="E13">
        <v>36769740</v>
      </c>
      <c r="F13">
        <v>16389018</v>
      </c>
      <c r="G13">
        <f t="shared" ref="G13:G29" si="8">1000000*10.5*B13/100</f>
        <v>284550</v>
      </c>
      <c r="H13">
        <f t="shared" ref="H13:H29" si="9">9.5*G13/100</f>
        <v>27032.25</v>
      </c>
      <c r="I13">
        <f t="shared" ref="I13:I29" si="10">81.3*G13/100</f>
        <v>231339.15</v>
      </c>
      <c r="J13">
        <f t="shared" ref="J13:J29" si="11">8.9*G13/100</f>
        <v>25324.95</v>
      </c>
      <c r="K13">
        <f t="shared" ref="K13:K29" si="12">3*I13/100</f>
        <v>6940.1744999999992</v>
      </c>
      <c r="L13">
        <f t="shared" si="6"/>
        <v>3309276.6</v>
      </c>
      <c r="M13">
        <f t="shared" si="7"/>
        <v>1311121.44</v>
      </c>
    </row>
    <row r="14" spans="1:13" x14ac:dyDescent="0.25">
      <c r="A14">
        <v>2002</v>
      </c>
      <c r="B14">
        <v>2.58</v>
      </c>
      <c r="C14">
        <v>104000000</v>
      </c>
      <c r="D14">
        <f t="shared" si="0"/>
        <v>20800000</v>
      </c>
      <c r="E14">
        <v>37517550</v>
      </c>
      <c r="F14">
        <v>16591603</v>
      </c>
      <c r="G14">
        <f t="shared" si="8"/>
        <v>270900</v>
      </c>
      <c r="H14">
        <f t="shared" si="9"/>
        <v>25735.5</v>
      </c>
      <c r="I14">
        <f t="shared" si="10"/>
        <v>220241.7</v>
      </c>
      <c r="J14">
        <f t="shared" si="11"/>
        <v>24110.1</v>
      </c>
      <c r="K14">
        <f t="shared" si="12"/>
        <v>6607.2510000000011</v>
      </c>
      <c r="L14">
        <f t="shared" si="6"/>
        <v>3376579.5</v>
      </c>
      <c r="M14">
        <f t="shared" si="7"/>
        <v>1327328.24</v>
      </c>
    </row>
    <row r="15" spans="1:13" x14ac:dyDescent="0.25">
      <c r="A15">
        <v>2003</v>
      </c>
      <c r="B15">
        <v>2.74</v>
      </c>
      <c r="C15">
        <v>112000000</v>
      </c>
      <c r="D15">
        <f t="shared" si="0"/>
        <v>22400000</v>
      </c>
      <c r="E15">
        <v>38662680</v>
      </c>
      <c r="F15">
        <v>17036391</v>
      </c>
      <c r="G15">
        <f t="shared" si="8"/>
        <v>287700.00000000006</v>
      </c>
      <c r="H15">
        <f t="shared" si="9"/>
        <v>27331.500000000004</v>
      </c>
      <c r="I15">
        <f t="shared" si="10"/>
        <v>233900.10000000003</v>
      </c>
      <c r="J15">
        <f t="shared" si="11"/>
        <v>25605.300000000003</v>
      </c>
      <c r="K15">
        <f t="shared" si="12"/>
        <v>7017.0030000000006</v>
      </c>
      <c r="L15">
        <f t="shared" si="6"/>
        <v>3479641.2</v>
      </c>
      <c r="M15">
        <f t="shared" si="7"/>
        <v>1362911.28</v>
      </c>
    </row>
    <row r="16" spans="1:13" x14ac:dyDescent="0.25">
      <c r="A16">
        <v>2004</v>
      </c>
      <c r="B16">
        <v>3.01</v>
      </c>
      <c r="C16">
        <v>115000000</v>
      </c>
      <c r="D16">
        <f t="shared" si="0"/>
        <v>23000000</v>
      </c>
      <c r="E16">
        <v>38652390</v>
      </c>
      <c r="F16">
        <v>16976220</v>
      </c>
      <c r="G16">
        <f t="shared" si="8"/>
        <v>316049.99999999994</v>
      </c>
      <c r="H16">
        <f t="shared" si="9"/>
        <v>30024.749999999996</v>
      </c>
      <c r="I16">
        <f t="shared" si="10"/>
        <v>256948.64999999994</v>
      </c>
      <c r="J16">
        <f t="shared" si="11"/>
        <v>28128.449999999997</v>
      </c>
      <c r="K16">
        <f t="shared" si="12"/>
        <v>7708.4594999999981</v>
      </c>
      <c r="L16">
        <f t="shared" si="6"/>
        <v>3478715.1</v>
      </c>
      <c r="M16">
        <f t="shared" si="7"/>
        <v>1358097.6</v>
      </c>
    </row>
    <row r="17" spans="1:13" x14ac:dyDescent="0.25">
      <c r="A17">
        <v>2005</v>
      </c>
      <c r="B17">
        <v>3.32</v>
      </c>
      <c r="C17">
        <v>117000000</v>
      </c>
      <c r="D17">
        <f t="shared" si="0"/>
        <v>23400000</v>
      </c>
      <c r="E17">
        <v>39012960</v>
      </c>
      <c r="F17">
        <v>16954055</v>
      </c>
      <c r="G17">
        <f t="shared" si="8"/>
        <v>348600</v>
      </c>
      <c r="H17">
        <f t="shared" si="9"/>
        <v>33117</v>
      </c>
      <c r="I17">
        <f t="shared" si="10"/>
        <v>283411.8</v>
      </c>
      <c r="J17">
        <f t="shared" si="11"/>
        <v>31025.4</v>
      </c>
      <c r="K17">
        <f t="shared" si="12"/>
        <v>8502.3539999999994</v>
      </c>
      <c r="L17">
        <f t="shared" si="6"/>
        <v>3511166.4</v>
      </c>
      <c r="M17">
        <f t="shared" si="7"/>
        <v>1356324.4</v>
      </c>
    </row>
    <row r="18" spans="1:13" x14ac:dyDescent="0.25">
      <c r="A18">
        <v>2006</v>
      </c>
      <c r="B18">
        <v>3.52</v>
      </c>
      <c r="C18">
        <v>123000000</v>
      </c>
      <c r="D18">
        <f t="shared" si="0"/>
        <v>24600000</v>
      </c>
      <c r="E18">
        <v>39082260</v>
      </c>
      <c r="F18">
        <v>17194677</v>
      </c>
      <c r="G18">
        <f t="shared" si="8"/>
        <v>369600</v>
      </c>
      <c r="H18">
        <f t="shared" si="9"/>
        <v>35112</v>
      </c>
      <c r="I18">
        <f t="shared" si="10"/>
        <v>300484.8</v>
      </c>
      <c r="J18">
        <f t="shared" si="11"/>
        <v>32894.400000000001</v>
      </c>
      <c r="K18">
        <f t="shared" si="12"/>
        <v>9014.5439999999999</v>
      </c>
      <c r="L18">
        <f t="shared" si="6"/>
        <v>3517403.4</v>
      </c>
      <c r="M18">
        <f t="shared" si="7"/>
        <v>1375574.16</v>
      </c>
    </row>
    <row r="19" spans="1:13" x14ac:dyDescent="0.25">
      <c r="A19">
        <v>2007</v>
      </c>
      <c r="B19">
        <v>3.85</v>
      </c>
      <c r="C19">
        <v>144000000</v>
      </c>
      <c r="D19">
        <f t="shared" si="0"/>
        <v>28800000</v>
      </c>
      <c r="E19">
        <v>40413240</v>
      </c>
      <c r="F19">
        <v>17433067</v>
      </c>
      <c r="G19">
        <f t="shared" si="8"/>
        <v>404250</v>
      </c>
      <c r="H19">
        <f t="shared" si="9"/>
        <v>38403.75</v>
      </c>
      <c r="I19">
        <f t="shared" si="10"/>
        <v>328655.25</v>
      </c>
      <c r="J19">
        <f t="shared" si="11"/>
        <v>35978.25</v>
      </c>
      <c r="K19">
        <f t="shared" si="12"/>
        <v>9859.6574999999993</v>
      </c>
      <c r="L19">
        <f t="shared" si="6"/>
        <v>3637191.6</v>
      </c>
      <c r="M19">
        <f t="shared" si="7"/>
        <v>1394645.36</v>
      </c>
    </row>
    <row r="20" spans="1:13" x14ac:dyDescent="0.25">
      <c r="A20">
        <v>2008</v>
      </c>
      <c r="B20">
        <v>4.0999999999999996</v>
      </c>
      <c r="C20">
        <v>164000000</v>
      </c>
      <c r="D20">
        <f t="shared" si="0"/>
        <v>32800000</v>
      </c>
      <c r="E20">
        <v>41709360</v>
      </c>
      <c r="F20">
        <v>17623004</v>
      </c>
      <c r="G20">
        <f t="shared" si="8"/>
        <v>430499.99999999994</v>
      </c>
      <c r="H20">
        <f t="shared" si="9"/>
        <v>40897.499999999993</v>
      </c>
      <c r="I20">
        <f t="shared" si="10"/>
        <v>349996.49999999994</v>
      </c>
      <c r="J20">
        <f t="shared" si="11"/>
        <v>38314.499999999993</v>
      </c>
      <c r="K20">
        <f t="shared" si="12"/>
        <v>10499.894999999997</v>
      </c>
      <c r="L20">
        <f t="shared" si="6"/>
        <v>3753842.4</v>
      </c>
      <c r="M20">
        <f t="shared" si="7"/>
        <v>1409840.32</v>
      </c>
    </row>
    <row r="21" spans="1:13" x14ac:dyDescent="0.25">
      <c r="A21">
        <v>2009</v>
      </c>
      <c r="B21">
        <v>4.3499999999999996</v>
      </c>
      <c r="C21">
        <v>175000000</v>
      </c>
      <c r="D21">
        <f t="shared" si="0"/>
        <v>35000000</v>
      </c>
      <c r="E21">
        <v>42663600</v>
      </c>
      <c r="F21">
        <v>18074085</v>
      </c>
      <c r="G21">
        <f t="shared" si="8"/>
        <v>456749.99999999994</v>
      </c>
      <c r="H21">
        <f t="shared" si="9"/>
        <v>43391.249999999993</v>
      </c>
      <c r="I21">
        <f t="shared" si="10"/>
        <v>371337.74999999994</v>
      </c>
      <c r="J21">
        <f t="shared" si="11"/>
        <v>40650.749999999993</v>
      </c>
      <c r="K21">
        <f t="shared" si="12"/>
        <v>11140.132499999998</v>
      </c>
      <c r="L21">
        <f t="shared" si="6"/>
        <v>3839724</v>
      </c>
      <c r="M21">
        <f t="shared" si="7"/>
        <v>1445926.8</v>
      </c>
    </row>
    <row r="22" spans="1:13" x14ac:dyDescent="0.25">
      <c r="A22">
        <v>2010</v>
      </c>
      <c r="B22">
        <v>4.49</v>
      </c>
      <c r="C22">
        <v>163000000</v>
      </c>
      <c r="D22">
        <f t="shared" si="0"/>
        <v>32600000</v>
      </c>
      <c r="E22">
        <v>42662550</v>
      </c>
      <c r="F22">
        <v>18011310</v>
      </c>
      <c r="G22">
        <f t="shared" si="8"/>
        <v>471450</v>
      </c>
      <c r="H22">
        <f t="shared" si="9"/>
        <v>44787.75</v>
      </c>
      <c r="I22">
        <f t="shared" si="10"/>
        <v>383288.85</v>
      </c>
      <c r="J22">
        <f t="shared" si="11"/>
        <v>41959.05</v>
      </c>
      <c r="K22">
        <f t="shared" si="12"/>
        <v>11498.665499999997</v>
      </c>
      <c r="L22">
        <f t="shared" si="6"/>
        <v>3839629.5</v>
      </c>
      <c r="M22">
        <f t="shared" si="7"/>
        <v>1440904.8</v>
      </c>
    </row>
    <row r="23" spans="1:13" x14ac:dyDescent="0.25">
      <c r="A23">
        <f>A22+1</f>
        <v>2011</v>
      </c>
      <c r="B23">
        <v>5.2</v>
      </c>
      <c r="C23">
        <v>180701386.40000001</v>
      </c>
      <c r="D23">
        <f t="shared" si="0"/>
        <v>36140277.280000001</v>
      </c>
      <c r="E23">
        <v>43184336.450000003</v>
      </c>
      <c r="F23">
        <v>18815385.789999999</v>
      </c>
      <c r="G23">
        <f t="shared" si="8"/>
        <v>546000</v>
      </c>
      <c r="H23">
        <f t="shared" si="9"/>
        <v>51870</v>
      </c>
      <c r="I23">
        <f t="shared" si="10"/>
        <v>443898</v>
      </c>
      <c r="J23">
        <f t="shared" si="11"/>
        <v>48594</v>
      </c>
      <c r="K23">
        <f t="shared" si="12"/>
        <v>13316.94</v>
      </c>
      <c r="L23">
        <f t="shared" si="6"/>
        <v>3886590.2805000003</v>
      </c>
      <c r="M23">
        <f t="shared" si="7"/>
        <v>1505230.8632</v>
      </c>
    </row>
    <row r="24" spans="1:13" x14ac:dyDescent="0.25">
      <c r="A24">
        <f t="shared" ref="A24:A29" si="13">A23+1</f>
        <v>2012</v>
      </c>
      <c r="B24">
        <v>5.8</v>
      </c>
      <c r="C24">
        <v>197274663.19999999</v>
      </c>
      <c r="D24">
        <f t="shared" si="0"/>
        <v>39454932.640000001</v>
      </c>
      <c r="E24">
        <v>44399923.740000002</v>
      </c>
      <c r="F24">
        <v>19379850.32</v>
      </c>
      <c r="G24">
        <f t="shared" si="8"/>
        <v>609000</v>
      </c>
      <c r="H24">
        <f t="shared" si="9"/>
        <v>57855</v>
      </c>
      <c r="I24">
        <f t="shared" si="10"/>
        <v>495117</v>
      </c>
      <c r="J24">
        <f t="shared" si="11"/>
        <v>54201</v>
      </c>
      <c r="K24">
        <f t="shared" si="12"/>
        <v>14853.51</v>
      </c>
      <c r="L24">
        <f t="shared" si="6"/>
        <v>3995993.1366000003</v>
      </c>
      <c r="M24">
        <f t="shared" si="7"/>
        <v>1550388.0256000001</v>
      </c>
    </row>
    <row r="25" spans="1:13" x14ac:dyDescent="0.25">
      <c r="A25">
        <f t="shared" si="13"/>
        <v>2013</v>
      </c>
      <c r="B25">
        <v>6.4</v>
      </c>
      <c r="C25">
        <v>213847939.90000001</v>
      </c>
      <c r="D25">
        <f t="shared" si="0"/>
        <v>42769587.980000004</v>
      </c>
      <c r="E25">
        <v>45615511.020000003</v>
      </c>
      <c r="F25">
        <v>19944314.859999999</v>
      </c>
      <c r="G25">
        <f t="shared" si="8"/>
        <v>672000</v>
      </c>
      <c r="H25">
        <f t="shared" si="9"/>
        <v>63840</v>
      </c>
      <c r="I25">
        <f t="shared" si="10"/>
        <v>546336</v>
      </c>
      <c r="J25">
        <f t="shared" si="11"/>
        <v>59808</v>
      </c>
      <c r="K25">
        <f t="shared" si="12"/>
        <v>16390.080000000002</v>
      </c>
      <c r="L25">
        <f t="shared" si="6"/>
        <v>4105395.9918</v>
      </c>
      <c r="M25">
        <f t="shared" si="7"/>
        <v>1595545.1887999999</v>
      </c>
    </row>
    <row r="26" spans="1:13" x14ac:dyDescent="0.25">
      <c r="A26">
        <f t="shared" si="13"/>
        <v>2014</v>
      </c>
      <c r="B26">
        <v>7.12</v>
      </c>
      <c r="C26">
        <v>233735871.90000001</v>
      </c>
      <c r="D26">
        <f t="shared" si="0"/>
        <v>46747174.380000003</v>
      </c>
      <c r="E26">
        <v>47074215.770000003</v>
      </c>
      <c r="F26">
        <v>20621672.300000001</v>
      </c>
      <c r="G26">
        <f t="shared" si="8"/>
        <v>747600</v>
      </c>
      <c r="H26">
        <f t="shared" si="9"/>
        <v>71022</v>
      </c>
      <c r="I26">
        <f t="shared" si="10"/>
        <v>607798.80000000005</v>
      </c>
      <c r="J26">
        <f t="shared" si="11"/>
        <v>66536.399999999994</v>
      </c>
      <c r="K26">
        <f t="shared" si="12"/>
        <v>18233.964</v>
      </c>
      <c r="L26">
        <f t="shared" si="6"/>
        <v>4236679.4193000002</v>
      </c>
      <c r="M26">
        <f t="shared" si="7"/>
        <v>1649733.784</v>
      </c>
    </row>
    <row r="27" spans="1:13" x14ac:dyDescent="0.25">
      <c r="A27">
        <f t="shared" si="13"/>
        <v>2015</v>
      </c>
      <c r="B27">
        <v>7.83</v>
      </c>
      <c r="C27">
        <v>253347582.69999999</v>
      </c>
      <c r="D27">
        <f t="shared" si="0"/>
        <v>50669516.539999999</v>
      </c>
      <c r="E27">
        <v>48512660.719999999</v>
      </c>
      <c r="F27">
        <v>21289622</v>
      </c>
      <c r="G27">
        <f t="shared" si="8"/>
        <v>822150</v>
      </c>
      <c r="H27">
        <f t="shared" si="9"/>
        <v>78104.25</v>
      </c>
      <c r="I27">
        <f t="shared" si="10"/>
        <v>668407.94999999995</v>
      </c>
      <c r="J27">
        <f t="shared" si="11"/>
        <v>73171.350000000006</v>
      </c>
      <c r="K27">
        <f t="shared" si="12"/>
        <v>20052.238499999999</v>
      </c>
      <c r="L27">
        <f t="shared" si="6"/>
        <v>4366139.4648000002</v>
      </c>
      <c r="M27">
        <f t="shared" si="7"/>
        <v>1703169.76</v>
      </c>
    </row>
    <row r="28" spans="1:13" x14ac:dyDescent="0.25">
      <c r="A28">
        <f t="shared" si="13"/>
        <v>2016</v>
      </c>
      <c r="B28">
        <v>8.1999999999999993</v>
      </c>
      <c r="C28">
        <v>263567770</v>
      </c>
      <c r="D28">
        <f t="shared" si="0"/>
        <v>52713554</v>
      </c>
      <c r="E28">
        <v>49262272.880000003</v>
      </c>
      <c r="F28">
        <v>21637708.469999999</v>
      </c>
      <c r="G28">
        <f t="shared" si="8"/>
        <v>860999.99999999988</v>
      </c>
      <c r="H28">
        <f t="shared" si="9"/>
        <v>81794.999999999985</v>
      </c>
      <c r="I28">
        <f t="shared" si="10"/>
        <v>699992.99999999988</v>
      </c>
      <c r="J28">
        <f t="shared" si="11"/>
        <v>76628.999999999985</v>
      </c>
      <c r="K28">
        <f t="shared" si="12"/>
        <v>20999.789999999994</v>
      </c>
      <c r="L28">
        <f t="shared" si="6"/>
        <v>4433604.5592</v>
      </c>
      <c r="M28">
        <f t="shared" si="7"/>
        <v>1731016.6775999998</v>
      </c>
    </row>
    <row r="29" spans="1:13" x14ac:dyDescent="0.25">
      <c r="A29">
        <f t="shared" si="13"/>
        <v>2017</v>
      </c>
      <c r="B29">
        <v>8.9</v>
      </c>
      <c r="C29">
        <v>282903259.5</v>
      </c>
      <c r="D29">
        <f t="shared" si="0"/>
        <v>56580651.899999999</v>
      </c>
      <c r="E29">
        <v>50680458.049999997</v>
      </c>
      <c r="F29">
        <v>22296250.420000002</v>
      </c>
      <c r="G29">
        <f t="shared" si="8"/>
        <v>934500</v>
      </c>
      <c r="H29">
        <f t="shared" si="9"/>
        <v>88777.5</v>
      </c>
      <c r="I29">
        <f t="shared" si="10"/>
        <v>759748.5</v>
      </c>
      <c r="J29">
        <f t="shared" si="11"/>
        <v>83170.5</v>
      </c>
      <c r="K29">
        <f t="shared" si="12"/>
        <v>22792.455000000002</v>
      </c>
      <c r="L29">
        <f t="shared" si="6"/>
        <v>4561241.2244999995</v>
      </c>
      <c r="M29">
        <f t="shared" si="7"/>
        <v>1783700.0336000002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 PRASAD</dc:creator>
  <cp:lastModifiedBy>DURGA PRASAD</cp:lastModifiedBy>
  <dcterms:created xsi:type="dcterms:W3CDTF">2019-02-25T17:57:35Z</dcterms:created>
  <dcterms:modified xsi:type="dcterms:W3CDTF">2019-03-02T09:39:15Z</dcterms:modified>
</cp:coreProperties>
</file>