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RE FILES\1 SALES ROYALTY\"/>
    </mc:Choice>
  </mc:AlternateContent>
  <bookViews>
    <workbookView xWindow="0" yWindow="0" windowWidth="20490" windowHeight="7755"/>
  </bookViews>
  <sheets>
    <sheet name="1804" sheetId="5" r:id="rId1"/>
  </sheets>
  <definedNames>
    <definedName name="_xlnm.Print_Area" localSheetId="0">'1804'!$A$1:$O$36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5" l="1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R35" i="5" l="1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Q36" i="5"/>
  <c r="R36" i="5" l="1"/>
  <c r="H5" i="5" l="1"/>
  <c r="F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36" i="5" l="1"/>
  <c r="L36" i="5"/>
  <c r="K36" i="5"/>
  <c r="J36" i="5"/>
  <c r="G36" i="5"/>
  <c r="E36" i="5"/>
  <c r="D36" i="5"/>
  <c r="C36" i="5"/>
  <c r="B36" i="5"/>
  <c r="H35" i="5"/>
  <c r="O35" i="5" s="1"/>
  <c r="H34" i="5"/>
  <c r="O34" i="5" s="1"/>
  <c r="H33" i="5"/>
  <c r="O33" i="5" s="1"/>
  <c r="H32" i="5"/>
  <c r="O32" i="5" s="1"/>
  <c r="H31" i="5"/>
  <c r="O31" i="5" s="1"/>
  <c r="H30" i="5"/>
  <c r="O30" i="5" s="1"/>
  <c r="H29" i="5"/>
  <c r="O29" i="5" s="1"/>
  <c r="H28" i="5"/>
  <c r="O28" i="5" s="1"/>
  <c r="H27" i="5"/>
  <c r="O27" i="5" s="1"/>
  <c r="H26" i="5"/>
  <c r="O26" i="5" s="1"/>
  <c r="H25" i="5"/>
  <c r="O25" i="5" s="1"/>
  <c r="H24" i="5"/>
  <c r="O24" i="5" s="1"/>
  <c r="H23" i="5"/>
  <c r="O23" i="5" s="1"/>
  <c r="H22" i="5"/>
  <c r="O22" i="5" s="1"/>
  <c r="H21" i="5"/>
  <c r="O21" i="5" s="1"/>
  <c r="H20" i="5"/>
  <c r="O20" i="5" s="1"/>
  <c r="H19" i="5"/>
  <c r="O19" i="5" s="1"/>
  <c r="H18" i="5"/>
  <c r="O18" i="5" s="1"/>
  <c r="H17" i="5"/>
  <c r="O17" i="5" s="1"/>
  <c r="H16" i="5"/>
  <c r="O16" i="5" s="1"/>
  <c r="H15" i="5"/>
  <c r="O15" i="5" s="1"/>
  <c r="H14" i="5"/>
  <c r="O14" i="5" s="1"/>
  <c r="H13" i="5"/>
  <c r="O13" i="5" s="1"/>
  <c r="H12" i="5"/>
  <c r="O12" i="5" s="1"/>
  <c r="H11" i="5"/>
  <c r="O11" i="5" s="1"/>
  <c r="H10" i="5"/>
  <c r="O10" i="5" s="1"/>
  <c r="H9" i="5"/>
  <c r="O9" i="5" s="1"/>
  <c r="H8" i="5"/>
  <c r="O8" i="5" s="1"/>
  <c r="H7" i="5"/>
  <c r="O7" i="5" s="1"/>
  <c r="H6" i="5"/>
  <c r="O6" i="5" s="1"/>
  <c r="H36" i="5" l="1"/>
  <c r="O5" i="5"/>
  <c r="O36" i="5"/>
</calcChain>
</file>

<file path=xl/sharedStrings.xml><?xml version="1.0" encoding="utf-8"?>
<sst xmlns="http://schemas.openxmlformats.org/spreadsheetml/2006/main" count="17" uniqueCount="17">
  <si>
    <r>
      <t xml:space="preserve">KAKI-KAKI REFLEXOLOGY (TMN MOLEK 2) S/B </t>
    </r>
    <r>
      <rPr>
        <sz val="8"/>
        <rFont val="Times New Roman"/>
        <family val="1"/>
      </rPr>
      <t xml:space="preserve">(1107866-M) </t>
    </r>
    <r>
      <rPr>
        <sz val="10"/>
        <rFont val="Times New Roman"/>
        <family val="1"/>
      </rPr>
      <t>蔡师傅足浴</t>
    </r>
  </si>
  <si>
    <r>
      <t xml:space="preserve">(1)
</t>
    </r>
    <r>
      <rPr>
        <sz val="10"/>
        <rFont val="Times New Roman"/>
        <family val="1"/>
      </rPr>
      <t>隐藏</t>
    </r>
    <r>
      <rPr>
        <b/>
        <sz val="10"/>
        <rFont val="Times New Roman"/>
        <family val="1"/>
      </rPr>
      <t xml:space="preserve">
Cash</t>
    </r>
  </si>
  <si>
    <r>
      <t xml:space="preserve">(2)
</t>
    </r>
    <r>
      <rPr>
        <sz val="10"/>
        <rFont val="Times New Roman"/>
        <family val="1"/>
      </rPr>
      <t>现金</t>
    </r>
    <r>
      <rPr>
        <b/>
        <sz val="10"/>
        <rFont val="Times New Roman"/>
        <family val="1"/>
      </rPr>
      <t xml:space="preserve">
Cash</t>
    </r>
  </si>
  <si>
    <r>
      <t xml:space="preserve">(3)
</t>
    </r>
    <r>
      <rPr>
        <sz val="10"/>
        <rFont val="Times New Roman"/>
        <family val="1"/>
      </rPr>
      <t>银行卡</t>
    </r>
    <r>
      <rPr>
        <b/>
        <sz val="10"/>
        <rFont val="Times New Roman"/>
        <family val="1"/>
      </rPr>
      <t xml:space="preserve">
C.Card</t>
    </r>
  </si>
  <si>
    <r>
      <t xml:space="preserve">(4)
</t>
    </r>
    <r>
      <rPr>
        <sz val="10"/>
        <rFont val="Times New Roman"/>
        <family val="1"/>
      </rPr>
      <t>会员卡</t>
    </r>
    <r>
      <rPr>
        <b/>
        <sz val="10"/>
        <rFont val="Times New Roman"/>
        <family val="1"/>
      </rPr>
      <t xml:space="preserve">
Member use</t>
    </r>
  </si>
  <si>
    <r>
      <t>充值
现金</t>
    </r>
    <r>
      <rPr>
        <b/>
        <sz val="10"/>
        <rFont val="Times New Roman"/>
        <family val="1"/>
      </rPr>
      <t xml:space="preserve">
Cash</t>
    </r>
  </si>
  <si>
    <r>
      <t>充值
银行卡</t>
    </r>
    <r>
      <rPr>
        <b/>
        <sz val="10"/>
        <rFont val="Times New Roman"/>
        <family val="1"/>
      </rPr>
      <t xml:space="preserve">
C.Card</t>
    </r>
  </si>
  <si>
    <r>
      <t xml:space="preserve">Date
</t>
    </r>
    <r>
      <rPr>
        <sz val="10"/>
        <rFont val="Times New Roman"/>
        <family val="1"/>
      </rPr>
      <t>日期</t>
    </r>
  </si>
  <si>
    <r>
      <t xml:space="preserve">(5)
</t>
    </r>
    <r>
      <rPr>
        <sz val="10"/>
        <rFont val="Times New Roman"/>
        <family val="1"/>
      </rPr>
      <t>免单</t>
    </r>
    <r>
      <rPr>
        <b/>
        <sz val="10"/>
        <rFont val="Times New Roman"/>
        <family val="1"/>
      </rPr>
      <t xml:space="preserve">
F.O.C</t>
    </r>
  </si>
  <si>
    <r>
      <t xml:space="preserve">(6)
</t>
    </r>
    <r>
      <rPr>
        <sz val="10"/>
        <rFont val="Times New Roman"/>
        <family val="1"/>
      </rPr>
      <t xml:space="preserve">消费税
</t>
    </r>
    <r>
      <rPr>
        <b/>
        <sz val="10"/>
        <rFont val="Times New Roman"/>
        <family val="1"/>
      </rPr>
      <t>GST</t>
    </r>
  </si>
  <si>
    <r>
      <rPr>
        <sz val="10"/>
        <rFont val="Times New Roman"/>
        <family val="1"/>
      </rPr>
      <t>充值</t>
    </r>
    <r>
      <rPr>
        <b/>
        <sz val="10"/>
        <rFont val="Times New Roman"/>
        <family val="1"/>
      </rPr>
      <t xml:space="preserve">
</t>
    </r>
    <r>
      <rPr>
        <sz val="10"/>
        <rFont val="Times New Roman"/>
        <family val="1"/>
      </rPr>
      <t>消费税</t>
    </r>
    <r>
      <rPr>
        <b/>
        <sz val="10"/>
        <rFont val="Times New Roman"/>
        <family val="1"/>
      </rPr>
      <t xml:space="preserve">
GST</t>
    </r>
  </si>
  <si>
    <r>
      <t xml:space="preserve">Sales Report </t>
    </r>
    <r>
      <rPr>
        <sz val="10"/>
        <rFont val="Times New Roman"/>
        <family val="1"/>
      </rPr>
      <t>营业报表</t>
    </r>
    <r>
      <rPr>
        <b/>
        <sz val="10"/>
        <rFont val="Times New Roman"/>
        <family val="1"/>
      </rPr>
      <t xml:space="preserve"> 2018-04月</t>
    </r>
  </si>
  <si>
    <r>
      <t xml:space="preserve">(7)
</t>
    </r>
    <r>
      <rPr>
        <sz val="10"/>
        <rFont val="Times New Roman"/>
        <family val="1"/>
      </rPr>
      <t>消费额</t>
    </r>
    <r>
      <rPr>
        <b/>
        <sz val="10"/>
        <rFont val="Times New Roman"/>
        <family val="1"/>
      </rPr>
      <t xml:space="preserve">
Sales</t>
    </r>
  </si>
  <si>
    <r>
      <t xml:space="preserve">营业额
</t>
    </r>
    <r>
      <rPr>
        <b/>
        <sz val="10"/>
        <rFont val="Times New Roman"/>
        <family val="1"/>
      </rPr>
      <t xml:space="preserve">
Total Sales</t>
    </r>
  </si>
  <si>
    <r>
      <rPr>
        <sz val="10"/>
        <rFont val="Times New Roman"/>
        <family val="1"/>
      </rPr>
      <t>充值</t>
    </r>
    <r>
      <rPr>
        <b/>
        <sz val="10"/>
        <rFont val="Times New Roman"/>
        <family val="1"/>
      </rPr>
      <t xml:space="preserve">
Top Up</t>
    </r>
  </si>
  <si>
    <t>Hide
GST
隐藏</t>
  </si>
  <si>
    <t>Gross
GST
消费税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</si>
</sst>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Tahoma"/>
      <family val="2"/>
    </font>
    <font>
      <sz val="10"/>
      <name val="Calibri"/>
      <family val="2"/>
    </font>
    <font>
      <sz val="7"/>
      <color indexed="10"/>
      <name val="Tahoma"/>
      <family val="2"/>
    </font>
    <font>
      <b/>
      <sz val="10"/>
      <color indexed="63"/>
      <name val="Tahoma"/>
      <family val="2"/>
    </font>
    <font>
      <sz val="8"/>
      <color indexed="63"/>
      <name val="Tahoma"/>
      <family val="2"/>
    </font>
    <font>
      <b/>
      <sz val="8"/>
      <color indexed="63"/>
      <name val="Tahoma"/>
      <family val="2"/>
    </font>
    <font>
      <sz val="8"/>
      <name val="Arial"/>
      <family val="2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left" vertical="top"/>
    </xf>
    <xf numFmtId="0" fontId="2" fillId="0" borderId="1" xfId="2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43" fontId="8" fillId="0" borderId="2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1" fillId="0" borderId="0" xfId="2" applyAlignment="1">
      <alignment vertical="center"/>
    </xf>
    <xf numFmtId="43" fontId="4" fillId="0" borderId="3" xfId="1" applyFont="1" applyFill="1" applyBorder="1" applyAlignment="1">
      <alignment horizontal="center" vertical="center"/>
    </xf>
    <xf numFmtId="43" fontId="9" fillId="0" borderId="4" xfId="1" applyFont="1" applyFill="1" applyBorder="1" applyAlignment="1">
      <alignment vertical="center"/>
    </xf>
    <xf numFmtId="43" fontId="2" fillId="0" borderId="5" xfId="1" applyFont="1" applyBorder="1" applyAlignment="1">
      <alignment horizontal="center" vertical="center"/>
    </xf>
    <xf numFmtId="43" fontId="10" fillId="0" borderId="6" xfId="1" applyFont="1" applyBorder="1" applyAlignment="1">
      <alignment vertical="center"/>
    </xf>
    <xf numFmtId="0" fontId="4" fillId="0" borderId="0" xfId="2" applyFont="1" applyFill="1" applyAlignment="1">
      <alignment vertical="center"/>
    </xf>
    <xf numFmtId="43" fontId="4" fillId="0" borderId="0" xfId="1" applyFont="1" applyFill="1" applyAlignment="1">
      <alignment vertical="center"/>
    </xf>
    <xf numFmtId="43" fontId="5" fillId="0" borderId="0" xfId="1" applyFont="1" applyFill="1" applyAlignment="1">
      <alignment vertical="center"/>
    </xf>
    <xf numFmtId="43" fontId="6" fillId="0" borderId="0" xfId="1" applyFont="1" applyAlignment="1">
      <alignment vertical="center"/>
    </xf>
    <xf numFmtId="43" fontId="4" fillId="0" borderId="0" xfId="1" applyFont="1" applyFill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2" fillId="0" borderId="0" xfId="2" applyFont="1" applyFill="1" applyAlignment="1">
      <alignment horizontal="left" vertical="center"/>
    </xf>
    <xf numFmtId="0" fontId="7" fillId="0" borderId="0" xfId="2" applyFont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9" fontId="11" fillId="0" borderId="7" xfId="2" applyNumberFormat="1" applyFont="1" applyBorder="1" applyAlignment="1">
      <alignment horizontal="center" vertical="center" wrapText="1"/>
    </xf>
    <xf numFmtId="9" fontId="11" fillId="0" borderId="8" xfId="2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/>
    </xf>
    <xf numFmtId="43" fontId="11" fillId="0" borderId="9" xfId="1" applyFont="1" applyBorder="1" applyAlignment="1">
      <alignment horizontal="center" vertical="center"/>
    </xf>
    <xf numFmtId="43" fontId="11" fillId="0" borderId="10" xfId="1" applyFont="1" applyBorder="1" applyAlignment="1">
      <alignment horizontal="center" vertical="center"/>
    </xf>
    <xf numFmtId="43" fontId="11" fillId="0" borderId="11" xfId="2" applyNumberFormat="1" applyFont="1" applyBorder="1" applyAlignment="1">
      <alignment horizontal="center" vertical="center"/>
    </xf>
    <xf numFmtId="43" fontId="11" fillId="0" borderId="12" xfId="2" applyNumberFormat="1" applyFont="1" applyBorder="1" applyAlignment="1">
      <alignment horizontal="center" vertical="center"/>
    </xf>
    <xf numFmtId="43" fontId="12" fillId="0" borderId="3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workbookViewId="0">
      <pane xSplit="2" ySplit="4" topLeftCell="C22" activePane="bottomRight" state="frozen"/>
      <selection activeCell="R44" sqref="R44"/>
      <selection pane="topRight" activeCell="R44" sqref="R44"/>
      <selection pane="bottomLeft" activeCell="R44" sqref="R44"/>
      <selection pane="bottomRight" activeCell="Q36" sqref="Q36"/>
    </sheetView>
  </sheetViews>
  <sheetFormatPr defaultRowHeight="12.75" x14ac:dyDescent="0.25"/>
  <cols>
    <col min="1" max="1" width="8.7109375" style="12" customWidth="1"/>
    <col min="2" max="5" width="10.7109375" style="13" customWidth="1"/>
    <col min="6" max="6" width="10.28515625" style="13" customWidth="1"/>
    <col min="7" max="8" width="10.7109375" style="13" customWidth="1"/>
    <col min="9" max="9" width="1.7109375" style="14" customWidth="1"/>
    <col min="10" max="13" width="9.7109375" style="13" customWidth="1"/>
    <col min="14" max="14" width="1.7109375" style="14" customWidth="1"/>
    <col min="15" max="15" width="11" style="15" bestFit="1" customWidth="1"/>
    <col min="16" max="16" width="1.7109375" style="14" customWidth="1"/>
    <col min="17" max="17" width="9.85546875" style="17" bestFit="1" customWidth="1"/>
    <col min="18" max="18" width="9.28515625" style="17" customWidth="1"/>
    <col min="19" max="16384" width="9.140625" style="7"/>
  </cols>
  <sheetData>
    <row r="1" spans="1:18" x14ac:dyDescent="0.2">
      <c r="A1" s="1" t="s">
        <v>0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</row>
    <row r="2" spans="1:18" x14ac:dyDescent="0.25">
      <c r="A2" s="2" t="s">
        <v>11</v>
      </c>
      <c r="B2" s="16"/>
      <c r="C2" s="16"/>
      <c r="D2" s="16"/>
      <c r="E2" s="16"/>
      <c r="F2" s="16"/>
      <c r="G2" s="16"/>
      <c r="H2" s="16"/>
      <c r="J2" s="16"/>
      <c r="K2" s="16"/>
      <c r="L2" s="16"/>
      <c r="M2" s="16"/>
    </row>
    <row r="3" spans="1:18" x14ac:dyDescent="0.25">
      <c r="A3" s="18"/>
      <c r="B3" s="16"/>
      <c r="C3" s="16"/>
      <c r="D3" s="16"/>
      <c r="E3" s="16"/>
      <c r="F3" s="19"/>
      <c r="G3" s="20"/>
      <c r="H3" s="20"/>
      <c r="J3" s="20"/>
      <c r="K3" s="20"/>
      <c r="L3" s="20"/>
      <c r="M3" s="20"/>
    </row>
    <row r="4" spans="1:18" ht="38.25" x14ac:dyDescent="0.25">
      <c r="A4" s="3" t="s">
        <v>7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8</v>
      </c>
      <c r="G4" s="4" t="s">
        <v>9</v>
      </c>
      <c r="H4" s="4" t="s">
        <v>12</v>
      </c>
      <c r="I4" s="5"/>
      <c r="J4" s="6" t="s">
        <v>5</v>
      </c>
      <c r="K4" s="6" t="s">
        <v>6</v>
      </c>
      <c r="L4" s="4" t="s">
        <v>10</v>
      </c>
      <c r="M4" s="4" t="s">
        <v>14</v>
      </c>
      <c r="N4" s="5"/>
      <c r="O4" s="6" t="s">
        <v>13</v>
      </c>
      <c r="P4" s="5"/>
      <c r="Q4" s="21" t="s">
        <v>15</v>
      </c>
      <c r="R4" s="22" t="s">
        <v>16</v>
      </c>
    </row>
    <row r="5" spans="1:18" x14ac:dyDescent="0.25">
      <c r="A5" s="23">
        <v>43191</v>
      </c>
      <c r="B5" s="8">
        <v>391</v>
      </c>
      <c r="C5" s="8">
        <v>1107</v>
      </c>
      <c r="D5" s="8">
        <v>739</v>
      </c>
      <c r="E5" s="8">
        <v>1434</v>
      </c>
      <c r="F5" s="8">
        <v>0</v>
      </c>
      <c r="G5" s="8">
        <f>-ROUND(SUM(B5:D5)/106*6,2)</f>
        <v>-126.62</v>
      </c>
      <c r="H5" s="8">
        <f t="shared" ref="H5:H35" si="0">SUM(B5:G5)</f>
        <v>3544.38</v>
      </c>
      <c r="I5" s="9"/>
      <c r="J5" s="8">
        <v>530</v>
      </c>
      <c r="K5" s="8">
        <v>1060</v>
      </c>
      <c r="L5" s="8">
        <f>-ROUND(SUM(J5:K5)/106*6,2)</f>
        <v>-90</v>
      </c>
      <c r="M5" s="8">
        <f>SUM(J5:L5)</f>
        <v>1500</v>
      </c>
      <c r="N5" s="9"/>
      <c r="O5" s="8">
        <f>H5+M5</f>
        <v>5044.38</v>
      </c>
      <c r="P5" s="9"/>
      <c r="Q5" s="24">
        <f>ROUND(-B5/106*6,2)</f>
        <v>-22.13</v>
      </c>
      <c r="R5" s="25">
        <f>G5-Q5</f>
        <v>-104.49000000000001</v>
      </c>
    </row>
    <row r="6" spans="1:18" x14ac:dyDescent="0.25">
      <c r="A6" s="23">
        <v>43192</v>
      </c>
      <c r="B6" s="8">
        <v>873</v>
      </c>
      <c r="C6" s="8">
        <v>2793</v>
      </c>
      <c r="D6" s="8">
        <v>1111</v>
      </c>
      <c r="E6" s="8">
        <v>847</v>
      </c>
      <c r="F6" s="8">
        <v>0</v>
      </c>
      <c r="G6" s="8">
        <f t="shared" ref="G6:G35" si="1">-ROUND(SUM(B6:D6)/106*6,2)</f>
        <v>-270.39999999999998</v>
      </c>
      <c r="H6" s="8">
        <f t="shared" si="0"/>
        <v>5353.6</v>
      </c>
      <c r="I6" s="9"/>
      <c r="J6" s="8">
        <v>530</v>
      </c>
      <c r="K6" s="8">
        <v>0</v>
      </c>
      <c r="L6" s="8">
        <f t="shared" ref="L6:L35" si="2">-ROUND(SUM(J6:K6)/106*6,2)</f>
        <v>-30</v>
      </c>
      <c r="M6" s="8">
        <f t="shared" ref="M6:M35" si="3">SUM(J6:L6)</f>
        <v>500</v>
      </c>
      <c r="N6" s="9"/>
      <c r="O6" s="8">
        <f t="shared" ref="O6:O35" si="4">H6+M6</f>
        <v>5853.6</v>
      </c>
      <c r="P6" s="9"/>
      <c r="Q6" s="24">
        <f t="shared" ref="Q6:Q35" si="5">ROUND(-B6/106*6,2)</f>
        <v>-49.42</v>
      </c>
      <c r="R6" s="25">
        <f t="shared" ref="R6:R35" si="6">G6-Q6</f>
        <v>-220.97999999999996</v>
      </c>
    </row>
    <row r="7" spans="1:18" x14ac:dyDescent="0.25">
      <c r="A7" s="23">
        <v>43193</v>
      </c>
      <c r="B7" s="8">
        <v>0</v>
      </c>
      <c r="C7" s="8">
        <v>3476</v>
      </c>
      <c r="D7" s="8">
        <v>1985</v>
      </c>
      <c r="E7" s="8">
        <v>2430</v>
      </c>
      <c r="F7" s="8">
        <v>0</v>
      </c>
      <c r="G7" s="8">
        <f t="shared" si="1"/>
        <v>-309.11</v>
      </c>
      <c r="H7" s="8">
        <f t="shared" si="0"/>
        <v>7581.89</v>
      </c>
      <c r="I7" s="9"/>
      <c r="J7" s="8">
        <v>583</v>
      </c>
      <c r="K7" s="8">
        <v>2650</v>
      </c>
      <c r="L7" s="8">
        <f t="shared" si="2"/>
        <v>-183</v>
      </c>
      <c r="M7" s="8">
        <f t="shared" si="3"/>
        <v>3050</v>
      </c>
      <c r="N7" s="9"/>
      <c r="O7" s="8">
        <f t="shared" si="4"/>
        <v>10631.89</v>
      </c>
      <c r="P7" s="9"/>
      <c r="Q7" s="24">
        <f t="shared" si="5"/>
        <v>0</v>
      </c>
      <c r="R7" s="25">
        <f t="shared" si="6"/>
        <v>-309.11</v>
      </c>
    </row>
    <row r="8" spans="1:18" x14ac:dyDescent="0.25">
      <c r="A8" s="23">
        <v>43194</v>
      </c>
      <c r="B8" s="8">
        <v>726</v>
      </c>
      <c r="C8" s="8">
        <v>4164</v>
      </c>
      <c r="D8" s="8">
        <v>3231</v>
      </c>
      <c r="E8" s="8">
        <v>1035</v>
      </c>
      <c r="F8" s="8">
        <v>0</v>
      </c>
      <c r="G8" s="8">
        <f t="shared" si="1"/>
        <v>-459.68</v>
      </c>
      <c r="H8" s="8">
        <f t="shared" si="0"/>
        <v>8696.32</v>
      </c>
      <c r="I8" s="9"/>
      <c r="J8" s="8">
        <v>636</v>
      </c>
      <c r="K8" s="8">
        <v>0</v>
      </c>
      <c r="L8" s="8">
        <f t="shared" si="2"/>
        <v>-36</v>
      </c>
      <c r="M8" s="8">
        <f t="shared" si="3"/>
        <v>600</v>
      </c>
      <c r="N8" s="9"/>
      <c r="O8" s="8">
        <f t="shared" si="4"/>
        <v>9296.32</v>
      </c>
      <c r="P8" s="9"/>
      <c r="Q8" s="24">
        <f t="shared" si="5"/>
        <v>-41.09</v>
      </c>
      <c r="R8" s="25">
        <f t="shared" si="6"/>
        <v>-418.59000000000003</v>
      </c>
    </row>
    <row r="9" spans="1:18" x14ac:dyDescent="0.25">
      <c r="A9" s="23">
        <v>43195</v>
      </c>
      <c r="B9" s="8">
        <v>547</v>
      </c>
      <c r="C9" s="8">
        <v>2421</v>
      </c>
      <c r="D9" s="8">
        <v>646</v>
      </c>
      <c r="E9" s="8">
        <v>2373</v>
      </c>
      <c r="F9" s="8">
        <v>0</v>
      </c>
      <c r="G9" s="8">
        <f t="shared" si="1"/>
        <v>-204.57</v>
      </c>
      <c r="H9" s="8">
        <f t="shared" si="0"/>
        <v>5782.43</v>
      </c>
      <c r="I9" s="9"/>
      <c r="J9" s="8">
        <v>1060</v>
      </c>
      <c r="K9" s="8">
        <v>0</v>
      </c>
      <c r="L9" s="8">
        <f t="shared" si="2"/>
        <v>-60</v>
      </c>
      <c r="M9" s="8">
        <f t="shared" si="3"/>
        <v>1000</v>
      </c>
      <c r="N9" s="9"/>
      <c r="O9" s="8">
        <f t="shared" si="4"/>
        <v>6782.43</v>
      </c>
      <c r="P9" s="9"/>
      <c r="Q9" s="24">
        <f t="shared" si="5"/>
        <v>-30.96</v>
      </c>
      <c r="R9" s="25">
        <f t="shared" si="6"/>
        <v>-173.60999999999999</v>
      </c>
    </row>
    <row r="10" spans="1:18" x14ac:dyDescent="0.25">
      <c r="A10" s="23">
        <v>43196</v>
      </c>
      <c r="B10" s="8">
        <v>0</v>
      </c>
      <c r="C10" s="8">
        <v>2599</v>
      </c>
      <c r="D10" s="8">
        <v>1813</v>
      </c>
      <c r="E10" s="8">
        <v>1059</v>
      </c>
      <c r="F10" s="8">
        <v>0</v>
      </c>
      <c r="G10" s="8">
        <f t="shared" si="1"/>
        <v>-249.74</v>
      </c>
      <c r="H10" s="8">
        <f t="shared" si="0"/>
        <v>5221.26</v>
      </c>
      <c r="I10" s="9"/>
      <c r="J10" s="8">
        <v>0</v>
      </c>
      <c r="K10" s="8">
        <v>0</v>
      </c>
      <c r="L10" s="8">
        <f t="shared" si="2"/>
        <v>0</v>
      </c>
      <c r="M10" s="8">
        <f t="shared" si="3"/>
        <v>0</v>
      </c>
      <c r="N10" s="9"/>
      <c r="O10" s="8">
        <f t="shared" si="4"/>
        <v>5221.26</v>
      </c>
      <c r="P10" s="9"/>
      <c r="Q10" s="24">
        <f t="shared" si="5"/>
        <v>0</v>
      </c>
      <c r="R10" s="25">
        <f t="shared" si="6"/>
        <v>-249.74</v>
      </c>
    </row>
    <row r="11" spans="1:18" x14ac:dyDescent="0.25">
      <c r="A11" s="23">
        <v>43197</v>
      </c>
      <c r="B11" s="8">
        <v>0</v>
      </c>
      <c r="C11" s="8">
        <v>2407</v>
      </c>
      <c r="D11" s="8">
        <v>676</v>
      </c>
      <c r="E11" s="8">
        <v>887</v>
      </c>
      <c r="F11" s="8">
        <v>0</v>
      </c>
      <c r="G11" s="8">
        <f t="shared" si="1"/>
        <v>-174.51</v>
      </c>
      <c r="H11" s="8">
        <f t="shared" si="0"/>
        <v>3795.49</v>
      </c>
      <c r="I11" s="9"/>
      <c r="J11" s="8">
        <v>0</v>
      </c>
      <c r="K11" s="8">
        <v>1060</v>
      </c>
      <c r="L11" s="8">
        <f t="shared" si="2"/>
        <v>-60</v>
      </c>
      <c r="M11" s="8">
        <f t="shared" si="3"/>
        <v>1000</v>
      </c>
      <c r="N11" s="9"/>
      <c r="O11" s="8">
        <f t="shared" si="4"/>
        <v>4795.49</v>
      </c>
      <c r="P11" s="9"/>
      <c r="Q11" s="24">
        <f t="shared" si="5"/>
        <v>0</v>
      </c>
      <c r="R11" s="25">
        <f t="shared" si="6"/>
        <v>-174.51</v>
      </c>
    </row>
    <row r="12" spans="1:18" x14ac:dyDescent="0.25">
      <c r="A12" s="23">
        <v>43198</v>
      </c>
      <c r="B12" s="8">
        <v>0</v>
      </c>
      <c r="C12" s="8">
        <v>4526</v>
      </c>
      <c r="D12" s="8">
        <v>1315</v>
      </c>
      <c r="E12" s="8">
        <v>444</v>
      </c>
      <c r="F12" s="8">
        <v>0</v>
      </c>
      <c r="G12" s="8">
        <f t="shared" si="1"/>
        <v>-330.62</v>
      </c>
      <c r="H12" s="8">
        <f t="shared" si="0"/>
        <v>5954.38</v>
      </c>
      <c r="I12" s="9"/>
      <c r="J12" s="8">
        <v>0</v>
      </c>
      <c r="K12" s="8">
        <v>530</v>
      </c>
      <c r="L12" s="8">
        <f t="shared" si="2"/>
        <v>-30</v>
      </c>
      <c r="M12" s="8">
        <f t="shared" si="3"/>
        <v>500</v>
      </c>
      <c r="N12" s="9"/>
      <c r="O12" s="8">
        <f t="shared" si="4"/>
        <v>6454.38</v>
      </c>
      <c r="P12" s="9"/>
      <c r="Q12" s="24">
        <f t="shared" si="5"/>
        <v>0</v>
      </c>
      <c r="R12" s="25">
        <f t="shared" si="6"/>
        <v>-330.62</v>
      </c>
    </row>
    <row r="13" spans="1:18" x14ac:dyDescent="0.25">
      <c r="A13" s="23">
        <v>43199</v>
      </c>
      <c r="B13" s="8">
        <v>0</v>
      </c>
      <c r="C13" s="8">
        <v>3564</v>
      </c>
      <c r="D13" s="8">
        <v>2050</v>
      </c>
      <c r="E13" s="8">
        <v>1488</v>
      </c>
      <c r="F13" s="8">
        <v>0</v>
      </c>
      <c r="G13" s="8">
        <f t="shared" si="1"/>
        <v>-317.77</v>
      </c>
      <c r="H13" s="8">
        <f t="shared" si="0"/>
        <v>6784.23</v>
      </c>
      <c r="I13" s="9"/>
      <c r="J13" s="8">
        <v>795</v>
      </c>
      <c r="K13" s="8">
        <v>1060</v>
      </c>
      <c r="L13" s="8">
        <f t="shared" si="2"/>
        <v>-105</v>
      </c>
      <c r="M13" s="8">
        <f t="shared" si="3"/>
        <v>1750</v>
      </c>
      <c r="N13" s="9"/>
      <c r="O13" s="8">
        <f t="shared" si="4"/>
        <v>8534.23</v>
      </c>
      <c r="P13" s="9"/>
      <c r="Q13" s="24">
        <f t="shared" si="5"/>
        <v>0</v>
      </c>
      <c r="R13" s="25">
        <f t="shared" si="6"/>
        <v>-317.77</v>
      </c>
    </row>
    <row r="14" spans="1:18" x14ac:dyDescent="0.25">
      <c r="A14" s="23">
        <v>43200</v>
      </c>
      <c r="B14" s="8">
        <v>0</v>
      </c>
      <c r="C14" s="8">
        <v>3074</v>
      </c>
      <c r="D14" s="8">
        <v>1014</v>
      </c>
      <c r="E14" s="8">
        <v>1029</v>
      </c>
      <c r="F14" s="8">
        <v>0</v>
      </c>
      <c r="G14" s="8">
        <f t="shared" si="1"/>
        <v>-231.4</v>
      </c>
      <c r="H14" s="8">
        <f t="shared" si="0"/>
        <v>4885.6000000000004</v>
      </c>
      <c r="I14" s="9"/>
      <c r="J14" s="8">
        <v>61.48</v>
      </c>
      <c r="K14" s="8">
        <v>1060</v>
      </c>
      <c r="L14" s="8">
        <f t="shared" si="2"/>
        <v>-63.48</v>
      </c>
      <c r="M14" s="8">
        <f t="shared" si="3"/>
        <v>1058</v>
      </c>
      <c r="N14" s="9"/>
      <c r="O14" s="8">
        <f t="shared" si="4"/>
        <v>5943.6</v>
      </c>
      <c r="P14" s="9"/>
      <c r="Q14" s="24">
        <f t="shared" si="5"/>
        <v>0</v>
      </c>
      <c r="R14" s="25">
        <f t="shared" si="6"/>
        <v>-231.4</v>
      </c>
    </row>
    <row r="15" spans="1:18" x14ac:dyDescent="0.25">
      <c r="A15" s="23">
        <v>43201</v>
      </c>
      <c r="B15" s="8">
        <v>0</v>
      </c>
      <c r="C15" s="8">
        <v>2377</v>
      </c>
      <c r="D15" s="8">
        <v>2458</v>
      </c>
      <c r="E15" s="8">
        <v>1456</v>
      </c>
      <c r="F15" s="8">
        <v>0</v>
      </c>
      <c r="G15" s="8">
        <f t="shared" si="1"/>
        <v>-273.68</v>
      </c>
      <c r="H15" s="8">
        <f t="shared" si="0"/>
        <v>6017.32</v>
      </c>
      <c r="I15" s="9"/>
      <c r="J15" s="8">
        <v>0</v>
      </c>
      <c r="K15" s="8">
        <v>1272</v>
      </c>
      <c r="L15" s="8">
        <f t="shared" si="2"/>
        <v>-72</v>
      </c>
      <c r="M15" s="8">
        <f t="shared" si="3"/>
        <v>1200</v>
      </c>
      <c r="N15" s="9"/>
      <c r="O15" s="8">
        <f t="shared" si="4"/>
        <v>7217.32</v>
      </c>
      <c r="P15" s="9"/>
      <c r="Q15" s="24">
        <f t="shared" si="5"/>
        <v>0</v>
      </c>
      <c r="R15" s="25">
        <f t="shared" si="6"/>
        <v>-273.68</v>
      </c>
    </row>
    <row r="16" spans="1:18" x14ac:dyDescent="0.25">
      <c r="A16" s="23">
        <v>43202</v>
      </c>
      <c r="B16" s="8">
        <v>908</v>
      </c>
      <c r="C16" s="8">
        <v>1501</v>
      </c>
      <c r="D16" s="8">
        <v>375</v>
      </c>
      <c r="E16" s="8">
        <v>1178</v>
      </c>
      <c r="F16" s="8">
        <v>0</v>
      </c>
      <c r="G16" s="8">
        <f t="shared" si="1"/>
        <v>-157.58000000000001</v>
      </c>
      <c r="H16" s="8">
        <f t="shared" si="0"/>
        <v>3804.42</v>
      </c>
      <c r="I16" s="9"/>
      <c r="J16" s="8">
        <v>318</v>
      </c>
      <c r="K16" s="8">
        <v>530</v>
      </c>
      <c r="L16" s="8">
        <f t="shared" si="2"/>
        <v>-48</v>
      </c>
      <c r="M16" s="8">
        <f t="shared" si="3"/>
        <v>800</v>
      </c>
      <c r="N16" s="9"/>
      <c r="O16" s="8">
        <f t="shared" si="4"/>
        <v>4604.42</v>
      </c>
      <c r="P16" s="9"/>
      <c r="Q16" s="24">
        <f t="shared" si="5"/>
        <v>-51.4</v>
      </c>
      <c r="R16" s="25">
        <f t="shared" si="6"/>
        <v>-106.18</v>
      </c>
    </row>
    <row r="17" spans="1:18" x14ac:dyDescent="0.25">
      <c r="A17" s="23">
        <v>43203</v>
      </c>
      <c r="B17" s="8">
        <v>883</v>
      </c>
      <c r="C17" s="8">
        <v>2673</v>
      </c>
      <c r="D17" s="8">
        <v>1520</v>
      </c>
      <c r="E17" s="8">
        <v>392</v>
      </c>
      <c r="F17" s="8">
        <v>0</v>
      </c>
      <c r="G17" s="8">
        <f t="shared" si="1"/>
        <v>-287.32</v>
      </c>
      <c r="H17" s="8">
        <f t="shared" si="0"/>
        <v>5180.68</v>
      </c>
      <c r="I17" s="9"/>
      <c r="J17" s="8">
        <v>53</v>
      </c>
      <c r="K17" s="8">
        <v>530</v>
      </c>
      <c r="L17" s="8">
        <f t="shared" si="2"/>
        <v>-33</v>
      </c>
      <c r="M17" s="8">
        <f t="shared" si="3"/>
        <v>550</v>
      </c>
      <c r="N17" s="9"/>
      <c r="O17" s="8">
        <f t="shared" si="4"/>
        <v>5730.68</v>
      </c>
      <c r="P17" s="9"/>
      <c r="Q17" s="24">
        <f t="shared" si="5"/>
        <v>-49.98</v>
      </c>
      <c r="R17" s="25">
        <f t="shared" si="6"/>
        <v>-237.34</v>
      </c>
    </row>
    <row r="18" spans="1:18" x14ac:dyDescent="0.25">
      <c r="A18" s="23">
        <v>43204</v>
      </c>
      <c r="B18" s="28">
        <v>530</v>
      </c>
      <c r="C18" s="8">
        <v>2397</v>
      </c>
      <c r="D18" s="8">
        <v>103</v>
      </c>
      <c r="E18" s="8">
        <v>2558</v>
      </c>
      <c r="F18" s="8">
        <v>0</v>
      </c>
      <c r="G18" s="8">
        <f t="shared" si="1"/>
        <v>-171.51</v>
      </c>
      <c r="H18" s="8">
        <f t="shared" si="0"/>
        <v>5416.49</v>
      </c>
      <c r="I18" s="9"/>
      <c r="J18" s="8">
        <v>1590</v>
      </c>
      <c r="K18" s="8">
        <v>2120</v>
      </c>
      <c r="L18" s="8">
        <f t="shared" si="2"/>
        <v>-210</v>
      </c>
      <c r="M18" s="8">
        <f t="shared" si="3"/>
        <v>3500</v>
      </c>
      <c r="N18" s="9"/>
      <c r="O18" s="8">
        <f t="shared" si="4"/>
        <v>8916.49</v>
      </c>
      <c r="P18" s="9"/>
      <c r="Q18" s="24">
        <f t="shared" si="5"/>
        <v>-30</v>
      </c>
      <c r="R18" s="25">
        <f t="shared" si="6"/>
        <v>-141.51</v>
      </c>
    </row>
    <row r="19" spans="1:18" x14ac:dyDescent="0.25">
      <c r="A19" s="23">
        <v>43205</v>
      </c>
      <c r="B19" s="8">
        <v>978</v>
      </c>
      <c r="C19" s="8">
        <v>1513</v>
      </c>
      <c r="D19" s="8">
        <v>968</v>
      </c>
      <c r="E19" s="8">
        <v>1167</v>
      </c>
      <c r="F19" s="8">
        <v>0</v>
      </c>
      <c r="G19" s="8">
        <f t="shared" si="1"/>
        <v>-195.79</v>
      </c>
      <c r="H19" s="8">
        <f t="shared" si="0"/>
        <v>4430.21</v>
      </c>
      <c r="I19" s="9"/>
      <c r="J19" s="8">
        <v>0</v>
      </c>
      <c r="K19" s="8">
        <v>530</v>
      </c>
      <c r="L19" s="8">
        <f t="shared" si="2"/>
        <v>-30</v>
      </c>
      <c r="M19" s="8">
        <f t="shared" si="3"/>
        <v>500</v>
      </c>
      <c r="N19" s="9"/>
      <c r="O19" s="8">
        <f t="shared" si="4"/>
        <v>4930.21</v>
      </c>
      <c r="P19" s="9"/>
      <c r="Q19" s="24">
        <f t="shared" si="5"/>
        <v>-55.36</v>
      </c>
      <c r="R19" s="25">
        <f t="shared" si="6"/>
        <v>-140.43</v>
      </c>
    </row>
    <row r="20" spans="1:18" x14ac:dyDescent="0.25">
      <c r="A20" s="23">
        <v>43206</v>
      </c>
      <c r="B20" s="8">
        <v>608</v>
      </c>
      <c r="C20" s="8">
        <v>3122</v>
      </c>
      <c r="D20" s="8">
        <v>439</v>
      </c>
      <c r="E20" s="8">
        <v>1733</v>
      </c>
      <c r="F20" s="8">
        <v>0</v>
      </c>
      <c r="G20" s="8">
        <f t="shared" si="1"/>
        <v>-235.98</v>
      </c>
      <c r="H20" s="8">
        <f t="shared" si="0"/>
        <v>5666.02</v>
      </c>
      <c r="I20" s="9"/>
      <c r="J20" s="8">
        <v>2.12</v>
      </c>
      <c r="K20" s="8">
        <v>3286</v>
      </c>
      <c r="L20" s="8">
        <f t="shared" si="2"/>
        <v>-186.12</v>
      </c>
      <c r="M20" s="8">
        <f t="shared" si="3"/>
        <v>3102</v>
      </c>
      <c r="N20" s="9"/>
      <c r="O20" s="8">
        <f t="shared" si="4"/>
        <v>8768.02</v>
      </c>
      <c r="P20" s="9"/>
      <c r="Q20" s="24">
        <f t="shared" si="5"/>
        <v>-34.42</v>
      </c>
      <c r="R20" s="25">
        <f t="shared" si="6"/>
        <v>-201.56</v>
      </c>
    </row>
    <row r="21" spans="1:18" x14ac:dyDescent="0.25">
      <c r="A21" s="23">
        <v>43207</v>
      </c>
      <c r="B21" s="8">
        <v>751</v>
      </c>
      <c r="C21" s="8">
        <v>4214</v>
      </c>
      <c r="D21" s="8">
        <v>2609</v>
      </c>
      <c r="E21" s="8">
        <v>1677</v>
      </c>
      <c r="F21" s="8">
        <v>0</v>
      </c>
      <c r="G21" s="8">
        <f t="shared" si="1"/>
        <v>-428.72</v>
      </c>
      <c r="H21" s="8">
        <f t="shared" si="0"/>
        <v>8822.2800000000007</v>
      </c>
      <c r="I21" s="9"/>
      <c r="J21" s="8">
        <v>1060</v>
      </c>
      <c r="K21" s="8">
        <v>530</v>
      </c>
      <c r="L21" s="8">
        <f t="shared" si="2"/>
        <v>-90</v>
      </c>
      <c r="M21" s="8">
        <f t="shared" si="3"/>
        <v>1500</v>
      </c>
      <c r="N21" s="9"/>
      <c r="O21" s="8">
        <f t="shared" si="4"/>
        <v>10322.280000000001</v>
      </c>
      <c r="P21" s="9"/>
      <c r="Q21" s="24">
        <f t="shared" si="5"/>
        <v>-42.51</v>
      </c>
      <c r="R21" s="25">
        <f t="shared" si="6"/>
        <v>-386.21000000000004</v>
      </c>
    </row>
    <row r="22" spans="1:18" x14ac:dyDescent="0.25">
      <c r="A22" s="23">
        <v>43208</v>
      </c>
      <c r="B22" s="8">
        <v>1039</v>
      </c>
      <c r="C22" s="8">
        <v>3003</v>
      </c>
      <c r="D22" s="8">
        <v>1298</v>
      </c>
      <c r="E22" s="8">
        <v>1408</v>
      </c>
      <c r="F22" s="8">
        <v>0</v>
      </c>
      <c r="G22" s="8">
        <f t="shared" si="1"/>
        <v>-302.26</v>
      </c>
      <c r="H22" s="8">
        <f t="shared" si="0"/>
        <v>6445.74</v>
      </c>
      <c r="I22" s="9"/>
      <c r="J22" s="8">
        <v>0</v>
      </c>
      <c r="K22" s="8">
        <v>0</v>
      </c>
      <c r="L22" s="8">
        <f t="shared" si="2"/>
        <v>0</v>
      </c>
      <c r="M22" s="8">
        <f t="shared" si="3"/>
        <v>0</v>
      </c>
      <c r="N22" s="9"/>
      <c r="O22" s="8">
        <f t="shared" si="4"/>
        <v>6445.74</v>
      </c>
      <c r="P22" s="9"/>
      <c r="Q22" s="24">
        <f t="shared" si="5"/>
        <v>-58.81</v>
      </c>
      <c r="R22" s="25">
        <f t="shared" si="6"/>
        <v>-243.45</v>
      </c>
    </row>
    <row r="23" spans="1:18" x14ac:dyDescent="0.25">
      <c r="A23" s="23">
        <v>43209</v>
      </c>
      <c r="B23" s="8">
        <v>464</v>
      </c>
      <c r="C23" s="8">
        <v>1588</v>
      </c>
      <c r="D23" s="8">
        <v>362</v>
      </c>
      <c r="E23" s="8">
        <v>1303</v>
      </c>
      <c r="F23" s="8">
        <v>0</v>
      </c>
      <c r="G23" s="8">
        <f t="shared" si="1"/>
        <v>-136.63999999999999</v>
      </c>
      <c r="H23" s="8">
        <f t="shared" si="0"/>
        <v>3580.36</v>
      </c>
      <c r="I23" s="9"/>
      <c r="J23" s="8">
        <v>530</v>
      </c>
      <c r="K23" s="8">
        <v>1060</v>
      </c>
      <c r="L23" s="8">
        <f t="shared" si="2"/>
        <v>-90</v>
      </c>
      <c r="M23" s="8">
        <f t="shared" si="3"/>
        <v>1500</v>
      </c>
      <c r="N23" s="9"/>
      <c r="O23" s="8">
        <f t="shared" si="4"/>
        <v>5080.3600000000006</v>
      </c>
      <c r="P23" s="9"/>
      <c r="Q23" s="24">
        <f t="shared" si="5"/>
        <v>-26.26</v>
      </c>
      <c r="R23" s="25">
        <f t="shared" si="6"/>
        <v>-110.37999999999998</v>
      </c>
    </row>
    <row r="24" spans="1:18" x14ac:dyDescent="0.25">
      <c r="A24" s="23">
        <v>43210</v>
      </c>
      <c r="B24" s="8">
        <v>1380</v>
      </c>
      <c r="C24" s="8">
        <v>2343</v>
      </c>
      <c r="D24" s="8">
        <v>933</v>
      </c>
      <c r="E24" s="8">
        <v>1362</v>
      </c>
      <c r="F24" s="8">
        <v>0</v>
      </c>
      <c r="G24" s="8">
        <f t="shared" si="1"/>
        <v>-263.55</v>
      </c>
      <c r="H24" s="8">
        <f t="shared" si="0"/>
        <v>5754.45</v>
      </c>
      <c r="I24" s="9"/>
      <c r="J24" s="8">
        <v>1113</v>
      </c>
      <c r="K24" s="8">
        <v>1060</v>
      </c>
      <c r="L24" s="8">
        <f t="shared" si="2"/>
        <v>-123</v>
      </c>
      <c r="M24" s="8">
        <f t="shared" si="3"/>
        <v>2050</v>
      </c>
      <c r="N24" s="9"/>
      <c r="O24" s="8">
        <f t="shared" si="4"/>
        <v>7804.45</v>
      </c>
      <c r="P24" s="9"/>
      <c r="Q24" s="24">
        <f t="shared" si="5"/>
        <v>-78.11</v>
      </c>
      <c r="R24" s="25">
        <f t="shared" si="6"/>
        <v>-185.44</v>
      </c>
    </row>
    <row r="25" spans="1:18" x14ac:dyDescent="0.25">
      <c r="A25" s="23">
        <v>43211</v>
      </c>
      <c r="B25" s="8">
        <v>394</v>
      </c>
      <c r="C25" s="8">
        <v>3054</v>
      </c>
      <c r="D25" s="8">
        <v>765</v>
      </c>
      <c r="E25" s="8">
        <v>853</v>
      </c>
      <c r="F25" s="8">
        <v>0</v>
      </c>
      <c r="G25" s="8">
        <f t="shared" si="1"/>
        <v>-238.47</v>
      </c>
      <c r="H25" s="8">
        <f t="shared" si="0"/>
        <v>4827.53</v>
      </c>
      <c r="I25" s="9"/>
      <c r="J25" s="8">
        <v>530</v>
      </c>
      <c r="K25" s="8">
        <v>530</v>
      </c>
      <c r="L25" s="8">
        <f t="shared" si="2"/>
        <v>-60</v>
      </c>
      <c r="M25" s="8">
        <f t="shared" si="3"/>
        <v>1000</v>
      </c>
      <c r="N25" s="9"/>
      <c r="O25" s="8">
        <f t="shared" si="4"/>
        <v>5827.53</v>
      </c>
      <c r="P25" s="9"/>
      <c r="Q25" s="24">
        <f t="shared" si="5"/>
        <v>-22.3</v>
      </c>
      <c r="R25" s="25">
        <f t="shared" si="6"/>
        <v>-216.17</v>
      </c>
    </row>
    <row r="26" spans="1:18" x14ac:dyDescent="0.25">
      <c r="A26" s="23">
        <v>43212</v>
      </c>
      <c r="B26" s="8">
        <v>501</v>
      </c>
      <c r="C26" s="8">
        <v>2134</v>
      </c>
      <c r="D26" s="8">
        <v>770</v>
      </c>
      <c r="E26" s="8">
        <v>1799</v>
      </c>
      <c r="F26" s="8">
        <v>0</v>
      </c>
      <c r="G26" s="8">
        <f t="shared" si="1"/>
        <v>-192.74</v>
      </c>
      <c r="H26" s="8">
        <f t="shared" si="0"/>
        <v>5011.26</v>
      </c>
      <c r="I26" s="9"/>
      <c r="J26" s="8">
        <v>530</v>
      </c>
      <c r="K26" s="8">
        <v>1060</v>
      </c>
      <c r="L26" s="8">
        <f t="shared" si="2"/>
        <v>-90</v>
      </c>
      <c r="M26" s="8">
        <f t="shared" si="3"/>
        <v>1500</v>
      </c>
      <c r="N26" s="9"/>
      <c r="O26" s="8">
        <f t="shared" si="4"/>
        <v>6511.26</v>
      </c>
      <c r="P26" s="9"/>
      <c r="Q26" s="24">
        <f t="shared" si="5"/>
        <v>-28.36</v>
      </c>
      <c r="R26" s="25">
        <f t="shared" si="6"/>
        <v>-164.38</v>
      </c>
    </row>
    <row r="27" spans="1:18" x14ac:dyDescent="0.25">
      <c r="A27" s="23">
        <v>43213</v>
      </c>
      <c r="B27" s="8">
        <v>0</v>
      </c>
      <c r="C27" s="8">
        <v>4663</v>
      </c>
      <c r="D27" s="8">
        <v>485</v>
      </c>
      <c r="E27" s="8">
        <v>554</v>
      </c>
      <c r="F27" s="8">
        <v>0</v>
      </c>
      <c r="G27" s="8">
        <f t="shared" si="1"/>
        <v>-291.39999999999998</v>
      </c>
      <c r="H27" s="8">
        <f t="shared" si="0"/>
        <v>5410.6</v>
      </c>
      <c r="I27" s="9"/>
      <c r="J27" s="8">
        <v>27.56</v>
      </c>
      <c r="K27" s="8">
        <v>530</v>
      </c>
      <c r="L27" s="8">
        <f t="shared" si="2"/>
        <v>-31.56</v>
      </c>
      <c r="M27" s="8">
        <f t="shared" si="3"/>
        <v>526</v>
      </c>
      <c r="N27" s="9"/>
      <c r="O27" s="8">
        <f t="shared" si="4"/>
        <v>5936.6</v>
      </c>
      <c r="P27" s="9"/>
      <c r="Q27" s="24">
        <f t="shared" si="5"/>
        <v>0</v>
      </c>
      <c r="R27" s="25">
        <f t="shared" si="6"/>
        <v>-291.39999999999998</v>
      </c>
    </row>
    <row r="28" spans="1:18" x14ac:dyDescent="0.25">
      <c r="A28" s="23">
        <v>43214</v>
      </c>
      <c r="B28" s="8">
        <v>0</v>
      </c>
      <c r="C28" s="8">
        <v>2018</v>
      </c>
      <c r="D28" s="8">
        <v>1901</v>
      </c>
      <c r="E28" s="8">
        <v>1378</v>
      </c>
      <c r="F28" s="8">
        <v>0</v>
      </c>
      <c r="G28" s="8">
        <f t="shared" si="1"/>
        <v>-221.83</v>
      </c>
      <c r="H28" s="8">
        <f t="shared" si="0"/>
        <v>5075.17</v>
      </c>
      <c r="I28" s="9"/>
      <c r="J28" s="8">
        <v>1590</v>
      </c>
      <c r="K28" s="8">
        <v>1590</v>
      </c>
      <c r="L28" s="8">
        <f t="shared" si="2"/>
        <v>-180</v>
      </c>
      <c r="M28" s="8">
        <f t="shared" si="3"/>
        <v>3000</v>
      </c>
      <c r="N28" s="9"/>
      <c r="O28" s="8">
        <f t="shared" si="4"/>
        <v>8075.17</v>
      </c>
      <c r="P28" s="9"/>
      <c r="Q28" s="24">
        <f t="shared" si="5"/>
        <v>0</v>
      </c>
      <c r="R28" s="25">
        <f t="shared" si="6"/>
        <v>-221.83</v>
      </c>
    </row>
    <row r="29" spans="1:18" x14ac:dyDescent="0.25">
      <c r="A29" s="23">
        <v>43215</v>
      </c>
      <c r="B29" s="8">
        <v>1112</v>
      </c>
      <c r="C29" s="8">
        <v>2863</v>
      </c>
      <c r="D29" s="8">
        <v>1008</v>
      </c>
      <c r="E29" s="8">
        <v>2090</v>
      </c>
      <c r="F29" s="8">
        <v>0</v>
      </c>
      <c r="G29" s="8">
        <f t="shared" si="1"/>
        <v>-282.06</v>
      </c>
      <c r="H29" s="8">
        <f t="shared" si="0"/>
        <v>6790.94</v>
      </c>
      <c r="I29" s="9"/>
      <c r="J29" s="8">
        <v>1060</v>
      </c>
      <c r="K29" s="8">
        <v>0</v>
      </c>
      <c r="L29" s="8">
        <f t="shared" si="2"/>
        <v>-60</v>
      </c>
      <c r="M29" s="8">
        <f t="shared" si="3"/>
        <v>1000</v>
      </c>
      <c r="N29" s="9"/>
      <c r="O29" s="8">
        <f t="shared" si="4"/>
        <v>7790.94</v>
      </c>
      <c r="P29" s="9"/>
      <c r="Q29" s="24">
        <f t="shared" si="5"/>
        <v>-62.94</v>
      </c>
      <c r="R29" s="25">
        <f t="shared" si="6"/>
        <v>-219.12</v>
      </c>
    </row>
    <row r="30" spans="1:18" x14ac:dyDescent="0.25">
      <c r="A30" s="23">
        <v>43216</v>
      </c>
      <c r="B30" s="8">
        <v>511</v>
      </c>
      <c r="C30" s="8">
        <v>1160</v>
      </c>
      <c r="D30" s="8">
        <v>113</v>
      </c>
      <c r="E30" s="8">
        <v>1859</v>
      </c>
      <c r="F30" s="8">
        <v>0</v>
      </c>
      <c r="G30" s="8">
        <f t="shared" si="1"/>
        <v>-100.98</v>
      </c>
      <c r="H30" s="8">
        <f t="shared" si="0"/>
        <v>3542.02</v>
      </c>
      <c r="I30" s="9"/>
      <c r="J30" s="8">
        <v>0</v>
      </c>
      <c r="K30" s="8">
        <v>530</v>
      </c>
      <c r="L30" s="8">
        <f t="shared" si="2"/>
        <v>-30</v>
      </c>
      <c r="M30" s="8">
        <f t="shared" si="3"/>
        <v>500</v>
      </c>
      <c r="N30" s="9"/>
      <c r="O30" s="8">
        <f t="shared" si="4"/>
        <v>4042.02</v>
      </c>
      <c r="P30" s="9"/>
      <c r="Q30" s="24">
        <f t="shared" si="5"/>
        <v>-28.92</v>
      </c>
      <c r="R30" s="25">
        <f t="shared" si="6"/>
        <v>-72.06</v>
      </c>
    </row>
    <row r="31" spans="1:18" x14ac:dyDescent="0.25">
      <c r="A31" s="23">
        <v>43217</v>
      </c>
      <c r="B31" s="8">
        <v>1116</v>
      </c>
      <c r="C31" s="8">
        <v>2854</v>
      </c>
      <c r="D31" s="8">
        <v>427</v>
      </c>
      <c r="E31" s="8">
        <v>1143</v>
      </c>
      <c r="F31" s="8">
        <v>0</v>
      </c>
      <c r="G31" s="8">
        <f t="shared" si="1"/>
        <v>-248.89</v>
      </c>
      <c r="H31" s="8">
        <f t="shared" si="0"/>
        <v>5291.11</v>
      </c>
      <c r="I31" s="9"/>
      <c r="J31" s="8">
        <v>21.2</v>
      </c>
      <c r="K31" s="8">
        <v>0</v>
      </c>
      <c r="L31" s="8">
        <f t="shared" si="2"/>
        <v>-1.2</v>
      </c>
      <c r="M31" s="8">
        <f t="shared" si="3"/>
        <v>20</v>
      </c>
      <c r="N31" s="9"/>
      <c r="O31" s="8">
        <f t="shared" si="4"/>
        <v>5311.11</v>
      </c>
      <c r="P31" s="9"/>
      <c r="Q31" s="24">
        <f t="shared" si="5"/>
        <v>-63.17</v>
      </c>
      <c r="R31" s="25">
        <f t="shared" si="6"/>
        <v>-185.71999999999997</v>
      </c>
    </row>
    <row r="32" spans="1:18" x14ac:dyDescent="0.25">
      <c r="A32" s="23">
        <v>43218</v>
      </c>
      <c r="B32" s="8">
        <v>885</v>
      </c>
      <c r="C32" s="8">
        <v>1798</v>
      </c>
      <c r="D32" s="8">
        <v>1144</v>
      </c>
      <c r="E32" s="8">
        <v>1381</v>
      </c>
      <c r="F32" s="8">
        <v>0</v>
      </c>
      <c r="G32" s="8">
        <f t="shared" si="1"/>
        <v>-216.62</v>
      </c>
      <c r="H32" s="8">
        <f t="shared" si="0"/>
        <v>4991.38</v>
      </c>
      <c r="I32" s="9"/>
      <c r="J32" s="8">
        <v>265</v>
      </c>
      <c r="K32" s="8">
        <v>0</v>
      </c>
      <c r="L32" s="8">
        <f t="shared" si="2"/>
        <v>-15</v>
      </c>
      <c r="M32" s="8">
        <f t="shared" si="3"/>
        <v>250</v>
      </c>
      <c r="N32" s="9"/>
      <c r="O32" s="8">
        <f t="shared" si="4"/>
        <v>5241.38</v>
      </c>
      <c r="P32" s="9"/>
      <c r="Q32" s="24">
        <f t="shared" si="5"/>
        <v>-50.09</v>
      </c>
      <c r="R32" s="25">
        <f t="shared" si="6"/>
        <v>-166.53</v>
      </c>
    </row>
    <row r="33" spans="1:18" x14ac:dyDescent="0.25">
      <c r="A33" s="23">
        <v>43219</v>
      </c>
      <c r="B33" s="8">
        <v>0</v>
      </c>
      <c r="C33" s="8">
        <v>3214</v>
      </c>
      <c r="D33" s="8">
        <v>291</v>
      </c>
      <c r="E33" s="8">
        <v>693</v>
      </c>
      <c r="F33" s="8">
        <v>0</v>
      </c>
      <c r="G33" s="8">
        <f t="shared" si="1"/>
        <v>-198.4</v>
      </c>
      <c r="H33" s="8">
        <f t="shared" si="0"/>
        <v>3999.6</v>
      </c>
      <c r="I33" s="9"/>
      <c r="J33" s="8">
        <v>0</v>
      </c>
      <c r="K33" s="8">
        <v>1060</v>
      </c>
      <c r="L33" s="8">
        <f t="shared" si="2"/>
        <v>-60</v>
      </c>
      <c r="M33" s="8">
        <f t="shared" si="3"/>
        <v>1000</v>
      </c>
      <c r="N33" s="9"/>
      <c r="O33" s="8">
        <f t="shared" si="4"/>
        <v>4999.6000000000004</v>
      </c>
      <c r="P33" s="9"/>
      <c r="Q33" s="24">
        <f t="shared" si="5"/>
        <v>0</v>
      </c>
      <c r="R33" s="25">
        <f t="shared" si="6"/>
        <v>-198.4</v>
      </c>
    </row>
    <row r="34" spans="1:18" x14ac:dyDescent="0.25">
      <c r="A34" s="23">
        <v>43220</v>
      </c>
      <c r="B34" s="8">
        <v>1028</v>
      </c>
      <c r="C34" s="8">
        <v>2806</v>
      </c>
      <c r="D34" s="8">
        <v>1505</v>
      </c>
      <c r="E34" s="8">
        <v>1904</v>
      </c>
      <c r="F34" s="8">
        <v>0</v>
      </c>
      <c r="G34" s="8">
        <f t="shared" si="1"/>
        <v>-302.20999999999998</v>
      </c>
      <c r="H34" s="8">
        <f t="shared" si="0"/>
        <v>6940.79</v>
      </c>
      <c r="I34" s="9"/>
      <c r="J34" s="8">
        <v>530</v>
      </c>
      <c r="K34" s="8">
        <v>530</v>
      </c>
      <c r="L34" s="8">
        <f t="shared" si="2"/>
        <v>-60</v>
      </c>
      <c r="M34" s="8">
        <f t="shared" si="3"/>
        <v>1000</v>
      </c>
      <c r="N34" s="9"/>
      <c r="O34" s="8">
        <f t="shared" si="4"/>
        <v>7940.79</v>
      </c>
      <c r="P34" s="9"/>
      <c r="Q34" s="24">
        <f t="shared" si="5"/>
        <v>-58.19</v>
      </c>
      <c r="R34" s="25">
        <f t="shared" si="6"/>
        <v>-244.01999999999998</v>
      </c>
    </row>
    <row r="35" spans="1:18" x14ac:dyDescent="0.25">
      <c r="A35" s="23"/>
      <c r="B35" s="8">
        <v>0</v>
      </c>
      <c r="C35" s="8">
        <v>3107</v>
      </c>
      <c r="D35" s="8">
        <v>1754</v>
      </c>
      <c r="E35" s="8">
        <v>2133</v>
      </c>
      <c r="F35" s="8">
        <v>0</v>
      </c>
      <c r="G35" s="8">
        <f t="shared" si="1"/>
        <v>-275.14999999999998</v>
      </c>
      <c r="H35" s="8">
        <f t="shared" si="0"/>
        <v>6718.85</v>
      </c>
      <c r="I35" s="9"/>
      <c r="J35" s="8">
        <v>1166</v>
      </c>
      <c r="K35" s="8">
        <v>1060</v>
      </c>
      <c r="L35" s="8">
        <f t="shared" si="2"/>
        <v>-126</v>
      </c>
      <c r="M35" s="8">
        <f t="shared" si="3"/>
        <v>2100</v>
      </c>
      <c r="N35" s="9"/>
      <c r="O35" s="8">
        <f t="shared" si="4"/>
        <v>8818.85</v>
      </c>
      <c r="P35" s="9"/>
      <c r="Q35" s="24">
        <f t="shared" si="5"/>
        <v>0</v>
      </c>
      <c r="R35" s="25">
        <f t="shared" si="6"/>
        <v>-275.14999999999998</v>
      </c>
    </row>
    <row r="36" spans="1:18" ht="13.5" thickBot="1" x14ac:dyDescent="0.3">
      <c r="A36" s="10"/>
      <c r="B36" s="10">
        <f t="shared" ref="B36:H36" si="7">SUM(B5:B35)</f>
        <v>15625</v>
      </c>
      <c r="C36" s="10">
        <f t="shared" si="7"/>
        <v>84533</v>
      </c>
      <c r="D36" s="10">
        <f t="shared" si="7"/>
        <v>35808</v>
      </c>
      <c r="E36" s="10">
        <f t="shared" si="7"/>
        <v>43047</v>
      </c>
      <c r="F36" s="10">
        <f t="shared" si="7"/>
        <v>0</v>
      </c>
      <c r="G36" s="10">
        <f t="shared" si="7"/>
        <v>-7696.2</v>
      </c>
      <c r="H36" s="10">
        <f t="shared" si="7"/>
        <v>171316.80000000002</v>
      </c>
      <c r="I36" s="11"/>
      <c r="J36" s="10">
        <f>SUM(J5:J35)</f>
        <v>14581.359999999999</v>
      </c>
      <c r="K36" s="10">
        <f>SUM(K5:K35)</f>
        <v>25228</v>
      </c>
      <c r="L36" s="10">
        <f>SUM(L5:L35)</f>
        <v>-2253.3599999999997</v>
      </c>
      <c r="M36" s="10">
        <f>SUM(M5:M35)</f>
        <v>37556</v>
      </c>
      <c r="N36" s="11"/>
      <c r="O36" s="10">
        <f>SUM(O5:O35)</f>
        <v>208872.80000000005</v>
      </c>
      <c r="P36" s="11"/>
      <c r="Q36" s="26">
        <f>SUM(Q5:Q35)</f>
        <v>-884.41999999999985</v>
      </c>
      <c r="R36" s="27">
        <f>SUM(R5:R35)</f>
        <v>-6811.7799999999988</v>
      </c>
    </row>
    <row r="37" spans="1:18" ht="13.5" thickTop="1" x14ac:dyDescent="0.25"/>
  </sheetData>
  <pageMargins left="0.75" right="0.25" top="0.25" bottom="0" header="0.5" footer="0.5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1804</vt:lpstr>
      <vt:lpstr>'1804'!Print_Area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2018-03-01T01:11:57Z</dcterms:created>
  <dcterms:modified xsi:type="dcterms:W3CDTF">2018-05-16T07:46:33Z</dcterms:modified>
</cp:coreProperties>
</file>