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di\Downloads\"/>
    </mc:Choice>
  </mc:AlternateContent>
  <bookViews>
    <workbookView xWindow="0" yWindow="0" windowWidth="20460" windowHeight="4395" firstSheet="1" activeTab="5"/>
  </bookViews>
  <sheets>
    <sheet name="Neraca Desember'21" sheetId="11" r:id="rId1"/>
    <sheet name="J.Umum" sheetId="1" r:id="rId2"/>
    <sheet name="Buku besar" sheetId="2" r:id="rId3"/>
    <sheet name="Neraca Saldo" sheetId="3" r:id="rId4"/>
    <sheet name="AJP" sheetId="9" r:id="rId5"/>
    <sheet name="NSSD" sheetId="4" r:id="rId6"/>
    <sheet name="Laba Rugi" sheetId="6" r:id="rId7"/>
    <sheet name="Neraca Januari" sheetId="8" r:id="rId8"/>
  </sheets>
  <definedNames>
    <definedName name="_xlnm._FilterDatabase" localSheetId="4" hidden="1">AJP!$B$4:$F$21</definedName>
    <definedName name="_xlnm._FilterDatabase" localSheetId="2" hidden="1">'Buku besar'!$C$4:$H$337</definedName>
    <definedName name="_xlnm._FilterDatabase" localSheetId="1" hidden="1">J.Umum!$B$4:$H$432</definedName>
    <definedName name="_xlnm._FilterDatabase" localSheetId="6" hidden="1">'Laba Rugi'!$B$2:$F$61</definedName>
    <definedName name="_xlnm._FilterDatabase" localSheetId="7" hidden="1">'Neraca Januari'!$B$5:$Q$39</definedName>
    <definedName name="_xlnm._FilterDatabase" localSheetId="3" hidden="1">'Neraca Saldo'!$B$4:$E$57</definedName>
    <definedName name="_xlnm._FilterDatabase" localSheetId="5" hidden="1">NSSD!$B$4:$I$67</definedName>
    <definedName name="_xlnm.Print_Area" localSheetId="4">AJP!$B$1:$F$21</definedName>
    <definedName name="_xlnm.Print_Area" localSheetId="2">'Buku besar'!$B$2:$H$340</definedName>
    <definedName name="_xlnm.Print_Area" localSheetId="6">'Laba Rugi'!$B$1:$G$61</definedName>
    <definedName name="_xlnm.Print_Area" localSheetId="3">'Neraca Saldo'!$B$4:$C$56</definedName>
    <definedName name="_xlnm.Print_Area" localSheetId="5">NSSD!$B$1:$I$67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4" l="1"/>
  <c r="H238" i="2" l="1"/>
  <c r="H239" i="2"/>
  <c r="H240" i="2" s="1"/>
  <c r="H241" i="2" s="1"/>
  <c r="H242" i="2" s="1"/>
  <c r="H243" i="2" s="1"/>
  <c r="H244" i="2" s="1"/>
  <c r="D55" i="4" l="1"/>
  <c r="D50" i="4"/>
  <c r="D49" i="4"/>
  <c r="E36" i="4"/>
  <c r="E33" i="4"/>
  <c r="E32" i="4"/>
  <c r="E31" i="4"/>
  <c r="E30" i="4"/>
  <c r="E29" i="4"/>
  <c r="E27" i="4"/>
  <c r="E25" i="4"/>
  <c r="E24" i="4"/>
  <c r="E23" i="4"/>
  <c r="E22" i="4"/>
  <c r="E21" i="4"/>
  <c r="E20" i="4"/>
  <c r="E18" i="4"/>
  <c r="E16" i="4"/>
  <c r="D15" i="4"/>
  <c r="D13" i="4"/>
  <c r="D12" i="4"/>
  <c r="D7" i="4"/>
  <c r="D36" i="6" l="1"/>
  <c r="D34" i="6"/>
  <c r="D32" i="6"/>
  <c r="D31" i="6"/>
  <c r="D39" i="6"/>
  <c r="D38" i="6"/>
  <c r="E161" i="2" l="1"/>
  <c r="F427" i="1"/>
  <c r="F263" i="2" s="1"/>
  <c r="H263" i="2" s="1"/>
  <c r="H66" i="4"/>
  <c r="H65" i="4"/>
  <c r="F52" i="6" s="1"/>
  <c r="H63" i="4"/>
  <c r="H62" i="4"/>
  <c r="H61" i="4"/>
  <c r="H60" i="4"/>
  <c r="H59" i="4"/>
  <c r="I58" i="4"/>
  <c r="I57" i="4"/>
  <c r="G21" i="4"/>
  <c r="G58" i="4"/>
  <c r="G57" i="4"/>
  <c r="G16" i="4"/>
  <c r="F65" i="4"/>
  <c r="F66" i="4"/>
  <c r="F61" i="4"/>
  <c r="F62" i="4"/>
  <c r="F63" i="4"/>
  <c r="F59" i="4"/>
  <c r="F60" i="4"/>
  <c r="F64" i="4"/>
  <c r="H64" i="4" s="1"/>
  <c r="D46" i="6" s="1"/>
  <c r="E37" i="3" l="1"/>
  <c r="E37" i="4"/>
  <c r="F20" i="9"/>
  <c r="G18" i="4" s="1"/>
  <c r="F163" i="2" l="1"/>
  <c r="F18" i="9" l="1"/>
  <c r="E203" i="2" l="1"/>
  <c r="E334" i="2"/>
  <c r="E326" i="2"/>
  <c r="E317" i="2"/>
  <c r="G317" i="2" s="1"/>
  <c r="D48" i="4" s="1"/>
  <c r="E280" i="2"/>
  <c r="G280" i="2" s="1"/>
  <c r="D43" i="4" s="1"/>
  <c r="E273" i="2"/>
  <c r="G273" i="2" s="1"/>
  <c r="D41" i="4" s="1"/>
  <c r="H237" i="2"/>
  <c r="E194" i="2"/>
  <c r="E179" i="2"/>
  <c r="F418" i="1"/>
  <c r="H418" i="1" s="1"/>
  <c r="F415" i="1"/>
  <c r="G414" i="1" s="1"/>
  <c r="F424" i="1"/>
  <c r="H424" i="1" s="1"/>
  <c r="F421" i="1"/>
  <c r="G420" i="1" s="1"/>
  <c r="E410" i="1"/>
  <c r="G410" i="1" s="1"/>
  <c r="F408" i="1"/>
  <c r="G407" i="1" s="1"/>
  <c r="H408" i="1" s="1"/>
  <c r="F405" i="1"/>
  <c r="G404" i="1" s="1"/>
  <c r="H405" i="1" s="1"/>
  <c r="F402" i="1"/>
  <c r="F235" i="2" s="1"/>
  <c r="H235" i="2" s="1"/>
  <c r="E35" i="4" s="1"/>
  <c r="G400" i="1"/>
  <c r="F398" i="1"/>
  <c r="G397" i="1" s="1"/>
  <c r="F395" i="1"/>
  <c r="G394" i="1" s="1"/>
  <c r="G390" i="1"/>
  <c r="E386" i="1"/>
  <c r="G386" i="1" s="1"/>
  <c r="F384" i="1"/>
  <c r="G383" i="1" s="1"/>
  <c r="F381" i="1"/>
  <c r="G380" i="1" s="1"/>
  <c r="F378" i="1"/>
  <c r="G377" i="1" s="1"/>
  <c r="F375" i="1"/>
  <c r="G374" i="1" s="1"/>
  <c r="E370" i="1"/>
  <c r="G370" i="1" s="1"/>
  <c r="E366" i="1"/>
  <c r="G366" i="1" s="1"/>
  <c r="E36" i="3" l="1"/>
  <c r="I36" i="4"/>
  <c r="D10" i="6" s="1"/>
  <c r="D41" i="3"/>
  <c r="H41" i="4"/>
  <c r="D19" i="6" s="1"/>
  <c r="D48" i="3"/>
  <c r="H50" i="4"/>
  <c r="E35" i="3"/>
  <c r="I35" i="4"/>
  <c r="D9" i="6" s="1"/>
  <c r="D43" i="3"/>
  <c r="F330" i="2"/>
  <c r="F276" i="2"/>
  <c r="F265" i="2"/>
  <c r="H265" i="2" s="1"/>
  <c r="E38" i="4" s="1"/>
  <c r="F233" i="2"/>
  <c r="H233" i="2" s="1"/>
  <c r="E34" i="4" s="1"/>
  <c r="F364" i="1"/>
  <c r="G363" i="1" s="1"/>
  <c r="F361" i="1"/>
  <c r="G360" i="1"/>
  <c r="F358" i="1"/>
  <c r="E34" i="3" l="1"/>
  <c r="I34" i="4"/>
  <c r="D8" i="6" s="1"/>
  <c r="E38" i="3"/>
  <c r="I38" i="4"/>
  <c r="D11" i="6" s="1"/>
  <c r="H358" i="1"/>
  <c r="F40" i="2"/>
  <c r="F352" i="1"/>
  <c r="G351" i="1" s="1"/>
  <c r="F337" i="1"/>
  <c r="G336" i="1" s="1"/>
  <c r="F334" i="1"/>
  <c r="G333" i="1" s="1"/>
  <c r="F331" i="1"/>
  <c r="G330" i="1" s="1"/>
  <c r="F328" i="1"/>
  <c r="G327" i="1" s="1"/>
  <c r="F325" i="1"/>
  <c r="G324" i="1" s="1"/>
  <c r="F322" i="1"/>
  <c r="F319" i="1"/>
  <c r="H319" i="1" s="1"/>
  <c r="F315" i="1"/>
  <c r="G314" i="1" s="1"/>
  <c r="G310" i="1"/>
  <c r="F308" i="1"/>
  <c r="G307" i="1" s="1"/>
  <c r="F305" i="1"/>
  <c r="G304" i="1" s="1"/>
  <c r="F302" i="1"/>
  <c r="G301" i="1" s="1"/>
  <c r="F299" i="1"/>
  <c r="G298" i="1" s="1"/>
  <c r="E105" i="1"/>
  <c r="E81" i="2" s="1"/>
  <c r="F296" i="1"/>
  <c r="G295" i="1" s="1"/>
  <c r="F293" i="1"/>
  <c r="G292" i="1" s="1"/>
  <c r="F290" i="1"/>
  <c r="G289" i="1" s="1"/>
  <c r="E267" i="1"/>
  <c r="G267" i="1" s="1"/>
  <c r="G321" i="1" l="1"/>
  <c r="F189" i="2"/>
  <c r="F265" i="1"/>
  <c r="G264" i="1" s="1"/>
  <c r="F355" i="1"/>
  <c r="F340" i="1"/>
  <c r="H340" i="1" s="1"/>
  <c r="F287" i="1"/>
  <c r="H287" i="1" s="1"/>
  <c r="F284" i="1"/>
  <c r="H284" i="1" s="1"/>
  <c r="F281" i="1"/>
  <c r="H281" i="1" s="1"/>
  <c r="F278" i="1"/>
  <c r="H278" i="1" s="1"/>
  <c r="F275" i="1"/>
  <c r="H275" i="1" s="1"/>
  <c r="F256" i="1"/>
  <c r="H256" i="1" s="1"/>
  <c r="H355" i="1" l="1"/>
  <c r="F144" i="2"/>
  <c r="F6" i="9"/>
  <c r="G23" i="4" s="1"/>
  <c r="F349" i="1" l="1"/>
  <c r="H349" i="1" s="1"/>
  <c r="F346" i="1"/>
  <c r="G345" i="1" s="1"/>
  <c r="F343" i="1"/>
  <c r="H343" i="1" s="1"/>
  <c r="F272" i="1"/>
  <c r="H272" i="1" s="1"/>
  <c r="F262" i="1"/>
  <c r="H262" i="1" s="1"/>
  <c r="F259" i="1"/>
  <c r="H259" i="1" s="1"/>
  <c r="E333" i="2"/>
  <c r="E329" i="2"/>
  <c r="E332" i="2"/>
  <c r="G332" i="2" s="1"/>
  <c r="G333" i="2" s="1"/>
  <c r="G334" i="2" s="1"/>
  <c r="D56" i="4" s="1"/>
  <c r="E275" i="2"/>
  <c r="G275" i="2" s="1"/>
  <c r="G276" i="2" s="1"/>
  <c r="D44" i="4" s="1"/>
  <c r="H44" i="4" s="1"/>
  <c r="G308" i="2"/>
  <c r="G309" i="2" s="1"/>
  <c r="G310" i="2" s="1"/>
  <c r="G311" i="2" s="1"/>
  <c r="G336" i="2"/>
  <c r="G337" i="2" s="1"/>
  <c r="G338" i="2" s="1"/>
  <c r="G339" i="2" s="1"/>
  <c r="G340" i="2" s="1"/>
  <c r="G324" i="2"/>
  <c r="G325" i="2" s="1"/>
  <c r="G326" i="2" s="1"/>
  <c r="D53" i="4" s="1"/>
  <c r="E322" i="2"/>
  <c r="G322" i="2" s="1"/>
  <c r="D52" i="4" s="1"/>
  <c r="E320" i="2"/>
  <c r="E319" i="2"/>
  <c r="G319" i="2" s="1"/>
  <c r="E315" i="2"/>
  <c r="G315" i="2" s="1"/>
  <c r="D47" i="4" s="1"/>
  <c r="E313" i="2"/>
  <c r="G313" i="2" s="1"/>
  <c r="D46" i="4" s="1"/>
  <c r="G284" i="2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E282" i="2"/>
  <c r="G282" i="2" s="1"/>
  <c r="D45" i="4" s="1"/>
  <c r="E278" i="2"/>
  <c r="G278" i="2" s="1"/>
  <c r="D42" i="4" s="1"/>
  <c r="H270" i="2"/>
  <c r="H246" i="2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27" i="2"/>
  <c r="H228" i="2" s="1"/>
  <c r="H229" i="2" s="1"/>
  <c r="H230" i="2" s="1"/>
  <c r="H231" i="2" s="1"/>
  <c r="H216" i="2"/>
  <c r="H217" i="2" s="1"/>
  <c r="H218" i="2" s="1"/>
  <c r="H219" i="2" s="1"/>
  <c r="H220" i="2" s="1"/>
  <c r="H221" i="2" s="1"/>
  <c r="H222" i="2" s="1"/>
  <c r="H223" i="2" s="1"/>
  <c r="H224" i="2" s="1"/>
  <c r="H225" i="2" s="1"/>
  <c r="G73" i="2"/>
  <c r="G74" i="2" s="1"/>
  <c r="G75" i="2" s="1"/>
  <c r="G76" i="2" s="1"/>
  <c r="G77" i="2" s="1"/>
  <c r="G78" i="2" s="1"/>
  <c r="G79" i="2" s="1"/>
  <c r="G80" i="2" s="1"/>
  <c r="G81" i="2" s="1"/>
  <c r="G42" i="2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D6" i="4" s="1"/>
  <c r="E82" i="2"/>
  <c r="F112" i="1"/>
  <c r="G111" i="1" s="1"/>
  <c r="G82" i="2" l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H7" i="4"/>
  <c r="D7" i="3"/>
  <c r="E32" i="3"/>
  <c r="I32" i="4"/>
  <c r="D6" i="6" s="1"/>
  <c r="I37" i="4"/>
  <c r="D49" i="3"/>
  <c r="H46" i="4"/>
  <c r="D26" i="6" s="1"/>
  <c r="D50" i="3"/>
  <c r="H47" i="4"/>
  <c r="D6" i="3"/>
  <c r="E33" i="3"/>
  <c r="I33" i="4"/>
  <c r="D7" i="6" s="1"/>
  <c r="D55" i="3"/>
  <c r="H56" i="4"/>
  <c r="F59" i="6" s="1"/>
  <c r="D45" i="3"/>
  <c r="H45" i="4"/>
  <c r="D24" i="6" s="1"/>
  <c r="D46" i="3"/>
  <c r="H48" i="4"/>
  <c r="D52" i="3"/>
  <c r="H52" i="4"/>
  <c r="D42" i="6" s="1"/>
  <c r="D44" i="3"/>
  <c r="H42" i="4"/>
  <c r="D42" i="3"/>
  <c r="H43" i="4"/>
  <c r="D47" i="3"/>
  <c r="H49" i="4"/>
  <c r="D53" i="3"/>
  <c r="H53" i="4"/>
  <c r="D45" i="6" s="1"/>
  <c r="D56" i="3"/>
  <c r="H55" i="4"/>
  <c r="G320" i="2"/>
  <c r="D51" i="4" s="1"/>
  <c r="D8" i="3" l="1"/>
  <c r="D8" i="4"/>
  <c r="H8" i="4" s="1"/>
  <c r="D51" i="3"/>
  <c r="H51" i="4"/>
  <c r="D41" i="6" s="1"/>
  <c r="E50" i="6" s="1"/>
  <c r="E41" i="9"/>
  <c r="C50" i="9" s="1"/>
  <c r="E35" i="9"/>
  <c r="C48" i="9" s="1"/>
  <c r="E29" i="9"/>
  <c r="C47" i="9" s="1"/>
  <c r="H266" i="2" l="1"/>
  <c r="H214" i="2"/>
  <c r="H213" i="2"/>
  <c r="H212" i="2"/>
  <c r="H205" i="2"/>
  <c r="H204" i="2"/>
  <c r="H202" i="2"/>
  <c r="H203" i="2" s="1"/>
  <c r="E26" i="4" s="1"/>
  <c r="H201" i="2"/>
  <c r="H200" i="2"/>
  <c r="H199" i="2"/>
  <c r="H198" i="2"/>
  <c r="H196" i="2"/>
  <c r="H197" i="2" s="1"/>
  <c r="H195" i="2"/>
  <c r="H191" i="2"/>
  <c r="H192" i="2" s="1"/>
  <c r="H193" i="2" s="1"/>
  <c r="H194" i="2" s="1"/>
  <c r="E19" i="4" s="1"/>
  <c r="H190" i="2"/>
  <c r="H182" i="2"/>
  <c r="H183" i="2" s="1"/>
  <c r="H184" i="2" s="1"/>
  <c r="H185" i="2" s="1"/>
  <c r="H186" i="2" s="1"/>
  <c r="H187" i="2" s="1"/>
  <c r="H188" i="2" s="1"/>
  <c r="H189" i="2" s="1"/>
  <c r="E17" i="4" s="1"/>
  <c r="H181" i="2"/>
  <c r="G180" i="2"/>
  <c r="G178" i="2"/>
  <c r="G179" i="2" s="1"/>
  <c r="D14" i="4" s="1"/>
  <c r="G177" i="2"/>
  <c r="G174" i="2"/>
  <c r="G175" i="2" s="1"/>
  <c r="G176" i="2" s="1"/>
  <c r="G162" i="2"/>
  <c r="G163" i="2" s="1"/>
  <c r="G147" i="2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D10" i="3" l="1"/>
  <c r="D10" i="4"/>
  <c r="H10" i="4" s="1"/>
  <c r="D9" i="8" s="1"/>
  <c r="H13" i="4"/>
  <c r="D12" i="8" s="1"/>
  <c r="D13" i="3"/>
  <c r="H15" i="4"/>
  <c r="D27" i="8" s="1"/>
  <c r="D15" i="3"/>
  <c r="E17" i="3"/>
  <c r="I17" i="4"/>
  <c r="G9" i="8" s="1"/>
  <c r="E19" i="3"/>
  <c r="I19" i="4"/>
  <c r="G11" i="8" s="1"/>
  <c r="I21" i="4"/>
  <c r="G13" i="8" s="1"/>
  <c r="E21" i="3"/>
  <c r="I23" i="4"/>
  <c r="G15" i="8" s="1"/>
  <c r="E23" i="3"/>
  <c r="I25" i="4"/>
  <c r="G17" i="8" s="1"/>
  <c r="E25" i="3"/>
  <c r="I27" i="4"/>
  <c r="G27" i="8" s="1"/>
  <c r="E27" i="3"/>
  <c r="I29" i="4"/>
  <c r="G29" i="8" s="1"/>
  <c r="E29" i="3"/>
  <c r="I31" i="4"/>
  <c r="G32" i="8" s="1"/>
  <c r="E31" i="3"/>
  <c r="H12" i="4"/>
  <c r="D11" i="8" s="1"/>
  <c r="D12" i="3"/>
  <c r="I16" i="4"/>
  <c r="E16" i="3"/>
  <c r="I18" i="4"/>
  <c r="G10" i="8" s="1"/>
  <c r="E18" i="3"/>
  <c r="I20" i="4"/>
  <c r="G12" i="8" s="1"/>
  <c r="E20" i="3"/>
  <c r="I22" i="4"/>
  <c r="G14" i="8" s="1"/>
  <c r="E22" i="3"/>
  <c r="I24" i="4"/>
  <c r="G16" i="8" s="1"/>
  <c r="E24" i="3"/>
  <c r="E26" i="3"/>
  <c r="I26" i="4"/>
  <c r="G18" i="8" s="1"/>
  <c r="I30" i="4"/>
  <c r="G30" i="8" s="1"/>
  <c r="E30" i="3"/>
  <c r="D14" i="3"/>
  <c r="H14" i="4"/>
  <c r="D13" i="8" s="1"/>
  <c r="G164" i="2"/>
  <c r="G165" i="2" s="1"/>
  <c r="G166" i="2" s="1"/>
  <c r="G167" i="2" s="1"/>
  <c r="G168" i="2" s="1"/>
  <c r="G169" i="2" s="1"/>
  <c r="G170" i="2" s="1"/>
  <c r="G171" i="2" s="1"/>
  <c r="G172" i="2" s="1"/>
  <c r="G173" i="2" s="1"/>
  <c r="F76" i="1"/>
  <c r="F143" i="2" s="1"/>
  <c r="F226" i="1"/>
  <c r="G225" i="1" s="1"/>
  <c r="F223" i="1"/>
  <c r="G222" i="1" s="1"/>
  <c r="F220" i="1"/>
  <c r="G219" i="1" s="1"/>
  <c r="F217" i="1"/>
  <c r="G216" i="1" s="1"/>
  <c r="F214" i="1"/>
  <c r="G213" i="1" s="1"/>
  <c r="F211" i="1"/>
  <c r="G210" i="1" s="1"/>
  <c r="F208" i="1"/>
  <c r="G207" i="1" s="1"/>
  <c r="F187" i="1"/>
  <c r="G186" i="1" s="1"/>
  <c r="F181" i="1"/>
  <c r="G180" i="1" s="1"/>
  <c r="D11" i="4" l="1"/>
  <c r="H11" i="4" s="1"/>
  <c r="D10" i="8" s="1"/>
  <c r="D11" i="3"/>
  <c r="H76" i="1"/>
  <c r="G143" i="2"/>
  <c r="G144" i="2" s="1"/>
  <c r="G145" i="2" s="1"/>
  <c r="G146" i="2" s="1"/>
  <c r="D9" i="4" s="1"/>
  <c r="F172" i="1"/>
  <c r="H172" i="1" s="1"/>
  <c r="F160" i="1"/>
  <c r="G159" i="1" s="1"/>
  <c r="F157" i="1"/>
  <c r="G156" i="1" s="1"/>
  <c r="F154" i="1"/>
  <c r="G153" i="1" s="1"/>
  <c r="F151" i="1"/>
  <c r="G150" i="1" s="1"/>
  <c r="F148" i="1"/>
  <c r="G147" i="1" s="1"/>
  <c r="F145" i="1"/>
  <c r="G144" i="1" s="1"/>
  <c r="F142" i="1"/>
  <c r="G141" i="1" s="1"/>
  <c r="F139" i="1"/>
  <c r="G138" i="1" s="1"/>
  <c r="F136" i="1"/>
  <c r="G135" i="1" s="1"/>
  <c r="F133" i="1"/>
  <c r="G132" i="1" s="1"/>
  <c r="F130" i="1"/>
  <c r="G129" i="1" s="1"/>
  <c r="F127" i="1"/>
  <c r="G126" i="1" s="1"/>
  <c r="G105" i="1"/>
  <c r="F103" i="1"/>
  <c r="G102" i="1" s="1"/>
  <c r="F100" i="1"/>
  <c r="G99" i="1" s="1"/>
  <c r="F61" i="1"/>
  <c r="F58" i="1"/>
  <c r="G57" i="1" s="1"/>
  <c r="F55" i="1"/>
  <c r="H55" i="1" s="1"/>
  <c r="F19" i="1"/>
  <c r="G18" i="1" s="1"/>
  <c r="E12" i="1"/>
  <c r="E9" i="1"/>
  <c r="F16" i="1"/>
  <c r="D9" i="3" l="1"/>
  <c r="D57" i="3" s="1"/>
  <c r="H9" i="4"/>
  <c r="J6" i="4" s="1"/>
  <c r="D8" i="8" s="1"/>
  <c r="D23" i="8" s="1"/>
  <c r="F10" i="1"/>
  <c r="E267" i="2"/>
  <c r="H267" i="2" s="1"/>
  <c r="H268" i="2" s="1"/>
  <c r="H269" i="2" s="1"/>
  <c r="E39" i="4" s="1"/>
  <c r="F13" i="1"/>
  <c r="E271" i="2"/>
  <c r="H271" i="2" s="1"/>
  <c r="E40" i="4" s="1"/>
  <c r="G60" i="1"/>
  <c r="F328" i="2"/>
  <c r="H328" i="2" s="1"/>
  <c r="H329" i="2" s="1"/>
  <c r="H330" i="2" s="1"/>
  <c r="E54" i="4" s="1"/>
  <c r="G15" i="1"/>
  <c r="F206" i="2"/>
  <c r="H206" i="2" s="1"/>
  <c r="H207" i="2" s="1"/>
  <c r="H208" i="2" s="1"/>
  <c r="H209" i="2" s="1"/>
  <c r="H210" i="2" s="1"/>
  <c r="H211" i="2" s="1"/>
  <c r="E28" i="4" s="1"/>
  <c r="F205" i="1"/>
  <c r="H205" i="1" s="1"/>
  <c r="F202" i="1"/>
  <c r="G201" i="1" s="1"/>
  <c r="F199" i="1"/>
  <c r="H199" i="1" s="1"/>
  <c r="F184" i="1"/>
  <c r="H184" i="1" s="1"/>
  <c r="E28" i="3" l="1"/>
  <c r="I28" i="4"/>
  <c r="G28" i="8" s="1"/>
  <c r="E54" i="3"/>
  <c r="I54" i="4"/>
  <c r="D55" i="6" s="1"/>
  <c r="F56" i="6" s="1"/>
  <c r="E40" i="3"/>
  <c r="I40" i="4"/>
  <c r="E39" i="3"/>
  <c r="I39" i="4"/>
  <c r="G19" i="8" s="1"/>
  <c r="F178" i="1"/>
  <c r="H178" i="1" s="1"/>
  <c r="F175" i="1"/>
  <c r="H175" i="1" s="1"/>
  <c r="F124" i="1"/>
  <c r="H124" i="1" s="1"/>
  <c r="F121" i="1"/>
  <c r="G120" i="1" s="1"/>
  <c r="F118" i="1"/>
  <c r="H118" i="1" s="1"/>
  <c r="F97" i="1"/>
  <c r="H97" i="1" s="1"/>
  <c r="F94" i="1"/>
  <c r="H94" i="1" s="1"/>
  <c r="F91" i="1"/>
  <c r="H91" i="1" s="1"/>
  <c r="F73" i="1"/>
  <c r="H73" i="1" s="1"/>
  <c r="F70" i="1"/>
  <c r="H70" i="1" s="1"/>
  <c r="F52" i="1"/>
  <c r="H52" i="1" s="1"/>
  <c r="F49" i="1"/>
  <c r="H49" i="1" s="1"/>
  <c r="F46" i="1"/>
  <c r="H46" i="1" s="1"/>
  <c r="F43" i="1"/>
  <c r="H43" i="1" s="1"/>
  <c r="F40" i="1"/>
  <c r="H40" i="1" s="1"/>
  <c r="F37" i="1"/>
  <c r="H37" i="1" s="1"/>
  <c r="F34" i="1"/>
  <c r="H34" i="1" s="1"/>
  <c r="F31" i="1"/>
  <c r="G30" i="1" s="1"/>
  <c r="H31" i="1" s="1"/>
  <c r="F16" i="9"/>
  <c r="F14" i="9"/>
  <c r="F12" i="9"/>
  <c r="F253" i="1"/>
  <c r="H253" i="1" s="1"/>
  <c r="F250" i="1"/>
  <c r="H250" i="1" s="1"/>
  <c r="F247" i="1"/>
  <c r="H247" i="1" s="1"/>
  <c r="F244" i="1"/>
  <c r="H244" i="1" s="1"/>
  <c r="F241" i="1"/>
  <c r="H241" i="1" s="1"/>
  <c r="F238" i="1"/>
  <c r="H238" i="1" s="1"/>
  <c r="F235" i="1"/>
  <c r="H235" i="1" s="1"/>
  <c r="F232" i="1"/>
  <c r="H232" i="1" s="1"/>
  <c r="F229" i="1"/>
  <c r="H229" i="1" s="1"/>
  <c r="F196" i="1"/>
  <c r="H196" i="1" s="1"/>
  <c r="F193" i="1"/>
  <c r="H193" i="1" s="1"/>
  <c r="F190" i="1"/>
  <c r="H190" i="1" s="1"/>
  <c r="F169" i="1"/>
  <c r="H169" i="1" s="1"/>
  <c r="F166" i="1"/>
  <c r="H166" i="1" s="1"/>
  <c r="F163" i="1"/>
  <c r="H163" i="1" s="1"/>
  <c r="F115" i="1"/>
  <c r="H115" i="1" s="1"/>
  <c r="F88" i="1"/>
  <c r="H88" i="1" s="1"/>
  <c r="F85" i="1"/>
  <c r="H85" i="1" s="1"/>
  <c r="F82" i="1"/>
  <c r="H82" i="1" s="1"/>
  <c r="F79" i="1"/>
  <c r="H79" i="1" s="1"/>
  <c r="F67" i="1"/>
  <c r="H67" i="1" s="1"/>
  <c r="F64" i="1"/>
  <c r="H64" i="1" s="1"/>
  <c r="F28" i="1"/>
  <c r="H28" i="1" s="1"/>
  <c r="F25" i="1"/>
  <c r="H25" i="1" s="1"/>
  <c r="F22" i="1"/>
  <c r="H22" i="1" s="1"/>
  <c r="G6" i="1"/>
  <c r="F34" i="11"/>
  <c r="D29" i="11"/>
  <c r="E34" i="11" s="1"/>
  <c r="E23" i="11"/>
  <c r="F16" i="11"/>
  <c r="E57" i="3" l="1"/>
  <c r="H429" i="1"/>
  <c r="E36" i="11"/>
  <c r="G45" i="1"/>
  <c r="G429" i="1" s="1"/>
  <c r="I34" i="11"/>
  <c r="I23" i="11"/>
  <c r="I36" i="11" l="1"/>
  <c r="J32" i="9" l="1"/>
  <c r="H38" i="9" s="1"/>
  <c r="J29" i="9"/>
  <c r="H36" i="9" s="1"/>
  <c r="J26" i="9"/>
  <c r="H35" i="9" s="1"/>
  <c r="H37" i="9" l="1"/>
  <c r="H39" i="9" s="1"/>
  <c r="E9" i="9" s="1"/>
  <c r="F10" i="9" s="1"/>
  <c r="C49" i="9"/>
  <c r="C51" i="9" s="1"/>
  <c r="E7" i="9" s="1"/>
  <c r="F8" i="9" s="1"/>
  <c r="C57" i="9" l="1"/>
  <c r="C56" i="9"/>
  <c r="C65" i="4" l="1"/>
  <c r="C61" i="4"/>
  <c r="C62" i="4"/>
  <c r="C63" i="4"/>
  <c r="C64" i="4"/>
  <c r="C58" i="4"/>
  <c r="C57" i="4"/>
  <c r="C59" i="4"/>
  <c r="C60" i="4"/>
  <c r="G430" i="1" l="1"/>
  <c r="G431" i="1" s="1"/>
  <c r="F21" i="9"/>
  <c r="E21" i="9"/>
  <c r="C60" i="9"/>
  <c r="C59" i="9"/>
  <c r="B59" i="4"/>
  <c r="B60" i="4"/>
  <c r="G67" i="4"/>
  <c r="F67" i="4" l="1"/>
  <c r="C58" i="9"/>
  <c r="C61" i="9" s="1"/>
  <c r="E429" i="1" l="1"/>
  <c r="F429" i="1" l="1"/>
  <c r="G23" i="8" l="1"/>
  <c r="C55" i="9"/>
  <c r="C54" i="9"/>
  <c r="D29" i="8" l="1"/>
  <c r="H67" i="4" l="1"/>
  <c r="E67" i="4"/>
  <c r="D67" i="4"/>
  <c r="D35" i="8"/>
  <c r="E17" i="6"/>
  <c r="F51" i="6" s="1"/>
  <c r="D37" i="8" l="1"/>
  <c r="I67" i="4"/>
  <c r="F53" i="6" l="1"/>
  <c r="F61" i="6" l="1"/>
  <c r="G33" i="8" s="1"/>
  <c r="G35" i="8" s="1"/>
  <c r="G37" i="8" s="1"/>
</calcChain>
</file>

<file path=xl/sharedStrings.xml><?xml version="1.0" encoding="utf-8"?>
<sst xmlns="http://schemas.openxmlformats.org/spreadsheetml/2006/main" count="1630" uniqueCount="424">
  <si>
    <t>LAPORAN ARUS KAS</t>
  </si>
  <si>
    <t>Tanggal</t>
  </si>
  <si>
    <t>Nama Akun</t>
  </si>
  <si>
    <t>No Akun</t>
  </si>
  <si>
    <t>Debit</t>
  </si>
  <si>
    <t>Kredit</t>
  </si>
  <si>
    <t>Kas</t>
  </si>
  <si>
    <t>Piutang usaha</t>
  </si>
  <si>
    <t xml:space="preserve">Kas </t>
  </si>
  <si>
    <t>Simpanan sukarela</t>
  </si>
  <si>
    <t>Piutang Barang</t>
  </si>
  <si>
    <t>BUKU BESAR</t>
  </si>
  <si>
    <t>TANGGAL</t>
  </si>
  <si>
    <t>KETERANGAN</t>
  </si>
  <si>
    <t>DEBET</t>
  </si>
  <si>
    <t>KREDIT</t>
  </si>
  <si>
    <t>SALDO</t>
  </si>
  <si>
    <t>NERACA SALDO</t>
  </si>
  <si>
    <t>Neraca Saldo</t>
  </si>
  <si>
    <t>Penyesuaian</t>
  </si>
  <si>
    <t>Neraca Saldo Setelah Di Sesuaikan</t>
  </si>
  <si>
    <t>D</t>
  </si>
  <si>
    <t>K</t>
  </si>
  <si>
    <t>TOTAL</t>
  </si>
  <si>
    <t>Neraca</t>
  </si>
  <si>
    <t>AKTIVA</t>
  </si>
  <si>
    <t>AYAT JURNAL PENYESUAIAN</t>
  </si>
  <si>
    <t>ASET</t>
  </si>
  <si>
    <t>ASET LANCAR</t>
  </si>
  <si>
    <t>Kas dan setara kas</t>
  </si>
  <si>
    <t xml:space="preserve">Piutang barang </t>
  </si>
  <si>
    <t>Piutang pinjaman 0%</t>
  </si>
  <si>
    <t>ASET TIDAK LANCAR</t>
  </si>
  <si>
    <t>Aset tetap</t>
  </si>
  <si>
    <t>Inventaris</t>
  </si>
  <si>
    <t>PASSIVA</t>
  </si>
  <si>
    <t>KEWAJIBAN DAN ASET BERSIH</t>
  </si>
  <si>
    <t>KEWAJIBAN</t>
  </si>
  <si>
    <t>Hutang bagi hasil simpanan sukarela</t>
  </si>
  <si>
    <t>JUMLAH ASET</t>
  </si>
  <si>
    <t>JUMLAH KEWAJIBAN DAN ASET BERSIH</t>
  </si>
  <si>
    <t>A+B</t>
  </si>
  <si>
    <t>Jumlah aset lancar               A</t>
  </si>
  <si>
    <t>Jumlah aset tidak lancar      B</t>
  </si>
  <si>
    <t>JUMLAH PASSIVA</t>
  </si>
  <si>
    <t>Jurnal Umum</t>
  </si>
  <si>
    <t>Jurnal umum</t>
  </si>
  <si>
    <t>Modal Hibah</t>
  </si>
  <si>
    <t>Cadangan Modal</t>
  </si>
  <si>
    <t>Piutang Usaha</t>
  </si>
  <si>
    <t>Piutang Pinjaman 0%</t>
  </si>
  <si>
    <t>Investasi Penggemukan Sapi</t>
  </si>
  <si>
    <t>Persediaan Barang</t>
  </si>
  <si>
    <t xml:space="preserve"> 1000.04</t>
  </si>
  <si>
    <t xml:space="preserve"> 1100.01</t>
  </si>
  <si>
    <t>1100.05</t>
  </si>
  <si>
    <t>1100.07</t>
  </si>
  <si>
    <t>1700.05</t>
  </si>
  <si>
    <t>1710.02.01</t>
  </si>
  <si>
    <t>2000.01</t>
  </si>
  <si>
    <t>Hutang Pajak Final</t>
  </si>
  <si>
    <t>2000.05</t>
  </si>
  <si>
    <t>Hutang Dana Sosial</t>
  </si>
  <si>
    <t>2000.06</t>
  </si>
  <si>
    <t xml:space="preserve"> Hutang Dana Kesejahteraan</t>
  </si>
  <si>
    <t>2000.07</t>
  </si>
  <si>
    <t xml:space="preserve"> Hutang Pajak Daerah</t>
  </si>
  <si>
    <t>2000.08</t>
  </si>
  <si>
    <t>2000.09</t>
  </si>
  <si>
    <t>2000.11</t>
  </si>
  <si>
    <t xml:space="preserve"> Hutang Dana Pengawas dan Pengurus</t>
  </si>
  <si>
    <t>2000.13</t>
  </si>
  <si>
    <t xml:space="preserve">Hutang Dana Pembangunan </t>
  </si>
  <si>
    <t>2000.14</t>
  </si>
  <si>
    <t>Simpanan Pokok</t>
  </si>
  <si>
    <t>3000.01</t>
  </si>
  <si>
    <t>Simpanan Wajib</t>
  </si>
  <si>
    <t>3000.02</t>
  </si>
  <si>
    <t>3000.03</t>
  </si>
  <si>
    <t>3000.04</t>
  </si>
  <si>
    <t>Pendapatan Jasa Parkir</t>
  </si>
  <si>
    <t>Pendapatan UPKC</t>
  </si>
  <si>
    <t>Pendapatan Islamic Mart</t>
  </si>
  <si>
    <t>4000.01</t>
  </si>
  <si>
    <t>4000.02</t>
  </si>
  <si>
    <t>4000.03</t>
  </si>
  <si>
    <t>Pendapatan Kantin</t>
  </si>
  <si>
    <t>Pendapatan Penj. Barang Secara Kredit</t>
  </si>
  <si>
    <t>4000.04</t>
  </si>
  <si>
    <t>4000.05</t>
  </si>
  <si>
    <t>4000.06</t>
  </si>
  <si>
    <t>Pendapatan Usaha Lain-lain</t>
  </si>
  <si>
    <t>Insentive Security</t>
  </si>
  <si>
    <t>6201.01</t>
  </si>
  <si>
    <t>6201.04</t>
  </si>
  <si>
    <t xml:space="preserve">6201.02.01 </t>
  </si>
  <si>
    <t>Biaya Konvensasi Listrik dan Air</t>
  </si>
  <si>
    <t>6203.01</t>
  </si>
  <si>
    <t>6203.02.01</t>
  </si>
  <si>
    <t>6203.03.02</t>
  </si>
  <si>
    <t>6203.07.02</t>
  </si>
  <si>
    <t>6203.08.04</t>
  </si>
  <si>
    <t>6203.12.01</t>
  </si>
  <si>
    <t>1000.02</t>
  </si>
  <si>
    <t>SHU Tahun Berjalan</t>
  </si>
  <si>
    <t>3000.06</t>
  </si>
  <si>
    <t>Saldo Awal</t>
  </si>
  <si>
    <t>(Ket : saldo awal januari 2021 kas+kas BSM)</t>
  </si>
  <si>
    <t>Biaya Penyusutan Inventaris</t>
  </si>
  <si>
    <t>Biaya Sewa Server</t>
  </si>
  <si>
    <t xml:space="preserve"> </t>
  </si>
  <si>
    <t>4000.08</t>
  </si>
  <si>
    <t>Akumulasi Penyusutan Inventaris IC Mart</t>
  </si>
  <si>
    <t xml:space="preserve">           Hutang Pajak Final</t>
  </si>
  <si>
    <t xml:space="preserve">           Hutang Pajak Daerah</t>
  </si>
  <si>
    <t xml:space="preserve">           Akumulasi Penyusutan Inventaris IC Mart</t>
  </si>
  <si>
    <t xml:space="preserve">              Hutang bagi hasil simpanan sukarela</t>
  </si>
  <si>
    <t>4000.09</t>
  </si>
  <si>
    <t xml:space="preserve">         Persediaan Barang UPKC </t>
  </si>
  <si>
    <t xml:space="preserve">         Persediaan barang Parkir</t>
  </si>
  <si>
    <t>Pendapatan lain-lain</t>
  </si>
  <si>
    <t>7100.99</t>
  </si>
  <si>
    <t>Pendapatan Lain-lain</t>
  </si>
  <si>
    <t>6203.04</t>
  </si>
  <si>
    <t>Biaya Lain-lain</t>
  </si>
  <si>
    <t>Pendapatan</t>
  </si>
  <si>
    <t>Pendapatan Jasa parkir</t>
  </si>
  <si>
    <t>Pendapatan Penj.barang secara kredit</t>
  </si>
  <si>
    <t>Pendapatan Usaha Lain-Lain</t>
  </si>
  <si>
    <t>Jumlah Pendapatan</t>
  </si>
  <si>
    <t>Insentive</t>
  </si>
  <si>
    <t>Biaya Asuransi Karyawan</t>
  </si>
  <si>
    <t xml:space="preserve">Biaya Kerjasama </t>
  </si>
  <si>
    <t>Biaya Kerjasama YNI</t>
  </si>
  <si>
    <t>Biaya Perlengkapan</t>
  </si>
  <si>
    <t>Biaya Perlengkapan Parkir</t>
  </si>
  <si>
    <t>Biaya Penyusutan</t>
  </si>
  <si>
    <t>Akumulasi Penyusutan  Tolkid Pintu Belakang</t>
  </si>
  <si>
    <t xml:space="preserve">          Akumulasi Penyusutan  Tolkid Pintu Belakang</t>
  </si>
  <si>
    <t>Biaya Penyusutan Gedung</t>
  </si>
  <si>
    <t>Biaya Penyusutan Tolkid Pintu Belakang</t>
  </si>
  <si>
    <t>Biaya Penyusutan Inventaris IC Mart</t>
  </si>
  <si>
    <t>Biaya Umum &amp; Adm Lainnya</t>
  </si>
  <si>
    <t>PENDAPATAN OPERASI</t>
  </si>
  <si>
    <t>Pendapatan Di Luar Usaha</t>
  </si>
  <si>
    <t>Jumlah Pendapatan Lain</t>
  </si>
  <si>
    <t>Biaya Adm Bank&amp;Buku Cek/Giro</t>
  </si>
  <si>
    <t>LABA(RUGI) BERSIH</t>
  </si>
  <si>
    <t>Akumulasi penyusutan Inventaris</t>
  </si>
  <si>
    <t>Nilai Buku</t>
  </si>
  <si>
    <t>Hutang Dana Pendidikan</t>
  </si>
  <si>
    <t xml:space="preserve">           Akumulasi Penyusutan Inventaris</t>
  </si>
  <si>
    <t>LABA SETELAH PAJAK</t>
  </si>
  <si>
    <t>Biaya ATK</t>
  </si>
  <si>
    <t>Biaya Gaji</t>
  </si>
  <si>
    <t>Biaya ADM Bank &amp; Buku Cek/Giro</t>
  </si>
  <si>
    <t>Biaya bagi hasil simpanan sukarela</t>
  </si>
  <si>
    <t>Biaya Pajak Daerah</t>
  </si>
  <si>
    <t>Biaya Pajak Final</t>
  </si>
  <si>
    <t>Biaya Bagi hasil simpanan sukarela .</t>
  </si>
  <si>
    <t xml:space="preserve">Biaya Penyusutan Inventaris </t>
  </si>
  <si>
    <t>Biaya Operasi</t>
  </si>
  <si>
    <t>Biaya Utility,Adm,Sewa &amp; Lainnya</t>
  </si>
  <si>
    <t>Biaya Pajak</t>
  </si>
  <si>
    <t>Biaya Perawatan</t>
  </si>
  <si>
    <t>Jumlah Biaya Operasi</t>
  </si>
  <si>
    <t>Biaya Lain-Lain</t>
  </si>
  <si>
    <t>Jumlah Biaya Lain-Lain</t>
  </si>
  <si>
    <t>Jumlah Pendapatan Dan Biaya Lain</t>
  </si>
  <si>
    <t xml:space="preserve">Biaya ATK </t>
  </si>
  <si>
    <t>Biaya Bagi Hasil Simpanan Sukarela</t>
  </si>
  <si>
    <t>6203.06</t>
  </si>
  <si>
    <t>5000.02</t>
  </si>
  <si>
    <t>1200.02</t>
  </si>
  <si>
    <t>5000.01</t>
  </si>
  <si>
    <t>1200.01</t>
  </si>
  <si>
    <t>6203.05.02</t>
  </si>
  <si>
    <t>1710.06</t>
  </si>
  <si>
    <t>6203.05.01.1</t>
  </si>
  <si>
    <t>1710.05</t>
  </si>
  <si>
    <t>6203.05.01</t>
  </si>
  <si>
    <t>6303.07.01</t>
  </si>
  <si>
    <t>Insentive Pengurus</t>
  </si>
  <si>
    <t>6201.02.02</t>
  </si>
  <si>
    <t xml:space="preserve">Pedagang Binaan </t>
  </si>
  <si>
    <t>LAPORAN LABA/RUGI</t>
  </si>
  <si>
    <t>NERACA</t>
  </si>
  <si>
    <t>Kewajiban Jangka Pendek</t>
  </si>
  <si>
    <t>Simpanan Sukarela</t>
  </si>
  <si>
    <t>Jumlah Kewajiban Jangka Pendek   A</t>
  </si>
  <si>
    <t>MODAL DAN EKUITAS</t>
  </si>
  <si>
    <t>Kewajiban Jangka Panjang</t>
  </si>
  <si>
    <t xml:space="preserve">Jumlah Kewajiban Jangka Pendek   </t>
  </si>
  <si>
    <t>Jumlah Modal Dan Ekuitas   B</t>
  </si>
  <si>
    <t xml:space="preserve">  </t>
  </si>
  <si>
    <t>JUMLAH</t>
  </si>
  <si>
    <t>Pendapatan Kedai Kopsyar</t>
  </si>
  <si>
    <t xml:space="preserve">                                                                                                                                                   </t>
  </si>
  <si>
    <t>7200.02</t>
  </si>
  <si>
    <t>PENGELUARAN KAS</t>
  </si>
  <si>
    <t>Saldo</t>
  </si>
  <si>
    <t>Debet</t>
  </si>
  <si>
    <t>KOPERASI JASA SYARIAH ISLAMIC CENTRE BEKASI</t>
  </si>
  <si>
    <t>Hutang Pajak Daerah</t>
  </si>
  <si>
    <t>Pend. Parkir Di Terima Di Muka</t>
  </si>
  <si>
    <t>Pend.Parkir Di Terima Di Muka</t>
  </si>
  <si>
    <t>Biaya Pemakain Persediaan barang UPKC</t>
  </si>
  <si>
    <t>Biaya Pemakaian Persediaan barang parkir</t>
  </si>
  <si>
    <t>Biaya Pemakaian persediaan parkir</t>
  </si>
  <si>
    <t>Biaya Pemakaian persediaan UPKC</t>
  </si>
  <si>
    <t>Biaya Pemakaian Persediaan</t>
  </si>
  <si>
    <t>Kas BSI</t>
  </si>
  <si>
    <t>P. Awal</t>
  </si>
  <si>
    <t>Kartu Member</t>
  </si>
  <si>
    <t>Lakban</t>
  </si>
  <si>
    <t>Pembelian</t>
  </si>
  <si>
    <t>Termal</t>
  </si>
  <si>
    <t>P. Akhir</t>
  </si>
  <si>
    <t>Perhitungan Pemakaian Persediaan</t>
  </si>
  <si>
    <t>P.Akhir</t>
  </si>
  <si>
    <t>Pemakaian Persediaan</t>
  </si>
  <si>
    <t>Pajak Final</t>
  </si>
  <si>
    <t>Keseluruhan Pendapatan</t>
  </si>
  <si>
    <t>UPKC</t>
  </si>
  <si>
    <t>PARKIR</t>
  </si>
  <si>
    <t>Hutang Dana Kesejahteraan</t>
  </si>
  <si>
    <t>Hutang Dana Pengawas Dan Pengurus</t>
  </si>
  <si>
    <t>Hutang Dana Pembangunan</t>
  </si>
  <si>
    <t>Hutang Bagi Hasil Simpanan Sukarela</t>
  </si>
  <si>
    <t>Investasi  Penggemukan Sapi</t>
  </si>
  <si>
    <t>Akumulasi Penyusutan Inventaris</t>
  </si>
  <si>
    <t xml:space="preserve"> Hutang Dana Pendidikan</t>
  </si>
  <si>
    <t>Hutang Dana Pengawas dan Pengurus</t>
  </si>
  <si>
    <t xml:space="preserve"> Simpanan Pokok</t>
  </si>
  <si>
    <t xml:space="preserve"> Pendapatan Kantin</t>
  </si>
  <si>
    <t xml:space="preserve"> Pendapatan Penj. Barang secara Kredit</t>
  </si>
  <si>
    <t xml:space="preserve"> Pendapatan Kedai Kopsyar</t>
  </si>
  <si>
    <t xml:space="preserve"> Biaya Konvensasi Listrik &amp; Air</t>
  </si>
  <si>
    <t>Biaya adm Bank &amp; buku cek/giro</t>
  </si>
  <si>
    <t>Per Desember 2021</t>
  </si>
  <si>
    <t>Per Januari 2022</t>
  </si>
  <si>
    <t>31 Januari 2022</t>
  </si>
  <si>
    <t xml:space="preserve">Pembelian = </t>
  </si>
  <si>
    <t>SHU Tahun 2021</t>
  </si>
  <si>
    <t>Bonus Juara Ke 3</t>
  </si>
  <si>
    <t>Pend. UPKC Di Terima Di Muka</t>
  </si>
  <si>
    <t xml:space="preserve">Piutang usaha </t>
  </si>
  <si>
    <t>Pedagang Binaan</t>
  </si>
  <si>
    <t>Piutang Pulsa</t>
  </si>
  <si>
    <t>Piutang IC Mart</t>
  </si>
  <si>
    <t>Piutang Kedai Kopsyar</t>
  </si>
  <si>
    <t>Piutang  Kantin</t>
  </si>
  <si>
    <t>Piutang  Forklip</t>
  </si>
  <si>
    <t>Biaya Konsumsi</t>
  </si>
  <si>
    <t>Kas Kecil</t>
  </si>
  <si>
    <t>(Ket : Konsumsi Audit)</t>
  </si>
  <si>
    <t>(Ket : Transport pembelian konsumsi)</t>
  </si>
  <si>
    <t>(Ket : Transport Pembelian Sapu)</t>
  </si>
  <si>
    <t xml:space="preserve">Kas Kecil </t>
  </si>
  <si>
    <t>(Ket : Pembelian Sapu + Plastik)</t>
  </si>
  <si>
    <t>(Ket : Transport Bank BSI)</t>
  </si>
  <si>
    <t>(Ket : Vit Botol u/kantor)</t>
  </si>
  <si>
    <t>(Ket : Transport Bayar Pajak)</t>
  </si>
  <si>
    <t>(Ket : Galon u/ kantor)</t>
  </si>
  <si>
    <t>(Ket : Transport bank BJB)</t>
  </si>
  <si>
    <t>(Ket : Pembelian tinta printer)</t>
  </si>
  <si>
    <t>(Ket : Transport pembelian ATK)</t>
  </si>
  <si>
    <t>18/1/2022</t>
  </si>
  <si>
    <t>(Ket : Pembelian Sunlight dan So klin lantai)</t>
  </si>
  <si>
    <t>(Ket : Pemberian Dana u/ tabligh akbar PIIICB)</t>
  </si>
  <si>
    <t>19/1/2022</t>
  </si>
  <si>
    <t>(Ket : Pembelian pulsa u/ internet)</t>
  </si>
  <si>
    <t>20/1/2022</t>
  </si>
  <si>
    <t>(Ket : Konsumsi Karyawan Kopsyar)</t>
  </si>
  <si>
    <t>21/1/2022</t>
  </si>
  <si>
    <t>(Ket : Konsumsi rapat pengurus dan pengawas)</t>
  </si>
  <si>
    <t>(Ket : Fotocopy)</t>
  </si>
  <si>
    <t>(Ket : Pembelian ATK)</t>
  </si>
  <si>
    <t>(Ket : Pembelian Santri botol u/ kantor)</t>
  </si>
  <si>
    <t>Biaya Perawatan Parkir</t>
  </si>
  <si>
    <t>(Ket : Pembelian material untuk perbaikan jalan area parkir)</t>
  </si>
  <si>
    <t>(Ket : Transport pembelian material)</t>
  </si>
  <si>
    <t>(Ket : Transport pembelian ATK dan ongkos packing)</t>
  </si>
  <si>
    <t>(Ket : Penambahan Kas (RAB)</t>
  </si>
  <si>
    <t>(Ket : Kerjasama dengan YNI)</t>
  </si>
  <si>
    <t>Biaya Konvensasi Listrik Dan Air</t>
  </si>
  <si>
    <t>(Ket : Pembayaran ke BPIC)</t>
  </si>
  <si>
    <t>(Ket : Modal u/ Kantin)</t>
  </si>
  <si>
    <t>(Ket : Penambahan Modal )</t>
  </si>
  <si>
    <t>(Ket : Penambahan modal u/ kas kecil)</t>
  </si>
  <si>
    <t>(Ket : Penambahan modal u/ IC Mart)</t>
  </si>
  <si>
    <t>(Ket : Penarikan a/n Maulana Sani)</t>
  </si>
  <si>
    <t>(Ket : Pembayaran pajak daerah bln desember'21)</t>
  </si>
  <si>
    <t>(Ket : BPJS Kesehatan a/n M.Khozin)</t>
  </si>
  <si>
    <t>(Ket : Bantuan dana dan galon u/ tahfidz)</t>
  </si>
  <si>
    <t>(Ket : UKB a/n Bambang (BPIC) material bangunan)</t>
  </si>
  <si>
    <t>(Ket : ADM UKB a/n Bambang)</t>
  </si>
  <si>
    <t>Biaya Survey</t>
  </si>
  <si>
    <t>(Ket : Survey UKB a/n Bambang)</t>
  </si>
  <si>
    <t>(Ket : Perawatan Server Parkir)</t>
  </si>
  <si>
    <t>(Ket : Pengembalian kesalahan TF ke DKM)</t>
  </si>
  <si>
    <t>(Ket : Dana Keamanan)</t>
  </si>
  <si>
    <t>(Ket : UKB a/n Burhan (BPIC) cincin mas)</t>
  </si>
  <si>
    <t>(Ket : ADM UKB a/n Burhan)</t>
  </si>
  <si>
    <t>(Ket : Survey UKB a/n Burhan)</t>
  </si>
  <si>
    <t>(Ket : Presschool (Mawaddah Warahmah)</t>
  </si>
  <si>
    <t>(Ket : J.B u/ Pendapatan bln. Januari dari bln.Desember'21)</t>
  </si>
  <si>
    <t>Pend.UPKC Di Terima Di Muka</t>
  </si>
  <si>
    <t>(Ket : Perpanjangan member a/n Sunenti)</t>
  </si>
  <si>
    <t>(Ket : ADM BSI)</t>
  </si>
  <si>
    <t>(Ket : Forklip)</t>
  </si>
  <si>
    <t>Pendapatan Lain-Lain</t>
  </si>
  <si>
    <t>(Ket : Kesalahan TF dari BPIC)</t>
  </si>
  <si>
    <t>(Ket : Aji Nurnaningsih)</t>
  </si>
  <si>
    <t>(Ket : Perpanjangan member a/n M. Wisnu Aji)</t>
  </si>
  <si>
    <t>(Ket : Keseluruhan Pembayaran Dari BPIC)</t>
  </si>
  <si>
    <t>(Ket : J.B u/ Pendapatan kantin bln.Desember'21)</t>
  </si>
  <si>
    <t>(Ket : Yazid)</t>
  </si>
  <si>
    <t>(Ket : Retribusi Pedagang Harian Tabligh Akbar)</t>
  </si>
  <si>
    <t>(Ket : Sewa lahan dian bln. Juli - okt'21)</t>
  </si>
  <si>
    <t>(Ket : Sewa lahan rinto bln. Januari'22)</t>
  </si>
  <si>
    <t>(Ket : Sewa lahan sugino bln. Sept-Okt'21)</t>
  </si>
  <si>
    <t>(Ket : Sewa lahan Jay bln. Sept-Okt'21)</t>
  </si>
  <si>
    <t>(Ket : Sewa lahan Desi bln.Sept'21)</t>
  </si>
  <si>
    <t>(Ket : Sewa lahan Evredi bln.Des'21)</t>
  </si>
  <si>
    <t>(Ket : Sewa lahan Erwin Rusmana bln. Jan)</t>
  </si>
  <si>
    <t>(Ket : Setor tunai parkir)</t>
  </si>
  <si>
    <t>(Ket : Sewa lahan Marcelia bln.Januari)</t>
  </si>
  <si>
    <t>(Ket : Pengambilan a/n M.Khozin)</t>
  </si>
  <si>
    <t>13/1/2022</t>
  </si>
  <si>
    <t>14/1/2022</t>
  </si>
  <si>
    <t>(Ket : Perpanjangan member a/n Endiansyah)</t>
  </si>
  <si>
    <t>(Ket : Paray Said)</t>
  </si>
  <si>
    <t>(Ket : Setor tunai DO)</t>
  </si>
  <si>
    <t>(Ket : Setor tunai penjualan Air)</t>
  </si>
  <si>
    <t>(Ket : Sewa lahan Rojai bln. Des'21)</t>
  </si>
  <si>
    <t>(Ket : H.M Khozin)</t>
  </si>
  <si>
    <t>(Ket : Setor tunai member)</t>
  </si>
  <si>
    <t>Kas BSI 2</t>
  </si>
  <si>
    <t>(Ket : Biaya ADM)</t>
  </si>
  <si>
    <t>P.Awal         = 71 x 18.900 = 1.341.900</t>
  </si>
  <si>
    <t>P.Awal         = 53 x 16.500 = 874.500</t>
  </si>
  <si>
    <t>Air Santri Gelas</t>
  </si>
  <si>
    <t>Air Santri Botol</t>
  </si>
  <si>
    <t>Air Vit Gelas</t>
  </si>
  <si>
    <t>Vit Botol</t>
  </si>
  <si>
    <t>P.Awal         = 50 x 21.500 = 1.075.000</t>
  </si>
  <si>
    <t>P.Awal         = 50 x 31.500 = 1.575.000</t>
  </si>
  <si>
    <t>P.Awal         = 84 x 30.000 = 2.520.000</t>
  </si>
  <si>
    <t>P.Awal         = 52 x 15.000 = 780.000</t>
  </si>
  <si>
    <t>P.Awal         = 58 x 15.000 = 870.000</t>
  </si>
  <si>
    <t>P.Akhir         = 49 x 16.500 = 808.500</t>
  </si>
  <si>
    <t>Pembelian = 100 x 14.000 = 1.400.000</t>
  </si>
  <si>
    <t>P.Akhir        = 140 x 14.000 = 1.960.000</t>
  </si>
  <si>
    <t>P.Akhir = 34 x 18.900 = 642.600</t>
  </si>
  <si>
    <t>P.Akhir        = 58 x 30.000 = 1.740.000</t>
  </si>
  <si>
    <t>P.Akhir        = 28 x 21.500 = 602.000</t>
  </si>
  <si>
    <t>P.Akhir        = 43 x 31.500 = 1.354.500</t>
  </si>
  <si>
    <t>P.Akhir         = 49 x 15.000 = 735.000</t>
  </si>
  <si>
    <t>Pend. Penjualan Barang Secara Kredit</t>
  </si>
  <si>
    <t>1`</t>
  </si>
  <si>
    <t>Biaya Perawatan  Parkir</t>
  </si>
  <si>
    <t>23/1/2022</t>
  </si>
  <si>
    <t>(Ket : Thermal parkir)</t>
  </si>
  <si>
    <t>(Ket : Transport thermal)</t>
  </si>
  <si>
    <t xml:space="preserve">Bonus juara ke 3 </t>
  </si>
  <si>
    <t>(Ket : Doorprize u/ RAT)</t>
  </si>
  <si>
    <t>26/1/2022</t>
  </si>
  <si>
    <t>27/1/2022</t>
  </si>
  <si>
    <t>(Ket : UKB Laptop Asus (M.Yazid YNI)</t>
  </si>
  <si>
    <t>(Ket : ADM UKB Yazid)</t>
  </si>
  <si>
    <t>(Ket : Survey UKB Yazid)</t>
  </si>
  <si>
    <t>(Ket : Pembelian bensin)</t>
  </si>
  <si>
    <t>Biaya Perlengkapan Kantin</t>
  </si>
  <si>
    <t>(Ket : Stop Kontak u/ kantin)</t>
  </si>
  <si>
    <t>(Ket : Takziah u/ ibu pak eka hendriyana)</t>
  </si>
  <si>
    <t>(Ket : Kartu visa Platinum)</t>
  </si>
  <si>
    <t>25/1/2022</t>
  </si>
  <si>
    <t>(Ket : BPIC)</t>
  </si>
  <si>
    <t>(Ket : Hesti ke 3)</t>
  </si>
  <si>
    <t>(Ket : Momon Zaenal)</t>
  </si>
  <si>
    <t>(Ket : Sewa lahan surya bln.Januari)</t>
  </si>
  <si>
    <t>(Ket : DKM)</t>
  </si>
  <si>
    <t>(Ket : Yani IC Mart)</t>
  </si>
  <si>
    <t>(Ket : Angsuran Kredit Barang Asep Pedi Ke 2)</t>
  </si>
  <si>
    <t>(Ket : Yani Kantin)</t>
  </si>
  <si>
    <t>(Ket : Salary Desember)</t>
  </si>
  <si>
    <t>(Ket : M.Khozin)</t>
  </si>
  <si>
    <t>(Ket : Setor tunai kartu member)</t>
  </si>
  <si>
    <t>(Ket : UPKC Air)</t>
  </si>
  <si>
    <t>(Ket : perpanjangan member dari tabungan haji)</t>
  </si>
  <si>
    <t>31/1/2022</t>
  </si>
  <si>
    <t>(Ket : Sewa lahan Sukowo bln. Des'21 dan Januari'22)</t>
  </si>
  <si>
    <t>(Ket : Sewa lahan muhari bln. Nov des'21)</t>
  </si>
  <si>
    <t>(Ket : Sewa lahan evredi bln. Januari)</t>
  </si>
  <si>
    <t>(Ket : YNI)</t>
  </si>
  <si>
    <t>(Ket : Maulana sani IC Mart)</t>
  </si>
  <si>
    <t xml:space="preserve">                Piutang barang</t>
  </si>
  <si>
    <t xml:space="preserve">               Pend. Penjualan Barang Secara Kredit</t>
  </si>
  <si>
    <t xml:space="preserve">               pend. Penjualan Barang Secara Kredit</t>
  </si>
  <si>
    <t>(Ket : Hans Munthahar Ke 8)</t>
  </si>
  <si>
    <t>(Ket : Hardi Suhardi Ke 8)</t>
  </si>
  <si>
    <t>(Ket : Laba)</t>
  </si>
  <si>
    <t>(Ket : Kopsyar IC Mart)</t>
  </si>
  <si>
    <t>(Ket : Kopsyar Kantin)</t>
  </si>
  <si>
    <t>(Ket : Kopsyar)</t>
  </si>
  <si>
    <t>(Ket : Angsuran kredit barang Atin Ke 3)</t>
  </si>
  <si>
    <t>(Ket : UKB Subaidah Ke 4)</t>
  </si>
  <si>
    <t>(Ket : Kembalian dana BPJS a/n M.Khozin)</t>
  </si>
  <si>
    <t>Pendapatan IC Mart</t>
  </si>
  <si>
    <t>(Ket : Pengembalian kelebihan dana RAB)</t>
  </si>
  <si>
    <t>(Ket : Angsuran kredit barang Mispan Ke 6)</t>
  </si>
  <si>
    <t>(Ket : Bagi hasil atau bonus)</t>
  </si>
  <si>
    <t>(Ket : perpanjangan member honda)</t>
  </si>
  <si>
    <t>(ket: Administrasi BSI)</t>
  </si>
  <si>
    <t>(Ket : Forklip bln. Januari)</t>
  </si>
  <si>
    <t>Forklip</t>
  </si>
  <si>
    <t>Aministrasi UKB</t>
  </si>
  <si>
    <t>Retribusi Pedagang Harian</t>
  </si>
  <si>
    <t>6203.03.05</t>
  </si>
  <si>
    <t>6203..08.01</t>
  </si>
  <si>
    <t>108,299,619x 0,5% = 541,498</t>
  </si>
  <si>
    <t>(Ket : Pedagang binaan tahun 2020 a/n Dadan)</t>
  </si>
  <si>
    <t>(Ket : Pedagang binaan tahun 2020 a/n Kosasih)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</si>
</sst>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Rp&quot;#,##0;[Red]\-&quot;Rp&quot;#,##0"/>
    <numFmt numFmtId="42" formatCode="_-&quot;Rp&quot;* #,##0_-;\-&quot;Rp&quot;* #,##0_-;_-&quot;Rp&quot;* &quot;-&quot;_-;_-@_-"/>
    <numFmt numFmtId="41" formatCode="_-* #,##0_-;\-* #,##0_-;_-* &quot;-&quot;_-;_-@_-"/>
    <numFmt numFmtId="164" formatCode="_(* #,##0.00_);_(* \(#,##0.00\);_(* &quot;-&quot;??_);_(@_)"/>
    <numFmt numFmtId="165" formatCode="_-[$Rp-421]* #,##0_-;\-[$Rp-421]* #,##0_-;_-[$Rp-421]* &quot;-&quot;??_-;_-@_-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 Narrow"/>
      <family val="2"/>
    </font>
    <font>
      <b/>
      <sz val="18"/>
      <color theme="1"/>
      <name val="Arial Narrow"/>
      <family val="2"/>
    </font>
    <font>
      <sz val="14"/>
      <color theme="1"/>
      <name val="Arial Narrow"/>
      <family val="2"/>
    </font>
    <font>
      <b/>
      <sz val="14"/>
      <name val="Arial Narrow"/>
      <family val="2"/>
    </font>
    <font>
      <b/>
      <sz val="12"/>
      <color theme="1"/>
      <name val="Arial Narrow"/>
      <family val="2"/>
    </font>
    <font>
      <b/>
      <i/>
      <sz val="12"/>
      <color theme="1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6"/>
      <color theme="1"/>
      <name val="Arial Narrow"/>
      <family val="2"/>
    </font>
    <font>
      <sz val="11"/>
      <color theme="1"/>
      <name val="Arial Narrow"/>
      <family val="2"/>
    </font>
    <font>
      <b/>
      <sz val="18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b/>
      <i/>
      <sz val="12"/>
      <name val="Arial Narrow"/>
      <family val="2"/>
    </font>
    <font>
      <sz val="1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469">
    <xf numFmtId="0" fontId="0" fillId="0" borderId="0" xfId="0"/>
    <xf numFmtId="0" fontId="3" fillId="0" borderId="0" xfId="0" applyFont="1" applyFill="1"/>
    <xf numFmtId="0" fontId="5" fillId="0" borderId="0" xfId="0" applyFont="1" applyFill="1" applyBorder="1"/>
    <xf numFmtId="6" fontId="3" fillId="0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0" xfId="0" quotePrefix="1" applyFont="1" applyFill="1" applyBorder="1" applyAlignment="1">
      <alignment horizontal="right"/>
    </xf>
    <xf numFmtId="0" fontId="3" fillId="3" borderId="33" xfId="0" applyFont="1" applyFill="1" applyBorder="1"/>
    <xf numFmtId="6" fontId="3" fillId="3" borderId="0" xfId="0" applyNumberFormat="1" applyFont="1" applyFill="1" applyBorder="1"/>
    <xf numFmtId="0" fontId="3" fillId="3" borderId="0" xfId="0" applyFont="1" applyFill="1" applyBorder="1"/>
    <xf numFmtId="0" fontId="3" fillId="3" borderId="34" xfId="0" applyFont="1" applyFill="1" applyBorder="1" applyAlignment="1">
      <alignment horizontal="right"/>
    </xf>
    <xf numFmtId="3" fontId="3" fillId="3" borderId="34" xfId="0" applyNumberFormat="1" applyFont="1" applyFill="1" applyBorder="1" applyAlignment="1">
      <alignment horizontal="right"/>
    </xf>
    <xf numFmtId="0" fontId="3" fillId="3" borderId="34" xfId="0" applyFont="1" applyFill="1" applyBorder="1"/>
    <xf numFmtId="0" fontId="7" fillId="3" borderId="33" xfId="0" applyFont="1" applyFill="1" applyBorder="1"/>
    <xf numFmtId="0" fontId="3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42" fontId="7" fillId="0" borderId="3" xfId="2" applyNumberFormat="1" applyFont="1" applyFill="1" applyBorder="1" applyAlignment="1">
      <alignment horizontal="right" vertical="center"/>
    </xf>
    <xf numFmtId="42" fontId="7" fillId="0" borderId="3" xfId="2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2" fontId="7" fillId="0" borderId="1" xfId="2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" xfId="0" applyFont="1" applyFill="1" applyBorder="1"/>
    <xf numFmtId="42" fontId="3" fillId="0" borderId="1" xfId="2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42" fontId="3" fillId="0" borderId="1" xfId="2" quotePrefix="1" applyNumberFormat="1" applyFont="1" applyFill="1" applyBorder="1" applyAlignment="1">
      <alignment horizontal="right"/>
    </xf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vertical="center"/>
    </xf>
    <xf numFmtId="41" fontId="3" fillId="0" borderId="0" xfId="2" quotePrefix="1" applyFont="1" applyFill="1" applyBorder="1" applyAlignment="1">
      <alignment horizontal="right"/>
    </xf>
    <xf numFmtId="41" fontId="3" fillId="0" borderId="0" xfId="2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42" fontId="3" fillId="0" borderId="1" xfId="2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42" fontId="3" fillId="0" borderId="0" xfId="2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42" fontId="3" fillId="0" borderId="0" xfId="2" applyNumberFormat="1" applyFont="1" applyFill="1"/>
    <xf numFmtId="42" fontId="3" fillId="0" borderId="0" xfId="2" applyNumberFormat="1" applyFont="1" applyFill="1" applyBorder="1" applyAlignment="1">
      <alignment horizontal="right"/>
    </xf>
    <xf numFmtId="42" fontId="7" fillId="0" borderId="39" xfId="2" applyNumberFormat="1" applyFont="1" applyFill="1" applyBorder="1" applyAlignment="1">
      <alignment horizontal="center"/>
    </xf>
    <xf numFmtId="42" fontId="7" fillId="0" borderId="40" xfId="2" applyNumberFormat="1" applyFont="1" applyFill="1" applyBorder="1" applyAlignment="1">
      <alignment horizontal="center"/>
    </xf>
    <xf numFmtId="42" fontId="3" fillId="0" borderId="40" xfId="2" applyNumberFormat="1" applyFont="1" applyFill="1" applyBorder="1" applyAlignment="1">
      <alignment horizontal="right"/>
    </xf>
    <xf numFmtId="42" fontId="3" fillId="0" borderId="40" xfId="2" quotePrefix="1" applyNumberFormat="1" applyFont="1" applyFill="1" applyBorder="1" applyAlignment="1">
      <alignment horizontal="right"/>
    </xf>
    <xf numFmtId="0" fontId="3" fillId="0" borderId="12" xfId="0" applyFont="1" applyFill="1" applyBorder="1" applyAlignment="1">
      <alignment horizontal="center" vertical="center"/>
    </xf>
    <xf numFmtId="42" fontId="3" fillId="0" borderId="12" xfId="2" applyNumberFormat="1" applyFont="1" applyFill="1" applyBorder="1" applyAlignment="1">
      <alignment horizontal="right"/>
    </xf>
    <xf numFmtId="42" fontId="7" fillId="0" borderId="27" xfId="2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42" fontId="7" fillId="4" borderId="30" xfId="3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42" fontId="3" fillId="0" borderId="3" xfId="3" applyFont="1" applyFill="1" applyBorder="1" applyAlignment="1">
      <alignment horizontal="center"/>
    </xf>
    <xf numFmtId="42" fontId="3" fillId="0" borderId="1" xfId="3" applyFont="1" applyFill="1" applyBorder="1" applyAlignment="1">
      <alignment horizontal="right"/>
    </xf>
    <xf numFmtId="42" fontId="3" fillId="0" borderId="1" xfId="3" applyFont="1" applyFill="1" applyBorder="1" applyAlignment="1">
      <alignment horizontal="center" vertical="center"/>
    </xf>
    <xf numFmtId="42" fontId="3" fillId="0" borderId="1" xfId="3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2" fontId="3" fillId="0" borderId="0" xfId="3" applyFont="1" applyFill="1" applyAlignment="1">
      <alignment horizontal="center"/>
    </xf>
    <xf numFmtId="41" fontId="3" fillId="0" borderId="0" xfId="2" applyFont="1" applyFill="1" applyAlignment="1">
      <alignment horizontal="center"/>
    </xf>
    <xf numFmtId="3" fontId="3" fillId="0" borderId="0" xfId="0" applyNumberFormat="1" applyFont="1" applyFill="1"/>
    <xf numFmtId="0" fontId="3" fillId="0" borderId="1" xfId="0" applyFont="1" applyFill="1" applyBorder="1" applyAlignment="1"/>
    <xf numFmtId="42" fontId="3" fillId="0" borderId="0" xfId="0" applyNumberFormat="1" applyFont="1" applyFill="1"/>
    <xf numFmtId="10" fontId="3" fillId="0" borderId="0" xfId="0" applyNumberFormat="1" applyFont="1" applyFill="1"/>
    <xf numFmtId="42" fontId="12" fillId="0" borderId="1" xfId="3" applyFont="1" applyFill="1" applyBorder="1" applyAlignment="1">
      <alignment horizontal="center"/>
    </xf>
    <xf numFmtId="0" fontId="5" fillId="0" borderId="0" xfId="0" applyFont="1" applyFill="1"/>
    <xf numFmtId="42" fontId="3" fillId="0" borderId="0" xfId="3" applyFont="1" applyFill="1"/>
    <xf numFmtId="42" fontId="7" fillId="4" borderId="12" xfId="3" applyFont="1" applyFill="1" applyBorder="1" applyAlignment="1">
      <alignment horizontal="center"/>
    </xf>
    <xf numFmtId="42" fontId="7" fillId="4" borderId="30" xfId="3" applyFont="1" applyFill="1" applyBorder="1" applyAlignment="1">
      <alignment horizontal="center"/>
    </xf>
    <xf numFmtId="0" fontId="12" fillId="0" borderId="0" xfId="0" applyFont="1" applyFill="1"/>
    <xf numFmtId="15" fontId="6" fillId="0" borderId="0" xfId="0" applyNumberFormat="1" applyFont="1" applyFill="1" applyBorder="1" applyAlignment="1">
      <alignment horizontal="center" vertical="center"/>
    </xf>
    <xf numFmtId="0" fontId="3" fillId="0" borderId="3" xfId="0" applyFont="1" applyFill="1" applyBorder="1"/>
    <xf numFmtId="42" fontId="3" fillId="0" borderId="3" xfId="3" applyFont="1" applyFill="1" applyBorder="1"/>
    <xf numFmtId="42" fontId="3" fillId="0" borderId="1" xfId="3" applyFont="1" applyFill="1" applyBorder="1" applyAlignment="1"/>
    <xf numFmtId="42" fontId="3" fillId="0" borderId="1" xfId="3" applyFont="1" applyFill="1" applyBorder="1"/>
    <xf numFmtId="0" fontId="3" fillId="0" borderId="0" xfId="0" applyFont="1" applyFill="1" applyAlignment="1"/>
    <xf numFmtId="0" fontId="12" fillId="0" borderId="0" xfId="0" applyFont="1" applyFill="1" applyAlignment="1"/>
    <xf numFmtId="0" fontId="3" fillId="0" borderId="1" xfId="0" applyFont="1" applyFill="1" applyBorder="1" applyAlignment="1">
      <alignment horizontal="left"/>
    </xf>
    <xf numFmtId="42" fontId="12" fillId="0" borderId="0" xfId="3" applyFont="1" applyFill="1"/>
    <xf numFmtId="165" fontId="12" fillId="0" borderId="0" xfId="0" applyNumberFormat="1" applyFont="1"/>
    <xf numFmtId="0" fontId="12" fillId="0" borderId="33" xfId="0" applyFont="1" applyBorder="1"/>
    <xf numFmtId="0" fontId="12" fillId="0" borderId="0" xfId="0" applyFont="1" applyBorder="1"/>
    <xf numFmtId="0" fontId="12" fillId="0" borderId="0" xfId="0" applyFont="1"/>
    <xf numFmtId="166" fontId="12" fillId="0" borderId="0" xfId="1" applyNumberFormat="1" applyFont="1"/>
    <xf numFmtId="0" fontId="12" fillId="0" borderId="34" xfId="0" applyFont="1" applyBorder="1"/>
    <xf numFmtId="0" fontId="12" fillId="0" borderId="25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42" fontId="7" fillId="4" borderId="11" xfId="3" applyFont="1" applyFill="1" applyBorder="1" applyAlignment="1">
      <alignment horizontal="center"/>
    </xf>
    <xf numFmtId="42" fontId="7" fillId="4" borderId="17" xfId="3" applyFont="1" applyFill="1" applyBorder="1" applyAlignment="1">
      <alignment horizontal="center"/>
    </xf>
    <xf numFmtId="42" fontId="7" fillId="0" borderId="10" xfId="3" applyFont="1" applyFill="1" applyBorder="1"/>
    <xf numFmtId="42" fontId="7" fillId="0" borderId="9" xfId="3" applyFont="1" applyFill="1" applyBorder="1"/>
    <xf numFmtId="166" fontId="14" fillId="0" borderId="9" xfId="1" applyNumberFormat="1" applyFont="1" applyFill="1" applyBorder="1"/>
    <xf numFmtId="0" fontId="14" fillId="2" borderId="7" xfId="0" applyFont="1" applyFill="1" applyBorder="1"/>
    <xf numFmtId="0" fontId="14" fillId="0" borderId="7" xfId="0" applyFont="1" applyFill="1" applyBorder="1"/>
    <xf numFmtId="165" fontId="14" fillId="0" borderId="7" xfId="0" applyNumberFormat="1" applyFont="1" applyFill="1" applyBorder="1"/>
    <xf numFmtId="0" fontId="12" fillId="3" borderId="5" xfId="0" applyFont="1" applyFill="1" applyBorder="1"/>
    <xf numFmtId="165" fontId="12" fillId="3" borderId="34" xfId="0" applyNumberFormat="1" applyFont="1" applyFill="1" applyBorder="1"/>
    <xf numFmtId="165" fontId="12" fillId="3" borderId="35" xfId="0" applyNumberFormat="1" applyFont="1" applyFill="1" applyBorder="1"/>
    <xf numFmtId="0" fontId="12" fillId="3" borderId="36" xfId="0" applyFont="1" applyFill="1" applyBorder="1"/>
    <xf numFmtId="0" fontId="12" fillId="3" borderId="2" xfId="0" applyFont="1" applyFill="1" applyBorder="1"/>
    <xf numFmtId="0" fontId="12" fillId="3" borderId="6" xfId="0" applyFont="1" applyFill="1" applyBorder="1"/>
    <xf numFmtId="0" fontId="12" fillId="3" borderId="3" xfId="0" applyFont="1" applyFill="1" applyBorder="1"/>
    <xf numFmtId="165" fontId="12" fillId="0" borderId="0" xfId="0" applyNumberFormat="1" applyFont="1" applyBorder="1"/>
    <xf numFmtId="0" fontId="12" fillId="3" borderId="16" xfId="0" applyFont="1" applyFill="1" applyBorder="1"/>
    <xf numFmtId="165" fontId="12" fillId="3" borderId="32" xfId="0" applyNumberFormat="1" applyFont="1" applyFill="1" applyBorder="1"/>
    <xf numFmtId="0" fontId="12" fillId="3" borderId="38" xfId="0" applyFont="1" applyFill="1" applyBorder="1"/>
    <xf numFmtId="0" fontId="12" fillId="3" borderId="41" xfId="0" applyFont="1" applyFill="1" applyBorder="1"/>
    <xf numFmtId="0" fontId="12" fillId="3" borderId="42" xfId="0" applyFont="1" applyFill="1" applyBorder="1"/>
    <xf numFmtId="165" fontId="12" fillId="3" borderId="37" xfId="0" applyNumberFormat="1" applyFont="1" applyFill="1" applyBorder="1"/>
    <xf numFmtId="0" fontId="3" fillId="0" borderId="43" xfId="0" applyFont="1" applyBorder="1"/>
    <xf numFmtId="165" fontId="3" fillId="0" borderId="40" xfId="3" applyNumberFormat="1" applyFont="1" applyFill="1" applyBorder="1" applyAlignment="1">
      <alignment horizontal="right"/>
    </xf>
    <xf numFmtId="0" fontId="3" fillId="0" borderId="42" xfId="0" applyFont="1" applyBorder="1"/>
    <xf numFmtId="165" fontId="3" fillId="0" borderId="44" xfId="3" applyNumberFormat="1" applyFont="1" applyFill="1" applyBorder="1" applyAlignment="1">
      <alignment horizontal="right"/>
    </xf>
    <xf numFmtId="166" fontId="12" fillId="3" borderId="32" xfId="1" applyNumberFormat="1" applyFont="1" applyFill="1" applyBorder="1"/>
    <xf numFmtId="166" fontId="12" fillId="3" borderId="35" xfId="1" applyNumberFormat="1" applyFont="1" applyFill="1" applyBorder="1"/>
    <xf numFmtId="166" fontId="12" fillId="3" borderId="34" xfId="1" applyNumberFormat="1" applyFont="1" applyFill="1" applyBorder="1"/>
    <xf numFmtId="0" fontId="14" fillId="2" borderId="27" xfId="0" applyFont="1" applyFill="1" applyBorder="1"/>
    <xf numFmtId="0" fontId="12" fillId="0" borderId="13" xfId="0" applyFont="1" applyBorder="1"/>
    <xf numFmtId="0" fontId="12" fillId="0" borderId="43" xfId="0" applyFont="1" applyBorder="1"/>
    <xf numFmtId="0" fontId="12" fillId="0" borderId="42" xfId="0" applyFont="1" applyBorder="1"/>
    <xf numFmtId="0" fontId="12" fillId="3" borderId="43" xfId="0" applyFont="1" applyFill="1" applyBorder="1"/>
    <xf numFmtId="0" fontId="12" fillId="3" borderId="31" xfId="0" applyFont="1" applyFill="1" applyBorder="1"/>
    <xf numFmtId="0" fontId="12" fillId="3" borderId="4" xfId="0" applyFont="1" applyFill="1" applyBorder="1"/>
    <xf numFmtId="166" fontId="14" fillId="0" borderId="27" xfId="1" applyNumberFormat="1" applyFont="1" applyFill="1" applyBorder="1"/>
    <xf numFmtId="166" fontId="12" fillId="3" borderId="37" xfId="1" applyNumberFormat="1" applyFont="1" applyFill="1" applyBorder="1"/>
    <xf numFmtId="42" fontId="3" fillId="0" borderId="0" xfId="3" applyFont="1" applyFill="1" applyBorder="1"/>
    <xf numFmtId="0" fontId="3" fillId="0" borderId="0" xfId="0" applyFont="1" applyFill="1" applyBorder="1" applyAlignment="1">
      <alignment horizontal="center" vertical="center"/>
    </xf>
    <xf numFmtId="42" fontId="3" fillId="0" borderId="39" xfId="3" applyFont="1" applyFill="1" applyBorder="1"/>
    <xf numFmtId="42" fontId="3" fillId="0" borderId="40" xfId="3" applyFont="1" applyFill="1" applyBorder="1"/>
    <xf numFmtId="42" fontId="3" fillId="0" borderId="40" xfId="3" applyFont="1" applyFill="1" applyBorder="1" applyAlignment="1">
      <alignment horizontal="right"/>
    </xf>
    <xf numFmtId="0" fontId="3" fillId="0" borderId="0" xfId="0" applyFont="1"/>
    <xf numFmtId="0" fontId="11" fillId="0" borderId="0" xfId="0" applyFont="1" applyFill="1" applyAlignment="1">
      <alignment vertical="center"/>
    </xf>
    <xf numFmtId="15" fontId="11" fillId="0" borderId="0" xfId="0" applyNumberFormat="1" applyFont="1" applyBorder="1" applyAlignment="1">
      <alignment horizontal="center"/>
    </xf>
    <xf numFmtId="0" fontId="7" fillId="3" borderId="24" xfId="0" applyFont="1" applyFill="1" applyBorder="1" applyAlignment="1"/>
    <xf numFmtId="0" fontId="7" fillId="3" borderId="19" xfId="0" applyFont="1" applyFill="1" applyBorder="1" applyAlignment="1"/>
    <xf numFmtId="166" fontId="7" fillId="3" borderId="19" xfId="1" applyNumberFormat="1" applyFont="1" applyFill="1" applyBorder="1" applyAlignment="1"/>
    <xf numFmtId="0" fontId="3" fillId="3" borderId="32" xfId="0" applyFont="1" applyFill="1" applyBorder="1"/>
    <xf numFmtId="166" fontId="3" fillId="3" borderId="0" xfId="1" applyNumberFormat="1" applyFont="1" applyFill="1" applyBorder="1"/>
    <xf numFmtId="42" fontId="3" fillId="3" borderId="0" xfId="3" applyFont="1" applyFill="1" applyBorder="1"/>
    <xf numFmtId="42" fontId="3" fillId="3" borderId="0" xfId="0" applyNumberFormat="1" applyFont="1" applyFill="1" applyBorder="1"/>
    <xf numFmtId="0" fontId="7" fillId="3" borderId="33" xfId="0" applyFont="1" applyFill="1" applyBorder="1" applyAlignment="1"/>
    <xf numFmtId="0" fontId="7" fillId="3" borderId="0" xfId="0" applyFont="1" applyFill="1" applyBorder="1" applyAlignment="1"/>
    <xf numFmtId="0" fontId="7" fillId="3" borderId="33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166" fontId="3" fillId="3" borderId="18" xfId="1" applyNumberFormat="1" applyFont="1" applyFill="1" applyBorder="1"/>
    <xf numFmtId="42" fontId="7" fillId="3" borderId="0" xfId="0" applyNumberFormat="1" applyFont="1" applyFill="1" applyBorder="1"/>
    <xf numFmtId="0" fontId="3" fillId="3" borderId="0" xfId="0" applyFont="1" applyFill="1" applyBorder="1" applyAlignment="1"/>
    <xf numFmtId="42" fontId="7" fillId="3" borderId="18" xfId="3" applyFont="1" applyFill="1" applyBorder="1"/>
    <xf numFmtId="42" fontId="7" fillId="3" borderId="0" xfId="3" applyFont="1" applyFill="1" applyBorder="1"/>
    <xf numFmtId="42" fontId="7" fillId="3" borderId="34" xfId="0" applyNumberFormat="1" applyFont="1" applyFill="1" applyBorder="1"/>
    <xf numFmtId="42" fontId="3" fillId="3" borderId="37" xfId="3" applyFont="1" applyFill="1" applyBorder="1"/>
    <xf numFmtId="0" fontId="7" fillId="3" borderId="0" xfId="0" applyFont="1" applyFill="1" applyBorder="1" applyAlignment="1">
      <alignment horizontal="center"/>
    </xf>
    <xf numFmtId="42" fontId="7" fillId="3" borderId="34" xfId="3" applyFont="1" applyFill="1" applyBorder="1"/>
    <xf numFmtId="42" fontId="7" fillId="3" borderId="37" xfId="3" applyFont="1" applyFill="1" applyBorder="1"/>
    <xf numFmtId="42" fontId="7" fillId="0" borderId="7" xfId="0" applyNumberFormat="1" applyFont="1" applyBorder="1"/>
    <xf numFmtId="0" fontId="3" fillId="0" borderId="0" xfId="0" applyFont="1" applyBorder="1"/>
    <xf numFmtId="166" fontId="3" fillId="0" borderId="0" xfId="1" applyNumberFormat="1" applyFont="1" applyBorder="1"/>
    <xf numFmtId="166" fontId="3" fillId="0" borderId="0" xfId="1" applyNumberFormat="1" applyFont="1"/>
    <xf numFmtId="42" fontId="3" fillId="0" borderId="40" xfId="3" applyFont="1" applyFill="1" applyBorder="1" applyAlignment="1">
      <alignment horizont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right"/>
    </xf>
    <xf numFmtId="0" fontId="16" fillId="0" borderId="0" xfId="0" applyFont="1" applyFill="1" applyBorder="1" applyAlignment="1"/>
    <xf numFmtId="0" fontId="3" fillId="0" borderId="0" xfId="0" applyFont="1" applyFill="1" applyBorder="1" applyAlignment="1"/>
    <xf numFmtId="42" fontId="3" fillId="0" borderId="0" xfId="0" applyNumberFormat="1" applyFont="1" applyFill="1" applyBorder="1" applyAlignment="1">
      <alignment horizontal="right"/>
    </xf>
    <xf numFmtId="42" fontId="3" fillId="0" borderId="0" xfId="3" applyFont="1" applyFill="1" applyBorder="1" applyAlignment="1">
      <alignment horizontal="right"/>
    </xf>
    <xf numFmtId="42" fontId="3" fillId="0" borderId="0" xfId="1" applyNumberFormat="1" applyFont="1" applyFill="1" applyBorder="1" applyAlignment="1">
      <alignment horizontal="right" vertical="center"/>
    </xf>
    <xf numFmtId="3" fontId="3" fillId="0" borderId="0" xfId="1" applyNumberFormat="1" applyFont="1" applyFill="1" applyBorder="1" applyAlignment="1">
      <alignment horizontal="right" vertical="center"/>
    </xf>
    <xf numFmtId="0" fontId="3" fillId="0" borderId="0" xfId="1" applyNumberFormat="1" applyFont="1" applyFill="1" applyBorder="1" applyAlignment="1">
      <alignment horizontal="right" vertical="center"/>
    </xf>
    <xf numFmtId="42" fontId="3" fillId="0" borderId="0" xfId="1" applyNumberFormat="1" applyFont="1" applyFill="1" applyBorder="1" applyAlignment="1">
      <alignment horizontal="right"/>
    </xf>
    <xf numFmtId="42" fontId="7" fillId="0" borderId="0" xfId="0" applyNumberFormat="1" applyFont="1" applyFill="1" applyBorder="1" applyAlignment="1">
      <alignment horizontal="right"/>
    </xf>
    <xf numFmtId="42" fontId="3" fillId="0" borderId="0" xfId="0" applyNumberFormat="1" applyFont="1" applyFill="1" applyBorder="1"/>
    <xf numFmtId="42" fontId="3" fillId="3" borderId="34" xfId="0" applyNumberFormat="1" applyFont="1" applyFill="1" applyBorder="1" applyAlignment="1">
      <alignment horizontal="right"/>
    </xf>
    <xf numFmtId="42" fontId="3" fillId="3" borderId="34" xfId="3" applyFont="1" applyFill="1" applyBorder="1" applyAlignment="1">
      <alignment horizontal="right"/>
    </xf>
    <xf numFmtId="3" fontId="7" fillId="3" borderId="34" xfId="0" applyNumberFormat="1" applyFont="1" applyFill="1" applyBorder="1" applyAlignment="1">
      <alignment horizontal="right"/>
    </xf>
    <xf numFmtId="42" fontId="3" fillId="3" borderId="34" xfId="3" applyFont="1" applyFill="1" applyBorder="1"/>
    <xf numFmtId="0" fontId="10" fillId="3" borderId="0" xfId="0" applyFont="1" applyFill="1" applyBorder="1"/>
    <xf numFmtId="42" fontId="10" fillId="3" borderId="34" xfId="3" applyFont="1" applyFill="1" applyBorder="1"/>
    <xf numFmtId="42" fontId="3" fillId="3" borderId="34" xfId="0" quotePrefix="1" applyNumberFormat="1" applyFont="1" applyFill="1" applyBorder="1" applyAlignment="1">
      <alignment horizontal="right"/>
    </xf>
    <xf numFmtId="42" fontId="9" fillId="3" borderId="34" xfId="0" applyNumberFormat="1" applyFont="1" applyFill="1" applyBorder="1" applyAlignment="1">
      <alignment horizontal="right"/>
    </xf>
    <xf numFmtId="42" fontId="7" fillId="3" borderId="34" xfId="0" applyNumberFormat="1" applyFont="1" applyFill="1" applyBorder="1" applyAlignment="1">
      <alignment horizontal="right"/>
    </xf>
    <xf numFmtId="42" fontId="7" fillId="3" borderId="7" xfId="0" applyNumberFormat="1" applyFont="1" applyFill="1" applyBorder="1" applyAlignment="1">
      <alignment horizontal="right"/>
    </xf>
    <xf numFmtId="42" fontId="7" fillId="3" borderId="7" xfId="3" applyFont="1" applyFill="1" applyBorder="1"/>
    <xf numFmtId="42" fontId="3" fillId="3" borderId="35" xfId="0" applyNumberFormat="1" applyFont="1" applyFill="1" applyBorder="1" applyAlignment="1">
      <alignment horizontal="right"/>
    </xf>
    <xf numFmtId="42" fontId="3" fillId="3" borderId="35" xfId="3" applyFont="1" applyFill="1" applyBorder="1" applyAlignment="1">
      <alignment horizontal="right"/>
    </xf>
    <xf numFmtId="42" fontId="3" fillId="3" borderId="35" xfId="3" applyFont="1" applyFill="1" applyBorder="1"/>
    <xf numFmtId="0" fontId="3" fillId="0" borderId="28" xfId="0" applyFont="1" applyFill="1" applyBorder="1" applyAlignment="1">
      <alignment horizontal="center" vertical="center"/>
    </xf>
    <xf numFmtId="42" fontId="3" fillId="0" borderId="28" xfId="3" applyFont="1" applyFill="1" applyBorder="1" applyAlignment="1">
      <alignment horizontal="center" vertical="center"/>
    </xf>
    <xf numFmtId="42" fontId="3" fillId="0" borderId="29" xfId="3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42" fontId="3" fillId="0" borderId="30" xfId="3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42" fontId="3" fillId="0" borderId="28" xfId="3" applyFont="1" applyFill="1" applyBorder="1" applyAlignment="1">
      <alignment horizontal="center"/>
    </xf>
    <xf numFmtId="42" fontId="3" fillId="0" borderId="12" xfId="3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42" fontId="3" fillId="0" borderId="11" xfId="3" applyFont="1" applyFill="1" applyBorder="1" applyAlignment="1">
      <alignment horizontal="center"/>
    </xf>
    <xf numFmtId="42" fontId="3" fillId="0" borderId="17" xfId="3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/>
    </xf>
    <xf numFmtId="0" fontId="3" fillId="0" borderId="28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2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left"/>
    </xf>
    <xf numFmtId="42" fontId="3" fillId="0" borderId="15" xfId="3" applyFont="1" applyFill="1" applyBorder="1" applyAlignment="1">
      <alignment horizontal="center"/>
    </xf>
    <xf numFmtId="42" fontId="3" fillId="0" borderId="19" xfId="3" applyFont="1" applyFill="1" applyBorder="1" applyAlignment="1">
      <alignment horizontal="center"/>
    </xf>
    <xf numFmtId="42" fontId="3" fillId="0" borderId="12" xfId="3" quotePrefix="1" applyFont="1" applyFill="1" applyBorder="1" applyAlignment="1">
      <alignment horizontal="center"/>
    </xf>
    <xf numFmtId="42" fontId="3" fillId="0" borderId="29" xfId="3" quotePrefix="1" applyFont="1" applyFill="1" applyBorder="1" applyAlignment="1">
      <alignment horizontal="center"/>
    </xf>
    <xf numFmtId="42" fontId="3" fillId="0" borderId="28" xfId="3" quotePrefix="1" applyFont="1" applyFill="1" applyBorder="1" applyAlignment="1">
      <alignment horizontal="center"/>
    </xf>
    <xf numFmtId="42" fontId="3" fillId="0" borderId="30" xfId="3" quotePrefix="1" applyFont="1" applyFill="1" applyBorder="1" applyAlignment="1">
      <alignment horizontal="center"/>
    </xf>
    <xf numFmtId="42" fontId="3" fillId="0" borderId="40" xfId="3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/>
    </xf>
    <xf numFmtId="42" fontId="3" fillId="0" borderId="44" xfId="3" applyFont="1" applyFill="1" applyBorder="1" applyAlignment="1">
      <alignment horizontal="center"/>
    </xf>
    <xf numFmtId="42" fontId="3" fillId="0" borderId="39" xfId="3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4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left"/>
    </xf>
    <xf numFmtId="42" fontId="3" fillId="0" borderId="16" xfId="3" applyFont="1" applyFill="1" applyBorder="1" applyAlignment="1">
      <alignment horizontal="center"/>
    </xf>
    <xf numFmtId="42" fontId="3" fillId="0" borderId="46" xfId="3" applyFont="1" applyFill="1" applyBorder="1" applyAlignment="1">
      <alignment horizontal="center"/>
    </xf>
    <xf numFmtId="42" fontId="3" fillId="0" borderId="2" xfId="3" applyFont="1" applyFill="1" applyBorder="1" applyAlignment="1">
      <alignment horizontal="center"/>
    </xf>
    <xf numFmtId="42" fontId="3" fillId="0" borderId="23" xfId="3" applyFont="1" applyFill="1" applyBorder="1" applyAlignment="1">
      <alignment horizontal="center"/>
    </xf>
    <xf numFmtId="42" fontId="3" fillId="0" borderId="1" xfId="3" quotePrefix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42" fontId="3" fillId="0" borderId="40" xfId="3" quotePrefix="1" applyFont="1" applyFill="1" applyBorder="1" applyAlignment="1">
      <alignment horizontal="center"/>
    </xf>
    <xf numFmtId="15" fontId="4" fillId="0" borderId="0" xfId="0" applyNumberFormat="1" applyFont="1" applyFill="1" applyAlignment="1">
      <alignment horizontal="left"/>
    </xf>
    <xf numFmtId="0" fontId="3" fillId="0" borderId="43" xfId="0" applyFont="1" applyFill="1" applyBorder="1" applyAlignment="1">
      <alignment horizontal="left"/>
    </xf>
    <xf numFmtId="0" fontId="11" fillId="0" borderId="0" xfId="0" applyFont="1" applyFill="1" applyAlignment="1">
      <alignment horizontal="center"/>
    </xf>
    <xf numFmtId="42" fontId="10" fillId="0" borderId="1" xfId="3" applyFont="1" applyFill="1" applyBorder="1" applyAlignment="1">
      <alignment horizontal="center"/>
    </xf>
    <xf numFmtId="42" fontId="3" fillId="0" borderId="2" xfId="3" quotePrefix="1" applyFont="1" applyFill="1" applyBorder="1" applyAlignment="1">
      <alignment horizontal="center"/>
    </xf>
    <xf numFmtId="42" fontId="10" fillId="0" borderId="29" xfId="3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42" fontId="3" fillId="0" borderId="3" xfId="3" applyFont="1" applyFill="1" applyBorder="1" applyAlignment="1">
      <alignment horizontal="center" vertical="center"/>
    </xf>
    <xf numFmtId="0" fontId="3" fillId="3" borderId="0" xfId="0" applyFont="1" applyFill="1" applyBorder="1"/>
    <xf numFmtId="0" fontId="7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7" fillId="3" borderId="33" xfId="0" applyFont="1" applyFill="1" applyBorder="1"/>
    <xf numFmtId="0" fontId="11" fillId="0" borderId="0" xfId="0" applyFont="1" applyFill="1" applyAlignment="1"/>
    <xf numFmtId="0" fontId="11" fillId="0" borderId="0" xfId="0" applyFont="1" applyFill="1" applyBorder="1" applyAlignment="1"/>
    <xf numFmtId="0" fontId="7" fillId="3" borderId="14" xfId="0" applyFont="1" applyFill="1" applyBorder="1"/>
    <xf numFmtId="6" fontId="3" fillId="3" borderId="8" xfId="0" applyNumberFormat="1" applyFont="1" applyFill="1" applyBorder="1"/>
    <xf numFmtId="0" fontId="7" fillId="3" borderId="9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3" fillId="3" borderId="9" xfId="0" applyFont="1" applyFill="1" applyBorder="1"/>
    <xf numFmtId="166" fontId="7" fillId="0" borderId="0" xfId="1" applyNumberFormat="1" applyFont="1" applyFill="1" applyBorder="1" applyAlignment="1">
      <alignment horizontal="center"/>
    </xf>
    <xf numFmtId="166" fontId="7" fillId="3" borderId="9" xfId="1" applyNumberFormat="1" applyFont="1" applyFill="1" applyBorder="1" applyAlignment="1">
      <alignment horizontal="center" vertical="center"/>
    </xf>
    <xf numFmtId="166" fontId="3" fillId="3" borderId="34" xfId="1" applyNumberFormat="1" applyFont="1" applyFill="1" applyBorder="1"/>
    <xf numFmtId="166" fontId="3" fillId="3" borderId="34" xfId="1" applyNumberFormat="1" applyFont="1" applyFill="1" applyBorder="1" applyAlignment="1">
      <alignment horizontal="right"/>
    </xf>
    <xf numFmtId="166" fontId="0" fillId="3" borderId="34" xfId="1" applyNumberFormat="1" applyFont="1" applyFill="1" applyBorder="1"/>
    <xf numFmtId="166" fontId="3" fillId="3" borderId="34" xfId="1" quotePrefix="1" applyNumberFormat="1" applyFont="1" applyFill="1" applyBorder="1" applyAlignment="1">
      <alignment horizontal="right"/>
    </xf>
    <xf numFmtId="166" fontId="9" fillId="3" borderId="34" xfId="1" applyNumberFormat="1" applyFont="1" applyFill="1" applyBorder="1" applyAlignment="1">
      <alignment horizontal="right"/>
    </xf>
    <xf numFmtId="166" fontId="7" fillId="3" borderId="34" xfId="1" applyNumberFormat="1" applyFont="1" applyFill="1" applyBorder="1" applyAlignment="1">
      <alignment horizontal="right"/>
    </xf>
    <xf numFmtId="166" fontId="0" fillId="0" borderId="0" xfId="1" applyNumberFormat="1" applyFont="1"/>
    <xf numFmtId="0" fontId="7" fillId="3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6" fontId="3" fillId="3" borderId="0" xfId="1" applyNumberFormat="1" applyFont="1" applyFill="1" applyBorder="1" applyAlignment="1">
      <alignment horizontal="right"/>
    </xf>
    <xf numFmtId="166" fontId="0" fillId="3" borderId="35" xfId="1" applyNumberFormat="1" applyFont="1" applyFill="1" applyBorder="1"/>
    <xf numFmtId="166" fontId="3" fillId="3" borderId="47" xfId="1" applyNumberFormat="1" applyFont="1" applyFill="1" applyBorder="1" applyAlignment="1">
      <alignment horizontal="right"/>
    </xf>
    <xf numFmtId="0" fontId="0" fillId="3" borderId="0" xfId="0" applyFont="1" applyFill="1" applyBorder="1"/>
    <xf numFmtId="166" fontId="7" fillId="3" borderId="0" xfId="0" applyNumberFormat="1" applyFont="1" applyFill="1" applyBorder="1"/>
    <xf numFmtId="0" fontId="7" fillId="3" borderId="34" xfId="0" applyFont="1" applyFill="1" applyBorder="1" applyAlignment="1"/>
    <xf numFmtId="166" fontId="7" fillId="3" borderId="9" xfId="0" applyNumberFormat="1" applyFont="1" applyFill="1" applyBorder="1" applyAlignment="1">
      <alignment vertical="top"/>
    </xf>
    <xf numFmtId="0" fontId="3" fillId="0" borderId="0" xfId="0" applyFont="1" applyFill="1" applyBorder="1" applyAlignment="1">
      <alignment horizontal="left"/>
    </xf>
    <xf numFmtId="42" fontId="7" fillId="4" borderId="12" xfId="3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166" fontId="7" fillId="3" borderId="14" xfId="0" applyNumberFormat="1" applyFont="1" applyFill="1" applyBorder="1" applyAlignment="1">
      <alignment horizontal="center"/>
    </xf>
    <xf numFmtId="166" fontId="3" fillId="3" borderId="9" xfId="1" applyNumberFormat="1" applyFont="1" applyFill="1" applyBorder="1"/>
    <xf numFmtId="166" fontId="3" fillId="3" borderId="35" xfId="1" applyNumberFormat="1" applyFont="1" applyFill="1" applyBorder="1" applyAlignment="1">
      <alignment horizontal="right"/>
    </xf>
    <xf numFmtId="166" fontId="10" fillId="3" borderId="34" xfId="1" applyNumberFormat="1" applyFont="1" applyFill="1" applyBorder="1"/>
    <xf numFmtId="166" fontId="3" fillId="3" borderId="35" xfId="1" applyNumberFormat="1" applyFont="1" applyFill="1" applyBorder="1"/>
    <xf numFmtId="166" fontId="7" fillId="3" borderId="34" xfId="1" applyNumberFormat="1" applyFont="1" applyFill="1" applyBorder="1"/>
    <xf numFmtId="166" fontId="7" fillId="3" borderId="7" xfId="1" applyNumberFormat="1" applyFont="1" applyFill="1" applyBorder="1"/>
    <xf numFmtId="165" fontId="12" fillId="3" borderId="39" xfId="0" applyNumberFormat="1" applyFont="1" applyFill="1" applyBorder="1" applyAlignment="1">
      <alignment horizontal="center" vertical="center"/>
    </xf>
    <xf numFmtId="42" fontId="3" fillId="0" borderId="3" xfId="2" applyNumberFormat="1" applyFont="1" applyFill="1" applyBorder="1" applyAlignment="1">
      <alignment horizontal="center" vertical="center"/>
    </xf>
    <xf numFmtId="42" fontId="3" fillId="0" borderId="40" xfId="2" applyNumberFormat="1" applyFont="1" applyFill="1" applyBorder="1" applyAlignment="1">
      <alignment horizontal="center"/>
    </xf>
    <xf numFmtId="42" fontId="3" fillId="0" borderId="29" xfId="3" applyFont="1" applyFill="1" applyBorder="1" applyAlignment="1">
      <alignment horizontal="center" vertical="center"/>
    </xf>
    <xf numFmtId="42" fontId="3" fillId="0" borderId="30" xfId="3" applyFont="1" applyFill="1" applyBorder="1" applyAlignment="1">
      <alignment horizontal="center" vertical="center"/>
    </xf>
    <xf numFmtId="42" fontId="3" fillId="0" borderId="3" xfId="3" quotePrefix="1" applyFont="1" applyFill="1" applyBorder="1" applyAlignment="1">
      <alignment horizontal="center"/>
    </xf>
    <xf numFmtId="0" fontId="3" fillId="0" borderId="43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/>
    </xf>
    <xf numFmtId="0" fontId="11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12" fillId="3" borderId="34" xfId="0" applyNumberFormat="1" applyFont="1" applyFill="1" applyBorder="1" applyAlignment="1">
      <alignment horizontal="center" vertical="center"/>
    </xf>
    <xf numFmtId="0" fontId="12" fillId="3" borderId="48" xfId="0" applyFont="1" applyFill="1" applyBorder="1"/>
    <xf numFmtId="0" fontId="12" fillId="0" borderId="0" xfId="0" applyFont="1" applyFill="1" applyBorder="1" applyAlignment="1"/>
    <xf numFmtId="165" fontId="12" fillId="3" borderId="34" xfId="0" applyNumberFormat="1" applyFont="1" applyFill="1" applyBorder="1" applyAlignment="1">
      <alignment vertical="center"/>
    </xf>
    <xf numFmtId="165" fontId="12" fillId="3" borderId="35" xfId="0" applyNumberFormat="1" applyFont="1" applyFill="1" applyBorder="1" applyAlignment="1">
      <alignment vertical="center"/>
    </xf>
    <xf numFmtId="165" fontId="12" fillId="3" borderId="37" xfId="0" applyNumberFormat="1" applyFont="1" applyFill="1" applyBorder="1" applyAlignment="1">
      <alignment horizontal="center" vertical="center"/>
    </xf>
    <xf numFmtId="165" fontId="12" fillId="3" borderId="40" xfId="0" applyNumberFormat="1" applyFont="1" applyFill="1" applyBorder="1" applyAlignment="1">
      <alignment vertical="center"/>
    </xf>
    <xf numFmtId="0" fontId="3" fillId="0" borderId="20" xfId="0" applyFont="1" applyFill="1" applyBorder="1" applyAlignment="1">
      <alignment horizontal="center" vertical="center"/>
    </xf>
    <xf numFmtId="42" fontId="3" fillId="0" borderId="39" xfId="3" applyFont="1" applyFill="1" applyBorder="1" applyAlignment="1">
      <alignment horizontal="center" vertical="center"/>
    </xf>
    <xf numFmtId="42" fontId="3" fillId="0" borderId="1" xfId="2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2" fontId="3" fillId="0" borderId="1" xfId="0" applyNumberFormat="1" applyFont="1" applyFill="1" applyBorder="1" applyAlignment="1">
      <alignment horizontal="center" vertical="center"/>
    </xf>
    <xf numFmtId="42" fontId="3" fillId="0" borderId="39" xfId="3" quotePrefix="1" applyFont="1" applyFill="1" applyBorder="1" applyAlignment="1">
      <alignment horizontal="center"/>
    </xf>
    <xf numFmtId="42" fontId="10" fillId="0" borderId="40" xfId="3" applyFont="1" applyFill="1" applyBorder="1" applyAlignment="1">
      <alignment horizontal="center"/>
    </xf>
    <xf numFmtId="42" fontId="3" fillId="0" borderId="44" xfId="3" quotePrefix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right"/>
    </xf>
    <xf numFmtId="165" fontId="3" fillId="0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65" fontId="3" fillId="0" borderId="40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2" fontId="3" fillId="0" borderId="1" xfId="2" applyNumberFormat="1" applyFont="1" applyFill="1" applyBorder="1" applyAlignment="1"/>
    <xf numFmtId="0" fontId="10" fillId="0" borderId="1" xfId="0" applyFont="1" applyBorder="1" applyAlignment="1">
      <alignment horizontal="center"/>
    </xf>
    <xf numFmtId="165" fontId="3" fillId="0" borderId="1" xfId="2" applyNumberFormat="1" applyFont="1" applyFill="1" applyBorder="1" applyAlignment="1">
      <alignment horizontal="right"/>
    </xf>
    <xf numFmtId="42" fontId="3" fillId="0" borderId="15" xfId="3" applyFont="1" applyFill="1" applyBorder="1" applyAlignment="1">
      <alignment horizontal="center" vertical="center"/>
    </xf>
    <xf numFmtId="165" fontId="3" fillId="0" borderId="12" xfId="2" applyNumberFormat="1" applyFont="1" applyFill="1" applyBorder="1" applyAlignment="1">
      <alignment horizontal="right"/>
    </xf>
    <xf numFmtId="42" fontId="7" fillId="0" borderId="15" xfId="2" applyNumberFormat="1" applyFont="1" applyFill="1" applyBorder="1" applyAlignment="1">
      <alignment vertical="center"/>
    </xf>
    <xf numFmtId="42" fontId="7" fillId="0" borderId="51" xfId="2" applyNumberFormat="1" applyFont="1" applyFill="1" applyBorder="1" applyAlignment="1">
      <alignment vertical="center"/>
    </xf>
    <xf numFmtId="42" fontId="7" fillId="0" borderId="52" xfId="2" applyNumberFormat="1" applyFont="1" applyFill="1" applyBorder="1" applyAlignment="1">
      <alignment vertical="center"/>
    </xf>
    <xf numFmtId="42" fontId="7" fillId="0" borderId="37" xfId="2" applyNumberFormat="1" applyFont="1" applyFill="1" applyBorder="1" applyAlignment="1">
      <alignment vertical="center"/>
    </xf>
    <xf numFmtId="0" fontId="10" fillId="0" borderId="12" xfId="0" applyFont="1" applyBorder="1" applyAlignment="1">
      <alignment horizontal="left"/>
    </xf>
    <xf numFmtId="0" fontId="3" fillId="3" borderId="12" xfId="0" applyFont="1" applyFill="1" applyBorder="1" applyAlignment="1">
      <alignment horizontal="center" vertical="center"/>
    </xf>
    <xf numFmtId="165" fontId="3" fillId="0" borderId="12" xfId="1" applyNumberFormat="1" applyFont="1" applyFill="1" applyBorder="1" applyAlignment="1">
      <alignment horizontal="center" vertical="center"/>
    </xf>
    <xf numFmtId="165" fontId="3" fillId="0" borderId="12" xfId="1" applyNumberFormat="1" applyFont="1" applyFill="1" applyBorder="1" applyAlignment="1">
      <alignment horizontal="right"/>
    </xf>
    <xf numFmtId="165" fontId="3" fillId="0" borderId="12" xfId="1" applyNumberFormat="1" applyFont="1" applyFill="1" applyBorder="1" applyAlignment="1">
      <alignment horizontal="center"/>
    </xf>
    <xf numFmtId="165" fontId="3" fillId="0" borderId="30" xfId="1" applyNumberFormat="1" applyFont="1" applyFill="1" applyBorder="1" applyAlignment="1">
      <alignment horizontal="center"/>
    </xf>
    <xf numFmtId="42" fontId="3" fillId="0" borderId="6" xfId="3" applyFont="1" applyFill="1" applyBorder="1" applyAlignment="1">
      <alignment horizontal="center"/>
    </xf>
    <xf numFmtId="42" fontId="3" fillId="0" borderId="49" xfId="3" applyFont="1" applyFill="1" applyBorder="1" applyAlignment="1">
      <alignment horizontal="center"/>
    </xf>
    <xf numFmtId="42" fontId="3" fillId="0" borderId="2" xfId="2" applyNumberFormat="1" applyFont="1" applyFill="1" applyBorder="1" applyAlignment="1">
      <alignment horizontal="right"/>
    </xf>
    <xf numFmtId="42" fontId="10" fillId="0" borderId="28" xfId="3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 vertical="center"/>
    </xf>
    <xf numFmtId="42" fontId="3" fillId="0" borderId="12" xfId="2" quotePrefix="1" applyNumberFormat="1" applyFont="1" applyFill="1" applyBorder="1" applyAlignment="1">
      <alignment horizontal="right"/>
    </xf>
    <xf numFmtId="42" fontId="3" fillId="0" borderId="12" xfId="3" applyFont="1" applyFill="1" applyBorder="1" applyAlignment="1">
      <alignment horizontal="center" vertical="center"/>
    </xf>
    <xf numFmtId="42" fontId="10" fillId="0" borderId="44" xfId="3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42" fontId="7" fillId="0" borderId="1" xfId="2" applyNumberFormat="1" applyFont="1" applyFill="1" applyBorder="1" applyAlignment="1">
      <alignment horizontal="center" vertical="center"/>
    </xf>
    <xf numFmtId="42" fontId="7" fillId="4" borderId="12" xfId="2" applyNumberFormat="1" applyFont="1" applyFill="1" applyBorder="1" applyAlignment="1">
      <alignment horizontal="center"/>
    </xf>
    <xf numFmtId="42" fontId="7" fillId="4" borderId="30" xfId="2" applyNumberFormat="1" applyFont="1" applyFill="1" applyBorder="1" applyAlignment="1">
      <alignment horizontal="center"/>
    </xf>
    <xf numFmtId="0" fontId="10" fillId="0" borderId="43" xfId="0" applyFont="1" applyFill="1" applyBorder="1" applyAlignment="1">
      <alignment horizontal="left"/>
    </xf>
    <xf numFmtId="15" fontId="17" fillId="0" borderId="0" xfId="0" applyNumberFormat="1" applyFont="1" applyFill="1" applyAlignment="1">
      <alignment horizontal="center"/>
    </xf>
    <xf numFmtId="165" fontId="3" fillId="0" borderId="2" xfId="1" applyNumberFormat="1" applyFont="1" applyFill="1" applyBorder="1" applyAlignment="1">
      <alignment horizontal="center" vertical="center"/>
    </xf>
    <xf numFmtId="165" fontId="3" fillId="0" borderId="2" xfId="1" applyNumberFormat="1" applyFont="1" applyFill="1" applyBorder="1" applyAlignment="1">
      <alignment horizontal="right"/>
    </xf>
    <xf numFmtId="42" fontId="3" fillId="0" borderId="3" xfId="2" applyNumberFormat="1" applyFont="1" applyFill="1" applyBorder="1" applyAlignment="1">
      <alignment horizontal="right"/>
    </xf>
    <xf numFmtId="42" fontId="3" fillId="0" borderId="3" xfId="2" quotePrefix="1" applyNumberFormat="1" applyFont="1" applyFill="1" applyBorder="1" applyAlignment="1">
      <alignment horizontal="right"/>
    </xf>
    <xf numFmtId="166" fontId="7" fillId="3" borderId="34" xfId="0" applyNumberFormat="1" applyFont="1" applyFill="1" applyBorder="1"/>
    <xf numFmtId="0" fontId="3" fillId="0" borderId="13" xfId="0" applyFont="1" applyFill="1" applyBorder="1" applyAlignment="1">
      <alignment horizontal="left" vertical="center"/>
    </xf>
    <xf numFmtId="42" fontId="3" fillId="0" borderId="28" xfId="3" applyFont="1" applyFill="1" applyBorder="1" applyAlignment="1">
      <alignment horizontal="left"/>
    </xf>
    <xf numFmtId="42" fontId="3" fillId="0" borderId="29" xfId="3" applyFont="1" applyFill="1" applyBorder="1" applyAlignment="1">
      <alignment horizontal="left"/>
    </xf>
    <xf numFmtId="42" fontId="7" fillId="0" borderId="15" xfId="3" applyFont="1" applyFill="1" applyBorder="1" applyAlignment="1">
      <alignment horizontal="center"/>
    </xf>
    <xf numFmtId="42" fontId="7" fillId="0" borderId="23" xfId="3" applyFont="1" applyFill="1" applyBorder="1" applyAlignment="1">
      <alignment horizontal="center"/>
    </xf>
    <xf numFmtId="42" fontId="3" fillId="4" borderId="2" xfId="3" applyFont="1" applyFill="1" applyBorder="1" applyAlignment="1">
      <alignment horizontal="center" vertical="center"/>
    </xf>
    <xf numFmtId="42" fontId="3" fillId="4" borderId="44" xfId="3" applyFont="1" applyFill="1" applyBorder="1" applyAlignment="1">
      <alignment horizontal="center" vertical="center"/>
    </xf>
    <xf numFmtId="15" fontId="4" fillId="0" borderId="0" xfId="0" applyNumberFormat="1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14" fontId="3" fillId="0" borderId="43" xfId="0" applyNumberFormat="1" applyFont="1" applyFill="1" applyBorder="1" applyAlignment="1">
      <alignment horizontal="center" vertical="center"/>
    </xf>
    <xf numFmtId="14" fontId="3" fillId="0" borderId="31" xfId="0" applyNumberFormat="1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42" fontId="7" fillId="4" borderId="28" xfId="2" applyNumberFormat="1" applyFont="1" applyFill="1" applyBorder="1" applyAlignment="1">
      <alignment horizontal="center" vertical="center"/>
    </xf>
    <xf numFmtId="42" fontId="7" fillId="4" borderId="12" xfId="2" applyNumberFormat="1" applyFont="1" applyFill="1" applyBorder="1" applyAlignment="1">
      <alignment horizontal="center" vertical="center"/>
    </xf>
    <xf numFmtId="42" fontId="7" fillId="4" borderId="28" xfId="2" applyNumberFormat="1" applyFont="1" applyFill="1" applyBorder="1" applyAlignment="1">
      <alignment horizontal="center"/>
    </xf>
    <xf numFmtId="42" fontId="7" fillId="4" borderId="29" xfId="2" applyNumberFormat="1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50" xfId="0" applyFont="1" applyFill="1" applyBorder="1" applyAlignment="1">
      <alignment horizontal="center" vertical="center"/>
    </xf>
    <xf numFmtId="14" fontId="7" fillId="0" borderId="41" xfId="0" applyNumberFormat="1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42" fontId="7" fillId="4" borderId="28" xfId="3" applyFont="1" applyFill="1" applyBorder="1" applyAlignment="1">
      <alignment horizontal="center" vertical="center"/>
    </xf>
    <xf numFmtId="42" fontId="7" fillId="4" borderId="12" xfId="3" applyFont="1" applyFill="1" applyBorder="1" applyAlignment="1">
      <alignment horizontal="center" vertical="center"/>
    </xf>
    <xf numFmtId="42" fontId="7" fillId="4" borderId="29" xfId="3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7" fillId="2" borderId="25" xfId="0" applyFont="1" applyFill="1" applyBorder="1" applyAlignment="1">
      <alignment horizontal="center"/>
    </xf>
    <xf numFmtId="0" fontId="7" fillId="2" borderId="50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42" fontId="7" fillId="4" borderId="28" xfId="3" applyFont="1" applyFill="1" applyBorder="1" applyAlignment="1">
      <alignment horizontal="center"/>
    </xf>
    <xf numFmtId="42" fontId="7" fillId="4" borderId="29" xfId="3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45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12" fillId="3" borderId="42" xfId="0" applyFont="1" applyFill="1" applyBorder="1" applyAlignment="1">
      <alignment horizontal="center" vertical="center"/>
    </xf>
    <xf numFmtId="0" fontId="12" fillId="3" borderId="38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3" fillId="0" borderId="0" xfId="0" applyFont="1" applyFill="1" applyAlignment="1">
      <alignment horizontal="center" vertical="center"/>
    </xf>
    <xf numFmtId="15" fontId="13" fillId="0" borderId="0" xfId="0" applyNumberFormat="1" applyFont="1" applyFill="1" applyBorder="1" applyAlignment="1">
      <alignment horizontal="center" vertical="center"/>
    </xf>
    <xf numFmtId="14" fontId="3" fillId="0" borderId="38" xfId="0" applyNumberFormat="1" applyFont="1" applyFill="1" applyBorder="1" applyAlignment="1">
      <alignment horizontal="center" vertical="center"/>
    </xf>
    <xf numFmtId="14" fontId="3" fillId="0" borderId="41" xfId="0" applyNumberFormat="1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5" fontId="4" fillId="0" borderId="0" xfId="0" applyNumberFormat="1" applyFont="1" applyFill="1" applyAlignment="1">
      <alignment horizontal="center"/>
    </xf>
    <xf numFmtId="0" fontId="7" fillId="4" borderId="4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42" fontId="3" fillId="4" borderId="28" xfId="3" applyFont="1" applyFill="1" applyBorder="1" applyAlignment="1">
      <alignment horizontal="center" vertical="center"/>
    </xf>
    <xf numFmtId="42" fontId="3" fillId="4" borderId="29" xfId="3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15" fontId="11" fillId="0" borderId="0" xfId="0" applyNumberFormat="1" applyFont="1" applyBorder="1" applyAlignment="1">
      <alignment horizontal="center"/>
    </xf>
    <xf numFmtId="0" fontId="7" fillId="3" borderId="3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3" fillId="0" borderId="28" xfId="3" applyNumberFormat="1" applyFont="1" applyFill="1" applyBorder="1" applyAlignment="1">
      <alignment horizontal="left"/>
    </xf>
    <xf numFmtId="0" fontId="3" fillId="0" borderId="28" xfId="3" applyNumberFormat="1" applyFont="1" applyFill="1" applyBorder="1"/>
    <xf numFmtId="0" fontId="3" fillId="0" borderId="29" xfId="3" applyNumberFormat="1" applyFont="1" applyFill="1" applyBorder="1"/>
    <xf numFmtId="0" fontId="3" fillId="0" borderId="1" xfId="3" applyNumberFormat="1" applyFont="1" applyFill="1" applyBorder="1" applyAlignment="1">
      <alignment horizontal="center" vertical="center"/>
    </xf>
    <xf numFmtId="0" fontId="3" fillId="0" borderId="1" xfId="3" applyNumberFormat="1" applyFont="1" applyFill="1" applyBorder="1" applyAlignment="1">
      <alignment horizontal="center"/>
    </xf>
    <xf numFmtId="0" fontId="3" fillId="0" borderId="1" xfId="3" applyNumberFormat="1" applyFont="1" applyFill="1" applyBorder="1"/>
    <xf numFmtId="0" fontId="3" fillId="0" borderId="40" xfId="3" applyNumberFormat="1" applyFont="1" applyFill="1" applyBorder="1"/>
    <xf numFmtId="0" fontId="3" fillId="0" borderId="1" xfId="3" quotePrefix="1" applyNumberFormat="1" applyFont="1" applyFill="1" applyBorder="1" applyAlignment="1">
      <alignment horizontal="center"/>
    </xf>
    <xf numFmtId="0" fontId="12" fillId="0" borderId="1" xfId="3" applyNumberFormat="1" applyFont="1" applyFill="1" applyBorder="1" applyAlignment="1">
      <alignment horizontal="center"/>
    </xf>
    <xf numFmtId="0" fontId="3" fillId="0" borderId="1" xfId="3" quotePrefix="1" applyNumberFormat="1" applyFont="1" applyFill="1" applyBorder="1" applyAlignment="1">
      <alignment horizontal="right"/>
    </xf>
    <xf numFmtId="0" fontId="3" fillId="0" borderId="1" xfId="3" applyNumberFormat="1" applyFont="1" applyFill="1" applyBorder="1" applyAlignment="1">
      <alignment horizontal="right"/>
    </xf>
    <xf numFmtId="0" fontId="3" fillId="0" borderId="12" xfId="3" quotePrefix="1" applyNumberFormat="1" applyFont="1" applyFill="1" applyBorder="1" applyAlignment="1">
      <alignment horizontal="right"/>
    </xf>
    <xf numFmtId="0" fontId="3" fillId="0" borderId="12" xfId="3" applyNumberFormat="1" applyFont="1" applyFill="1" applyBorder="1" applyAlignment="1">
      <alignment horizontal="right"/>
    </xf>
    <xf numFmtId="0" fontId="3" fillId="0" borderId="12" xfId="3" applyNumberFormat="1" applyFont="1" applyFill="1" applyBorder="1"/>
    <xf numFmtId="0" fontId="3" fillId="0" borderId="30" xfId="3" applyNumberFormat="1" applyFont="1" applyFill="1" applyBorder="1"/>
    <xf numFmtId="0" fontId="7" fillId="0" borderId="22" xfId="3" applyNumberFormat="1" applyFont="1" applyFill="1" applyBorder="1"/>
    <xf numFmtId="0" fontId="7" fillId="0" borderId="23" xfId="3" applyNumberFormat="1" applyFont="1" applyFill="1" applyBorder="1"/>
    <xf numFmtId="0" fontId="7" fillId="0" borderId="18" xfId="3" applyNumberFormat="1" applyFont="1" applyFill="1" applyBorder="1"/>
    <xf numFmtId="0" fontId="7" fillId="0" borderId="27" xfId="3" applyNumberFormat="1" applyFont="1" applyFill="1" applyBorder="1"/>
  </cellXfs>
  <cellStyles count="4">
    <cellStyle name="Comma" xfId="1" builtinId="3"/>
    <cellStyle name="Comma [0]" xfId="2" builtinId="6"/>
    <cellStyle name="Currency [0]" xfId="3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opLeftCell="C28" zoomScale="85" zoomScaleNormal="85" workbookViewId="0">
      <selection activeCell="D15" sqref="D15"/>
    </sheetView>
  </sheetViews>
  <sheetFormatPr defaultRowHeight="24.95" customHeight="1" x14ac:dyDescent="0.25"/>
  <cols>
    <col min="2" max="2" width="24" customWidth="1"/>
    <col min="3" max="3" width="32.85546875" customWidth="1"/>
    <col min="4" max="4" width="28.5703125" customWidth="1"/>
    <col min="5" max="5" width="23.42578125" customWidth="1"/>
    <col min="6" max="6" width="20.7109375" style="258" customWidth="1"/>
    <col min="7" max="7" width="41.140625" customWidth="1"/>
    <col min="8" max="8" width="36.28515625" customWidth="1"/>
    <col min="9" max="9" width="18.7109375" style="258" customWidth="1"/>
  </cols>
  <sheetData>
    <row r="2" spans="2:9" ht="24.95" customHeight="1" x14ac:dyDescent="0.25">
      <c r="B2" s="363" t="s">
        <v>202</v>
      </c>
      <c r="C2" s="363"/>
      <c r="D2" s="363"/>
      <c r="E2" s="363"/>
      <c r="F2" s="363"/>
      <c r="G2" s="363"/>
      <c r="H2" s="363"/>
      <c r="I2" s="363"/>
    </row>
    <row r="3" spans="2:9" ht="24.95" customHeight="1" x14ac:dyDescent="0.25">
      <c r="B3" s="363" t="s">
        <v>186</v>
      </c>
      <c r="C3" s="363"/>
      <c r="D3" s="363"/>
      <c r="E3" s="363"/>
      <c r="F3" s="363"/>
      <c r="G3" s="363"/>
      <c r="H3" s="363"/>
      <c r="I3" s="363"/>
    </row>
    <row r="4" spans="2:9" ht="24.95" customHeight="1" x14ac:dyDescent="0.3">
      <c r="B4" s="364" t="s">
        <v>239</v>
      </c>
      <c r="C4" s="364"/>
      <c r="D4" s="364"/>
      <c r="E4" s="364"/>
      <c r="F4" s="364"/>
      <c r="G4" s="364"/>
      <c r="H4" s="364"/>
      <c r="I4" s="364"/>
    </row>
    <row r="5" spans="2:9" ht="24.95" customHeight="1" thickBot="1" x14ac:dyDescent="0.3">
      <c r="B5" s="161"/>
      <c r="C5" s="161"/>
      <c r="D5" s="161"/>
      <c r="E5" s="161"/>
      <c r="F5" s="250"/>
      <c r="G5" s="161"/>
      <c r="H5" s="161"/>
      <c r="I5" s="250"/>
    </row>
    <row r="6" spans="2:9" ht="24.95" customHeight="1" thickBot="1" x14ac:dyDescent="0.3">
      <c r="B6" s="245" t="s">
        <v>25</v>
      </c>
      <c r="C6" s="246"/>
      <c r="D6" s="246"/>
      <c r="E6" s="246"/>
      <c r="F6" s="251"/>
      <c r="G6" s="248" t="s">
        <v>35</v>
      </c>
      <c r="H6" s="248"/>
      <c r="I6" s="272"/>
    </row>
    <row r="7" spans="2:9" ht="24.95" customHeight="1" x14ac:dyDescent="0.25">
      <c r="B7" s="242" t="s">
        <v>27</v>
      </c>
      <c r="C7" s="8"/>
      <c r="D7" s="8"/>
      <c r="E7" s="8"/>
      <c r="F7" s="252"/>
      <c r="G7" s="239" t="s">
        <v>36</v>
      </c>
      <c r="H7" s="239" t="s">
        <v>194</v>
      </c>
      <c r="I7" s="252"/>
    </row>
    <row r="8" spans="2:9" ht="24.95" customHeight="1" x14ac:dyDescent="0.25">
      <c r="B8" s="140" t="s">
        <v>28</v>
      </c>
      <c r="C8" s="141"/>
      <c r="D8" s="141"/>
      <c r="E8" s="141"/>
      <c r="F8" s="252"/>
      <c r="G8" s="239" t="s">
        <v>37</v>
      </c>
      <c r="H8" s="239"/>
      <c r="I8" s="252"/>
    </row>
    <row r="9" spans="2:9" ht="24.95" customHeight="1" x14ac:dyDescent="0.25">
      <c r="B9" s="7"/>
      <c r="C9" s="8" t="s">
        <v>29</v>
      </c>
      <c r="D9" s="137">
        <v>1110165268</v>
      </c>
      <c r="E9" s="8"/>
      <c r="F9" s="253"/>
      <c r="G9" s="238"/>
      <c r="H9" s="239" t="s">
        <v>187</v>
      </c>
      <c r="I9" s="253"/>
    </row>
    <row r="10" spans="2:9" ht="24.95" customHeight="1" x14ac:dyDescent="0.25">
      <c r="B10" s="7"/>
      <c r="C10" s="238" t="s">
        <v>246</v>
      </c>
      <c r="D10" s="137">
        <v>35806625</v>
      </c>
      <c r="E10" s="238" t="s">
        <v>248</v>
      </c>
      <c r="F10" s="253">
        <v>826165</v>
      </c>
      <c r="G10" s="238"/>
      <c r="H10" s="238" t="s">
        <v>188</v>
      </c>
      <c r="I10" s="253">
        <v>208037000</v>
      </c>
    </row>
    <row r="11" spans="2:9" ht="24.95" customHeight="1" x14ac:dyDescent="0.25">
      <c r="B11" s="7"/>
      <c r="C11" s="264"/>
      <c r="D11" s="264"/>
      <c r="E11" s="264" t="s">
        <v>249</v>
      </c>
      <c r="F11" s="254">
        <v>11791758</v>
      </c>
      <c r="G11" s="240"/>
      <c r="H11" s="241" t="s">
        <v>60</v>
      </c>
      <c r="I11" s="253">
        <v>10582109</v>
      </c>
    </row>
    <row r="12" spans="2:9" ht="24.95" customHeight="1" x14ac:dyDescent="0.25">
      <c r="B12" s="7"/>
      <c r="C12" s="264"/>
      <c r="D12" s="264"/>
      <c r="E12" s="264" t="s">
        <v>250</v>
      </c>
      <c r="F12" s="254">
        <v>3707502</v>
      </c>
      <c r="G12" s="238"/>
      <c r="H12" s="238" t="s">
        <v>62</v>
      </c>
      <c r="I12" s="253">
        <v>13606910</v>
      </c>
    </row>
    <row r="13" spans="2:9" ht="24.95" customHeight="1" x14ac:dyDescent="0.25">
      <c r="B13" s="7"/>
      <c r="C13" s="264"/>
      <c r="D13" s="264"/>
      <c r="E13" s="264" t="s">
        <v>251</v>
      </c>
      <c r="F13" s="254">
        <v>3981200</v>
      </c>
      <c r="G13" s="238"/>
      <c r="H13" s="238" t="s">
        <v>225</v>
      </c>
      <c r="I13" s="253">
        <v>2363321</v>
      </c>
    </row>
    <row r="14" spans="2:9" ht="24.95" customHeight="1" x14ac:dyDescent="0.25">
      <c r="B14" s="7"/>
      <c r="C14" s="264"/>
      <c r="D14" s="264"/>
      <c r="E14" s="264" t="s">
        <v>252</v>
      </c>
      <c r="F14" s="254">
        <v>1500000</v>
      </c>
      <c r="G14" s="238"/>
      <c r="H14" s="238" t="s">
        <v>203</v>
      </c>
      <c r="I14" s="253">
        <v>3122100</v>
      </c>
    </row>
    <row r="15" spans="2:9" ht="24.95" customHeight="1" x14ac:dyDescent="0.25">
      <c r="B15" s="7"/>
      <c r="C15" s="264"/>
      <c r="D15" s="264"/>
      <c r="E15" s="264" t="s">
        <v>247</v>
      </c>
      <c r="F15" s="262">
        <v>14000000</v>
      </c>
      <c r="G15" s="240"/>
      <c r="H15" s="238" t="s">
        <v>150</v>
      </c>
      <c r="I15" s="253">
        <v>9889543</v>
      </c>
    </row>
    <row r="16" spans="2:9" ht="24.95" customHeight="1" x14ac:dyDescent="0.25">
      <c r="B16" s="7"/>
      <c r="C16" s="264"/>
      <c r="D16" s="264"/>
      <c r="E16" s="264"/>
      <c r="F16" s="254">
        <f>SUM(F10:F15)</f>
        <v>35806625</v>
      </c>
      <c r="G16" s="238"/>
      <c r="H16" s="238" t="s">
        <v>228</v>
      </c>
      <c r="I16" s="253">
        <v>9437648</v>
      </c>
    </row>
    <row r="17" spans="2:9" ht="24.95" customHeight="1" x14ac:dyDescent="0.25">
      <c r="B17" s="7"/>
      <c r="C17" s="238" t="s">
        <v>30</v>
      </c>
      <c r="D17" s="261">
        <v>108784153</v>
      </c>
      <c r="E17" s="238"/>
      <c r="F17" s="253"/>
      <c r="G17" s="238"/>
      <c r="H17" s="241" t="s">
        <v>226</v>
      </c>
      <c r="I17" s="253">
        <v>8625</v>
      </c>
    </row>
    <row r="18" spans="2:9" ht="24.95" customHeight="1" x14ac:dyDescent="0.25">
      <c r="B18" s="7"/>
      <c r="C18" s="238" t="s">
        <v>31</v>
      </c>
      <c r="D18" s="137">
        <v>20950000</v>
      </c>
      <c r="E18" s="238"/>
      <c r="F18" s="252"/>
      <c r="G18" s="238"/>
      <c r="H18" s="238" t="s">
        <v>227</v>
      </c>
      <c r="I18" s="253">
        <v>17339060</v>
      </c>
    </row>
    <row r="19" spans="2:9" ht="24.95" customHeight="1" x14ac:dyDescent="0.25">
      <c r="B19" s="7"/>
      <c r="C19" s="238" t="s">
        <v>51</v>
      </c>
      <c r="D19" s="261">
        <v>225000000</v>
      </c>
      <c r="E19" s="238"/>
      <c r="F19" s="253"/>
      <c r="G19" s="238"/>
      <c r="H19" s="238" t="s">
        <v>244</v>
      </c>
      <c r="I19" s="253">
        <v>6217100</v>
      </c>
    </row>
    <row r="20" spans="2:9" ht="24.95" customHeight="1" x14ac:dyDescent="0.25">
      <c r="B20" s="7"/>
      <c r="C20" s="238" t="s">
        <v>52</v>
      </c>
      <c r="D20" s="263">
        <v>7945115</v>
      </c>
      <c r="E20" s="238"/>
      <c r="F20" s="253"/>
      <c r="G20" s="238"/>
      <c r="H20" s="238" t="s">
        <v>204</v>
      </c>
      <c r="I20" s="253">
        <v>9225000</v>
      </c>
    </row>
    <row r="21" spans="2:9" ht="24.95" customHeight="1" x14ac:dyDescent="0.25">
      <c r="B21" s="7"/>
      <c r="C21" s="264"/>
      <c r="D21" s="264"/>
      <c r="E21" s="264"/>
      <c r="F21" s="254"/>
      <c r="G21" s="238"/>
      <c r="H21" s="238" t="s">
        <v>245</v>
      </c>
      <c r="I21" s="273">
        <v>1644000</v>
      </c>
    </row>
    <row r="22" spans="2:9" ht="24.95" customHeight="1" x14ac:dyDescent="0.25">
      <c r="B22" s="7"/>
      <c r="C22" s="238"/>
      <c r="D22" s="238"/>
      <c r="E22" s="238"/>
      <c r="F22" s="255"/>
      <c r="G22" s="238"/>
      <c r="H22" s="238"/>
      <c r="I22" s="253"/>
    </row>
    <row r="23" spans="2:9" ht="24.95" customHeight="1" x14ac:dyDescent="0.25">
      <c r="B23" s="7"/>
      <c r="C23" s="239" t="s">
        <v>42</v>
      </c>
      <c r="D23" s="239"/>
      <c r="E23" s="265">
        <f>SUM(D9:D20)</f>
        <v>1508651161</v>
      </c>
      <c r="F23" s="256"/>
      <c r="G23" s="238"/>
      <c r="H23" s="239" t="s">
        <v>189</v>
      </c>
      <c r="I23" s="257">
        <f>SUM(I10:I21)</f>
        <v>291472416</v>
      </c>
    </row>
    <row r="24" spans="2:9" ht="24.95" customHeight="1" x14ac:dyDescent="0.25">
      <c r="B24" s="242" t="s">
        <v>32</v>
      </c>
      <c r="C24" s="239"/>
      <c r="D24" s="239"/>
      <c r="E24" s="239"/>
      <c r="F24" s="253"/>
      <c r="G24" s="239" t="s">
        <v>190</v>
      </c>
      <c r="H24" s="238"/>
      <c r="I24" s="253"/>
    </row>
    <row r="25" spans="2:9" ht="24.95" customHeight="1" x14ac:dyDescent="0.25">
      <c r="B25" s="7"/>
      <c r="C25" s="238" t="s">
        <v>33</v>
      </c>
      <c r="D25" s="238"/>
      <c r="E25" s="238"/>
      <c r="F25" s="253"/>
      <c r="G25" s="238"/>
      <c r="H25" s="239" t="s">
        <v>191</v>
      </c>
      <c r="I25" s="253"/>
    </row>
    <row r="26" spans="2:9" ht="24.95" customHeight="1" x14ac:dyDescent="0.25">
      <c r="B26" s="7"/>
      <c r="C26" s="238"/>
      <c r="E26" s="238"/>
      <c r="F26" s="253"/>
      <c r="G26" s="238"/>
      <c r="H26" s="239" t="s">
        <v>192</v>
      </c>
      <c r="I26" s="253"/>
    </row>
    <row r="27" spans="2:9" ht="24.95" customHeight="1" x14ac:dyDescent="0.25">
      <c r="B27" s="7"/>
      <c r="C27" s="238" t="s">
        <v>34</v>
      </c>
      <c r="D27" s="261">
        <v>901699664</v>
      </c>
      <c r="E27" s="238"/>
      <c r="F27" s="253"/>
      <c r="G27" s="238"/>
      <c r="H27" s="238" t="s">
        <v>74</v>
      </c>
      <c r="I27" s="253">
        <v>8200000</v>
      </c>
    </row>
    <row r="28" spans="2:9" ht="24.95" customHeight="1" x14ac:dyDescent="0.25">
      <c r="B28" s="7"/>
      <c r="C28" s="238" t="s">
        <v>148</v>
      </c>
      <c r="D28" s="263">
        <v>796646525</v>
      </c>
      <c r="E28" s="238"/>
      <c r="F28" s="253"/>
      <c r="G28" s="238"/>
      <c r="H28" s="238" t="s">
        <v>76</v>
      </c>
      <c r="I28" s="252">
        <v>636925000</v>
      </c>
    </row>
    <row r="29" spans="2:9" ht="24.95" customHeight="1" x14ac:dyDescent="0.25">
      <c r="B29" s="7"/>
      <c r="C29" s="238" t="s">
        <v>149</v>
      </c>
      <c r="D29" s="261">
        <f>D27-D28</f>
        <v>105053139</v>
      </c>
      <c r="E29" s="238"/>
      <c r="F29" s="253"/>
      <c r="G29" s="179"/>
      <c r="H29" s="179" t="s">
        <v>47</v>
      </c>
      <c r="I29" s="274">
        <v>104250000</v>
      </c>
    </row>
    <row r="30" spans="2:9" ht="24.95" customHeight="1" x14ac:dyDescent="0.25">
      <c r="B30" s="7"/>
      <c r="C30" s="238"/>
      <c r="D30" s="238"/>
      <c r="E30" s="238"/>
      <c r="F30" s="253"/>
      <c r="G30" s="238"/>
      <c r="H30" s="238" t="s">
        <v>48</v>
      </c>
      <c r="I30" s="252">
        <v>308422321</v>
      </c>
    </row>
    <row r="31" spans="2:9" ht="24.95" customHeight="1" x14ac:dyDescent="0.25">
      <c r="B31" s="7"/>
      <c r="C31" s="238"/>
      <c r="D31" s="238"/>
      <c r="E31" s="238"/>
      <c r="F31" s="253"/>
      <c r="G31" s="239" t="s">
        <v>40</v>
      </c>
      <c r="H31" s="238"/>
      <c r="I31" s="252"/>
    </row>
    <row r="32" spans="2:9" ht="24.95" customHeight="1" x14ac:dyDescent="0.25">
      <c r="B32" s="7"/>
      <c r="C32" s="238"/>
      <c r="D32" s="238"/>
      <c r="E32" s="238"/>
      <c r="F32" s="252"/>
      <c r="G32" s="238"/>
      <c r="H32" s="238" t="s">
        <v>104</v>
      </c>
      <c r="I32" s="275">
        <v>264434563</v>
      </c>
    </row>
    <row r="33" spans="2:9" ht="24.95" customHeight="1" x14ac:dyDescent="0.25">
      <c r="B33" s="7"/>
      <c r="C33" s="238"/>
      <c r="D33" s="238"/>
      <c r="E33" s="238"/>
      <c r="F33" s="252"/>
      <c r="G33" s="238"/>
      <c r="H33" s="238"/>
      <c r="I33" s="252"/>
    </row>
    <row r="34" spans="2:9" ht="24.95" customHeight="1" x14ac:dyDescent="0.25">
      <c r="B34" s="7"/>
      <c r="C34" s="239" t="s">
        <v>43</v>
      </c>
      <c r="D34" s="239"/>
      <c r="E34" s="265">
        <f>D29</f>
        <v>105053139</v>
      </c>
      <c r="F34" s="257">
        <f>F29</f>
        <v>0</v>
      </c>
      <c r="G34" s="238"/>
      <c r="H34" s="239" t="s">
        <v>193</v>
      </c>
      <c r="I34" s="276">
        <f>SUM(I27:I32)</f>
        <v>1322231884</v>
      </c>
    </row>
    <row r="35" spans="2:9" ht="24.95" customHeight="1" thickBot="1" x14ac:dyDescent="0.3">
      <c r="B35" s="7"/>
      <c r="C35" s="259" t="s">
        <v>41</v>
      </c>
      <c r="D35" s="141"/>
      <c r="E35" s="141"/>
      <c r="F35" s="266"/>
      <c r="G35" s="238"/>
      <c r="H35" s="365" t="s">
        <v>41</v>
      </c>
      <c r="I35" s="366"/>
    </row>
    <row r="36" spans="2:9" ht="24.95" customHeight="1" thickBot="1" x14ac:dyDescent="0.3">
      <c r="B36" s="367" t="s">
        <v>39</v>
      </c>
      <c r="C36" s="361"/>
      <c r="D36" s="361"/>
      <c r="E36" s="271">
        <f>E23+E34</f>
        <v>1613704300</v>
      </c>
      <c r="F36" s="267"/>
      <c r="G36" s="361" t="s">
        <v>44</v>
      </c>
      <c r="H36" s="362"/>
      <c r="I36" s="277">
        <f>SUM(I23+I34)</f>
        <v>1613704300</v>
      </c>
    </row>
  </sheetData>
  <mergeCells count="6">
    <mergeCell ref="G36:H36"/>
    <mergeCell ref="B2:I2"/>
    <mergeCell ref="B3:I3"/>
    <mergeCell ref="B4:I4"/>
    <mergeCell ref="H35:I35"/>
    <mergeCell ref="B36:D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34"/>
  <sheetViews>
    <sheetView topLeftCell="B1" zoomScaleNormal="100" workbookViewId="0">
      <pane ySplit="5" topLeftCell="A321" activePane="bottomLeft" state="frozen"/>
      <selection pane="bottomLeft" activeCell="C257" sqref="C257"/>
    </sheetView>
  </sheetViews>
  <sheetFormatPr defaultRowHeight="24.95" customHeight="1" x14ac:dyDescent="0.25"/>
  <cols>
    <col min="1" max="1" width="9.140625" style="1"/>
    <col min="2" max="2" width="19.42578125" style="1" customWidth="1"/>
    <col min="3" max="3" width="64.7109375" style="1" customWidth="1"/>
    <col min="4" max="4" width="15.5703125" style="37" customWidth="1"/>
    <col min="5" max="5" width="21.7109375" style="38" customWidth="1"/>
    <col min="6" max="6" width="19.42578125" style="38" customWidth="1"/>
    <col min="7" max="7" width="20.7109375" style="38" customWidth="1"/>
    <col min="8" max="8" width="21.5703125" style="38" customWidth="1"/>
    <col min="9" max="9" width="22.5703125" style="1" customWidth="1"/>
    <col min="10" max="10" width="10.140625" style="1" bestFit="1" customWidth="1"/>
    <col min="11" max="11" width="11.28515625" style="1" customWidth="1"/>
    <col min="12" max="12" width="22.28515625" style="1" customWidth="1"/>
    <col min="13" max="13" width="9.140625" style="1"/>
    <col min="14" max="14" width="12.28515625" style="1" customWidth="1"/>
    <col min="15" max="15" width="13.28515625" style="1" customWidth="1"/>
    <col min="16" max="16" width="9.140625" style="1"/>
    <col min="17" max="17" width="12" style="1" customWidth="1"/>
    <col min="18" max="16384" width="9.140625" style="1"/>
  </cols>
  <sheetData>
    <row r="1" spans="2:9" ht="24.95" customHeight="1" x14ac:dyDescent="0.3">
      <c r="B1" s="371" t="s">
        <v>0</v>
      </c>
      <c r="C1" s="371"/>
      <c r="D1" s="371"/>
      <c r="E1" s="371"/>
      <c r="F1" s="371"/>
      <c r="G1" s="371"/>
      <c r="H1" s="371"/>
      <c r="I1" s="371"/>
    </row>
    <row r="2" spans="2:9" ht="24.95" customHeight="1" x14ac:dyDescent="0.3">
      <c r="B2" s="364" t="s">
        <v>240</v>
      </c>
      <c r="C2" s="364"/>
      <c r="D2" s="364"/>
      <c r="E2" s="364"/>
      <c r="F2" s="364"/>
      <c r="G2" s="364"/>
      <c r="H2" s="364"/>
      <c r="I2" s="364"/>
    </row>
    <row r="3" spans="2:9" ht="24.95" customHeight="1" thickBot="1" x14ac:dyDescent="0.35">
      <c r="B3" s="15"/>
      <c r="C3" s="15"/>
      <c r="D3" s="15"/>
      <c r="E3" s="15"/>
      <c r="F3" s="15"/>
      <c r="G3" s="15"/>
      <c r="H3" s="15"/>
      <c r="I3" s="15"/>
    </row>
    <row r="4" spans="2:9" ht="24.95" customHeight="1" x14ac:dyDescent="0.25">
      <c r="B4" s="386" t="s">
        <v>1</v>
      </c>
      <c r="C4" s="384" t="s">
        <v>2</v>
      </c>
      <c r="D4" s="384" t="s">
        <v>3</v>
      </c>
      <c r="E4" s="372" t="s">
        <v>4</v>
      </c>
      <c r="F4" s="372" t="s">
        <v>5</v>
      </c>
      <c r="G4" s="374" t="s">
        <v>6</v>
      </c>
      <c r="H4" s="375"/>
      <c r="I4" s="5"/>
    </row>
    <row r="5" spans="2:9" ht="24.95" customHeight="1" thickBot="1" x14ac:dyDescent="0.3">
      <c r="B5" s="387"/>
      <c r="C5" s="385"/>
      <c r="D5" s="385"/>
      <c r="E5" s="373"/>
      <c r="F5" s="373"/>
      <c r="G5" s="344" t="s">
        <v>4</v>
      </c>
      <c r="H5" s="345" t="s">
        <v>5</v>
      </c>
    </row>
    <row r="6" spans="2:9" ht="24.95" customHeight="1" x14ac:dyDescent="0.25">
      <c r="B6" s="382">
        <v>44562</v>
      </c>
      <c r="C6" s="16" t="s">
        <v>106</v>
      </c>
      <c r="D6" s="17"/>
      <c r="E6" s="18"/>
      <c r="F6" s="19"/>
      <c r="G6" s="18">
        <f>'Neraca Desember''21'!D9</f>
        <v>1110165268</v>
      </c>
      <c r="H6" s="40"/>
    </row>
    <row r="7" spans="2:9" ht="24.95" customHeight="1" x14ac:dyDescent="0.25">
      <c r="B7" s="383"/>
      <c r="C7" s="341"/>
      <c r="D7" s="20"/>
      <c r="E7" s="343"/>
      <c r="F7" s="343"/>
      <c r="G7" s="21"/>
      <c r="H7" s="41"/>
    </row>
    <row r="8" spans="2:9" ht="24.95" customHeight="1" x14ac:dyDescent="0.25">
      <c r="B8" s="383"/>
      <c r="C8" s="228" t="s">
        <v>107</v>
      </c>
      <c r="D8" s="342"/>
      <c r="E8" s="343"/>
      <c r="F8" s="343"/>
      <c r="G8" s="21"/>
      <c r="H8" s="41"/>
    </row>
    <row r="9" spans="2:9" ht="24.95" customHeight="1" x14ac:dyDescent="0.25">
      <c r="B9" s="368">
        <v>44562</v>
      </c>
      <c r="C9" s="228" t="s">
        <v>205</v>
      </c>
      <c r="D9" s="20" t="s">
        <v>117</v>
      </c>
      <c r="E9" s="297">
        <f>'Neraca Desember''21'!I20</f>
        <v>9225000</v>
      </c>
      <c r="F9" s="297"/>
      <c r="G9" s="33"/>
      <c r="H9" s="280"/>
    </row>
    <row r="10" spans="2:9" ht="24.95" customHeight="1" x14ac:dyDescent="0.25">
      <c r="B10" s="370"/>
      <c r="C10" s="20" t="s">
        <v>80</v>
      </c>
      <c r="D10" s="20" t="s">
        <v>83</v>
      </c>
      <c r="E10" s="297"/>
      <c r="F10" s="297">
        <f>E9</f>
        <v>9225000</v>
      </c>
      <c r="G10" s="33"/>
      <c r="H10" s="280" t="s">
        <v>110</v>
      </c>
    </row>
    <row r="11" spans="2:9" ht="24.95" customHeight="1" x14ac:dyDescent="0.25">
      <c r="B11" s="370"/>
      <c r="C11" s="228" t="s">
        <v>306</v>
      </c>
      <c r="D11" s="20"/>
      <c r="E11" s="297"/>
      <c r="F11" s="297"/>
      <c r="G11" s="33"/>
      <c r="H11" s="280"/>
    </row>
    <row r="12" spans="2:9" ht="24.95" customHeight="1" x14ac:dyDescent="0.25">
      <c r="B12" s="368">
        <v>44562</v>
      </c>
      <c r="C12" s="228" t="s">
        <v>307</v>
      </c>
      <c r="D12" s="302">
        <v>4000.1</v>
      </c>
      <c r="E12" s="297">
        <f>'Neraca Desember''21'!I21</f>
        <v>1644000</v>
      </c>
      <c r="F12" s="297"/>
      <c r="G12" s="33"/>
      <c r="H12" s="280"/>
    </row>
    <row r="13" spans="2:9" ht="24.95" customHeight="1" x14ac:dyDescent="0.25">
      <c r="B13" s="370"/>
      <c r="C13" s="20" t="s">
        <v>81</v>
      </c>
      <c r="D13" s="20">
        <v>4000.02</v>
      </c>
      <c r="E13" s="297"/>
      <c r="F13" s="297">
        <f>E12</f>
        <v>1644000</v>
      </c>
      <c r="G13" s="33"/>
      <c r="H13" s="280"/>
    </row>
    <row r="14" spans="2:9" ht="24.95" customHeight="1" x14ac:dyDescent="0.25">
      <c r="B14" s="370"/>
      <c r="C14" s="228" t="s">
        <v>306</v>
      </c>
      <c r="D14" s="20"/>
      <c r="E14" s="297"/>
      <c r="F14" s="297"/>
      <c r="G14" s="33"/>
      <c r="H14" s="280"/>
    </row>
    <row r="15" spans="2:9" ht="24.95" customHeight="1" x14ac:dyDescent="0.25">
      <c r="B15" s="368">
        <v>44593</v>
      </c>
      <c r="C15" s="228" t="s">
        <v>211</v>
      </c>
      <c r="D15" s="20" t="s">
        <v>53</v>
      </c>
      <c r="E15" s="297">
        <v>1500000</v>
      </c>
      <c r="F15" s="297"/>
      <c r="G15" s="33">
        <f>F16</f>
        <v>1500000</v>
      </c>
      <c r="H15" s="41"/>
    </row>
    <row r="16" spans="2:9" ht="24.95" customHeight="1" x14ac:dyDescent="0.25">
      <c r="B16" s="370"/>
      <c r="C16" s="20" t="s">
        <v>76</v>
      </c>
      <c r="D16" s="20" t="s">
        <v>77</v>
      </c>
      <c r="E16" s="297"/>
      <c r="F16" s="297">
        <f>E15</f>
        <v>1500000</v>
      </c>
      <c r="G16" s="33"/>
      <c r="H16" s="41"/>
    </row>
    <row r="17" spans="2:8" ht="24.95" customHeight="1" x14ac:dyDescent="0.25">
      <c r="B17" s="370"/>
      <c r="C17" s="228" t="s">
        <v>305</v>
      </c>
      <c r="D17" s="342"/>
      <c r="E17" s="297"/>
      <c r="F17" s="297"/>
      <c r="G17" s="33"/>
      <c r="H17" s="41"/>
    </row>
    <row r="18" spans="2:8" ht="24.95" customHeight="1" x14ac:dyDescent="0.25">
      <c r="B18" s="368">
        <v>44621</v>
      </c>
      <c r="C18" s="228" t="s">
        <v>211</v>
      </c>
      <c r="D18" s="20" t="s">
        <v>53</v>
      </c>
      <c r="E18" s="297">
        <v>100000</v>
      </c>
      <c r="F18" s="297"/>
      <c r="G18" s="33">
        <f>F19</f>
        <v>100000</v>
      </c>
      <c r="H18" s="41"/>
    </row>
    <row r="19" spans="2:8" ht="24.95" customHeight="1" x14ac:dyDescent="0.25">
      <c r="B19" s="370"/>
      <c r="C19" s="20" t="s">
        <v>80</v>
      </c>
      <c r="D19" s="20" t="s">
        <v>83</v>
      </c>
      <c r="E19" s="297"/>
      <c r="F19" s="297">
        <f>E18</f>
        <v>100000</v>
      </c>
      <c r="G19" s="33"/>
      <c r="H19" s="41"/>
    </row>
    <row r="20" spans="2:8" ht="24.95" customHeight="1" x14ac:dyDescent="0.25">
      <c r="B20" s="370"/>
      <c r="C20" s="228" t="s">
        <v>308</v>
      </c>
      <c r="D20" s="342"/>
      <c r="E20" s="297"/>
      <c r="F20" s="297"/>
      <c r="G20" s="33"/>
      <c r="H20" s="41"/>
    </row>
    <row r="21" spans="2:8" ht="24.95" customHeight="1" x14ac:dyDescent="0.25">
      <c r="B21" s="368">
        <v>44652</v>
      </c>
      <c r="C21" s="23" t="s">
        <v>253</v>
      </c>
      <c r="D21" s="20">
        <v>6203.05</v>
      </c>
      <c r="E21" s="24">
        <v>50000</v>
      </c>
      <c r="F21" s="24"/>
      <c r="G21" s="24"/>
      <c r="H21" s="42"/>
    </row>
    <row r="22" spans="2:8" ht="24.95" customHeight="1" x14ac:dyDescent="0.25">
      <c r="B22" s="370"/>
      <c r="C22" s="25" t="s">
        <v>254</v>
      </c>
      <c r="D22" s="20">
        <v>1000.01</v>
      </c>
      <c r="E22" s="24"/>
      <c r="F22" s="24">
        <f>E21</f>
        <v>50000</v>
      </c>
      <c r="G22" s="24"/>
      <c r="H22" s="42">
        <f>F22</f>
        <v>50000</v>
      </c>
    </row>
    <row r="23" spans="2:8" ht="24.95" customHeight="1" x14ac:dyDescent="0.25">
      <c r="B23" s="370"/>
      <c r="C23" s="23" t="s">
        <v>255</v>
      </c>
      <c r="D23" s="20"/>
      <c r="E23" s="24"/>
      <c r="F23" s="24"/>
      <c r="G23" s="24"/>
      <c r="H23" s="42"/>
    </row>
    <row r="24" spans="2:8" ht="24.95" customHeight="1" x14ac:dyDescent="0.25">
      <c r="B24" s="368">
        <v>44652</v>
      </c>
      <c r="C24" s="23" t="s">
        <v>166</v>
      </c>
      <c r="D24" s="20" t="s">
        <v>123</v>
      </c>
      <c r="E24" s="24">
        <v>12000</v>
      </c>
      <c r="F24" s="24"/>
      <c r="G24" s="24"/>
      <c r="H24" s="42"/>
    </row>
    <row r="25" spans="2:8" ht="24.95" customHeight="1" x14ac:dyDescent="0.25">
      <c r="B25" s="370"/>
      <c r="C25" s="25" t="s">
        <v>254</v>
      </c>
      <c r="D25" s="20">
        <v>1000.01</v>
      </c>
      <c r="E25" s="24"/>
      <c r="F25" s="24">
        <f>E24</f>
        <v>12000</v>
      </c>
      <c r="G25" s="24"/>
      <c r="H25" s="42">
        <f>F25</f>
        <v>12000</v>
      </c>
    </row>
    <row r="26" spans="2:8" ht="24.95" customHeight="1" x14ac:dyDescent="0.25">
      <c r="B26" s="370"/>
      <c r="C26" s="23" t="s">
        <v>256</v>
      </c>
      <c r="D26" s="20"/>
      <c r="E26" s="24"/>
      <c r="F26" s="24"/>
      <c r="G26" s="24"/>
      <c r="H26" s="42"/>
    </row>
    <row r="27" spans="2:8" ht="24.95" customHeight="1" x14ac:dyDescent="0.25">
      <c r="B27" s="368">
        <v>44682</v>
      </c>
      <c r="C27" s="23" t="s">
        <v>166</v>
      </c>
      <c r="D27" s="20" t="s">
        <v>123</v>
      </c>
      <c r="E27" s="24">
        <v>20000</v>
      </c>
      <c r="F27" s="24"/>
      <c r="G27" s="24"/>
      <c r="H27" s="42"/>
    </row>
    <row r="28" spans="2:8" ht="24.95" customHeight="1" x14ac:dyDescent="0.25">
      <c r="B28" s="368"/>
      <c r="C28" s="25" t="s">
        <v>254</v>
      </c>
      <c r="D28" s="20">
        <v>1000.01</v>
      </c>
      <c r="E28" s="24"/>
      <c r="F28" s="24">
        <f>E27</f>
        <v>20000</v>
      </c>
      <c r="G28" s="24"/>
      <c r="H28" s="42">
        <f>F28</f>
        <v>20000</v>
      </c>
    </row>
    <row r="29" spans="2:8" ht="24.95" customHeight="1" x14ac:dyDescent="0.25">
      <c r="B29" s="368"/>
      <c r="C29" s="23" t="s">
        <v>257</v>
      </c>
      <c r="D29" s="20"/>
      <c r="E29" s="24"/>
      <c r="F29" s="24"/>
      <c r="G29" s="24"/>
      <c r="H29" s="42"/>
    </row>
    <row r="30" spans="2:8" ht="24.95" customHeight="1" x14ac:dyDescent="0.25">
      <c r="B30" s="368">
        <v>44682</v>
      </c>
      <c r="C30" s="23" t="s">
        <v>6</v>
      </c>
      <c r="D30" s="20" t="s">
        <v>103</v>
      </c>
      <c r="E30" s="24">
        <v>96891247</v>
      </c>
      <c r="F30" s="24"/>
      <c r="G30" s="24">
        <f>F31</f>
        <v>96891247</v>
      </c>
      <c r="H30" s="42"/>
    </row>
    <row r="31" spans="2:8" ht="24.95" customHeight="1" x14ac:dyDescent="0.25">
      <c r="B31" s="368"/>
      <c r="C31" s="25" t="s">
        <v>211</v>
      </c>
      <c r="D31" s="20" t="s">
        <v>53</v>
      </c>
      <c r="E31" s="24"/>
      <c r="F31" s="24">
        <f>E30</f>
        <v>96891247</v>
      </c>
      <c r="G31" s="24"/>
      <c r="H31" s="42">
        <f>G30</f>
        <v>96891247</v>
      </c>
    </row>
    <row r="32" spans="2:8" ht="24.95" customHeight="1" x14ac:dyDescent="0.25">
      <c r="B32" s="368"/>
      <c r="C32" s="23" t="s">
        <v>283</v>
      </c>
      <c r="D32" s="20"/>
      <c r="E32" s="24"/>
      <c r="F32" s="24"/>
      <c r="G32" s="24"/>
      <c r="H32" s="42"/>
    </row>
    <row r="33" spans="2:8" ht="24.95" customHeight="1" x14ac:dyDescent="0.25">
      <c r="B33" s="368">
        <v>44682</v>
      </c>
      <c r="C33" s="23" t="s">
        <v>133</v>
      </c>
      <c r="D33" s="20" t="s">
        <v>98</v>
      </c>
      <c r="E33" s="24">
        <v>10000000</v>
      </c>
      <c r="F33" s="24"/>
      <c r="G33" s="24"/>
      <c r="H33" s="42"/>
    </row>
    <row r="34" spans="2:8" ht="24.95" customHeight="1" x14ac:dyDescent="0.25">
      <c r="B34" s="368"/>
      <c r="C34" s="25" t="s">
        <v>8</v>
      </c>
      <c r="D34" s="20" t="s">
        <v>103</v>
      </c>
      <c r="E34" s="24"/>
      <c r="F34" s="24">
        <f>E33</f>
        <v>10000000</v>
      </c>
      <c r="G34" s="24"/>
      <c r="H34" s="42">
        <f>F34</f>
        <v>10000000</v>
      </c>
    </row>
    <row r="35" spans="2:8" ht="24.95" customHeight="1" x14ac:dyDescent="0.25">
      <c r="B35" s="368"/>
      <c r="C35" s="23" t="s">
        <v>284</v>
      </c>
      <c r="D35" s="20"/>
      <c r="E35" s="24"/>
      <c r="F35" s="24"/>
      <c r="G35" s="24"/>
      <c r="H35" s="42"/>
    </row>
    <row r="36" spans="2:8" ht="24.95" customHeight="1" x14ac:dyDescent="0.25">
      <c r="B36" s="368">
        <v>44682</v>
      </c>
      <c r="C36" s="23" t="s">
        <v>285</v>
      </c>
      <c r="D36" s="20" t="s">
        <v>97</v>
      </c>
      <c r="E36" s="24">
        <v>3500000</v>
      </c>
      <c r="F36" s="24"/>
      <c r="G36" s="24"/>
      <c r="H36" s="42"/>
    </row>
    <row r="37" spans="2:8" ht="24.95" customHeight="1" x14ac:dyDescent="0.25">
      <c r="B37" s="368"/>
      <c r="C37" s="25" t="s">
        <v>6</v>
      </c>
      <c r="D37" s="20" t="s">
        <v>103</v>
      </c>
      <c r="E37" s="24"/>
      <c r="F37" s="24">
        <f>E36</f>
        <v>3500000</v>
      </c>
      <c r="G37" s="24"/>
      <c r="H37" s="42">
        <f>F37</f>
        <v>3500000</v>
      </c>
    </row>
    <row r="38" spans="2:8" ht="24.95" customHeight="1" x14ac:dyDescent="0.25">
      <c r="B38" s="368"/>
      <c r="C38" s="23" t="s">
        <v>286</v>
      </c>
      <c r="D38" s="20"/>
      <c r="E38" s="24"/>
      <c r="F38" s="24"/>
      <c r="G38" s="24"/>
      <c r="H38" s="42"/>
    </row>
    <row r="39" spans="2:8" ht="24.95" customHeight="1" x14ac:dyDescent="0.25">
      <c r="B39" s="368">
        <v>44682</v>
      </c>
      <c r="C39" s="23" t="s">
        <v>49</v>
      </c>
      <c r="D39" s="20">
        <v>1100</v>
      </c>
      <c r="E39" s="24">
        <v>5000000</v>
      </c>
      <c r="F39" s="24"/>
      <c r="G39" s="24"/>
      <c r="H39" s="42"/>
    </row>
    <row r="40" spans="2:8" ht="24.95" customHeight="1" x14ac:dyDescent="0.25">
      <c r="B40" s="368"/>
      <c r="C40" s="25" t="s">
        <v>6</v>
      </c>
      <c r="D40" s="20" t="s">
        <v>103</v>
      </c>
      <c r="E40" s="24"/>
      <c r="F40" s="24">
        <f>E39</f>
        <v>5000000</v>
      </c>
      <c r="G40" s="24"/>
      <c r="H40" s="42">
        <f>F40</f>
        <v>5000000</v>
      </c>
    </row>
    <row r="41" spans="2:8" ht="24.95" customHeight="1" x14ac:dyDescent="0.25">
      <c r="B41" s="368"/>
      <c r="C41" s="23" t="s">
        <v>287</v>
      </c>
      <c r="D41" s="20"/>
      <c r="E41" s="24"/>
      <c r="F41" s="24"/>
      <c r="G41" s="24"/>
      <c r="H41" s="42"/>
    </row>
    <row r="42" spans="2:8" ht="24.95" customHeight="1" x14ac:dyDescent="0.25">
      <c r="B42" s="368">
        <v>44682</v>
      </c>
      <c r="C42" s="23" t="s">
        <v>50</v>
      </c>
      <c r="D42" s="20" t="s">
        <v>55</v>
      </c>
      <c r="E42" s="24">
        <v>5000000</v>
      </c>
      <c r="F42" s="24"/>
      <c r="G42" s="24"/>
      <c r="H42" s="42"/>
    </row>
    <row r="43" spans="2:8" ht="24.95" customHeight="1" x14ac:dyDescent="0.25">
      <c r="B43" s="368"/>
      <c r="C43" s="25" t="s">
        <v>8</v>
      </c>
      <c r="D43" s="20" t="s">
        <v>103</v>
      </c>
      <c r="E43" s="24"/>
      <c r="F43" s="24">
        <f>E42</f>
        <v>5000000</v>
      </c>
      <c r="G43" s="24"/>
      <c r="H43" s="42">
        <f>F43</f>
        <v>5000000</v>
      </c>
    </row>
    <row r="44" spans="2:8" ht="24.95" customHeight="1" x14ac:dyDescent="0.25">
      <c r="B44" s="368"/>
      <c r="C44" s="23" t="s">
        <v>288</v>
      </c>
      <c r="D44" s="20"/>
      <c r="E44" s="24"/>
      <c r="F44" s="24"/>
      <c r="G44" s="24"/>
      <c r="H44" s="42"/>
    </row>
    <row r="45" spans="2:8" ht="24.95" customHeight="1" x14ac:dyDescent="0.25">
      <c r="B45" s="368">
        <v>44682</v>
      </c>
      <c r="C45" s="23" t="s">
        <v>258</v>
      </c>
      <c r="D45" s="20">
        <v>1000.01</v>
      </c>
      <c r="E45" s="24">
        <v>5000000</v>
      </c>
      <c r="F45" s="24"/>
      <c r="G45" s="24">
        <f>F46</f>
        <v>5000000</v>
      </c>
      <c r="H45" s="42"/>
    </row>
    <row r="46" spans="2:8" ht="24.95" customHeight="1" x14ac:dyDescent="0.25">
      <c r="B46" s="368"/>
      <c r="C46" s="25" t="s">
        <v>6</v>
      </c>
      <c r="D46" s="20" t="s">
        <v>103</v>
      </c>
      <c r="E46" s="24"/>
      <c r="F46" s="24">
        <f>E45</f>
        <v>5000000</v>
      </c>
      <c r="G46" s="24"/>
      <c r="H46" s="42">
        <f>F46</f>
        <v>5000000</v>
      </c>
    </row>
    <row r="47" spans="2:8" ht="24.95" customHeight="1" x14ac:dyDescent="0.25">
      <c r="B47" s="368"/>
      <c r="C47" s="23" t="s">
        <v>289</v>
      </c>
      <c r="D47" s="20"/>
      <c r="E47" s="24"/>
      <c r="F47" s="24"/>
      <c r="G47" s="24"/>
      <c r="H47" s="42"/>
    </row>
    <row r="48" spans="2:8" ht="24.95" customHeight="1" x14ac:dyDescent="0.25">
      <c r="B48" s="368">
        <v>44682</v>
      </c>
      <c r="C48" s="23" t="s">
        <v>49</v>
      </c>
      <c r="D48" s="20">
        <v>1100</v>
      </c>
      <c r="E48" s="24">
        <v>5000000</v>
      </c>
      <c r="F48" s="24"/>
      <c r="G48" s="24"/>
      <c r="H48" s="42"/>
    </row>
    <row r="49" spans="2:8" ht="24.95" customHeight="1" x14ac:dyDescent="0.25">
      <c r="B49" s="368"/>
      <c r="C49" s="25" t="s">
        <v>6</v>
      </c>
      <c r="D49" s="20" t="s">
        <v>103</v>
      </c>
      <c r="E49" s="24"/>
      <c r="F49" s="24">
        <f>E48</f>
        <v>5000000</v>
      </c>
      <c r="G49" s="24"/>
      <c r="H49" s="42">
        <f>F49</f>
        <v>5000000</v>
      </c>
    </row>
    <row r="50" spans="2:8" ht="24.95" customHeight="1" x14ac:dyDescent="0.25">
      <c r="B50" s="368"/>
      <c r="C50" s="23" t="s">
        <v>290</v>
      </c>
      <c r="D50" s="20"/>
      <c r="E50" s="24"/>
      <c r="F50" s="24"/>
      <c r="G50" s="24"/>
      <c r="H50" s="42"/>
    </row>
    <row r="51" spans="2:8" ht="24.95" customHeight="1" x14ac:dyDescent="0.25">
      <c r="B51" s="368">
        <v>44682</v>
      </c>
      <c r="C51" s="23" t="s">
        <v>188</v>
      </c>
      <c r="D51" s="20" t="s">
        <v>59</v>
      </c>
      <c r="E51" s="24">
        <v>2500000</v>
      </c>
      <c r="F51" s="24"/>
      <c r="G51" s="24"/>
      <c r="H51" s="42"/>
    </row>
    <row r="52" spans="2:8" ht="24.95" customHeight="1" x14ac:dyDescent="0.25">
      <c r="B52" s="368"/>
      <c r="C52" s="25" t="s">
        <v>6</v>
      </c>
      <c r="D52" s="20" t="s">
        <v>103</v>
      </c>
      <c r="E52" s="24"/>
      <c r="F52" s="24">
        <f>E51</f>
        <v>2500000</v>
      </c>
      <c r="G52" s="24"/>
      <c r="H52" s="42">
        <f>F52</f>
        <v>2500000</v>
      </c>
    </row>
    <row r="53" spans="2:8" ht="24.95" customHeight="1" x14ac:dyDescent="0.25">
      <c r="B53" s="368"/>
      <c r="C53" s="23" t="s">
        <v>291</v>
      </c>
      <c r="D53" s="20"/>
      <c r="E53" s="24"/>
      <c r="F53" s="24"/>
      <c r="G53" s="24"/>
      <c r="H53" s="42"/>
    </row>
    <row r="54" spans="2:8" ht="24.95" customHeight="1" x14ac:dyDescent="0.25">
      <c r="B54" s="368">
        <v>44682</v>
      </c>
      <c r="C54" s="75" t="s">
        <v>155</v>
      </c>
      <c r="D54" s="20" t="s">
        <v>198</v>
      </c>
      <c r="E54" s="24">
        <v>10000</v>
      </c>
      <c r="F54" s="24"/>
      <c r="G54" s="24"/>
      <c r="H54" s="42"/>
    </row>
    <row r="55" spans="2:8" ht="24.95" customHeight="1" x14ac:dyDescent="0.25">
      <c r="B55" s="368"/>
      <c r="C55" s="25" t="s">
        <v>211</v>
      </c>
      <c r="D55" s="20" t="s">
        <v>53</v>
      </c>
      <c r="E55" s="24"/>
      <c r="F55" s="24">
        <f>E54</f>
        <v>10000</v>
      </c>
      <c r="G55" s="24"/>
      <c r="H55" s="42">
        <f>F55</f>
        <v>10000</v>
      </c>
    </row>
    <row r="56" spans="2:8" ht="24.95" customHeight="1" x14ac:dyDescent="0.25">
      <c r="B56" s="368"/>
      <c r="C56" s="23" t="s">
        <v>309</v>
      </c>
      <c r="D56" s="20"/>
      <c r="E56" s="24"/>
      <c r="F56" s="24"/>
      <c r="G56" s="24"/>
      <c r="H56" s="42"/>
    </row>
    <row r="57" spans="2:8" ht="24.95" customHeight="1" x14ac:dyDescent="0.25">
      <c r="B57" s="368">
        <v>44682</v>
      </c>
      <c r="C57" s="23" t="s">
        <v>211</v>
      </c>
      <c r="D57" s="20" t="s">
        <v>53</v>
      </c>
      <c r="E57" s="24">
        <v>1500000</v>
      </c>
      <c r="F57" s="24"/>
      <c r="G57" s="24">
        <f>F58</f>
        <v>1500000</v>
      </c>
      <c r="H57" s="42"/>
    </row>
    <row r="58" spans="2:8" ht="24.95" customHeight="1" x14ac:dyDescent="0.25">
      <c r="B58" s="368"/>
      <c r="C58" s="25" t="s">
        <v>49</v>
      </c>
      <c r="D58" s="20">
        <v>1100</v>
      </c>
      <c r="E58" s="24"/>
      <c r="F58" s="24">
        <f>E57</f>
        <v>1500000</v>
      </c>
      <c r="G58" s="24"/>
      <c r="H58" s="42"/>
    </row>
    <row r="59" spans="2:8" ht="24.95" customHeight="1" x14ac:dyDescent="0.25">
      <c r="B59" s="368"/>
      <c r="C59" s="23" t="s">
        <v>310</v>
      </c>
      <c r="D59" s="20"/>
      <c r="E59" s="24"/>
      <c r="F59" s="24"/>
      <c r="G59" s="24"/>
      <c r="H59" s="42"/>
    </row>
    <row r="60" spans="2:8" ht="24.95" customHeight="1" x14ac:dyDescent="0.25">
      <c r="B60" s="368">
        <v>44682</v>
      </c>
      <c r="C60" s="23" t="s">
        <v>211</v>
      </c>
      <c r="D60" s="20" t="s">
        <v>53</v>
      </c>
      <c r="E60" s="24">
        <v>4000000</v>
      </c>
      <c r="F60" s="24"/>
      <c r="G60" s="24">
        <f>F61</f>
        <v>4000000</v>
      </c>
      <c r="H60" s="42"/>
    </row>
    <row r="61" spans="2:8" ht="24.95" customHeight="1" x14ac:dyDescent="0.25">
      <c r="B61" s="368"/>
      <c r="C61" s="25" t="s">
        <v>311</v>
      </c>
      <c r="D61" s="20" t="s">
        <v>121</v>
      </c>
      <c r="E61" s="24"/>
      <c r="F61" s="24">
        <f>E60</f>
        <v>4000000</v>
      </c>
      <c r="G61" s="24"/>
      <c r="H61" s="42"/>
    </row>
    <row r="62" spans="2:8" ht="24.95" customHeight="1" x14ac:dyDescent="0.25">
      <c r="B62" s="368"/>
      <c r="C62" s="23" t="s">
        <v>312</v>
      </c>
      <c r="D62" s="20"/>
      <c r="E62" s="24"/>
      <c r="F62" s="24"/>
      <c r="G62" s="24"/>
      <c r="H62" s="42"/>
    </row>
    <row r="63" spans="2:8" ht="24.95" customHeight="1" x14ac:dyDescent="0.25">
      <c r="B63" s="368">
        <v>44713</v>
      </c>
      <c r="C63" s="23" t="s">
        <v>135</v>
      </c>
      <c r="D63" s="20" t="s">
        <v>99</v>
      </c>
      <c r="E63" s="24">
        <v>250000</v>
      </c>
      <c r="F63" s="24"/>
      <c r="G63" s="24"/>
      <c r="H63" s="42"/>
    </row>
    <row r="64" spans="2:8" ht="24.95" customHeight="1" x14ac:dyDescent="0.25">
      <c r="B64" s="368"/>
      <c r="C64" s="25" t="s">
        <v>258</v>
      </c>
      <c r="D64" s="20">
        <v>1000.01</v>
      </c>
      <c r="E64" s="24"/>
      <c r="F64" s="24">
        <f>E63</f>
        <v>250000</v>
      </c>
      <c r="G64" s="24"/>
      <c r="H64" s="42">
        <f>F64</f>
        <v>250000</v>
      </c>
    </row>
    <row r="65" spans="2:8" ht="24.95" customHeight="1" x14ac:dyDescent="0.25">
      <c r="B65" s="368"/>
      <c r="C65" s="27" t="s">
        <v>259</v>
      </c>
      <c r="D65" s="20"/>
      <c r="E65" s="24"/>
      <c r="F65" s="24"/>
      <c r="G65" s="24"/>
      <c r="H65" s="42"/>
    </row>
    <row r="66" spans="2:8" ht="24.95" customHeight="1" x14ac:dyDescent="0.25">
      <c r="B66" s="368">
        <v>44713</v>
      </c>
      <c r="C66" s="23" t="s">
        <v>166</v>
      </c>
      <c r="D66" s="20" t="s">
        <v>123</v>
      </c>
      <c r="E66" s="24">
        <v>20000</v>
      </c>
      <c r="F66" s="24"/>
      <c r="G66" s="24"/>
      <c r="H66" s="42"/>
    </row>
    <row r="67" spans="2:8" ht="24.95" customHeight="1" x14ac:dyDescent="0.25">
      <c r="B67" s="368"/>
      <c r="C67" s="20" t="s">
        <v>254</v>
      </c>
      <c r="D67" s="20">
        <v>1000.01</v>
      </c>
      <c r="E67" s="24"/>
      <c r="F67" s="24">
        <f>E66</f>
        <v>20000</v>
      </c>
      <c r="G67" s="24"/>
      <c r="H67" s="42">
        <f>F67</f>
        <v>20000</v>
      </c>
    </row>
    <row r="68" spans="2:8" ht="24.95" customHeight="1" x14ac:dyDescent="0.25">
      <c r="B68" s="368"/>
      <c r="C68" s="23" t="s">
        <v>260</v>
      </c>
      <c r="D68" s="20"/>
      <c r="E68" s="24"/>
      <c r="F68" s="24"/>
      <c r="G68" s="24"/>
      <c r="H68" s="42"/>
    </row>
    <row r="69" spans="2:8" ht="24.95" customHeight="1" x14ac:dyDescent="0.25">
      <c r="B69" s="368">
        <v>44713</v>
      </c>
      <c r="C69" s="23" t="s">
        <v>279</v>
      </c>
      <c r="D69" s="20" t="s">
        <v>420</v>
      </c>
      <c r="E69" s="24">
        <v>965500</v>
      </c>
      <c r="F69" s="24"/>
      <c r="G69" s="24"/>
      <c r="H69" s="42"/>
    </row>
    <row r="70" spans="2:8" ht="24.95" customHeight="1" x14ac:dyDescent="0.25">
      <c r="B70" s="368"/>
      <c r="C70" s="25" t="s">
        <v>6</v>
      </c>
      <c r="D70" s="20" t="s">
        <v>103</v>
      </c>
      <c r="E70" s="24"/>
      <c r="F70" s="24">
        <f>E69</f>
        <v>965500</v>
      </c>
      <c r="G70" s="24"/>
      <c r="H70" s="42">
        <f>F70</f>
        <v>965500</v>
      </c>
    </row>
    <row r="71" spans="2:8" ht="24.95" customHeight="1" x14ac:dyDescent="0.25">
      <c r="B71" s="368"/>
      <c r="C71" s="23" t="s">
        <v>280</v>
      </c>
      <c r="D71" s="20"/>
      <c r="E71" s="24"/>
      <c r="F71" s="24"/>
      <c r="G71" s="24"/>
      <c r="H71" s="42"/>
    </row>
    <row r="72" spans="2:8" ht="24.95" customHeight="1" x14ac:dyDescent="0.25">
      <c r="B72" s="368">
        <v>44713</v>
      </c>
      <c r="C72" s="23" t="s">
        <v>166</v>
      </c>
      <c r="D72" s="20" t="s">
        <v>123</v>
      </c>
      <c r="E72" s="24">
        <v>20000</v>
      </c>
      <c r="F72" s="24"/>
      <c r="G72" s="24"/>
      <c r="H72" s="42"/>
    </row>
    <row r="73" spans="2:8" ht="24.95" customHeight="1" x14ac:dyDescent="0.25">
      <c r="B73" s="368"/>
      <c r="C73" s="25" t="s">
        <v>6</v>
      </c>
      <c r="D73" s="20" t="s">
        <v>103</v>
      </c>
      <c r="E73" s="24"/>
      <c r="F73" s="24">
        <f>E72</f>
        <v>20000</v>
      </c>
      <c r="G73" s="24"/>
      <c r="H73" s="42">
        <f>F73</f>
        <v>20000</v>
      </c>
    </row>
    <row r="74" spans="2:8" ht="24.95" customHeight="1" x14ac:dyDescent="0.25">
      <c r="B74" s="368"/>
      <c r="C74" s="23" t="s">
        <v>281</v>
      </c>
      <c r="D74" s="20"/>
      <c r="E74" s="24"/>
      <c r="F74" s="24"/>
      <c r="G74" s="24"/>
      <c r="H74" s="42"/>
    </row>
    <row r="75" spans="2:8" ht="24.95" customHeight="1" x14ac:dyDescent="0.25">
      <c r="B75" s="368">
        <v>44713</v>
      </c>
      <c r="C75" s="23" t="s">
        <v>155</v>
      </c>
      <c r="D75" s="20" t="s">
        <v>198</v>
      </c>
      <c r="E75" s="24">
        <v>10000</v>
      </c>
      <c r="F75" s="24"/>
      <c r="G75" s="24"/>
      <c r="H75" s="42"/>
    </row>
    <row r="76" spans="2:8" ht="24.95" customHeight="1" x14ac:dyDescent="0.25">
      <c r="B76" s="368"/>
      <c r="C76" s="25" t="s">
        <v>338</v>
      </c>
      <c r="D76" s="20">
        <v>1000.05</v>
      </c>
      <c r="E76" s="24"/>
      <c r="F76" s="24">
        <f>E75</f>
        <v>10000</v>
      </c>
      <c r="G76" s="24"/>
      <c r="H76" s="42">
        <f>F76</f>
        <v>10000</v>
      </c>
    </row>
    <row r="77" spans="2:8" ht="24.95" customHeight="1" x14ac:dyDescent="0.25">
      <c r="B77" s="368"/>
      <c r="C77" s="23" t="s">
        <v>339</v>
      </c>
      <c r="D77" s="20"/>
      <c r="E77" s="24"/>
      <c r="F77" s="24"/>
      <c r="G77" s="24"/>
      <c r="H77" s="42"/>
    </row>
    <row r="78" spans="2:8" ht="24.95" customHeight="1" x14ac:dyDescent="0.25">
      <c r="B78" s="368">
        <v>44743</v>
      </c>
      <c r="C78" s="23" t="s">
        <v>253</v>
      </c>
      <c r="D78" s="20">
        <v>6203.05</v>
      </c>
      <c r="E78" s="26">
        <v>400000</v>
      </c>
      <c r="F78" s="24"/>
      <c r="G78" s="24"/>
      <c r="H78" s="43"/>
    </row>
    <row r="79" spans="2:8" ht="24.95" customHeight="1" x14ac:dyDescent="0.25">
      <c r="B79" s="368"/>
      <c r="C79" s="28" t="s">
        <v>254</v>
      </c>
      <c r="D79" s="20">
        <v>1000.01</v>
      </c>
      <c r="E79" s="24"/>
      <c r="F79" s="26">
        <f>E78</f>
        <v>400000</v>
      </c>
      <c r="G79" s="24"/>
      <c r="H79" s="42">
        <f>F79</f>
        <v>400000</v>
      </c>
    </row>
    <row r="80" spans="2:8" ht="24.95" customHeight="1" x14ac:dyDescent="0.25">
      <c r="B80" s="368"/>
      <c r="C80" s="23" t="s">
        <v>255</v>
      </c>
      <c r="D80" s="20"/>
      <c r="E80" s="24"/>
      <c r="F80" s="24"/>
      <c r="G80" s="24"/>
      <c r="H80" s="42"/>
    </row>
    <row r="81" spans="2:8" ht="24.95" customHeight="1" x14ac:dyDescent="0.25">
      <c r="B81" s="368">
        <v>44743</v>
      </c>
      <c r="C81" s="23" t="s">
        <v>166</v>
      </c>
      <c r="D81" s="20" t="s">
        <v>123</v>
      </c>
      <c r="E81" s="26">
        <v>40000</v>
      </c>
      <c r="F81" s="24"/>
      <c r="G81" s="24"/>
      <c r="H81" s="42"/>
    </row>
    <row r="82" spans="2:8" ht="24.95" customHeight="1" x14ac:dyDescent="0.25">
      <c r="B82" s="368"/>
      <c r="C82" s="25" t="s">
        <v>254</v>
      </c>
      <c r="D82" s="20">
        <v>1000.01</v>
      </c>
      <c r="E82" s="24"/>
      <c r="F82" s="26">
        <f>E81</f>
        <v>40000</v>
      </c>
      <c r="G82" s="24"/>
      <c r="H82" s="43">
        <f>F82</f>
        <v>40000</v>
      </c>
    </row>
    <row r="83" spans="2:8" ht="24.95" customHeight="1" x14ac:dyDescent="0.25">
      <c r="B83" s="368"/>
      <c r="C83" s="23" t="s">
        <v>261</v>
      </c>
      <c r="D83" s="20"/>
      <c r="E83" s="24"/>
      <c r="F83" s="24"/>
      <c r="G83" s="24"/>
      <c r="H83" s="42"/>
    </row>
    <row r="84" spans="2:8" ht="24.95" customHeight="1" x14ac:dyDescent="0.25">
      <c r="B84" s="368">
        <v>44743</v>
      </c>
      <c r="C84" s="23" t="s">
        <v>166</v>
      </c>
      <c r="D84" s="20" t="s">
        <v>123</v>
      </c>
      <c r="E84" s="26">
        <v>10000</v>
      </c>
      <c r="F84" s="24"/>
      <c r="G84" s="24"/>
      <c r="H84" s="42"/>
    </row>
    <row r="85" spans="2:8" ht="24.95" customHeight="1" x14ac:dyDescent="0.25">
      <c r="B85" s="368"/>
      <c r="C85" s="25" t="s">
        <v>254</v>
      </c>
      <c r="D85" s="20">
        <v>1000.01</v>
      </c>
      <c r="E85" s="24"/>
      <c r="F85" s="26">
        <f>E84</f>
        <v>10000</v>
      </c>
      <c r="G85" s="24"/>
      <c r="H85" s="43">
        <f>F85</f>
        <v>10000</v>
      </c>
    </row>
    <row r="86" spans="2:8" ht="24.95" customHeight="1" x14ac:dyDescent="0.25">
      <c r="B86" s="368"/>
      <c r="C86" s="23" t="s">
        <v>262</v>
      </c>
      <c r="D86" s="20"/>
      <c r="E86" s="24"/>
      <c r="F86" s="24"/>
      <c r="G86" s="24"/>
      <c r="H86" s="42"/>
    </row>
    <row r="87" spans="2:8" ht="24.95" customHeight="1" x14ac:dyDescent="0.25">
      <c r="B87" s="368">
        <v>44743</v>
      </c>
      <c r="C87" s="23" t="s">
        <v>166</v>
      </c>
      <c r="D87" s="20" t="s">
        <v>123</v>
      </c>
      <c r="E87" s="26">
        <v>20000</v>
      </c>
      <c r="F87" s="24"/>
      <c r="G87" s="24"/>
      <c r="H87" s="42"/>
    </row>
    <row r="88" spans="2:8" ht="24.95" customHeight="1" x14ac:dyDescent="0.25">
      <c r="B88" s="368"/>
      <c r="C88" s="25" t="s">
        <v>254</v>
      </c>
      <c r="D88" s="20">
        <v>1000.01</v>
      </c>
      <c r="E88" s="24"/>
      <c r="F88" s="26">
        <f>E87</f>
        <v>20000</v>
      </c>
      <c r="G88" s="24"/>
      <c r="H88" s="43">
        <f>F88</f>
        <v>20000</v>
      </c>
    </row>
    <row r="89" spans="2:8" ht="24.95" customHeight="1" x14ac:dyDescent="0.25">
      <c r="B89" s="368"/>
      <c r="C89" s="23" t="s">
        <v>263</v>
      </c>
      <c r="D89" s="20"/>
      <c r="E89" s="24"/>
      <c r="F89" s="24"/>
      <c r="G89" s="24"/>
      <c r="H89" s="42"/>
    </row>
    <row r="90" spans="2:8" ht="24.95" customHeight="1" x14ac:dyDescent="0.25">
      <c r="B90" s="368">
        <v>44743</v>
      </c>
      <c r="C90" s="23" t="s">
        <v>203</v>
      </c>
      <c r="D90" s="20" t="s">
        <v>67</v>
      </c>
      <c r="E90" s="24">
        <v>3122100</v>
      </c>
      <c r="F90" s="24"/>
      <c r="G90" s="24"/>
      <c r="H90" s="42"/>
    </row>
    <row r="91" spans="2:8" ht="24.95" customHeight="1" x14ac:dyDescent="0.25">
      <c r="B91" s="368"/>
      <c r="C91" s="25" t="s">
        <v>6</v>
      </c>
      <c r="D91" s="20" t="s">
        <v>103</v>
      </c>
      <c r="E91" s="24"/>
      <c r="F91" s="24">
        <f>E90</f>
        <v>3122100</v>
      </c>
      <c r="G91" s="24"/>
      <c r="H91" s="42">
        <f>F91</f>
        <v>3122100</v>
      </c>
    </row>
    <row r="92" spans="2:8" ht="24.95" customHeight="1" x14ac:dyDescent="0.25">
      <c r="B92" s="368"/>
      <c r="C92" s="23" t="s">
        <v>292</v>
      </c>
      <c r="D92" s="20"/>
      <c r="E92" s="24"/>
      <c r="F92" s="24"/>
      <c r="G92" s="24"/>
      <c r="H92" s="42"/>
    </row>
    <row r="93" spans="2:8" ht="24.95" customHeight="1" x14ac:dyDescent="0.25">
      <c r="B93" s="368">
        <v>44743</v>
      </c>
      <c r="C93" s="23" t="s">
        <v>131</v>
      </c>
      <c r="D93" s="20" t="s">
        <v>94</v>
      </c>
      <c r="E93" s="24">
        <v>239147</v>
      </c>
      <c r="F93" s="24"/>
      <c r="G93" s="24"/>
      <c r="H93" s="42"/>
    </row>
    <row r="94" spans="2:8" ht="24.95" customHeight="1" x14ac:dyDescent="0.25">
      <c r="B94" s="368"/>
      <c r="C94" s="25" t="s">
        <v>6</v>
      </c>
      <c r="D94" s="20" t="s">
        <v>103</v>
      </c>
      <c r="E94" s="24"/>
      <c r="F94" s="24">
        <f>E93</f>
        <v>239147</v>
      </c>
      <c r="G94" s="24"/>
      <c r="H94" s="42">
        <f>F94</f>
        <v>239147</v>
      </c>
    </row>
    <row r="95" spans="2:8" ht="24.95" customHeight="1" x14ac:dyDescent="0.25">
      <c r="B95" s="368"/>
      <c r="C95" s="23" t="s">
        <v>293</v>
      </c>
      <c r="D95" s="20"/>
      <c r="E95" s="24"/>
      <c r="F95" s="24"/>
      <c r="G95" s="24"/>
      <c r="H95" s="42"/>
    </row>
    <row r="96" spans="2:8" ht="24.95" customHeight="1" x14ac:dyDescent="0.25">
      <c r="B96" s="368">
        <v>44743</v>
      </c>
      <c r="C96" s="23" t="s">
        <v>62</v>
      </c>
      <c r="D96" s="20" t="s">
        <v>63</v>
      </c>
      <c r="E96" s="24">
        <v>1130000</v>
      </c>
      <c r="F96" s="24"/>
      <c r="G96" s="24"/>
      <c r="H96" s="42"/>
    </row>
    <row r="97" spans="2:8" ht="24.95" customHeight="1" x14ac:dyDescent="0.25">
      <c r="B97" s="368"/>
      <c r="C97" s="25" t="s">
        <v>6</v>
      </c>
      <c r="D97" s="20" t="s">
        <v>103</v>
      </c>
      <c r="E97" s="24"/>
      <c r="F97" s="24">
        <f>E96</f>
        <v>1130000</v>
      </c>
      <c r="G97" s="24"/>
      <c r="H97" s="42">
        <f>F97</f>
        <v>1130000</v>
      </c>
    </row>
    <row r="98" spans="2:8" ht="24.95" customHeight="1" x14ac:dyDescent="0.25">
      <c r="B98" s="368"/>
      <c r="C98" s="23" t="s">
        <v>294</v>
      </c>
      <c r="D98" s="20"/>
      <c r="E98" s="24"/>
      <c r="F98" s="24"/>
      <c r="G98" s="24"/>
      <c r="H98" s="42"/>
    </row>
    <row r="99" spans="2:8" ht="24.95" customHeight="1" x14ac:dyDescent="0.25">
      <c r="B99" s="368">
        <v>44743</v>
      </c>
      <c r="C99" s="23" t="s">
        <v>211</v>
      </c>
      <c r="D99" s="20" t="s">
        <v>53</v>
      </c>
      <c r="E99" s="24">
        <v>500000</v>
      </c>
      <c r="F99" s="24"/>
      <c r="G99" s="24">
        <f>F100</f>
        <v>500000</v>
      </c>
      <c r="H99" s="42"/>
    </row>
    <row r="100" spans="2:8" ht="24.95" customHeight="1" x14ac:dyDescent="0.25">
      <c r="B100" s="368"/>
      <c r="C100" s="25" t="s">
        <v>188</v>
      </c>
      <c r="D100" s="20" t="s">
        <v>59</v>
      </c>
      <c r="E100" s="24"/>
      <c r="F100" s="24">
        <f>E99</f>
        <v>500000</v>
      </c>
      <c r="G100" s="24"/>
      <c r="H100" s="42"/>
    </row>
    <row r="101" spans="2:8" ht="24.95" customHeight="1" x14ac:dyDescent="0.25">
      <c r="B101" s="368"/>
      <c r="C101" s="23" t="s">
        <v>313</v>
      </c>
      <c r="D101" s="20"/>
      <c r="E101" s="24"/>
      <c r="F101" s="24"/>
      <c r="G101" s="24"/>
      <c r="H101" s="42"/>
    </row>
    <row r="102" spans="2:8" ht="24.95" customHeight="1" x14ac:dyDescent="0.25">
      <c r="B102" s="368">
        <v>44835</v>
      </c>
      <c r="C102" s="23" t="s">
        <v>211</v>
      </c>
      <c r="D102" s="20" t="s">
        <v>53</v>
      </c>
      <c r="E102" s="24">
        <v>150000</v>
      </c>
      <c r="F102" s="24"/>
      <c r="G102" s="24">
        <f>F103</f>
        <v>150000</v>
      </c>
      <c r="H102" s="42"/>
    </row>
    <row r="103" spans="2:8" ht="24.95" customHeight="1" x14ac:dyDescent="0.25">
      <c r="B103" s="368"/>
      <c r="C103" s="25" t="s">
        <v>80</v>
      </c>
      <c r="D103" s="20" t="s">
        <v>83</v>
      </c>
      <c r="E103" s="24"/>
      <c r="F103" s="24">
        <f>E102</f>
        <v>150000</v>
      </c>
      <c r="G103" s="33"/>
      <c r="H103" s="42"/>
    </row>
    <row r="104" spans="2:8" ht="24.95" customHeight="1" x14ac:dyDescent="0.25">
      <c r="B104" s="368"/>
      <c r="C104" s="23" t="s">
        <v>314</v>
      </c>
      <c r="D104" s="20"/>
      <c r="E104" s="24"/>
      <c r="F104" s="24"/>
      <c r="G104" s="24"/>
      <c r="H104" s="42"/>
    </row>
    <row r="105" spans="2:8" ht="24.95" customHeight="1" x14ac:dyDescent="0.25">
      <c r="B105" s="368">
        <v>44835</v>
      </c>
      <c r="C105" s="23" t="s">
        <v>211</v>
      </c>
      <c r="D105" s="20" t="s">
        <v>53</v>
      </c>
      <c r="E105" s="24">
        <f>SUM(F106:F109)</f>
        <v>12121216</v>
      </c>
      <c r="F105" s="24"/>
      <c r="G105" s="24">
        <f>E105</f>
        <v>12121216</v>
      </c>
      <c r="H105" s="42"/>
    </row>
    <row r="106" spans="2:8" ht="24.95" customHeight="1" x14ac:dyDescent="0.25">
      <c r="B106" s="368"/>
      <c r="C106" s="298" t="s">
        <v>10</v>
      </c>
      <c r="D106" s="20" t="s">
        <v>54</v>
      </c>
      <c r="E106" s="24"/>
      <c r="F106" s="24">
        <v>6487266</v>
      </c>
      <c r="G106" s="24"/>
      <c r="H106" s="42"/>
    </row>
    <row r="107" spans="2:8" ht="24.95" customHeight="1" x14ac:dyDescent="0.25">
      <c r="B107" s="368"/>
      <c r="C107" s="298" t="s">
        <v>359</v>
      </c>
      <c r="D107" s="20" t="s">
        <v>89</v>
      </c>
      <c r="E107" s="24"/>
      <c r="F107" s="24">
        <v>935950</v>
      </c>
      <c r="G107" s="24"/>
      <c r="H107" s="42"/>
    </row>
    <row r="108" spans="2:8" ht="24.95" customHeight="1" x14ac:dyDescent="0.25">
      <c r="B108" s="368"/>
      <c r="C108" s="298" t="s">
        <v>49</v>
      </c>
      <c r="D108" s="20">
        <v>1100</v>
      </c>
      <c r="E108" s="24"/>
      <c r="F108" s="24">
        <v>3298000</v>
      </c>
      <c r="G108" s="24"/>
      <c r="H108" s="42"/>
    </row>
    <row r="109" spans="2:8" ht="24.95" customHeight="1" x14ac:dyDescent="0.25">
      <c r="B109" s="368"/>
      <c r="C109" s="298" t="s">
        <v>50</v>
      </c>
      <c r="D109" s="20" t="s">
        <v>55</v>
      </c>
      <c r="E109" s="24"/>
      <c r="F109" s="24">
        <v>1400000</v>
      </c>
      <c r="G109" s="24"/>
      <c r="H109" s="42"/>
    </row>
    <row r="110" spans="2:8" ht="24.95" customHeight="1" x14ac:dyDescent="0.25">
      <c r="B110" s="368"/>
      <c r="C110" s="23" t="s">
        <v>315</v>
      </c>
      <c r="D110" s="20"/>
      <c r="E110" s="24"/>
      <c r="F110" s="24"/>
      <c r="G110" s="24"/>
      <c r="H110" s="42"/>
    </row>
    <row r="111" spans="2:8" ht="24.95" customHeight="1" x14ac:dyDescent="0.25">
      <c r="B111" s="368">
        <v>44835</v>
      </c>
      <c r="C111" s="23" t="s">
        <v>211</v>
      </c>
      <c r="D111" s="20" t="s">
        <v>53</v>
      </c>
      <c r="E111" s="24">
        <v>1481000</v>
      </c>
      <c r="F111" s="24"/>
      <c r="G111" s="24">
        <f>F112</f>
        <v>1481000</v>
      </c>
      <c r="H111" s="42"/>
    </row>
    <row r="112" spans="2:8" ht="24.95" customHeight="1" x14ac:dyDescent="0.25">
      <c r="B112" s="370"/>
      <c r="C112" s="25" t="s">
        <v>49</v>
      </c>
      <c r="D112" s="20">
        <v>1100</v>
      </c>
      <c r="E112" s="24"/>
      <c r="F112" s="24">
        <f>E111</f>
        <v>1481000</v>
      </c>
      <c r="G112" s="24"/>
      <c r="H112" s="42"/>
    </row>
    <row r="113" spans="2:16" ht="24.95" customHeight="1" x14ac:dyDescent="0.25">
      <c r="B113" s="370"/>
      <c r="C113" s="23" t="s">
        <v>316</v>
      </c>
      <c r="D113" s="20"/>
      <c r="E113" s="24"/>
      <c r="F113" s="24"/>
      <c r="G113" s="24"/>
      <c r="H113" s="42"/>
    </row>
    <row r="114" spans="2:16" ht="24.95" customHeight="1" x14ac:dyDescent="0.25">
      <c r="B114" s="368">
        <v>44866</v>
      </c>
      <c r="C114" s="23" t="s">
        <v>166</v>
      </c>
      <c r="D114" s="20" t="s">
        <v>123</v>
      </c>
      <c r="E114" s="26">
        <v>20000</v>
      </c>
      <c r="F114" s="24"/>
      <c r="G114" s="24"/>
      <c r="H114" s="42"/>
      <c r="J114" s="29"/>
      <c r="K114" s="5"/>
      <c r="L114" s="4"/>
      <c r="M114" s="30"/>
      <c r="N114" s="31"/>
      <c r="O114" s="31"/>
      <c r="P114" s="31"/>
    </row>
    <row r="115" spans="2:16" ht="24.95" customHeight="1" x14ac:dyDescent="0.25">
      <c r="B115" s="368"/>
      <c r="C115" s="25" t="s">
        <v>254</v>
      </c>
      <c r="D115" s="20">
        <v>1000.01</v>
      </c>
      <c r="E115" s="24"/>
      <c r="F115" s="24">
        <f>E114</f>
        <v>20000</v>
      </c>
      <c r="G115" s="24"/>
      <c r="H115" s="42">
        <f>F115</f>
        <v>20000</v>
      </c>
      <c r="J115" s="29"/>
      <c r="K115" s="32"/>
      <c r="L115" s="4"/>
      <c r="M115" s="31"/>
      <c r="N115" s="31"/>
      <c r="O115" s="31"/>
      <c r="P115" s="31"/>
    </row>
    <row r="116" spans="2:16" ht="24.95" customHeight="1" x14ac:dyDescent="0.25">
      <c r="B116" s="368"/>
      <c r="C116" s="75" t="s">
        <v>260</v>
      </c>
      <c r="D116" s="20"/>
      <c r="E116" s="24"/>
      <c r="F116" s="24"/>
      <c r="G116" s="24"/>
      <c r="H116" s="42"/>
      <c r="J116" s="29"/>
      <c r="K116" s="32"/>
      <c r="L116" s="4"/>
      <c r="M116" s="31"/>
      <c r="N116" s="31"/>
      <c r="O116" s="31"/>
      <c r="P116" s="31"/>
    </row>
    <row r="117" spans="2:16" ht="24.95" customHeight="1" x14ac:dyDescent="0.25">
      <c r="B117" s="368">
        <v>44866</v>
      </c>
      <c r="C117" s="75" t="s">
        <v>10</v>
      </c>
      <c r="D117" s="20" t="s">
        <v>54</v>
      </c>
      <c r="E117" s="24">
        <v>10000000</v>
      </c>
      <c r="F117" s="24"/>
      <c r="G117" s="24"/>
      <c r="H117" s="42"/>
      <c r="J117" s="29"/>
      <c r="K117" s="260"/>
      <c r="L117" s="4"/>
      <c r="M117" s="31"/>
      <c r="N117" s="31"/>
      <c r="O117" s="31"/>
      <c r="P117" s="31"/>
    </row>
    <row r="118" spans="2:16" ht="24.95" customHeight="1" x14ac:dyDescent="0.25">
      <c r="B118" s="368"/>
      <c r="C118" s="25" t="s">
        <v>6</v>
      </c>
      <c r="D118" s="20" t="s">
        <v>103</v>
      </c>
      <c r="E118" s="24"/>
      <c r="F118" s="24">
        <f>E117</f>
        <v>10000000</v>
      </c>
      <c r="G118" s="24"/>
      <c r="H118" s="42">
        <f>F118</f>
        <v>10000000</v>
      </c>
      <c r="J118" s="29"/>
      <c r="K118" s="260"/>
      <c r="L118" s="4"/>
      <c r="M118" s="31"/>
      <c r="N118" s="31"/>
      <c r="O118" s="31"/>
      <c r="P118" s="31"/>
    </row>
    <row r="119" spans="2:16" ht="24.95" customHeight="1" x14ac:dyDescent="0.25">
      <c r="B119" s="368"/>
      <c r="C119" s="75" t="s">
        <v>295</v>
      </c>
      <c r="D119" s="20"/>
      <c r="E119" s="24"/>
      <c r="F119" s="24"/>
      <c r="G119" s="24"/>
      <c r="H119" s="42"/>
      <c r="J119" s="29"/>
      <c r="K119" s="260"/>
      <c r="L119" s="4"/>
      <c r="M119" s="31"/>
      <c r="N119" s="31"/>
      <c r="O119" s="31"/>
      <c r="P119" s="31"/>
    </row>
    <row r="120" spans="2:16" ht="24.95" customHeight="1" x14ac:dyDescent="0.25">
      <c r="B120" s="368">
        <v>44866</v>
      </c>
      <c r="C120" s="75" t="s">
        <v>8</v>
      </c>
      <c r="D120" s="20" t="s">
        <v>103</v>
      </c>
      <c r="E120" s="24">
        <v>50000</v>
      </c>
      <c r="F120" s="24"/>
      <c r="G120" s="24">
        <f>F121</f>
        <v>50000</v>
      </c>
      <c r="H120" s="42"/>
      <c r="J120" s="29"/>
      <c r="K120" s="260"/>
      <c r="L120" s="4"/>
      <c r="M120" s="31"/>
      <c r="N120" s="31"/>
      <c r="O120" s="31"/>
      <c r="P120" s="31"/>
    </row>
    <row r="121" spans="2:16" ht="24.95" customHeight="1" x14ac:dyDescent="0.25">
      <c r="B121" s="368"/>
      <c r="C121" s="25" t="s">
        <v>128</v>
      </c>
      <c r="D121" s="20" t="s">
        <v>90</v>
      </c>
      <c r="E121" s="24"/>
      <c r="F121" s="24">
        <f>E120</f>
        <v>50000</v>
      </c>
      <c r="G121" s="24"/>
      <c r="H121" s="42"/>
      <c r="J121" s="29"/>
      <c r="K121" s="260"/>
      <c r="L121" s="4"/>
      <c r="M121" s="31"/>
      <c r="N121" s="31"/>
      <c r="O121" s="31"/>
      <c r="P121" s="31"/>
    </row>
    <row r="122" spans="2:16" ht="24.95" customHeight="1" x14ac:dyDescent="0.25">
      <c r="B122" s="368"/>
      <c r="C122" s="75" t="s">
        <v>296</v>
      </c>
      <c r="D122" s="20"/>
      <c r="E122" s="24"/>
      <c r="F122" s="24"/>
      <c r="G122" s="24"/>
      <c r="H122" s="42"/>
      <c r="J122" s="29"/>
      <c r="K122" s="260"/>
      <c r="L122" s="4"/>
      <c r="M122" s="31"/>
      <c r="N122" s="31"/>
      <c r="O122" s="31"/>
      <c r="P122" s="31"/>
    </row>
    <row r="123" spans="2:16" ht="24.95" customHeight="1" x14ac:dyDescent="0.25">
      <c r="B123" s="368">
        <v>44866</v>
      </c>
      <c r="C123" s="75" t="s">
        <v>297</v>
      </c>
      <c r="D123" s="20">
        <v>7200.04</v>
      </c>
      <c r="E123" s="24">
        <v>50000</v>
      </c>
      <c r="F123" s="24"/>
      <c r="G123" s="24"/>
      <c r="H123" s="42"/>
      <c r="J123" s="29"/>
      <c r="K123" s="260"/>
      <c r="L123" s="4"/>
      <c r="M123" s="31"/>
      <c r="N123" s="31"/>
      <c r="O123" s="31"/>
      <c r="P123" s="31"/>
    </row>
    <row r="124" spans="2:16" ht="24.95" customHeight="1" x14ac:dyDescent="0.25">
      <c r="B124" s="368"/>
      <c r="C124" s="25" t="s">
        <v>6</v>
      </c>
      <c r="D124" s="20" t="s">
        <v>103</v>
      </c>
      <c r="E124" s="24"/>
      <c r="F124" s="24">
        <f>E123</f>
        <v>50000</v>
      </c>
      <c r="G124" s="24"/>
      <c r="H124" s="42">
        <f>F124</f>
        <v>50000</v>
      </c>
      <c r="J124" s="29"/>
      <c r="K124" s="260"/>
      <c r="L124" s="4"/>
      <c r="M124" s="31"/>
      <c r="N124" s="31"/>
      <c r="O124" s="31"/>
      <c r="P124" s="31"/>
    </row>
    <row r="125" spans="2:16" ht="24.95" customHeight="1" x14ac:dyDescent="0.25">
      <c r="B125" s="368"/>
      <c r="C125" s="75" t="s">
        <v>298</v>
      </c>
      <c r="D125" s="20"/>
      <c r="E125" s="24"/>
      <c r="F125" s="24"/>
      <c r="G125" s="24"/>
      <c r="H125" s="42"/>
      <c r="J125" s="29"/>
      <c r="K125" s="260"/>
      <c r="L125" s="4"/>
      <c r="M125" s="31"/>
      <c r="N125" s="31"/>
      <c r="O125" s="31"/>
      <c r="P125" s="31"/>
    </row>
    <row r="126" spans="2:16" ht="24.95" customHeight="1" x14ac:dyDescent="0.25">
      <c r="B126" s="368">
        <v>44866</v>
      </c>
      <c r="C126" s="75" t="s">
        <v>211</v>
      </c>
      <c r="D126" s="20" t="s">
        <v>53</v>
      </c>
      <c r="E126" s="24">
        <v>2000000</v>
      </c>
      <c r="F126" s="24"/>
      <c r="G126" s="24">
        <f>F127</f>
        <v>2000000</v>
      </c>
      <c r="H126" s="42"/>
      <c r="J126" s="29"/>
      <c r="K126" s="268"/>
      <c r="L126" s="4"/>
      <c r="M126" s="31"/>
      <c r="N126" s="31"/>
      <c r="O126" s="31"/>
      <c r="P126" s="31"/>
    </row>
    <row r="127" spans="2:16" ht="24.95" customHeight="1" x14ac:dyDescent="0.25">
      <c r="B127" s="368"/>
      <c r="C127" s="25" t="s">
        <v>128</v>
      </c>
      <c r="D127" s="20" t="s">
        <v>90</v>
      </c>
      <c r="E127" s="24"/>
      <c r="F127" s="24">
        <f>E126</f>
        <v>2000000</v>
      </c>
      <c r="G127" s="24"/>
      <c r="H127" s="42"/>
      <c r="J127" s="29"/>
      <c r="K127" s="268"/>
      <c r="L127" s="4"/>
      <c r="M127" s="31"/>
      <c r="N127" s="31"/>
      <c r="O127" s="31"/>
      <c r="P127" s="31"/>
    </row>
    <row r="128" spans="2:16" ht="24.95" customHeight="1" x14ac:dyDescent="0.25">
      <c r="B128" s="368"/>
      <c r="C128" s="75" t="s">
        <v>319</v>
      </c>
      <c r="D128" s="20"/>
      <c r="E128" s="24"/>
      <c r="F128" s="24"/>
      <c r="G128" s="24"/>
      <c r="H128" s="42"/>
      <c r="J128" s="29"/>
      <c r="K128" s="268"/>
      <c r="L128" s="4"/>
      <c r="M128" s="31"/>
      <c r="N128" s="31"/>
      <c r="O128" s="31"/>
      <c r="P128" s="31"/>
    </row>
    <row r="129" spans="2:16" ht="24.95" customHeight="1" x14ac:dyDescent="0.25">
      <c r="B129" s="368">
        <v>44866</v>
      </c>
      <c r="C129" s="75" t="s">
        <v>211</v>
      </c>
      <c r="D129" s="20" t="s">
        <v>53</v>
      </c>
      <c r="E129" s="24">
        <v>500000</v>
      </c>
      <c r="F129" s="24"/>
      <c r="G129" s="24">
        <f>F130</f>
        <v>500000</v>
      </c>
      <c r="H129" s="42"/>
      <c r="J129" s="29"/>
      <c r="K129" s="268"/>
      <c r="L129" s="4"/>
      <c r="M129" s="31"/>
      <c r="N129" s="31"/>
      <c r="O129" s="31"/>
      <c r="P129" s="31"/>
    </row>
    <row r="130" spans="2:16" ht="24.95" customHeight="1" x14ac:dyDescent="0.25">
      <c r="B130" s="368"/>
      <c r="C130" s="25" t="s">
        <v>128</v>
      </c>
      <c r="D130" s="20" t="s">
        <v>90</v>
      </c>
      <c r="E130" s="24"/>
      <c r="F130" s="24">
        <f>E129</f>
        <v>500000</v>
      </c>
      <c r="G130" s="24"/>
      <c r="H130" s="42"/>
      <c r="J130" s="29"/>
      <c r="K130" s="268"/>
      <c r="L130" s="4"/>
      <c r="M130" s="31"/>
      <c r="N130" s="31"/>
      <c r="O130" s="31"/>
      <c r="P130" s="31"/>
    </row>
    <row r="131" spans="2:16" ht="24.95" customHeight="1" x14ac:dyDescent="0.25">
      <c r="B131" s="368"/>
      <c r="C131" s="75" t="s">
        <v>320</v>
      </c>
      <c r="D131" s="20"/>
      <c r="E131" s="24"/>
      <c r="F131" s="24"/>
      <c r="G131" s="24"/>
      <c r="H131" s="42"/>
      <c r="J131" s="29"/>
      <c r="K131" s="268"/>
      <c r="L131" s="4"/>
      <c r="M131" s="31"/>
      <c r="N131" s="31"/>
      <c r="O131" s="31"/>
      <c r="P131" s="31"/>
    </row>
    <row r="132" spans="2:16" ht="24.95" customHeight="1" x14ac:dyDescent="0.25">
      <c r="B132" s="368">
        <v>44866</v>
      </c>
      <c r="C132" s="75" t="s">
        <v>211</v>
      </c>
      <c r="D132" s="20" t="s">
        <v>53</v>
      </c>
      <c r="E132" s="24">
        <v>1000000</v>
      </c>
      <c r="F132" s="24"/>
      <c r="G132" s="24">
        <f>F133</f>
        <v>1000000</v>
      </c>
      <c r="H132" s="42"/>
      <c r="J132" s="29"/>
      <c r="K132" s="268"/>
      <c r="L132" s="4"/>
      <c r="M132" s="31"/>
      <c r="N132" s="31"/>
      <c r="O132" s="31"/>
      <c r="P132" s="31"/>
    </row>
    <row r="133" spans="2:16" ht="24.95" customHeight="1" x14ac:dyDescent="0.25">
      <c r="B133" s="368"/>
      <c r="C133" s="25" t="s">
        <v>128</v>
      </c>
      <c r="D133" s="20" t="s">
        <v>90</v>
      </c>
      <c r="E133" s="24"/>
      <c r="F133" s="24">
        <f>E132</f>
        <v>1000000</v>
      </c>
      <c r="G133" s="24"/>
      <c r="H133" s="42"/>
      <c r="J133" s="29"/>
      <c r="K133" s="268"/>
      <c r="L133" s="4"/>
      <c r="M133" s="31"/>
      <c r="N133" s="31"/>
      <c r="O133" s="31"/>
      <c r="P133" s="31"/>
    </row>
    <row r="134" spans="2:16" ht="24.95" customHeight="1" x14ac:dyDescent="0.25">
      <c r="B134" s="368"/>
      <c r="C134" s="75" t="s">
        <v>321</v>
      </c>
      <c r="D134" s="20"/>
      <c r="E134" s="24"/>
      <c r="F134" s="24"/>
      <c r="G134" s="24"/>
      <c r="H134" s="42"/>
      <c r="J134" s="29"/>
      <c r="K134" s="268"/>
      <c r="L134" s="4"/>
      <c r="M134" s="31"/>
      <c r="N134" s="31"/>
      <c r="O134" s="31"/>
      <c r="P134" s="31"/>
    </row>
    <row r="135" spans="2:16" ht="24.95" customHeight="1" x14ac:dyDescent="0.25">
      <c r="B135" s="368">
        <v>44866</v>
      </c>
      <c r="C135" s="75" t="s">
        <v>211</v>
      </c>
      <c r="D135" s="20" t="s">
        <v>53</v>
      </c>
      <c r="E135" s="24">
        <v>500000</v>
      </c>
      <c r="F135" s="24"/>
      <c r="G135" s="24">
        <f>F136</f>
        <v>500000</v>
      </c>
      <c r="H135" s="42"/>
      <c r="J135" s="29"/>
      <c r="K135" s="268"/>
      <c r="L135" s="4"/>
      <c r="M135" s="31"/>
      <c r="N135" s="31"/>
      <c r="O135" s="31"/>
      <c r="P135" s="31"/>
    </row>
    <row r="136" spans="2:16" ht="24.95" customHeight="1" x14ac:dyDescent="0.25">
      <c r="B136" s="368"/>
      <c r="C136" s="25" t="s">
        <v>188</v>
      </c>
      <c r="D136" s="20" t="s">
        <v>59</v>
      </c>
      <c r="E136" s="24"/>
      <c r="F136" s="24">
        <f>E135</f>
        <v>500000</v>
      </c>
      <c r="G136" s="24"/>
      <c r="H136" s="42"/>
      <c r="J136" s="29"/>
      <c r="K136" s="268"/>
      <c r="L136" s="4"/>
      <c r="M136" s="31"/>
      <c r="N136" s="31"/>
      <c r="O136" s="31"/>
      <c r="P136" s="31"/>
    </row>
    <row r="137" spans="2:16" ht="24.95" customHeight="1" x14ac:dyDescent="0.25">
      <c r="B137" s="368"/>
      <c r="C137" s="75" t="s">
        <v>317</v>
      </c>
      <c r="D137" s="20"/>
      <c r="E137" s="24"/>
      <c r="F137" s="24"/>
      <c r="G137" s="24"/>
      <c r="H137" s="42"/>
      <c r="J137" s="29"/>
      <c r="K137" s="268"/>
      <c r="L137" s="4"/>
      <c r="M137" s="31"/>
      <c r="N137" s="31"/>
      <c r="O137" s="31"/>
      <c r="P137" s="31"/>
    </row>
    <row r="138" spans="2:16" ht="24.95" customHeight="1" x14ac:dyDescent="0.25">
      <c r="B138" s="368">
        <v>44866</v>
      </c>
      <c r="C138" s="75" t="s">
        <v>211</v>
      </c>
      <c r="D138" s="20" t="s">
        <v>53</v>
      </c>
      <c r="E138" s="24">
        <v>1000000</v>
      </c>
      <c r="F138" s="24"/>
      <c r="G138" s="24">
        <f>F139</f>
        <v>1000000</v>
      </c>
      <c r="H138" s="42"/>
      <c r="J138" s="29"/>
      <c r="K138" s="268"/>
      <c r="L138" s="4"/>
      <c r="M138" s="31"/>
      <c r="N138" s="31"/>
      <c r="O138" s="31"/>
      <c r="P138" s="31"/>
    </row>
    <row r="139" spans="2:16" ht="24.95" customHeight="1" x14ac:dyDescent="0.25">
      <c r="B139" s="368"/>
      <c r="C139" s="25" t="s">
        <v>128</v>
      </c>
      <c r="D139" s="20" t="s">
        <v>90</v>
      </c>
      <c r="E139" s="24"/>
      <c r="F139" s="24">
        <f>E138</f>
        <v>1000000</v>
      </c>
      <c r="G139" s="24"/>
      <c r="H139" s="42"/>
      <c r="J139" s="29"/>
      <c r="K139" s="268"/>
      <c r="L139" s="4"/>
      <c r="M139" s="31"/>
      <c r="N139" s="31"/>
      <c r="O139" s="31"/>
      <c r="P139" s="31"/>
    </row>
    <row r="140" spans="2:16" ht="24.95" customHeight="1" x14ac:dyDescent="0.25">
      <c r="B140" s="368"/>
      <c r="C140" s="75" t="s">
        <v>322</v>
      </c>
      <c r="D140" s="20"/>
      <c r="E140" s="24"/>
      <c r="F140" s="24"/>
      <c r="G140" s="24"/>
      <c r="H140" s="42"/>
      <c r="J140" s="29"/>
      <c r="K140" s="268"/>
      <c r="L140" s="4"/>
      <c r="M140" s="31"/>
      <c r="N140" s="31"/>
      <c r="O140" s="31"/>
      <c r="P140" s="31"/>
    </row>
    <row r="141" spans="2:16" ht="24.95" customHeight="1" x14ac:dyDescent="0.25">
      <c r="B141" s="368">
        <v>44866</v>
      </c>
      <c r="C141" s="75" t="s">
        <v>211</v>
      </c>
      <c r="D141" s="20" t="s">
        <v>53</v>
      </c>
      <c r="E141" s="24">
        <v>780000</v>
      </c>
      <c r="F141" s="24"/>
      <c r="G141" s="24">
        <f>F142</f>
        <v>780000</v>
      </c>
      <c r="H141" s="42"/>
      <c r="J141" s="29"/>
      <c r="K141" s="268"/>
      <c r="L141" s="4"/>
      <c r="M141" s="31"/>
      <c r="N141" s="31"/>
      <c r="O141" s="31"/>
      <c r="P141" s="31"/>
    </row>
    <row r="142" spans="2:16" ht="24.95" customHeight="1" x14ac:dyDescent="0.25">
      <c r="B142" s="368"/>
      <c r="C142" s="25" t="s">
        <v>128</v>
      </c>
      <c r="D142" s="20" t="s">
        <v>90</v>
      </c>
      <c r="E142" s="24"/>
      <c r="F142" s="24">
        <f>E141</f>
        <v>780000</v>
      </c>
      <c r="G142" s="24"/>
      <c r="H142" s="42"/>
      <c r="J142" s="29"/>
      <c r="K142" s="268"/>
      <c r="L142" s="4"/>
      <c r="M142" s="31"/>
      <c r="N142" s="31"/>
      <c r="O142" s="31"/>
      <c r="P142" s="31"/>
    </row>
    <row r="143" spans="2:16" ht="24.95" customHeight="1" x14ac:dyDescent="0.25">
      <c r="B143" s="368"/>
      <c r="C143" s="75" t="s">
        <v>318</v>
      </c>
      <c r="D143" s="20"/>
      <c r="E143" s="24"/>
      <c r="F143" s="24"/>
      <c r="G143" s="24"/>
      <c r="H143" s="42"/>
      <c r="J143" s="29"/>
      <c r="K143" s="268"/>
      <c r="L143" s="4"/>
      <c r="M143" s="31"/>
      <c r="N143" s="31"/>
      <c r="O143" s="31"/>
      <c r="P143" s="31"/>
    </row>
    <row r="144" spans="2:16" ht="24.95" customHeight="1" x14ac:dyDescent="0.25">
      <c r="B144" s="368">
        <v>44866</v>
      </c>
      <c r="C144" s="75" t="s">
        <v>211</v>
      </c>
      <c r="D144" s="20" t="s">
        <v>53</v>
      </c>
      <c r="E144" s="24">
        <v>500000</v>
      </c>
      <c r="F144" s="24"/>
      <c r="G144" s="24">
        <f>F145</f>
        <v>500000</v>
      </c>
      <c r="H144" s="42"/>
      <c r="J144" s="29"/>
      <c r="K144" s="268"/>
      <c r="L144" s="4"/>
      <c r="M144" s="31"/>
      <c r="N144" s="31"/>
      <c r="O144" s="31"/>
      <c r="P144" s="31"/>
    </row>
    <row r="145" spans="2:16" ht="24.95" customHeight="1" x14ac:dyDescent="0.25">
      <c r="B145" s="368"/>
      <c r="C145" s="25" t="s">
        <v>128</v>
      </c>
      <c r="D145" s="20" t="s">
        <v>90</v>
      </c>
      <c r="E145" s="24"/>
      <c r="F145" s="24">
        <f>E144</f>
        <v>500000</v>
      </c>
      <c r="G145" s="24"/>
      <c r="H145" s="42"/>
      <c r="J145" s="29"/>
      <c r="K145" s="268"/>
      <c r="L145" s="4"/>
      <c r="M145" s="31"/>
      <c r="N145" s="31"/>
      <c r="O145" s="31"/>
      <c r="P145" s="31"/>
    </row>
    <row r="146" spans="2:16" ht="24.95" customHeight="1" x14ac:dyDescent="0.25">
      <c r="B146" s="368"/>
      <c r="C146" s="75" t="s">
        <v>323</v>
      </c>
      <c r="D146" s="20"/>
      <c r="E146" s="24"/>
      <c r="F146" s="24"/>
      <c r="G146" s="24"/>
      <c r="H146" s="42"/>
      <c r="J146" s="29"/>
      <c r="K146" s="268"/>
      <c r="L146" s="4"/>
      <c r="M146" s="31"/>
      <c r="N146" s="31"/>
      <c r="O146" s="31"/>
      <c r="P146" s="31"/>
    </row>
    <row r="147" spans="2:16" ht="24.95" customHeight="1" x14ac:dyDescent="0.25">
      <c r="B147" s="368">
        <v>44866</v>
      </c>
      <c r="C147" s="75" t="s">
        <v>211</v>
      </c>
      <c r="D147" s="20" t="s">
        <v>53</v>
      </c>
      <c r="E147" s="24">
        <v>500000</v>
      </c>
      <c r="F147" s="24"/>
      <c r="G147" s="24">
        <f>F148</f>
        <v>500000</v>
      </c>
      <c r="H147" s="42"/>
      <c r="J147" s="29"/>
      <c r="K147" s="268"/>
      <c r="L147" s="4"/>
      <c r="M147" s="31"/>
      <c r="N147" s="31"/>
      <c r="O147" s="31"/>
      <c r="P147" s="31"/>
    </row>
    <row r="148" spans="2:16" ht="24.95" customHeight="1" x14ac:dyDescent="0.25">
      <c r="B148" s="368"/>
      <c r="C148" s="25" t="s">
        <v>128</v>
      </c>
      <c r="D148" s="20" t="s">
        <v>90</v>
      </c>
      <c r="E148" s="24"/>
      <c r="F148" s="24">
        <f>E147</f>
        <v>500000</v>
      </c>
      <c r="G148" s="24"/>
      <c r="H148" s="42"/>
      <c r="J148" s="29"/>
      <c r="K148" s="268"/>
      <c r="L148" s="4"/>
      <c r="M148" s="31"/>
      <c r="N148" s="31"/>
      <c r="O148" s="31"/>
      <c r="P148" s="31"/>
    </row>
    <row r="149" spans="2:16" ht="24.95" customHeight="1" x14ac:dyDescent="0.25">
      <c r="B149" s="368"/>
      <c r="C149" s="75" t="s">
        <v>324</v>
      </c>
      <c r="D149" s="20"/>
      <c r="E149" s="24"/>
      <c r="F149" s="24"/>
      <c r="G149" s="24"/>
      <c r="H149" s="42"/>
      <c r="J149" s="29"/>
      <c r="K149" s="268"/>
      <c r="L149" s="4"/>
      <c r="M149" s="31"/>
      <c r="N149" s="31"/>
      <c r="O149" s="31"/>
      <c r="P149" s="31"/>
    </row>
    <row r="150" spans="2:16" ht="24.95" customHeight="1" x14ac:dyDescent="0.25">
      <c r="B150" s="368">
        <v>44866</v>
      </c>
      <c r="C150" s="75" t="s">
        <v>211</v>
      </c>
      <c r="D150" s="20" t="s">
        <v>53</v>
      </c>
      <c r="E150" s="24">
        <v>1500000</v>
      </c>
      <c r="F150" s="24"/>
      <c r="G150" s="24">
        <f>F151</f>
        <v>1500000</v>
      </c>
      <c r="H150" s="42"/>
      <c r="J150" s="29"/>
      <c r="K150" s="268"/>
      <c r="L150" s="4"/>
      <c r="M150" s="31"/>
      <c r="N150" s="31"/>
      <c r="O150" s="31"/>
      <c r="P150" s="31"/>
    </row>
    <row r="151" spans="2:16" ht="24.95" customHeight="1" x14ac:dyDescent="0.25">
      <c r="B151" s="368"/>
      <c r="C151" s="25" t="s">
        <v>49</v>
      </c>
      <c r="D151" s="20">
        <v>1100</v>
      </c>
      <c r="E151" s="24"/>
      <c r="F151" s="24">
        <f>E150</f>
        <v>1500000</v>
      </c>
      <c r="G151" s="24"/>
      <c r="H151" s="42"/>
      <c r="J151" s="29"/>
      <c r="K151" s="268"/>
      <c r="L151" s="4"/>
      <c r="M151" s="31"/>
      <c r="N151" s="31"/>
      <c r="O151" s="31"/>
      <c r="P151" s="31"/>
    </row>
    <row r="152" spans="2:16" ht="24.95" customHeight="1" x14ac:dyDescent="0.25">
      <c r="B152" s="368"/>
      <c r="C152" s="75" t="s">
        <v>423</v>
      </c>
      <c r="D152" s="20"/>
      <c r="E152" s="24"/>
      <c r="F152" s="24"/>
      <c r="G152" s="24"/>
      <c r="H152" s="42"/>
      <c r="J152" s="29"/>
      <c r="K152" s="268"/>
      <c r="L152" s="4"/>
      <c r="M152" s="31"/>
      <c r="N152" s="31"/>
      <c r="O152" s="31"/>
      <c r="P152" s="31"/>
    </row>
    <row r="153" spans="2:16" ht="24.95" customHeight="1" x14ac:dyDescent="0.25">
      <c r="B153" s="368">
        <v>44866</v>
      </c>
      <c r="C153" s="75" t="s">
        <v>211</v>
      </c>
      <c r="D153" s="20" t="s">
        <v>53</v>
      </c>
      <c r="E153" s="24">
        <v>500000</v>
      </c>
      <c r="F153" s="24"/>
      <c r="G153" s="24">
        <f>F154</f>
        <v>500000</v>
      </c>
      <c r="H153" s="42"/>
      <c r="J153" s="29"/>
      <c r="K153" s="268"/>
      <c r="L153" s="4"/>
      <c r="M153" s="31"/>
      <c r="N153" s="31"/>
      <c r="O153" s="31"/>
      <c r="P153" s="31"/>
    </row>
    <row r="154" spans="2:16" ht="24.95" customHeight="1" x14ac:dyDescent="0.25">
      <c r="B154" s="368"/>
      <c r="C154" s="25" t="s">
        <v>128</v>
      </c>
      <c r="D154" s="20" t="s">
        <v>90</v>
      </c>
      <c r="E154" s="24"/>
      <c r="F154" s="24">
        <f>E153</f>
        <v>500000</v>
      </c>
      <c r="G154" s="24"/>
      <c r="H154" s="42"/>
      <c r="J154" s="29"/>
      <c r="K154" s="268"/>
      <c r="L154" s="4"/>
      <c r="M154" s="31"/>
      <c r="N154" s="31"/>
      <c r="O154" s="31"/>
      <c r="P154" s="31"/>
    </row>
    <row r="155" spans="2:16" ht="24.95" customHeight="1" x14ac:dyDescent="0.25">
      <c r="B155" s="368"/>
      <c r="C155" s="75" t="s">
        <v>325</v>
      </c>
      <c r="D155" s="20"/>
      <c r="E155" s="24"/>
      <c r="F155" s="24"/>
      <c r="G155" s="24"/>
      <c r="H155" s="42"/>
      <c r="J155" s="29"/>
      <c r="K155" s="268"/>
      <c r="L155" s="4"/>
      <c r="M155" s="31"/>
      <c r="N155" s="31"/>
      <c r="O155" s="31"/>
      <c r="P155" s="31"/>
    </row>
    <row r="156" spans="2:16" ht="24.95" customHeight="1" x14ac:dyDescent="0.25">
      <c r="B156" s="368">
        <v>44866</v>
      </c>
      <c r="C156" s="75" t="s">
        <v>211</v>
      </c>
      <c r="D156" s="20" t="s">
        <v>53</v>
      </c>
      <c r="E156" s="24">
        <v>30812000</v>
      </c>
      <c r="F156" s="24"/>
      <c r="G156" s="24">
        <f>F157</f>
        <v>30812000</v>
      </c>
      <c r="H156" s="42"/>
      <c r="J156" s="29"/>
      <c r="K156" s="268"/>
      <c r="L156" s="4"/>
      <c r="M156" s="31"/>
      <c r="N156" s="31"/>
      <c r="O156" s="31"/>
      <c r="P156" s="31"/>
    </row>
    <row r="157" spans="2:16" ht="24.95" customHeight="1" x14ac:dyDescent="0.25">
      <c r="B157" s="368"/>
      <c r="C157" s="25" t="s">
        <v>80</v>
      </c>
      <c r="D157" s="20" t="s">
        <v>83</v>
      </c>
      <c r="E157" s="24"/>
      <c r="F157" s="24">
        <f>E156</f>
        <v>30812000</v>
      </c>
      <c r="G157" s="33"/>
      <c r="H157" s="42"/>
      <c r="J157" s="29"/>
      <c r="K157" s="268"/>
      <c r="L157" s="4"/>
      <c r="M157" s="31"/>
      <c r="N157" s="31"/>
      <c r="O157" s="31"/>
      <c r="P157" s="31"/>
    </row>
    <row r="158" spans="2:16" ht="24.95" customHeight="1" x14ac:dyDescent="0.25">
      <c r="B158" s="368"/>
      <c r="C158" s="75" t="s">
        <v>326</v>
      </c>
      <c r="D158" s="20"/>
      <c r="E158" s="24"/>
      <c r="F158" s="24"/>
      <c r="G158" s="24"/>
      <c r="H158" s="42"/>
      <c r="J158" s="29"/>
      <c r="K158" s="268"/>
      <c r="L158" s="4"/>
      <c r="M158" s="31"/>
      <c r="N158" s="31"/>
      <c r="O158" s="31"/>
      <c r="P158" s="31"/>
    </row>
    <row r="159" spans="2:16" ht="24.95" customHeight="1" x14ac:dyDescent="0.25">
      <c r="B159" s="368">
        <v>44866</v>
      </c>
      <c r="C159" s="75" t="s">
        <v>211</v>
      </c>
      <c r="D159" s="20" t="s">
        <v>53</v>
      </c>
      <c r="E159" s="24">
        <v>500000</v>
      </c>
      <c r="F159" s="24"/>
      <c r="G159" s="24">
        <f>F160</f>
        <v>500000</v>
      </c>
      <c r="H159" s="42"/>
      <c r="J159" s="29"/>
      <c r="K159" s="268"/>
      <c r="L159" s="4"/>
      <c r="M159" s="31"/>
      <c r="N159" s="31"/>
      <c r="O159" s="31"/>
      <c r="P159" s="31"/>
    </row>
    <row r="160" spans="2:16" ht="24.95" customHeight="1" x14ac:dyDescent="0.25">
      <c r="B160" s="368"/>
      <c r="C160" s="25" t="s">
        <v>128</v>
      </c>
      <c r="D160" s="20" t="s">
        <v>90</v>
      </c>
      <c r="E160" s="24"/>
      <c r="F160" s="24">
        <f>E159</f>
        <v>500000</v>
      </c>
      <c r="G160" s="24"/>
      <c r="H160" s="42"/>
      <c r="J160" s="29"/>
      <c r="K160" s="268"/>
      <c r="L160" s="4"/>
      <c r="M160" s="31"/>
      <c r="N160" s="31"/>
      <c r="O160" s="31"/>
      <c r="P160" s="31"/>
    </row>
    <row r="161" spans="2:16" ht="24.95" customHeight="1" x14ac:dyDescent="0.25">
      <c r="B161" s="368"/>
      <c r="C161" s="75" t="s">
        <v>327</v>
      </c>
      <c r="D161" s="20"/>
      <c r="E161" s="24"/>
      <c r="F161" s="24"/>
      <c r="G161" s="24"/>
      <c r="H161" s="42"/>
      <c r="J161" s="29"/>
      <c r="K161" s="268"/>
      <c r="L161" s="4"/>
      <c r="M161" s="31"/>
      <c r="N161" s="31"/>
      <c r="O161" s="31"/>
      <c r="P161" s="31"/>
    </row>
    <row r="162" spans="2:16" ht="24.95" customHeight="1" x14ac:dyDescent="0.25">
      <c r="B162" s="368">
        <v>44896</v>
      </c>
      <c r="C162" s="23" t="s">
        <v>166</v>
      </c>
      <c r="D162" s="20" t="s">
        <v>123</v>
      </c>
      <c r="E162" s="26">
        <v>40000</v>
      </c>
      <c r="F162" s="24"/>
      <c r="G162" s="24"/>
      <c r="H162" s="42"/>
    </row>
    <row r="163" spans="2:16" ht="24.95" customHeight="1" x14ac:dyDescent="0.25">
      <c r="B163" s="368"/>
      <c r="C163" s="25" t="s">
        <v>258</v>
      </c>
      <c r="D163" s="20">
        <v>1000.01</v>
      </c>
      <c r="E163" s="24"/>
      <c r="F163" s="26">
        <f>E162</f>
        <v>40000</v>
      </c>
      <c r="G163" s="24"/>
      <c r="H163" s="43">
        <f>F163</f>
        <v>40000</v>
      </c>
    </row>
    <row r="164" spans="2:16" ht="24.95" customHeight="1" x14ac:dyDescent="0.25">
      <c r="B164" s="368"/>
      <c r="C164" s="23" t="s">
        <v>264</v>
      </c>
      <c r="D164" s="20"/>
      <c r="E164" s="24"/>
      <c r="F164" s="24"/>
      <c r="G164" s="24"/>
      <c r="H164" s="42"/>
    </row>
    <row r="165" spans="2:16" ht="24.95" customHeight="1" x14ac:dyDescent="0.25">
      <c r="B165" s="368">
        <v>44896</v>
      </c>
      <c r="C165" s="23" t="s">
        <v>153</v>
      </c>
      <c r="D165" s="20" t="s">
        <v>102</v>
      </c>
      <c r="E165" s="24">
        <v>192500</v>
      </c>
      <c r="F165" s="24"/>
      <c r="G165" s="24"/>
      <c r="H165" s="42"/>
    </row>
    <row r="166" spans="2:16" ht="24.95" customHeight="1" x14ac:dyDescent="0.25">
      <c r="B166" s="368"/>
      <c r="C166" s="25" t="s">
        <v>254</v>
      </c>
      <c r="D166" s="20">
        <v>1000.01</v>
      </c>
      <c r="E166" s="24"/>
      <c r="F166" s="24">
        <f>E165</f>
        <v>192500</v>
      </c>
      <c r="G166" s="24"/>
      <c r="H166" s="42">
        <f>F166</f>
        <v>192500</v>
      </c>
    </row>
    <row r="167" spans="2:16" ht="24.95" customHeight="1" x14ac:dyDescent="0.25">
      <c r="B167" s="368"/>
      <c r="C167" s="23" t="s">
        <v>265</v>
      </c>
      <c r="D167" s="20"/>
      <c r="E167" s="24"/>
      <c r="F167" s="24"/>
      <c r="G167" s="24"/>
      <c r="H167" s="42"/>
    </row>
    <row r="168" spans="2:16" ht="24.95" customHeight="1" x14ac:dyDescent="0.25">
      <c r="B168" s="368">
        <v>44896</v>
      </c>
      <c r="C168" s="23" t="s">
        <v>166</v>
      </c>
      <c r="D168" s="20" t="s">
        <v>123</v>
      </c>
      <c r="E168" s="26">
        <v>7500</v>
      </c>
      <c r="F168" s="24"/>
      <c r="G168" s="24"/>
      <c r="H168" s="42"/>
    </row>
    <row r="169" spans="2:16" ht="24.95" customHeight="1" x14ac:dyDescent="0.25">
      <c r="B169" s="368"/>
      <c r="C169" s="25" t="s">
        <v>254</v>
      </c>
      <c r="D169" s="20">
        <v>1000.01</v>
      </c>
      <c r="E169" s="24"/>
      <c r="F169" s="26">
        <f>E168</f>
        <v>7500</v>
      </c>
      <c r="G169" s="24"/>
      <c r="H169" s="43">
        <f>F169</f>
        <v>7500</v>
      </c>
    </row>
    <row r="170" spans="2:16" ht="24.95" customHeight="1" x14ac:dyDescent="0.25">
      <c r="B170" s="368"/>
      <c r="C170" s="23" t="s">
        <v>266</v>
      </c>
      <c r="D170" s="20"/>
      <c r="E170" s="24"/>
      <c r="F170" s="24"/>
      <c r="G170" s="24"/>
      <c r="H170" s="42"/>
    </row>
    <row r="171" spans="2:16" ht="24.95" customHeight="1" x14ac:dyDescent="0.25">
      <c r="B171" s="368">
        <v>44896</v>
      </c>
      <c r="C171" s="23" t="s">
        <v>188</v>
      </c>
      <c r="D171" s="20" t="s">
        <v>59</v>
      </c>
      <c r="E171" s="24">
        <v>10000000</v>
      </c>
      <c r="F171" s="24"/>
      <c r="G171" s="24"/>
      <c r="H171" s="42"/>
    </row>
    <row r="172" spans="2:16" ht="24.95" customHeight="1" x14ac:dyDescent="0.25">
      <c r="B172" s="368"/>
      <c r="C172" s="25" t="s">
        <v>211</v>
      </c>
      <c r="D172" s="20" t="s">
        <v>53</v>
      </c>
      <c r="E172" s="24"/>
      <c r="F172" s="24">
        <f>E171</f>
        <v>10000000</v>
      </c>
      <c r="G172" s="24"/>
      <c r="H172" s="42">
        <f>F172</f>
        <v>10000000</v>
      </c>
    </row>
    <row r="173" spans="2:16" ht="24.95" customHeight="1" x14ac:dyDescent="0.25">
      <c r="B173" s="368"/>
      <c r="C173" s="23" t="s">
        <v>328</v>
      </c>
      <c r="D173" s="20"/>
      <c r="E173" s="24"/>
      <c r="F173" s="24"/>
      <c r="G173" s="24"/>
      <c r="H173" s="42"/>
    </row>
    <row r="174" spans="2:16" ht="24.95" customHeight="1" x14ac:dyDescent="0.25">
      <c r="B174" s="368" t="s">
        <v>329</v>
      </c>
      <c r="C174" s="23" t="s">
        <v>109</v>
      </c>
      <c r="D174" s="20" t="s">
        <v>101</v>
      </c>
      <c r="E174" s="24">
        <v>500000</v>
      </c>
      <c r="F174" s="24"/>
      <c r="G174" s="24"/>
      <c r="H174" s="42"/>
    </row>
    <row r="175" spans="2:16" ht="24.95" customHeight="1" x14ac:dyDescent="0.25">
      <c r="B175" s="368"/>
      <c r="C175" s="25" t="s">
        <v>6</v>
      </c>
      <c r="D175" s="20" t="s">
        <v>103</v>
      </c>
      <c r="E175" s="24"/>
      <c r="F175" s="24">
        <f>E174</f>
        <v>500000</v>
      </c>
      <c r="G175" s="24"/>
      <c r="H175" s="42">
        <f>F175</f>
        <v>500000</v>
      </c>
    </row>
    <row r="176" spans="2:16" ht="24.95" customHeight="1" x14ac:dyDescent="0.25">
      <c r="B176" s="368"/>
      <c r="C176" s="23" t="s">
        <v>299</v>
      </c>
      <c r="D176" s="20"/>
      <c r="E176" s="24"/>
      <c r="F176" s="24"/>
      <c r="G176" s="24"/>
      <c r="H176" s="42"/>
    </row>
    <row r="177" spans="2:8" ht="24.95" customHeight="1" x14ac:dyDescent="0.25">
      <c r="B177" s="368" t="s">
        <v>329</v>
      </c>
      <c r="C177" s="23" t="s">
        <v>311</v>
      </c>
      <c r="D177" s="20" t="s">
        <v>121</v>
      </c>
      <c r="E177" s="24">
        <v>4000000</v>
      </c>
      <c r="F177" s="24"/>
      <c r="G177" s="24"/>
      <c r="H177" s="42"/>
    </row>
    <row r="178" spans="2:8" ht="24.95" customHeight="1" x14ac:dyDescent="0.25">
      <c r="B178" s="368"/>
      <c r="C178" s="25" t="s">
        <v>6</v>
      </c>
      <c r="D178" s="20" t="s">
        <v>103</v>
      </c>
      <c r="E178" s="24"/>
      <c r="F178" s="24">
        <f>E177</f>
        <v>4000000</v>
      </c>
      <c r="G178" s="24"/>
      <c r="H178" s="42">
        <f>F178</f>
        <v>4000000</v>
      </c>
    </row>
    <row r="179" spans="2:8" ht="24.95" customHeight="1" x14ac:dyDescent="0.25">
      <c r="B179" s="368"/>
      <c r="C179" s="23" t="s">
        <v>300</v>
      </c>
      <c r="D179" s="20"/>
      <c r="E179" s="24"/>
      <c r="F179" s="24"/>
      <c r="G179" s="24"/>
      <c r="H179" s="42"/>
    </row>
    <row r="180" spans="2:8" ht="24.95" customHeight="1" x14ac:dyDescent="0.25">
      <c r="B180" s="368" t="s">
        <v>329</v>
      </c>
      <c r="C180" s="23" t="s">
        <v>211</v>
      </c>
      <c r="D180" s="20" t="s">
        <v>53</v>
      </c>
      <c r="E180" s="24">
        <v>100000</v>
      </c>
      <c r="F180" s="24"/>
      <c r="G180" s="24">
        <f>F181</f>
        <v>100000</v>
      </c>
      <c r="H180" s="42"/>
    </row>
    <row r="181" spans="2:8" ht="24.95" customHeight="1" x14ac:dyDescent="0.25">
      <c r="B181" s="368"/>
      <c r="C181" s="25" t="s">
        <v>80</v>
      </c>
      <c r="D181" s="20" t="s">
        <v>83</v>
      </c>
      <c r="E181" s="24"/>
      <c r="F181" s="24">
        <f>E180</f>
        <v>100000</v>
      </c>
      <c r="G181" s="33"/>
      <c r="H181" s="42"/>
    </row>
    <row r="182" spans="2:8" ht="24.95" customHeight="1" x14ac:dyDescent="0.25">
      <c r="B182" s="368"/>
      <c r="C182" s="23" t="s">
        <v>331</v>
      </c>
      <c r="D182" s="20"/>
      <c r="E182" s="24"/>
      <c r="F182" s="24"/>
      <c r="G182" s="24"/>
      <c r="H182" s="42"/>
    </row>
    <row r="183" spans="2:8" ht="24.95" customHeight="1" x14ac:dyDescent="0.25">
      <c r="B183" s="368" t="s">
        <v>330</v>
      </c>
      <c r="C183" s="23" t="s">
        <v>92</v>
      </c>
      <c r="D183" s="20" t="s">
        <v>95</v>
      </c>
      <c r="E183" s="24">
        <v>800000</v>
      </c>
      <c r="F183" s="24"/>
      <c r="G183" s="24"/>
      <c r="H183" s="42"/>
    </row>
    <row r="184" spans="2:8" ht="24.95" customHeight="1" x14ac:dyDescent="0.25">
      <c r="B184" s="368"/>
      <c r="C184" s="25" t="s">
        <v>6</v>
      </c>
      <c r="D184" s="20" t="s">
        <v>103</v>
      </c>
      <c r="E184" s="24"/>
      <c r="F184" s="24">
        <f>E183</f>
        <v>800000</v>
      </c>
      <c r="G184" s="24"/>
      <c r="H184" s="42">
        <f>F184</f>
        <v>800000</v>
      </c>
    </row>
    <row r="185" spans="2:8" ht="24.95" customHeight="1" x14ac:dyDescent="0.25">
      <c r="B185" s="368"/>
      <c r="C185" s="23" t="s">
        <v>301</v>
      </c>
      <c r="D185" s="20"/>
      <c r="E185" s="24"/>
      <c r="F185" s="24"/>
      <c r="G185" s="24"/>
      <c r="H185" s="42"/>
    </row>
    <row r="186" spans="2:8" ht="24.95" customHeight="1" x14ac:dyDescent="0.25">
      <c r="B186" s="368" t="s">
        <v>330</v>
      </c>
      <c r="C186" s="23" t="s">
        <v>211</v>
      </c>
      <c r="D186" s="20" t="s">
        <v>53</v>
      </c>
      <c r="E186" s="24">
        <v>700000</v>
      </c>
      <c r="F186" s="24"/>
      <c r="G186" s="24">
        <f>F187</f>
        <v>700000</v>
      </c>
      <c r="H186" s="42"/>
    </row>
    <row r="187" spans="2:8" ht="24.95" customHeight="1" x14ac:dyDescent="0.25">
      <c r="B187" s="368"/>
      <c r="C187" s="25" t="s">
        <v>188</v>
      </c>
      <c r="D187" s="20" t="s">
        <v>59</v>
      </c>
      <c r="E187" s="24"/>
      <c r="F187" s="24">
        <f>E186</f>
        <v>700000</v>
      </c>
      <c r="G187" s="24"/>
      <c r="H187" s="42"/>
    </row>
    <row r="188" spans="2:8" ht="24.95" customHeight="1" x14ac:dyDescent="0.25">
      <c r="B188" s="368"/>
      <c r="C188" s="23" t="s">
        <v>332</v>
      </c>
      <c r="D188" s="20"/>
      <c r="E188" s="24"/>
      <c r="F188" s="24"/>
      <c r="G188" s="24"/>
      <c r="H188" s="42"/>
    </row>
    <row r="189" spans="2:8" ht="24.95" customHeight="1" x14ac:dyDescent="0.25">
      <c r="B189" s="368" t="s">
        <v>267</v>
      </c>
      <c r="C189" s="27" t="s">
        <v>166</v>
      </c>
      <c r="D189" s="20" t="s">
        <v>123</v>
      </c>
      <c r="E189" s="26">
        <v>29000</v>
      </c>
      <c r="F189" s="24"/>
      <c r="G189" s="24"/>
      <c r="H189" s="42"/>
    </row>
    <row r="190" spans="2:8" ht="24.95" customHeight="1" x14ac:dyDescent="0.25">
      <c r="B190" s="368"/>
      <c r="C190" s="25" t="s">
        <v>258</v>
      </c>
      <c r="D190" s="20">
        <v>1000.01</v>
      </c>
      <c r="E190" s="24"/>
      <c r="F190" s="26">
        <f>E189</f>
        <v>29000</v>
      </c>
      <c r="G190" s="24"/>
      <c r="H190" s="43">
        <f>F190</f>
        <v>29000</v>
      </c>
    </row>
    <row r="191" spans="2:8" ht="24.95" customHeight="1" x14ac:dyDescent="0.25">
      <c r="B191" s="368"/>
      <c r="C191" s="23" t="s">
        <v>268</v>
      </c>
      <c r="D191" s="20"/>
      <c r="E191" s="24"/>
      <c r="F191" s="24"/>
      <c r="G191" s="24"/>
      <c r="H191" s="42"/>
    </row>
    <row r="192" spans="2:8" ht="24.95" customHeight="1" x14ac:dyDescent="0.25">
      <c r="B192" s="368" t="s">
        <v>267</v>
      </c>
      <c r="C192" s="23" t="s">
        <v>62</v>
      </c>
      <c r="D192" s="20" t="s">
        <v>63</v>
      </c>
      <c r="E192" s="26">
        <v>500000</v>
      </c>
      <c r="F192" s="24"/>
      <c r="G192" s="24"/>
      <c r="H192" s="42"/>
    </row>
    <row r="193" spans="2:8" ht="24.95" customHeight="1" x14ac:dyDescent="0.25">
      <c r="B193" s="368"/>
      <c r="C193" s="25" t="s">
        <v>254</v>
      </c>
      <c r="D193" s="20">
        <v>1000.01</v>
      </c>
      <c r="E193" s="24"/>
      <c r="F193" s="26">
        <f>E192</f>
        <v>500000</v>
      </c>
      <c r="G193" s="24"/>
      <c r="H193" s="43">
        <f>F193</f>
        <v>500000</v>
      </c>
    </row>
    <row r="194" spans="2:8" ht="24.95" customHeight="1" x14ac:dyDescent="0.25">
      <c r="B194" s="368"/>
      <c r="C194" s="23" t="s">
        <v>269</v>
      </c>
      <c r="D194" s="20"/>
      <c r="E194" s="24"/>
      <c r="F194" s="24"/>
      <c r="G194" s="24"/>
      <c r="H194" s="42"/>
    </row>
    <row r="195" spans="2:8" ht="24.95" customHeight="1" x14ac:dyDescent="0.25">
      <c r="B195" s="368" t="s">
        <v>270</v>
      </c>
      <c r="C195" s="23" t="s">
        <v>166</v>
      </c>
      <c r="D195" s="20" t="s">
        <v>123</v>
      </c>
      <c r="E195" s="24">
        <v>20000</v>
      </c>
      <c r="F195" s="24"/>
      <c r="G195" s="24"/>
      <c r="H195" s="42"/>
    </row>
    <row r="196" spans="2:8" ht="24.95" customHeight="1" x14ac:dyDescent="0.25">
      <c r="B196" s="368"/>
      <c r="C196" s="25" t="s">
        <v>254</v>
      </c>
      <c r="D196" s="20">
        <v>1000.01</v>
      </c>
      <c r="E196" s="24"/>
      <c r="F196" s="24">
        <f>E195</f>
        <v>20000</v>
      </c>
      <c r="G196" s="24"/>
      <c r="H196" s="42">
        <f>F196</f>
        <v>20000</v>
      </c>
    </row>
    <row r="197" spans="2:8" ht="24.95" customHeight="1" x14ac:dyDescent="0.25">
      <c r="B197" s="368"/>
      <c r="C197" s="27" t="s">
        <v>260</v>
      </c>
      <c r="D197" s="20"/>
      <c r="E197" s="24"/>
      <c r="F197" s="24"/>
      <c r="G197" s="24"/>
      <c r="H197" s="42"/>
    </row>
    <row r="198" spans="2:8" ht="24.95" customHeight="1" x14ac:dyDescent="0.25">
      <c r="B198" s="368" t="s">
        <v>270</v>
      </c>
      <c r="C198" s="27" t="s">
        <v>10</v>
      </c>
      <c r="D198" s="20" t="s">
        <v>54</v>
      </c>
      <c r="E198" s="24">
        <v>5000000</v>
      </c>
      <c r="F198" s="24"/>
      <c r="G198" s="24"/>
      <c r="H198" s="42"/>
    </row>
    <row r="199" spans="2:8" ht="24.95" customHeight="1" x14ac:dyDescent="0.25">
      <c r="B199" s="368"/>
      <c r="C199" s="28" t="s">
        <v>6</v>
      </c>
      <c r="D199" s="20" t="s">
        <v>103</v>
      </c>
      <c r="E199" s="24"/>
      <c r="F199" s="24">
        <f>E198</f>
        <v>5000000</v>
      </c>
      <c r="G199" s="24"/>
      <c r="H199" s="42">
        <f>F199</f>
        <v>5000000</v>
      </c>
    </row>
    <row r="200" spans="2:8" ht="24.95" customHeight="1" x14ac:dyDescent="0.25">
      <c r="B200" s="368"/>
      <c r="C200" s="27" t="s">
        <v>302</v>
      </c>
      <c r="D200" s="20"/>
      <c r="E200" s="24"/>
      <c r="F200" s="24"/>
      <c r="G200" s="24"/>
      <c r="H200" s="42"/>
    </row>
    <row r="201" spans="2:8" ht="24.95" customHeight="1" x14ac:dyDescent="0.25">
      <c r="B201" s="368" t="s">
        <v>270</v>
      </c>
      <c r="C201" s="27" t="s">
        <v>8</v>
      </c>
      <c r="D201" s="20" t="s">
        <v>103</v>
      </c>
      <c r="E201" s="24">
        <v>50000</v>
      </c>
      <c r="F201" s="24"/>
      <c r="G201" s="24">
        <f>F202</f>
        <v>50000</v>
      </c>
      <c r="H201" s="42"/>
    </row>
    <row r="202" spans="2:8" ht="24.95" customHeight="1" x14ac:dyDescent="0.25">
      <c r="B202" s="368"/>
      <c r="C202" s="28" t="s">
        <v>128</v>
      </c>
      <c r="D202" s="20" t="s">
        <v>90</v>
      </c>
      <c r="E202" s="24"/>
      <c r="F202" s="24">
        <f>E201</f>
        <v>50000</v>
      </c>
      <c r="G202" s="24"/>
      <c r="H202" s="42"/>
    </row>
    <row r="203" spans="2:8" ht="24.95" customHeight="1" x14ac:dyDescent="0.25">
      <c r="B203" s="368"/>
      <c r="C203" s="27" t="s">
        <v>303</v>
      </c>
      <c r="D203" s="20"/>
      <c r="E203" s="24"/>
      <c r="F203" s="24"/>
      <c r="G203" s="24"/>
      <c r="H203" s="42"/>
    </row>
    <row r="204" spans="2:8" ht="24.95" customHeight="1" x14ac:dyDescent="0.25">
      <c r="B204" s="368" t="s">
        <v>270</v>
      </c>
      <c r="C204" s="27" t="s">
        <v>297</v>
      </c>
      <c r="D204" s="20">
        <v>7200.04</v>
      </c>
      <c r="E204" s="24">
        <v>50000</v>
      </c>
      <c r="F204" s="24"/>
      <c r="G204" s="24"/>
      <c r="H204" s="42"/>
    </row>
    <row r="205" spans="2:8" ht="24.95" customHeight="1" x14ac:dyDescent="0.25">
      <c r="B205" s="368"/>
      <c r="C205" s="28" t="s">
        <v>6</v>
      </c>
      <c r="D205" s="20" t="s">
        <v>103</v>
      </c>
      <c r="E205" s="24"/>
      <c r="F205" s="24">
        <f>E204</f>
        <v>50000</v>
      </c>
      <c r="G205" s="24"/>
      <c r="H205" s="42">
        <f>F205</f>
        <v>50000</v>
      </c>
    </row>
    <row r="206" spans="2:8" ht="24.95" customHeight="1" x14ac:dyDescent="0.25">
      <c r="B206" s="368"/>
      <c r="C206" s="27" t="s">
        <v>304</v>
      </c>
      <c r="D206" s="20"/>
      <c r="E206" s="24"/>
      <c r="F206" s="24"/>
      <c r="G206" s="24"/>
      <c r="H206" s="42"/>
    </row>
    <row r="207" spans="2:8" ht="24.95" customHeight="1" x14ac:dyDescent="0.25">
      <c r="B207" s="368" t="s">
        <v>270</v>
      </c>
      <c r="C207" s="27" t="s">
        <v>211</v>
      </c>
      <c r="D207" s="20" t="s">
        <v>53</v>
      </c>
      <c r="E207" s="24">
        <v>3346000</v>
      </c>
      <c r="F207" s="24"/>
      <c r="G207" s="24">
        <f>F208</f>
        <v>3346000</v>
      </c>
      <c r="H207" s="42"/>
    </row>
    <row r="208" spans="2:8" ht="24.95" customHeight="1" x14ac:dyDescent="0.25">
      <c r="B208" s="368"/>
      <c r="C208" s="28" t="s">
        <v>81</v>
      </c>
      <c r="D208" s="20">
        <v>4000.02</v>
      </c>
      <c r="E208" s="24"/>
      <c r="F208" s="24">
        <f>E207</f>
        <v>3346000</v>
      </c>
      <c r="G208" s="33"/>
      <c r="H208" s="42"/>
    </row>
    <row r="209" spans="2:8" ht="24.95" customHeight="1" x14ac:dyDescent="0.25">
      <c r="B209" s="368"/>
      <c r="C209" s="27" t="s">
        <v>333</v>
      </c>
      <c r="D209" s="20"/>
      <c r="E209" s="24"/>
      <c r="F209" s="24"/>
      <c r="G209" s="24"/>
      <c r="H209" s="42"/>
    </row>
    <row r="210" spans="2:8" ht="24.95" customHeight="1" x14ac:dyDescent="0.25">
      <c r="B210" s="368" t="s">
        <v>270</v>
      </c>
      <c r="C210" s="27" t="s">
        <v>211</v>
      </c>
      <c r="D210" s="20" t="s">
        <v>53</v>
      </c>
      <c r="E210" s="24">
        <v>569000</v>
      </c>
      <c r="F210" s="24"/>
      <c r="G210" s="24">
        <f>F211</f>
        <v>569000</v>
      </c>
      <c r="H210" s="42"/>
    </row>
    <row r="211" spans="2:8" ht="24.95" customHeight="1" x14ac:dyDescent="0.25">
      <c r="B211" s="368"/>
      <c r="C211" s="28" t="s">
        <v>81</v>
      </c>
      <c r="D211" s="20">
        <v>4000.02</v>
      </c>
      <c r="E211" s="24"/>
      <c r="F211" s="24">
        <f>E210</f>
        <v>569000</v>
      </c>
      <c r="G211" s="33"/>
      <c r="H211" s="42"/>
    </row>
    <row r="212" spans="2:8" ht="24.95" customHeight="1" x14ac:dyDescent="0.25">
      <c r="B212" s="368"/>
      <c r="C212" s="27" t="s">
        <v>334</v>
      </c>
      <c r="D212" s="20"/>
      <c r="E212" s="24"/>
      <c r="F212" s="24"/>
      <c r="G212" s="24"/>
      <c r="H212" s="42"/>
    </row>
    <row r="213" spans="2:8" ht="24.95" customHeight="1" x14ac:dyDescent="0.25">
      <c r="B213" s="368" t="s">
        <v>270</v>
      </c>
      <c r="C213" s="27" t="s">
        <v>211</v>
      </c>
      <c r="D213" s="20" t="s">
        <v>53</v>
      </c>
      <c r="E213" s="24">
        <v>1000000</v>
      </c>
      <c r="F213" s="24"/>
      <c r="G213" s="24">
        <f>F214</f>
        <v>1000000</v>
      </c>
      <c r="H213" s="42"/>
    </row>
    <row r="214" spans="2:8" ht="24.95" customHeight="1" x14ac:dyDescent="0.25">
      <c r="B214" s="368"/>
      <c r="C214" s="28" t="s">
        <v>128</v>
      </c>
      <c r="D214" s="20" t="s">
        <v>90</v>
      </c>
      <c r="E214" s="24"/>
      <c r="F214" s="24">
        <f>E213</f>
        <v>1000000</v>
      </c>
      <c r="G214" s="24"/>
      <c r="H214" s="42"/>
    </row>
    <row r="215" spans="2:8" ht="24.95" customHeight="1" x14ac:dyDescent="0.25">
      <c r="B215" s="368"/>
      <c r="C215" s="27" t="s">
        <v>392</v>
      </c>
      <c r="D215" s="20"/>
      <c r="E215" s="24"/>
      <c r="F215" s="24"/>
      <c r="G215" s="24"/>
      <c r="H215" s="42"/>
    </row>
    <row r="216" spans="2:8" ht="24.95" customHeight="1" x14ac:dyDescent="0.25">
      <c r="B216" s="368" t="s">
        <v>270</v>
      </c>
      <c r="C216" s="27" t="s">
        <v>211</v>
      </c>
      <c r="D216" s="20" t="s">
        <v>53</v>
      </c>
      <c r="E216" s="24">
        <v>500000</v>
      </c>
      <c r="F216" s="24"/>
      <c r="G216" s="24">
        <f>F217</f>
        <v>500000</v>
      </c>
      <c r="H216" s="42"/>
    </row>
    <row r="217" spans="2:8" ht="24.95" customHeight="1" x14ac:dyDescent="0.25">
      <c r="B217" s="368"/>
      <c r="C217" s="28" t="s">
        <v>128</v>
      </c>
      <c r="D217" s="20" t="s">
        <v>90</v>
      </c>
      <c r="E217" s="24"/>
      <c r="F217" s="24">
        <f>E216</f>
        <v>500000</v>
      </c>
      <c r="G217" s="24"/>
      <c r="H217" s="42"/>
    </row>
    <row r="218" spans="2:8" ht="24.95" customHeight="1" x14ac:dyDescent="0.25">
      <c r="B218" s="368"/>
      <c r="C218" s="27" t="s">
        <v>335</v>
      </c>
      <c r="D218" s="20"/>
      <c r="E218" s="24"/>
      <c r="F218" s="24"/>
      <c r="G218" s="24"/>
      <c r="H218" s="42"/>
    </row>
    <row r="219" spans="2:8" ht="24.95" customHeight="1" x14ac:dyDescent="0.25">
      <c r="B219" s="368" t="s">
        <v>270</v>
      </c>
      <c r="C219" s="27" t="s">
        <v>211</v>
      </c>
      <c r="D219" s="20" t="s">
        <v>53</v>
      </c>
      <c r="E219" s="24">
        <v>13390500</v>
      </c>
      <c r="F219" s="24"/>
      <c r="G219" s="24">
        <f>F220</f>
        <v>13390500</v>
      </c>
      <c r="H219" s="42"/>
    </row>
    <row r="220" spans="2:8" ht="24.95" customHeight="1" x14ac:dyDescent="0.25">
      <c r="B220" s="368"/>
      <c r="C220" s="28" t="s">
        <v>80</v>
      </c>
      <c r="D220" s="20" t="s">
        <v>83</v>
      </c>
      <c r="E220" s="24"/>
      <c r="F220" s="24">
        <f>E219</f>
        <v>13390500</v>
      </c>
      <c r="G220" s="33"/>
      <c r="H220" s="42"/>
    </row>
    <row r="221" spans="2:8" ht="24.95" customHeight="1" x14ac:dyDescent="0.25">
      <c r="B221" s="368"/>
      <c r="C221" s="27" t="s">
        <v>326</v>
      </c>
      <c r="D221" s="20"/>
      <c r="E221" s="24"/>
      <c r="F221" s="24"/>
      <c r="G221" s="24"/>
      <c r="H221" s="42"/>
    </row>
    <row r="222" spans="2:8" ht="24.95" customHeight="1" x14ac:dyDescent="0.25">
      <c r="B222" s="368" t="s">
        <v>270</v>
      </c>
      <c r="C222" s="27" t="s">
        <v>211</v>
      </c>
      <c r="D222" s="20" t="s">
        <v>53</v>
      </c>
      <c r="E222" s="24">
        <v>5350000</v>
      </c>
      <c r="F222" s="24"/>
      <c r="G222" s="24">
        <f>F223</f>
        <v>5350000</v>
      </c>
      <c r="H222" s="42"/>
    </row>
    <row r="223" spans="2:8" ht="24.95" customHeight="1" x14ac:dyDescent="0.25">
      <c r="B223" s="368"/>
      <c r="C223" s="28" t="s">
        <v>188</v>
      </c>
      <c r="D223" s="20" t="s">
        <v>59</v>
      </c>
      <c r="E223" s="24"/>
      <c r="F223" s="24">
        <f>E222</f>
        <v>5350000</v>
      </c>
      <c r="G223" s="24"/>
      <c r="H223" s="42"/>
    </row>
    <row r="224" spans="2:8" ht="24.95" customHeight="1" x14ac:dyDescent="0.25">
      <c r="B224" s="368"/>
      <c r="C224" s="27" t="s">
        <v>336</v>
      </c>
      <c r="D224" s="20"/>
      <c r="E224" s="24"/>
      <c r="F224" s="24"/>
      <c r="G224" s="24"/>
      <c r="H224" s="42"/>
    </row>
    <row r="225" spans="2:8" ht="24.95" customHeight="1" x14ac:dyDescent="0.25">
      <c r="B225" s="368" t="s">
        <v>270</v>
      </c>
      <c r="C225" s="27" t="s">
        <v>211</v>
      </c>
      <c r="D225" s="20" t="s">
        <v>53</v>
      </c>
      <c r="E225" s="24">
        <v>7275000</v>
      </c>
      <c r="F225" s="24"/>
      <c r="G225" s="24">
        <f>F226</f>
        <v>7275000</v>
      </c>
      <c r="H225" s="42"/>
    </row>
    <row r="226" spans="2:8" ht="24.95" customHeight="1" x14ac:dyDescent="0.25">
      <c r="B226" s="368"/>
      <c r="C226" s="28" t="s">
        <v>80</v>
      </c>
      <c r="D226" s="20" t="s">
        <v>83</v>
      </c>
      <c r="E226" s="24"/>
      <c r="F226" s="24">
        <f>E225</f>
        <v>7275000</v>
      </c>
      <c r="G226" s="33"/>
      <c r="H226" s="42"/>
    </row>
    <row r="227" spans="2:8" ht="24.95" customHeight="1" x14ac:dyDescent="0.25">
      <c r="B227" s="368"/>
      <c r="C227" s="27" t="s">
        <v>337</v>
      </c>
      <c r="D227" s="20"/>
      <c r="E227" s="24"/>
      <c r="F227" s="24"/>
      <c r="G227" s="24"/>
      <c r="H227" s="42"/>
    </row>
    <row r="228" spans="2:8" ht="24.95" customHeight="1" x14ac:dyDescent="0.25">
      <c r="B228" s="368" t="s">
        <v>272</v>
      </c>
      <c r="C228" s="23" t="s">
        <v>166</v>
      </c>
      <c r="D228" s="20" t="s">
        <v>123</v>
      </c>
      <c r="E228" s="24">
        <v>100000</v>
      </c>
      <c r="F228" s="24"/>
      <c r="G228" s="24"/>
      <c r="H228" s="42"/>
    </row>
    <row r="229" spans="2:8" ht="24.95" customHeight="1" x14ac:dyDescent="0.25">
      <c r="B229" s="368"/>
      <c r="C229" s="25" t="s">
        <v>258</v>
      </c>
      <c r="D229" s="20">
        <v>1000.01</v>
      </c>
      <c r="E229" s="24"/>
      <c r="F229" s="24">
        <f>E228</f>
        <v>100000</v>
      </c>
      <c r="G229" s="24"/>
      <c r="H229" s="42">
        <f>F229</f>
        <v>100000</v>
      </c>
    </row>
    <row r="230" spans="2:8" ht="24.95" customHeight="1" x14ac:dyDescent="0.25">
      <c r="B230" s="368"/>
      <c r="C230" s="23" t="s">
        <v>271</v>
      </c>
      <c r="D230" s="20"/>
      <c r="E230" s="24"/>
      <c r="F230" s="24"/>
      <c r="G230" s="24"/>
      <c r="H230" s="42"/>
    </row>
    <row r="231" spans="2:8" ht="24.95" customHeight="1" x14ac:dyDescent="0.25">
      <c r="B231" s="368" t="s">
        <v>272</v>
      </c>
      <c r="C231" s="23" t="s">
        <v>253</v>
      </c>
      <c r="D231" s="20">
        <v>6203.05</v>
      </c>
      <c r="E231" s="24">
        <v>101250</v>
      </c>
      <c r="F231" s="24"/>
      <c r="G231" s="24"/>
      <c r="H231" s="42"/>
    </row>
    <row r="232" spans="2:8" ht="24.95" customHeight="1" x14ac:dyDescent="0.25">
      <c r="B232" s="368"/>
      <c r="C232" s="25" t="s">
        <v>258</v>
      </c>
      <c r="D232" s="20">
        <v>1000.01</v>
      </c>
      <c r="E232" s="24"/>
      <c r="F232" s="24">
        <f>E231</f>
        <v>101250</v>
      </c>
      <c r="G232" s="24"/>
      <c r="H232" s="42">
        <f>F232</f>
        <v>101250</v>
      </c>
    </row>
    <row r="233" spans="2:8" ht="24.95" customHeight="1" x14ac:dyDescent="0.25">
      <c r="B233" s="368"/>
      <c r="C233" s="27" t="s">
        <v>273</v>
      </c>
      <c r="D233" s="20"/>
      <c r="E233" s="24"/>
      <c r="F233" s="24"/>
      <c r="G233" s="24"/>
      <c r="H233" s="42"/>
    </row>
    <row r="234" spans="2:8" ht="24.95" customHeight="1" x14ac:dyDescent="0.25">
      <c r="B234" s="368" t="s">
        <v>274</v>
      </c>
      <c r="C234" s="23" t="s">
        <v>253</v>
      </c>
      <c r="D234" s="20">
        <v>6203.05</v>
      </c>
      <c r="E234" s="24">
        <v>526990</v>
      </c>
      <c r="F234" s="24"/>
      <c r="G234" s="24"/>
      <c r="H234" s="42"/>
    </row>
    <row r="235" spans="2:8" ht="24.95" customHeight="1" x14ac:dyDescent="0.25">
      <c r="B235" s="368"/>
      <c r="C235" s="25" t="s">
        <v>254</v>
      </c>
      <c r="D235" s="20">
        <v>1000.01</v>
      </c>
      <c r="E235" s="24"/>
      <c r="F235" s="24">
        <f>E234</f>
        <v>526990</v>
      </c>
      <c r="G235" s="24"/>
      <c r="H235" s="42">
        <f>F235</f>
        <v>526990</v>
      </c>
    </row>
    <row r="236" spans="2:8" ht="24.95" customHeight="1" x14ac:dyDescent="0.25">
      <c r="B236" s="368"/>
      <c r="C236" s="23" t="s">
        <v>275</v>
      </c>
      <c r="D236" s="20"/>
      <c r="E236" s="24"/>
      <c r="F236" s="24"/>
      <c r="G236" s="24"/>
      <c r="H236" s="42"/>
    </row>
    <row r="237" spans="2:8" ht="24.95" customHeight="1" x14ac:dyDescent="0.25">
      <c r="B237" s="368" t="s">
        <v>274</v>
      </c>
      <c r="C237" s="23" t="s">
        <v>166</v>
      </c>
      <c r="D237" s="20" t="s">
        <v>123</v>
      </c>
      <c r="E237" s="24">
        <v>49000</v>
      </c>
      <c r="F237" s="24"/>
      <c r="G237" s="24"/>
      <c r="H237" s="42"/>
    </row>
    <row r="238" spans="2:8" ht="24.95" customHeight="1" x14ac:dyDescent="0.25">
      <c r="B238" s="368"/>
      <c r="C238" s="25" t="s">
        <v>254</v>
      </c>
      <c r="D238" s="20">
        <v>1000.01</v>
      </c>
      <c r="E238" s="24"/>
      <c r="F238" s="24">
        <f>E237</f>
        <v>49000</v>
      </c>
      <c r="G238" s="24"/>
      <c r="H238" s="42">
        <f>F238</f>
        <v>49000</v>
      </c>
    </row>
    <row r="239" spans="2:8" ht="24.95" customHeight="1" x14ac:dyDescent="0.25">
      <c r="B239" s="368"/>
      <c r="C239" s="27" t="s">
        <v>276</v>
      </c>
      <c r="D239" s="20"/>
      <c r="E239" s="24"/>
      <c r="F239" s="24"/>
      <c r="G239" s="24"/>
      <c r="H239" s="42"/>
    </row>
    <row r="240" spans="2:8" ht="24.95" customHeight="1" x14ac:dyDescent="0.25">
      <c r="B240" s="368" t="s">
        <v>274</v>
      </c>
      <c r="C240" s="23" t="s">
        <v>153</v>
      </c>
      <c r="D240" s="20" t="s">
        <v>102</v>
      </c>
      <c r="E240" s="24">
        <v>1125000</v>
      </c>
      <c r="F240" s="24"/>
      <c r="G240" s="24"/>
      <c r="H240" s="42"/>
    </row>
    <row r="241" spans="2:8" ht="24.95" customHeight="1" x14ac:dyDescent="0.25">
      <c r="B241" s="368"/>
      <c r="C241" s="25" t="s">
        <v>254</v>
      </c>
      <c r="D241" s="20">
        <v>1000.01</v>
      </c>
      <c r="E241" s="24"/>
      <c r="F241" s="24">
        <f>E240</f>
        <v>1125000</v>
      </c>
      <c r="G241" s="24"/>
      <c r="H241" s="42">
        <f>F241</f>
        <v>1125000</v>
      </c>
    </row>
    <row r="242" spans="2:8" ht="24.95" customHeight="1" x14ac:dyDescent="0.25">
      <c r="B242" s="368"/>
      <c r="C242" s="27" t="s">
        <v>277</v>
      </c>
      <c r="D242" s="20"/>
      <c r="E242" s="24"/>
      <c r="F242" s="24"/>
      <c r="G242" s="24"/>
      <c r="H242" s="42"/>
    </row>
    <row r="243" spans="2:8" ht="24.95" customHeight="1" x14ac:dyDescent="0.25">
      <c r="B243" s="368" t="s">
        <v>274</v>
      </c>
      <c r="C243" s="23" t="s">
        <v>166</v>
      </c>
      <c r="D243" s="20" t="s">
        <v>123</v>
      </c>
      <c r="E243" s="26">
        <v>48000</v>
      </c>
      <c r="F243" s="24"/>
      <c r="G243" s="24"/>
      <c r="H243" s="42"/>
    </row>
    <row r="244" spans="2:8" ht="24.95" customHeight="1" x14ac:dyDescent="0.25">
      <c r="B244" s="368"/>
      <c r="C244" s="25" t="s">
        <v>254</v>
      </c>
      <c r="D244" s="20">
        <v>1000.01</v>
      </c>
      <c r="E244" s="24"/>
      <c r="F244" s="26">
        <f>E243</f>
        <v>48000</v>
      </c>
      <c r="G244" s="24"/>
      <c r="H244" s="43">
        <f>F244</f>
        <v>48000</v>
      </c>
    </row>
    <row r="245" spans="2:8" ht="24.95" customHeight="1" x14ac:dyDescent="0.25">
      <c r="B245" s="368"/>
      <c r="C245" s="23" t="s">
        <v>282</v>
      </c>
      <c r="D245" s="20"/>
      <c r="E245" s="24"/>
      <c r="F245" s="24"/>
      <c r="G245" s="24"/>
      <c r="H245" s="42"/>
    </row>
    <row r="246" spans="2:8" ht="24.95" customHeight="1" x14ac:dyDescent="0.25">
      <c r="B246" s="368" t="s">
        <v>274</v>
      </c>
      <c r="C246" s="23" t="s">
        <v>166</v>
      </c>
      <c r="D246" s="20" t="s">
        <v>123</v>
      </c>
      <c r="E246" s="26">
        <v>37000</v>
      </c>
      <c r="F246" s="24"/>
      <c r="G246" s="24"/>
      <c r="H246" s="42"/>
    </row>
    <row r="247" spans="2:8" ht="24.95" customHeight="1" x14ac:dyDescent="0.25">
      <c r="B247" s="368"/>
      <c r="C247" s="25" t="s">
        <v>254</v>
      </c>
      <c r="D247" s="20">
        <v>1000.01</v>
      </c>
      <c r="E247" s="24"/>
      <c r="F247" s="26">
        <f>E246</f>
        <v>37000</v>
      </c>
      <c r="G247" s="24"/>
      <c r="H247" s="43">
        <f>F247</f>
        <v>37000</v>
      </c>
    </row>
    <row r="248" spans="2:8" ht="24.95" customHeight="1" x14ac:dyDescent="0.25">
      <c r="B248" s="368"/>
      <c r="C248" s="23" t="s">
        <v>278</v>
      </c>
      <c r="D248" s="20"/>
      <c r="E248" s="24"/>
      <c r="F248" s="24"/>
      <c r="G248" s="24"/>
      <c r="H248" s="42"/>
    </row>
    <row r="249" spans="2:8" ht="24.95" customHeight="1" x14ac:dyDescent="0.25">
      <c r="B249" s="368" t="s">
        <v>274</v>
      </c>
      <c r="C249" s="23" t="s">
        <v>279</v>
      </c>
      <c r="D249" s="20" t="s">
        <v>420</v>
      </c>
      <c r="E249" s="26">
        <v>263000</v>
      </c>
      <c r="F249" s="24"/>
      <c r="G249" s="24"/>
      <c r="H249" s="42"/>
    </row>
    <row r="250" spans="2:8" ht="24.95" customHeight="1" x14ac:dyDescent="0.25">
      <c r="B250" s="368"/>
      <c r="C250" s="25" t="s">
        <v>254</v>
      </c>
      <c r="D250" s="20">
        <v>1000.01</v>
      </c>
      <c r="E250" s="24"/>
      <c r="F250" s="26">
        <f>E249</f>
        <v>263000</v>
      </c>
      <c r="G250" s="24"/>
      <c r="H250" s="43">
        <f>F250</f>
        <v>263000</v>
      </c>
    </row>
    <row r="251" spans="2:8" ht="24.95" customHeight="1" x14ac:dyDescent="0.25">
      <c r="B251" s="368"/>
      <c r="C251" s="23" t="s">
        <v>280</v>
      </c>
      <c r="D251" s="20"/>
      <c r="E251" s="24"/>
      <c r="F251" s="26"/>
      <c r="G251" s="24"/>
      <c r="H251" s="43"/>
    </row>
    <row r="252" spans="2:8" ht="24.95" customHeight="1" x14ac:dyDescent="0.25">
      <c r="B252" s="368" t="s">
        <v>274</v>
      </c>
      <c r="C252" s="23" t="s">
        <v>166</v>
      </c>
      <c r="D252" s="20" t="s">
        <v>123</v>
      </c>
      <c r="E252" s="26">
        <v>20000</v>
      </c>
      <c r="F252" s="24"/>
      <c r="G252" s="24"/>
      <c r="H252" s="42"/>
    </row>
    <row r="253" spans="2:8" ht="24.95" customHeight="1" x14ac:dyDescent="0.25">
      <c r="B253" s="368"/>
      <c r="C253" s="25" t="s">
        <v>254</v>
      </c>
      <c r="D253" s="20">
        <v>1000.01</v>
      </c>
      <c r="E253" s="24"/>
      <c r="F253" s="24">
        <f>E252</f>
        <v>20000</v>
      </c>
      <c r="G253" s="24"/>
      <c r="H253" s="42">
        <f>F253</f>
        <v>20000</v>
      </c>
    </row>
    <row r="254" spans="2:8" ht="24.95" customHeight="1" x14ac:dyDescent="0.25">
      <c r="B254" s="368"/>
      <c r="C254" s="23" t="s">
        <v>281</v>
      </c>
      <c r="D254" s="20"/>
      <c r="E254" s="24"/>
      <c r="F254" s="24"/>
      <c r="G254" s="24"/>
      <c r="H254" s="42"/>
    </row>
    <row r="255" spans="2:8" ht="24.95" customHeight="1" x14ac:dyDescent="0.25">
      <c r="B255" s="368" t="s">
        <v>274</v>
      </c>
      <c r="C255" s="23" t="s">
        <v>166</v>
      </c>
      <c r="D255" s="20" t="s">
        <v>123</v>
      </c>
      <c r="E255" s="24">
        <v>20000</v>
      </c>
      <c r="F255" s="24"/>
      <c r="G255" s="24"/>
      <c r="H255" s="42"/>
    </row>
    <row r="256" spans="2:8" ht="24.95" customHeight="1" x14ac:dyDescent="0.25">
      <c r="B256" s="368"/>
      <c r="C256" s="25" t="s">
        <v>254</v>
      </c>
      <c r="D256" s="20">
        <v>1000.01</v>
      </c>
      <c r="E256" s="24"/>
      <c r="F256" s="24">
        <f>E255</f>
        <v>20000</v>
      </c>
      <c r="G256" s="24"/>
      <c r="H256" s="42">
        <f>F256</f>
        <v>20000</v>
      </c>
    </row>
    <row r="257" spans="2:8" ht="24.95" customHeight="1" x14ac:dyDescent="0.25">
      <c r="B257" s="368"/>
      <c r="C257" s="23" t="s">
        <v>263</v>
      </c>
      <c r="D257" s="20"/>
      <c r="E257" s="24"/>
      <c r="F257" s="24"/>
      <c r="G257" s="24"/>
      <c r="H257" s="42"/>
    </row>
    <row r="258" spans="2:8" ht="24.95" customHeight="1" x14ac:dyDescent="0.25">
      <c r="B258" s="368" t="s">
        <v>362</v>
      </c>
      <c r="C258" s="23" t="s">
        <v>52</v>
      </c>
      <c r="D258" s="20">
        <v>1200</v>
      </c>
      <c r="E258" s="26">
        <v>1400000</v>
      </c>
      <c r="F258" s="24"/>
      <c r="G258" s="24"/>
      <c r="H258" s="42"/>
    </row>
    <row r="259" spans="2:8" ht="24.95" customHeight="1" x14ac:dyDescent="0.25">
      <c r="B259" s="368"/>
      <c r="C259" s="25" t="s">
        <v>6</v>
      </c>
      <c r="D259" s="20" t="s">
        <v>103</v>
      </c>
      <c r="E259" s="24"/>
      <c r="F259" s="26">
        <f>E258</f>
        <v>1400000</v>
      </c>
      <c r="G259" s="24"/>
      <c r="H259" s="43">
        <f>F259</f>
        <v>1400000</v>
      </c>
    </row>
    <row r="260" spans="2:8" ht="24.95" customHeight="1" x14ac:dyDescent="0.25">
      <c r="B260" s="368"/>
      <c r="C260" s="23" t="s">
        <v>363</v>
      </c>
      <c r="D260" s="20"/>
      <c r="E260" s="24"/>
      <c r="F260" s="24"/>
      <c r="G260" s="24"/>
      <c r="H260" s="42"/>
    </row>
    <row r="261" spans="2:8" ht="24.95" customHeight="1" x14ac:dyDescent="0.25">
      <c r="B261" s="368" t="s">
        <v>362</v>
      </c>
      <c r="C261" s="23" t="s">
        <v>166</v>
      </c>
      <c r="D261" s="20" t="s">
        <v>123</v>
      </c>
      <c r="E261" s="26">
        <v>100000</v>
      </c>
      <c r="F261" s="24"/>
      <c r="G261" s="24"/>
      <c r="H261" s="42"/>
    </row>
    <row r="262" spans="2:8" ht="24.95" customHeight="1" x14ac:dyDescent="0.25">
      <c r="B262" s="368"/>
      <c r="C262" s="28" t="s">
        <v>6</v>
      </c>
      <c r="D262" s="20" t="s">
        <v>103</v>
      </c>
      <c r="E262" s="24"/>
      <c r="F262" s="26">
        <f>E261</f>
        <v>100000</v>
      </c>
      <c r="G262" s="24"/>
      <c r="H262" s="42">
        <f>F262</f>
        <v>100000</v>
      </c>
    </row>
    <row r="263" spans="2:8" ht="24.95" customHeight="1" x14ac:dyDescent="0.25">
      <c r="B263" s="368"/>
      <c r="C263" s="23" t="s">
        <v>364</v>
      </c>
      <c r="D263" s="20"/>
      <c r="E263" s="24"/>
      <c r="F263" s="24"/>
      <c r="G263" s="24"/>
      <c r="H263" s="42"/>
    </row>
    <row r="264" spans="2:8" ht="24.95" customHeight="1" x14ac:dyDescent="0.25">
      <c r="B264" s="368" t="s">
        <v>377</v>
      </c>
      <c r="C264" s="23" t="s">
        <v>211</v>
      </c>
      <c r="D264" s="20" t="s">
        <v>53</v>
      </c>
      <c r="E264" s="24">
        <v>12900000</v>
      </c>
      <c r="F264" s="24"/>
      <c r="G264" s="24">
        <f>F265</f>
        <v>12900000</v>
      </c>
      <c r="H264" s="42"/>
    </row>
    <row r="265" spans="2:8" ht="24.95" customHeight="1" x14ac:dyDescent="0.25">
      <c r="B265" s="368"/>
      <c r="C265" s="25" t="s">
        <v>76</v>
      </c>
      <c r="D265" s="20" t="s">
        <v>77</v>
      </c>
      <c r="E265" s="24"/>
      <c r="F265" s="24">
        <f>E264</f>
        <v>12900000</v>
      </c>
      <c r="G265" s="33"/>
      <c r="H265" s="42"/>
    </row>
    <row r="266" spans="2:8" ht="24.95" customHeight="1" x14ac:dyDescent="0.25">
      <c r="B266" s="368"/>
      <c r="C266" s="23" t="s">
        <v>378</v>
      </c>
      <c r="D266" s="20"/>
      <c r="E266" s="24"/>
      <c r="F266" s="24"/>
      <c r="G266" s="24"/>
      <c r="H266" s="42"/>
    </row>
    <row r="267" spans="2:8" ht="24.95" customHeight="1" x14ac:dyDescent="0.25">
      <c r="B267" s="368" t="s">
        <v>377</v>
      </c>
      <c r="C267" s="307" t="s">
        <v>211</v>
      </c>
      <c r="D267" s="20" t="s">
        <v>53</v>
      </c>
      <c r="E267" s="309">
        <f>SUM(F268:F269)</f>
        <v>314285</v>
      </c>
      <c r="F267" s="310"/>
      <c r="G267" s="311">
        <f>E267</f>
        <v>314285</v>
      </c>
      <c r="H267" s="42"/>
    </row>
    <row r="268" spans="2:8" ht="24.95" customHeight="1" x14ac:dyDescent="0.25">
      <c r="B268" s="368"/>
      <c r="C268" s="298" t="s">
        <v>10</v>
      </c>
      <c r="D268" s="308" t="s">
        <v>54</v>
      </c>
      <c r="E268" s="309"/>
      <c r="F268" s="310">
        <v>285714</v>
      </c>
      <c r="G268" s="24"/>
      <c r="H268" s="42"/>
    </row>
    <row r="269" spans="2:8" ht="24.95" customHeight="1" x14ac:dyDescent="0.25">
      <c r="B269" s="368"/>
      <c r="C269" s="298" t="s">
        <v>359</v>
      </c>
      <c r="D269" s="308" t="s">
        <v>89</v>
      </c>
      <c r="E269" s="309"/>
      <c r="F269" s="310">
        <v>28571</v>
      </c>
      <c r="G269" s="24"/>
      <c r="H269" s="42"/>
    </row>
    <row r="270" spans="2:8" ht="24.95" customHeight="1" x14ac:dyDescent="0.25">
      <c r="B270" s="368"/>
      <c r="C270" s="312" t="s">
        <v>379</v>
      </c>
      <c r="D270" s="308"/>
      <c r="E270" s="309"/>
      <c r="F270" s="310"/>
      <c r="G270" s="311"/>
      <c r="H270" s="42"/>
    </row>
    <row r="271" spans="2:8" ht="24.95" customHeight="1" x14ac:dyDescent="0.25">
      <c r="B271" s="368" t="s">
        <v>367</v>
      </c>
      <c r="C271" s="23" t="s">
        <v>365</v>
      </c>
      <c r="D271" s="20">
        <v>2000.17</v>
      </c>
      <c r="E271" s="24">
        <v>6000000</v>
      </c>
      <c r="F271" s="24"/>
      <c r="G271" s="24"/>
      <c r="H271" s="42"/>
    </row>
    <row r="272" spans="2:8" ht="24.95" customHeight="1" x14ac:dyDescent="0.25">
      <c r="B272" s="368"/>
      <c r="C272" s="25" t="s">
        <v>6</v>
      </c>
      <c r="D272" s="20" t="s">
        <v>103</v>
      </c>
      <c r="E272" s="24"/>
      <c r="F272" s="24">
        <f>E271</f>
        <v>6000000</v>
      </c>
      <c r="G272" s="24"/>
      <c r="H272" s="42">
        <f>F272</f>
        <v>6000000</v>
      </c>
    </row>
    <row r="273" spans="2:8" ht="24.95" customHeight="1" x14ac:dyDescent="0.25">
      <c r="B273" s="368"/>
      <c r="C273" s="23" t="s">
        <v>366</v>
      </c>
      <c r="D273" s="20"/>
      <c r="E273" s="24"/>
      <c r="F273" s="24"/>
      <c r="G273" s="24"/>
      <c r="H273" s="42"/>
    </row>
    <row r="274" spans="2:8" ht="24.95" customHeight="1" x14ac:dyDescent="0.25">
      <c r="B274" s="368" t="s">
        <v>367</v>
      </c>
      <c r="C274" s="23" t="s">
        <v>166</v>
      </c>
      <c r="D274" s="20" t="s">
        <v>123</v>
      </c>
      <c r="E274" s="24">
        <v>20000</v>
      </c>
      <c r="F274" s="24"/>
      <c r="G274" s="24"/>
      <c r="H274" s="42"/>
    </row>
    <row r="275" spans="2:8" ht="24.95" customHeight="1" x14ac:dyDescent="0.25">
      <c r="B275" s="368"/>
      <c r="C275" s="25" t="s">
        <v>254</v>
      </c>
      <c r="D275" s="20">
        <v>1000.01</v>
      </c>
      <c r="E275" s="24"/>
      <c r="F275" s="24">
        <f>E274</f>
        <v>20000</v>
      </c>
      <c r="G275" s="24"/>
      <c r="H275" s="42">
        <f>F275</f>
        <v>20000</v>
      </c>
    </row>
    <row r="276" spans="2:8" ht="24.95" customHeight="1" x14ac:dyDescent="0.25">
      <c r="B276" s="368"/>
      <c r="C276" s="23" t="s">
        <v>260</v>
      </c>
      <c r="D276" s="20"/>
      <c r="E276" s="24"/>
      <c r="F276" s="24"/>
      <c r="G276" s="24"/>
      <c r="H276" s="42"/>
    </row>
    <row r="277" spans="2:8" ht="24.95" customHeight="1" x14ac:dyDescent="0.25">
      <c r="B277" s="368" t="s">
        <v>367</v>
      </c>
      <c r="C277" s="23" t="s">
        <v>166</v>
      </c>
      <c r="D277" s="20" t="s">
        <v>123</v>
      </c>
      <c r="E277" s="24">
        <v>20000</v>
      </c>
      <c r="F277" s="24"/>
      <c r="G277" s="24"/>
      <c r="H277" s="42"/>
    </row>
    <row r="278" spans="2:8" ht="24.95" customHeight="1" x14ac:dyDescent="0.25">
      <c r="B278" s="368"/>
      <c r="C278" s="25" t="s">
        <v>254</v>
      </c>
      <c r="D278" s="20">
        <v>1000.01</v>
      </c>
      <c r="E278" s="24"/>
      <c r="F278" s="24">
        <f>E277</f>
        <v>20000</v>
      </c>
      <c r="G278" s="24"/>
      <c r="H278" s="42">
        <f>F278</f>
        <v>20000</v>
      </c>
    </row>
    <row r="279" spans="2:8" ht="24.95" customHeight="1" x14ac:dyDescent="0.25">
      <c r="B279" s="368"/>
      <c r="C279" s="23" t="s">
        <v>372</v>
      </c>
      <c r="D279" s="20"/>
      <c r="E279" s="24"/>
      <c r="F279" s="24"/>
      <c r="G279" s="24"/>
      <c r="H279" s="42"/>
    </row>
    <row r="280" spans="2:8" ht="24.95" customHeight="1" x14ac:dyDescent="0.25">
      <c r="B280" s="368" t="s">
        <v>367</v>
      </c>
      <c r="C280" s="23" t="s">
        <v>153</v>
      </c>
      <c r="D280" s="20" t="s">
        <v>102</v>
      </c>
      <c r="E280" s="24">
        <v>130000</v>
      </c>
      <c r="F280" s="24"/>
      <c r="G280" s="24"/>
      <c r="H280" s="42"/>
    </row>
    <row r="281" spans="2:8" ht="24.95" customHeight="1" x14ac:dyDescent="0.25">
      <c r="B281" s="368"/>
      <c r="C281" s="25" t="s">
        <v>254</v>
      </c>
      <c r="D281" s="20">
        <v>1000.01</v>
      </c>
      <c r="E281" s="24"/>
      <c r="F281" s="24">
        <f>E280</f>
        <v>130000</v>
      </c>
      <c r="G281" s="24"/>
      <c r="H281" s="42">
        <f>F281</f>
        <v>130000</v>
      </c>
    </row>
    <row r="282" spans="2:8" ht="24.95" customHeight="1" x14ac:dyDescent="0.25">
      <c r="B282" s="368"/>
      <c r="C282" s="23" t="s">
        <v>277</v>
      </c>
      <c r="D282" s="20"/>
      <c r="E282" s="24"/>
      <c r="F282" s="24"/>
      <c r="G282" s="24"/>
      <c r="H282" s="42"/>
    </row>
    <row r="283" spans="2:8" ht="24.95" customHeight="1" x14ac:dyDescent="0.25">
      <c r="B283" s="368" t="s">
        <v>367</v>
      </c>
      <c r="C283" s="23" t="s">
        <v>166</v>
      </c>
      <c r="D283" s="20" t="s">
        <v>123</v>
      </c>
      <c r="E283" s="24">
        <v>10000</v>
      </c>
      <c r="F283" s="24"/>
      <c r="G283" s="24"/>
      <c r="H283" s="42"/>
    </row>
    <row r="284" spans="2:8" ht="24.95" customHeight="1" x14ac:dyDescent="0.25">
      <c r="B284" s="368"/>
      <c r="C284" s="25" t="s">
        <v>254</v>
      </c>
      <c r="D284" s="20">
        <v>1000.01</v>
      </c>
      <c r="E284" s="24"/>
      <c r="F284" s="24">
        <f>E283</f>
        <v>10000</v>
      </c>
      <c r="G284" s="24"/>
      <c r="H284" s="42">
        <f>F284</f>
        <v>10000</v>
      </c>
    </row>
    <row r="285" spans="2:8" ht="24.95" customHeight="1" x14ac:dyDescent="0.25">
      <c r="B285" s="368"/>
      <c r="C285" s="23" t="s">
        <v>266</v>
      </c>
      <c r="D285" s="20"/>
      <c r="E285" s="24"/>
      <c r="F285" s="24"/>
      <c r="G285" s="24"/>
      <c r="H285" s="42"/>
    </row>
    <row r="286" spans="2:8" ht="24.95" customHeight="1" x14ac:dyDescent="0.25">
      <c r="B286" s="368" t="s">
        <v>367</v>
      </c>
      <c r="C286" s="23" t="s">
        <v>373</v>
      </c>
      <c r="D286" s="20" t="s">
        <v>419</v>
      </c>
      <c r="E286" s="24">
        <v>45000</v>
      </c>
      <c r="F286" s="24"/>
      <c r="G286" s="24"/>
      <c r="H286" s="42"/>
    </row>
    <row r="287" spans="2:8" ht="24.95" customHeight="1" x14ac:dyDescent="0.25">
      <c r="B287" s="368"/>
      <c r="C287" s="25" t="s">
        <v>254</v>
      </c>
      <c r="D287" s="20">
        <v>1000.01</v>
      </c>
      <c r="E287" s="24"/>
      <c r="F287" s="24">
        <f>E286</f>
        <v>45000</v>
      </c>
      <c r="G287" s="24"/>
      <c r="H287" s="42">
        <f>F287</f>
        <v>45000</v>
      </c>
    </row>
    <row r="288" spans="2:8" ht="24.95" customHeight="1" x14ac:dyDescent="0.25">
      <c r="B288" s="368"/>
      <c r="C288" s="23" t="s">
        <v>374</v>
      </c>
      <c r="D288" s="20"/>
      <c r="E288" s="24"/>
      <c r="F288" s="24"/>
      <c r="G288" s="24"/>
      <c r="H288" s="42"/>
    </row>
    <row r="289" spans="2:8" ht="24.95" customHeight="1" x14ac:dyDescent="0.25">
      <c r="B289" s="368" t="s">
        <v>367</v>
      </c>
      <c r="C289" s="23" t="s">
        <v>211</v>
      </c>
      <c r="D289" s="20" t="s">
        <v>53</v>
      </c>
      <c r="E289" s="24">
        <v>1000000</v>
      </c>
      <c r="F289" s="24"/>
      <c r="G289" s="24">
        <f>F290</f>
        <v>1000000</v>
      </c>
      <c r="H289" s="42"/>
    </row>
    <row r="290" spans="2:8" ht="24.95" customHeight="1" x14ac:dyDescent="0.25">
      <c r="B290" s="368"/>
      <c r="C290" s="25" t="s">
        <v>49</v>
      </c>
      <c r="D290" s="20">
        <v>1100</v>
      </c>
      <c r="E290" s="24"/>
      <c r="F290" s="24">
        <f>E289</f>
        <v>1000000</v>
      </c>
      <c r="G290" s="24"/>
      <c r="H290" s="42"/>
    </row>
    <row r="291" spans="2:8" ht="24.95" customHeight="1" x14ac:dyDescent="0.25">
      <c r="B291" s="368"/>
      <c r="C291" s="23" t="s">
        <v>422</v>
      </c>
      <c r="D291" s="20"/>
      <c r="E291" s="24"/>
      <c r="F291" s="24"/>
      <c r="G291" s="24"/>
      <c r="H291" s="42"/>
    </row>
    <row r="292" spans="2:8" ht="24.95" customHeight="1" x14ac:dyDescent="0.25">
      <c r="B292" s="368" t="s">
        <v>367</v>
      </c>
      <c r="C292" s="23" t="s">
        <v>211</v>
      </c>
      <c r="D292" s="20" t="s">
        <v>53</v>
      </c>
      <c r="E292" s="24">
        <v>300000</v>
      </c>
      <c r="F292" s="24"/>
      <c r="G292" s="24">
        <f>F293</f>
        <v>300000</v>
      </c>
      <c r="H292" s="42"/>
    </row>
    <row r="293" spans="2:8" ht="24.95" customHeight="1" x14ac:dyDescent="0.25">
      <c r="B293" s="368"/>
      <c r="C293" s="25" t="s">
        <v>76</v>
      </c>
      <c r="D293" s="20" t="s">
        <v>77</v>
      </c>
      <c r="E293" s="24"/>
      <c r="F293" s="24">
        <f>E292</f>
        <v>300000</v>
      </c>
      <c r="G293" s="33"/>
      <c r="H293" s="42"/>
    </row>
    <row r="294" spans="2:8" ht="24.95" customHeight="1" x14ac:dyDescent="0.25">
      <c r="B294" s="368"/>
      <c r="C294" s="23" t="s">
        <v>380</v>
      </c>
      <c r="D294" s="20"/>
      <c r="E294" s="24"/>
      <c r="F294" s="24"/>
      <c r="G294" s="24"/>
      <c r="H294" s="42"/>
    </row>
    <row r="295" spans="2:8" ht="24.95" customHeight="1" x14ac:dyDescent="0.25">
      <c r="B295" s="368" t="s">
        <v>367</v>
      </c>
      <c r="C295" s="23" t="s">
        <v>211</v>
      </c>
      <c r="D295" s="20" t="s">
        <v>53</v>
      </c>
      <c r="E295" s="24">
        <v>500000</v>
      </c>
      <c r="F295" s="24"/>
      <c r="G295" s="24">
        <f>F296</f>
        <v>500000</v>
      </c>
      <c r="H295" s="42"/>
    </row>
    <row r="296" spans="2:8" ht="24.95" customHeight="1" x14ac:dyDescent="0.25">
      <c r="B296" s="368"/>
      <c r="C296" s="25" t="s">
        <v>128</v>
      </c>
      <c r="D296" s="20" t="s">
        <v>90</v>
      </c>
      <c r="E296" s="24"/>
      <c r="F296" s="24">
        <f>E295</f>
        <v>500000</v>
      </c>
      <c r="G296" s="24"/>
      <c r="H296" s="42"/>
    </row>
    <row r="297" spans="2:8" ht="24.95" customHeight="1" x14ac:dyDescent="0.25">
      <c r="B297" s="368"/>
      <c r="C297" s="23" t="s">
        <v>381</v>
      </c>
      <c r="D297" s="20"/>
      <c r="E297" s="24"/>
      <c r="F297" s="24"/>
      <c r="G297" s="24"/>
      <c r="H297" s="42"/>
    </row>
    <row r="298" spans="2:8" ht="24.95" customHeight="1" x14ac:dyDescent="0.25">
      <c r="B298" s="368" t="s">
        <v>367</v>
      </c>
      <c r="C298" s="23" t="s">
        <v>211</v>
      </c>
      <c r="D298" s="20" t="s">
        <v>53</v>
      </c>
      <c r="E298" s="24">
        <v>1000000</v>
      </c>
      <c r="F298" s="24"/>
      <c r="G298" s="24">
        <f>F299</f>
        <v>1000000</v>
      </c>
      <c r="H298" s="42"/>
    </row>
    <row r="299" spans="2:8" ht="24.95" customHeight="1" x14ac:dyDescent="0.25">
      <c r="B299" s="368"/>
      <c r="C299" s="25" t="s">
        <v>128</v>
      </c>
      <c r="D299" s="20" t="s">
        <v>90</v>
      </c>
      <c r="E299" s="24"/>
      <c r="F299" s="24">
        <f>E298</f>
        <v>1000000</v>
      </c>
      <c r="G299" s="24"/>
      <c r="H299" s="42"/>
    </row>
    <row r="300" spans="2:8" ht="24.95" customHeight="1" x14ac:dyDescent="0.25">
      <c r="B300" s="368"/>
      <c r="C300" s="23" t="s">
        <v>393</v>
      </c>
      <c r="D300" s="20"/>
      <c r="E300" s="24"/>
      <c r="F300" s="24"/>
      <c r="G300" s="24"/>
      <c r="H300" s="42"/>
    </row>
    <row r="301" spans="2:8" ht="24.95" customHeight="1" x14ac:dyDescent="0.25">
      <c r="B301" s="368" t="s">
        <v>367</v>
      </c>
      <c r="C301" s="23" t="s">
        <v>211</v>
      </c>
      <c r="D301" s="20" t="s">
        <v>53</v>
      </c>
      <c r="E301" s="24">
        <v>500000</v>
      </c>
      <c r="F301" s="24"/>
      <c r="G301" s="24">
        <f>F302</f>
        <v>500000</v>
      </c>
      <c r="H301" s="42"/>
    </row>
    <row r="302" spans="2:8" ht="24.95" customHeight="1" x14ac:dyDescent="0.25">
      <c r="B302" s="368"/>
      <c r="C302" s="25" t="s">
        <v>128</v>
      </c>
      <c r="D302" s="20" t="s">
        <v>90</v>
      </c>
      <c r="E302" s="24"/>
      <c r="F302" s="24">
        <f>E301</f>
        <v>500000</v>
      </c>
      <c r="G302" s="24"/>
      <c r="H302" s="42"/>
    </row>
    <row r="303" spans="2:8" ht="24.95" customHeight="1" x14ac:dyDescent="0.25">
      <c r="B303" s="368"/>
      <c r="C303" s="23" t="s">
        <v>394</v>
      </c>
      <c r="D303" s="20"/>
      <c r="E303" s="24"/>
      <c r="F303" s="24"/>
      <c r="G303" s="24"/>
      <c r="H303" s="42"/>
    </row>
    <row r="304" spans="2:8" ht="24.95" customHeight="1" x14ac:dyDescent="0.25">
      <c r="B304" s="368" t="s">
        <v>367</v>
      </c>
      <c r="C304" s="23" t="s">
        <v>211</v>
      </c>
      <c r="D304" s="20" t="s">
        <v>53</v>
      </c>
      <c r="E304" s="24">
        <v>900000</v>
      </c>
      <c r="F304" s="24"/>
      <c r="G304" s="24">
        <f>F305</f>
        <v>900000</v>
      </c>
      <c r="H304" s="42"/>
    </row>
    <row r="305" spans="2:8" ht="24.95" customHeight="1" x14ac:dyDescent="0.25">
      <c r="B305" s="368"/>
      <c r="C305" s="25" t="s">
        <v>76</v>
      </c>
      <c r="D305" s="20" t="s">
        <v>77</v>
      </c>
      <c r="E305" s="24"/>
      <c r="F305" s="24">
        <f>E304</f>
        <v>900000</v>
      </c>
      <c r="G305" s="33"/>
      <c r="H305" s="42"/>
    </row>
    <row r="306" spans="2:8" ht="24.95" customHeight="1" x14ac:dyDescent="0.25">
      <c r="B306" s="368"/>
      <c r="C306" s="23" t="s">
        <v>382</v>
      </c>
      <c r="D306" s="20"/>
      <c r="E306" s="24"/>
      <c r="F306" s="24"/>
      <c r="G306" s="24"/>
      <c r="H306" s="42"/>
    </row>
    <row r="307" spans="2:8" ht="24.95" customHeight="1" x14ac:dyDescent="0.25">
      <c r="B307" s="368" t="s">
        <v>367</v>
      </c>
      <c r="C307" s="23" t="s">
        <v>211</v>
      </c>
      <c r="D307" s="20" t="s">
        <v>53</v>
      </c>
      <c r="E307" s="24">
        <v>114000</v>
      </c>
      <c r="F307" s="24"/>
      <c r="G307" s="24">
        <f>F308</f>
        <v>114000</v>
      </c>
      <c r="H307" s="42"/>
    </row>
    <row r="308" spans="2:8" ht="24.95" customHeight="1" x14ac:dyDescent="0.25">
      <c r="B308" s="368"/>
      <c r="C308" s="25" t="s">
        <v>49</v>
      </c>
      <c r="D308" s="20">
        <v>1100</v>
      </c>
      <c r="E308" s="24"/>
      <c r="F308" s="24">
        <f>E307</f>
        <v>114000</v>
      </c>
      <c r="G308" s="24"/>
      <c r="H308" s="42"/>
    </row>
    <row r="309" spans="2:8" ht="24.95" customHeight="1" x14ac:dyDescent="0.25">
      <c r="B309" s="368"/>
      <c r="C309" s="23" t="s">
        <v>383</v>
      </c>
      <c r="D309" s="20"/>
      <c r="E309" s="24"/>
      <c r="F309" s="24"/>
      <c r="G309" s="24"/>
      <c r="H309" s="42"/>
    </row>
    <row r="310" spans="2:8" ht="24.95" customHeight="1" x14ac:dyDescent="0.25">
      <c r="B310" s="368" t="s">
        <v>367</v>
      </c>
      <c r="C310" s="307" t="s">
        <v>211</v>
      </c>
      <c r="D310" s="20" t="s">
        <v>53</v>
      </c>
      <c r="E310" s="309">
        <v>241667</v>
      </c>
      <c r="F310" s="310"/>
      <c r="G310" s="311">
        <f>E310</f>
        <v>241667</v>
      </c>
      <c r="H310" s="42"/>
    </row>
    <row r="311" spans="2:8" ht="24.95" customHeight="1" x14ac:dyDescent="0.25">
      <c r="B311" s="368"/>
      <c r="C311" s="298" t="s">
        <v>10</v>
      </c>
      <c r="D311" s="308" t="s">
        <v>54</v>
      </c>
      <c r="E311" s="309"/>
      <c r="F311" s="309">
        <v>208333</v>
      </c>
      <c r="G311" s="24"/>
      <c r="H311" s="313"/>
    </row>
    <row r="312" spans="2:8" ht="24.95" customHeight="1" x14ac:dyDescent="0.25">
      <c r="B312" s="368"/>
      <c r="C312" s="298" t="s">
        <v>359</v>
      </c>
      <c r="D312" s="308" t="s">
        <v>89</v>
      </c>
      <c r="E312" s="309"/>
      <c r="F312" s="309">
        <v>33334</v>
      </c>
      <c r="G312" s="24"/>
      <c r="H312" s="313"/>
    </row>
    <row r="313" spans="2:8" ht="24.95" customHeight="1" x14ac:dyDescent="0.25">
      <c r="B313" s="368"/>
      <c r="C313" s="312" t="s">
        <v>384</v>
      </c>
      <c r="D313" s="314"/>
      <c r="E313" s="309"/>
      <c r="F313" s="309"/>
      <c r="G313" s="311"/>
      <c r="H313" s="313"/>
    </row>
    <row r="314" spans="2:8" ht="24.95" customHeight="1" x14ac:dyDescent="0.25">
      <c r="B314" s="368" t="s">
        <v>367</v>
      </c>
      <c r="C314" s="23" t="s">
        <v>211</v>
      </c>
      <c r="D314" s="20" t="s">
        <v>53</v>
      </c>
      <c r="E314" s="24">
        <v>45000</v>
      </c>
      <c r="F314" s="24"/>
      <c r="G314" s="24">
        <f>F315</f>
        <v>45000</v>
      </c>
      <c r="H314" s="42"/>
    </row>
    <row r="315" spans="2:8" ht="24.95" customHeight="1" x14ac:dyDescent="0.25">
      <c r="B315" s="368"/>
      <c r="C315" s="25" t="s">
        <v>49</v>
      </c>
      <c r="D315" s="20">
        <v>1100</v>
      </c>
      <c r="E315" s="24"/>
      <c r="F315" s="24">
        <f>E314</f>
        <v>45000</v>
      </c>
      <c r="G315" s="24"/>
      <c r="H315" s="42"/>
    </row>
    <row r="316" spans="2:8" ht="24.95" customHeight="1" x14ac:dyDescent="0.25">
      <c r="B316" s="368"/>
      <c r="C316" s="23" t="s">
        <v>385</v>
      </c>
      <c r="D316" s="20"/>
      <c r="E316" s="24"/>
      <c r="F316" s="24"/>
      <c r="G316" s="24"/>
      <c r="H316" s="42"/>
    </row>
    <row r="317" spans="2:8" ht="24.95" customHeight="1" x14ac:dyDescent="0.25">
      <c r="B317" s="368" t="s">
        <v>367</v>
      </c>
      <c r="C317" s="315" t="s">
        <v>154</v>
      </c>
      <c r="D317" s="20" t="s">
        <v>93</v>
      </c>
      <c r="E317" s="24">
        <v>37459000</v>
      </c>
      <c r="F317" s="24"/>
      <c r="G317" s="24"/>
      <c r="H317" s="42"/>
    </row>
    <row r="318" spans="2:8" ht="24.95" customHeight="1" x14ac:dyDescent="0.25">
      <c r="B318" s="368"/>
      <c r="C318" s="315" t="s">
        <v>182</v>
      </c>
      <c r="D318" s="20" t="s">
        <v>183</v>
      </c>
      <c r="E318" s="24">
        <v>2800000</v>
      </c>
      <c r="F318" s="24"/>
      <c r="G318" s="24"/>
      <c r="H318" s="42"/>
    </row>
    <row r="319" spans="2:8" ht="24.95" customHeight="1" x14ac:dyDescent="0.25">
      <c r="B319" s="368"/>
      <c r="C319" s="314" t="s">
        <v>211</v>
      </c>
      <c r="D319" s="20" t="s">
        <v>53</v>
      </c>
      <c r="E319" s="24"/>
      <c r="F319" s="24">
        <f>SUM(E317:E318)</f>
        <v>40259000</v>
      </c>
      <c r="G319" s="24"/>
      <c r="H319" s="42">
        <f>F319</f>
        <v>40259000</v>
      </c>
    </row>
    <row r="320" spans="2:8" ht="24.95" customHeight="1" x14ac:dyDescent="0.25">
      <c r="B320" s="368"/>
      <c r="C320" s="315" t="s">
        <v>386</v>
      </c>
      <c r="D320" s="20"/>
      <c r="E320" s="24"/>
      <c r="F320" s="24"/>
      <c r="G320" s="24"/>
      <c r="H320" s="42"/>
    </row>
    <row r="321" spans="2:8" ht="24.95" customHeight="1" x14ac:dyDescent="0.25">
      <c r="B321" s="368" t="s">
        <v>367</v>
      </c>
      <c r="C321" s="23" t="s">
        <v>211</v>
      </c>
      <c r="D321" s="20" t="s">
        <v>53</v>
      </c>
      <c r="E321" s="24">
        <v>1500000</v>
      </c>
      <c r="F321" s="24"/>
      <c r="G321" s="24">
        <f>F322</f>
        <v>1500000</v>
      </c>
      <c r="H321" s="42"/>
    </row>
    <row r="322" spans="2:8" ht="24.95" customHeight="1" x14ac:dyDescent="0.25">
      <c r="B322" s="368"/>
      <c r="C322" s="25" t="s">
        <v>188</v>
      </c>
      <c r="D322" s="20" t="s">
        <v>59</v>
      </c>
      <c r="E322" s="24"/>
      <c r="F322" s="24">
        <f>E321</f>
        <v>1500000</v>
      </c>
      <c r="G322" s="24"/>
      <c r="H322" s="42"/>
    </row>
    <row r="323" spans="2:8" ht="24.95" customHeight="1" x14ac:dyDescent="0.25">
      <c r="B323" s="368"/>
      <c r="C323" s="23" t="s">
        <v>387</v>
      </c>
      <c r="D323" s="20"/>
      <c r="E323" s="24"/>
      <c r="F323" s="24"/>
      <c r="G323" s="24"/>
      <c r="H323" s="42"/>
    </row>
    <row r="324" spans="2:8" ht="24.95" customHeight="1" x14ac:dyDescent="0.25">
      <c r="B324" s="368" t="s">
        <v>367</v>
      </c>
      <c r="C324" s="23" t="s">
        <v>211</v>
      </c>
      <c r="D324" s="20" t="s">
        <v>53</v>
      </c>
      <c r="E324" s="24">
        <v>3348000</v>
      </c>
      <c r="F324" s="24"/>
      <c r="G324" s="24">
        <f>F325</f>
        <v>3348000</v>
      </c>
      <c r="H324" s="42"/>
    </row>
    <row r="325" spans="2:8" ht="24.95" customHeight="1" x14ac:dyDescent="0.25">
      <c r="B325" s="368"/>
      <c r="C325" s="25" t="s">
        <v>81</v>
      </c>
      <c r="D325" s="20">
        <v>4000.02</v>
      </c>
      <c r="E325" s="24"/>
      <c r="F325" s="24">
        <f>E324</f>
        <v>3348000</v>
      </c>
      <c r="G325" s="24"/>
      <c r="H325" s="42"/>
    </row>
    <row r="326" spans="2:8" ht="24.95" customHeight="1" x14ac:dyDescent="0.25">
      <c r="B326" s="368"/>
      <c r="C326" s="23" t="s">
        <v>333</v>
      </c>
      <c r="D326" s="20"/>
      <c r="E326" s="24"/>
      <c r="F326" s="24"/>
      <c r="G326" s="24"/>
      <c r="H326" s="42"/>
    </row>
    <row r="327" spans="2:8" ht="24.95" customHeight="1" x14ac:dyDescent="0.25">
      <c r="B327" s="368" t="s">
        <v>367</v>
      </c>
      <c r="C327" s="23" t="s">
        <v>211</v>
      </c>
      <c r="D327" s="20" t="s">
        <v>53</v>
      </c>
      <c r="E327" s="24">
        <v>50000</v>
      </c>
      <c r="F327" s="24"/>
      <c r="G327" s="24">
        <f>F328</f>
        <v>50000</v>
      </c>
      <c r="H327" s="42"/>
    </row>
    <row r="328" spans="2:8" ht="24.95" customHeight="1" x14ac:dyDescent="0.25">
      <c r="B328" s="368"/>
      <c r="C328" s="25" t="s">
        <v>80</v>
      </c>
      <c r="D328" s="20" t="s">
        <v>83</v>
      </c>
      <c r="E328" s="24"/>
      <c r="F328" s="24">
        <f>E327</f>
        <v>50000</v>
      </c>
      <c r="G328" s="33"/>
      <c r="H328" s="42"/>
    </row>
    <row r="329" spans="2:8" ht="24.95" customHeight="1" x14ac:dyDescent="0.25">
      <c r="B329" s="368"/>
      <c r="C329" s="23" t="s">
        <v>388</v>
      </c>
      <c r="D329" s="20"/>
      <c r="E329" s="24"/>
      <c r="F329" s="24"/>
      <c r="G329" s="24"/>
      <c r="H329" s="42"/>
    </row>
    <row r="330" spans="2:8" ht="24.95" customHeight="1" x14ac:dyDescent="0.25">
      <c r="B330" s="368" t="s">
        <v>367</v>
      </c>
      <c r="C330" s="23" t="s">
        <v>211</v>
      </c>
      <c r="D330" s="20" t="s">
        <v>53</v>
      </c>
      <c r="E330" s="24">
        <v>100000</v>
      </c>
      <c r="F330" s="24"/>
      <c r="G330" s="24">
        <f>F331</f>
        <v>100000</v>
      </c>
      <c r="H330" s="42"/>
    </row>
    <row r="331" spans="2:8" ht="24.95" customHeight="1" x14ac:dyDescent="0.25">
      <c r="B331" s="368"/>
      <c r="C331" s="25" t="s">
        <v>80</v>
      </c>
      <c r="D331" s="20" t="s">
        <v>83</v>
      </c>
      <c r="E331" s="24"/>
      <c r="F331" s="24">
        <f>E330</f>
        <v>100000</v>
      </c>
      <c r="G331" s="33"/>
      <c r="H331" s="42"/>
    </row>
    <row r="332" spans="2:8" ht="24.95" customHeight="1" x14ac:dyDescent="0.25">
      <c r="B332" s="368"/>
      <c r="C332" s="23" t="s">
        <v>337</v>
      </c>
      <c r="D332" s="20"/>
      <c r="E332" s="24"/>
      <c r="F332" s="24"/>
      <c r="G332" s="24"/>
      <c r="H332" s="42"/>
    </row>
    <row r="333" spans="2:8" ht="24.95" customHeight="1" x14ac:dyDescent="0.25">
      <c r="B333" s="368" t="s">
        <v>367</v>
      </c>
      <c r="C333" s="23" t="s">
        <v>211</v>
      </c>
      <c r="D333" s="20" t="s">
        <v>53</v>
      </c>
      <c r="E333" s="24">
        <v>469000</v>
      </c>
      <c r="F333" s="24"/>
      <c r="G333" s="24">
        <f>F334</f>
        <v>469000</v>
      </c>
      <c r="H333" s="42"/>
    </row>
    <row r="334" spans="2:8" ht="24.95" customHeight="1" x14ac:dyDescent="0.25">
      <c r="B334" s="368"/>
      <c r="C334" s="25" t="s">
        <v>81</v>
      </c>
      <c r="D334" s="20">
        <v>4000.02</v>
      </c>
      <c r="E334" s="24"/>
      <c r="F334" s="24">
        <f>E333</f>
        <v>469000</v>
      </c>
      <c r="G334" s="24"/>
      <c r="H334" s="42"/>
    </row>
    <row r="335" spans="2:8" ht="24.95" customHeight="1" x14ac:dyDescent="0.25">
      <c r="B335" s="368"/>
      <c r="C335" s="23" t="s">
        <v>389</v>
      </c>
      <c r="D335" s="20"/>
      <c r="E335" s="24"/>
      <c r="F335" s="24"/>
      <c r="G335" s="24"/>
      <c r="H335" s="42"/>
    </row>
    <row r="336" spans="2:8" ht="24.95" customHeight="1" x14ac:dyDescent="0.25">
      <c r="B336" s="368" t="s">
        <v>367</v>
      </c>
      <c r="C336" s="23" t="s">
        <v>211</v>
      </c>
      <c r="D336" s="20" t="s">
        <v>53</v>
      </c>
      <c r="E336" s="24">
        <v>16873000</v>
      </c>
      <c r="F336" s="24"/>
      <c r="G336" s="24">
        <f>F337</f>
        <v>16873000</v>
      </c>
      <c r="H336" s="42"/>
    </row>
    <row r="337" spans="2:8" ht="24.95" customHeight="1" x14ac:dyDescent="0.25">
      <c r="B337" s="368"/>
      <c r="C337" s="25" t="s">
        <v>80</v>
      </c>
      <c r="D337" s="20" t="s">
        <v>83</v>
      </c>
      <c r="E337" s="24"/>
      <c r="F337" s="24">
        <f>E336</f>
        <v>16873000</v>
      </c>
      <c r="G337" s="33"/>
      <c r="H337" s="42"/>
    </row>
    <row r="338" spans="2:8" ht="24.95" customHeight="1" x14ac:dyDescent="0.25">
      <c r="B338" s="368"/>
      <c r="C338" s="23" t="s">
        <v>326</v>
      </c>
      <c r="D338" s="20"/>
      <c r="E338" s="24"/>
      <c r="F338" s="24"/>
      <c r="G338" s="24"/>
      <c r="H338" s="42"/>
    </row>
    <row r="339" spans="2:8" ht="24.95" customHeight="1" x14ac:dyDescent="0.25">
      <c r="B339" s="368" t="s">
        <v>368</v>
      </c>
      <c r="C339" s="23" t="s">
        <v>62</v>
      </c>
      <c r="D339" s="20" t="s">
        <v>63</v>
      </c>
      <c r="E339" s="24">
        <v>300000</v>
      </c>
      <c r="F339" s="24"/>
      <c r="G339" s="24"/>
      <c r="H339" s="42"/>
    </row>
    <row r="340" spans="2:8" ht="24.95" customHeight="1" x14ac:dyDescent="0.25">
      <c r="B340" s="368"/>
      <c r="C340" s="25" t="s">
        <v>254</v>
      </c>
      <c r="D340" s="20">
        <v>1000.01</v>
      </c>
      <c r="E340" s="24"/>
      <c r="F340" s="24">
        <f>E339</f>
        <v>300000</v>
      </c>
      <c r="G340" s="24"/>
      <c r="H340" s="42">
        <f>F340</f>
        <v>300000</v>
      </c>
    </row>
    <row r="341" spans="2:8" ht="24.95" customHeight="1" x14ac:dyDescent="0.25">
      <c r="B341" s="368"/>
      <c r="C341" s="23" t="s">
        <v>375</v>
      </c>
      <c r="D341" s="20"/>
      <c r="E341" s="24"/>
      <c r="F341" s="24"/>
      <c r="G341" s="24"/>
      <c r="H341" s="42"/>
    </row>
    <row r="342" spans="2:8" ht="24.95" customHeight="1" x14ac:dyDescent="0.25">
      <c r="B342" s="368" t="s">
        <v>368</v>
      </c>
      <c r="C342" s="23" t="s">
        <v>10</v>
      </c>
      <c r="D342" s="308" t="s">
        <v>54</v>
      </c>
      <c r="E342" s="24">
        <v>10000000</v>
      </c>
      <c r="F342" s="24"/>
      <c r="G342" s="24"/>
      <c r="H342" s="42"/>
    </row>
    <row r="343" spans="2:8" ht="24.95" customHeight="1" x14ac:dyDescent="0.25">
      <c r="B343" s="368"/>
      <c r="C343" s="25" t="s">
        <v>6</v>
      </c>
      <c r="D343" s="20" t="s">
        <v>103</v>
      </c>
      <c r="E343" s="24"/>
      <c r="F343" s="24">
        <f>E342</f>
        <v>10000000</v>
      </c>
      <c r="G343" s="24"/>
      <c r="H343" s="42">
        <f>F343</f>
        <v>10000000</v>
      </c>
    </row>
    <row r="344" spans="2:8" ht="24.95" customHeight="1" x14ac:dyDescent="0.25">
      <c r="B344" s="368"/>
      <c r="C344" s="23" t="s">
        <v>369</v>
      </c>
      <c r="D344" s="20"/>
      <c r="E344" s="24"/>
      <c r="F344" s="24"/>
      <c r="G344" s="24"/>
      <c r="H344" s="42"/>
    </row>
    <row r="345" spans="2:8" ht="24.95" customHeight="1" x14ac:dyDescent="0.25">
      <c r="B345" s="368" t="s">
        <v>368</v>
      </c>
      <c r="C345" s="23" t="s">
        <v>6</v>
      </c>
      <c r="D345" s="20" t="s">
        <v>103</v>
      </c>
      <c r="E345" s="26">
        <v>50000</v>
      </c>
      <c r="F345" s="24"/>
      <c r="G345" s="24">
        <f>F346</f>
        <v>50000</v>
      </c>
      <c r="H345" s="42"/>
    </row>
    <row r="346" spans="2:8" ht="24.95" customHeight="1" x14ac:dyDescent="0.25">
      <c r="B346" s="368"/>
      <c r="C346" s="25" t="s">
        <v>128</v>
      </c>
      <c r="D346" s="20" t="s">
        <v>90</v>
      </c>
      <c r="E346" s="24"/>
      <c r="F346" s="26">
        <f>E345</f>
        <v>50000</v>
      </c>
      <c r="G346" s="24"/>
      <c r="H346" s="42"/>
    </row>
    <row r="347" spans="2:8" ht="24.95" customHeight="1" x14ac:dyDescent="0.25">
      <c r="B347" s="368"/>
      <c r="C347" s="23" t="s">
        <v>370</v>
      </c>
      <c r="D347" s="20"/>
      <c r="E347" s="24"/>
      <c r="F347" s="24"/>
      <c r="G347" s="24"/>
      <c r="H347" s="42"/>
    </row>
    <row r="348" spans="2:8" ht="24.95" customHeight="1" x14ac:dyDescent="0.25">
      <c r="B348" s="368" t="s">
        <v>368</v>
      </c>
      <c r="C348" s="27" t="s">
        <v>297</v>
      </c>
      <c r="D348" s="20">
        <v>7200.04</v>
      </c>
      <c r="E348" s="26">
        <v>50000</v>
      </c>
      <c r="F348" s="24"/>
      <c r="G348" s="24"/>
      <c r="H348" s="42"/>
    </row>
    <row r="349" spans="2:8" ht="24.95" customHeight="1" x14ac:dyDescent="0.25">
      <c r="B349" s="368"/>
      <c r="C349" s="25" t="s">
        <v>6</v>
      </c>
      <c r="D349" s="20" t="s">
        <v>103</v>
      </c>
      <c r="E349" s="24"/>
      <c r="F349" s="26">
        <f>E348</f>
        <v>50000</v>
      </c>
      <c r="G349" s="24"/>
      <c r="H349" s="43">
        <f>F349</f>
        <v>50000</v>
      </c>
    </row>
    <row r="350" spans="2:8" ht="24.95" customHeight="1" x14ac:dyDescent="0.25">
      <c r="B350" s="368"/>
      <c r="C350" s="23" t="s">
        <v>371</v>
      </c>
      <c r="D350" s="20"/>
      <c r="E350" s="24"/>
      <c r="F350" s="24"/>
      <c r="G350" s="24"/>
      <c r="H350" s="42"/>
    </row>
    <row r="351" spans="2:8" ht="24.95" customHeight="1" x14ac:dyDescent="0.25">
      <c r="B351" s="368" t="s">
        <v>368</v>
      </c>
      <c r="C351" s="23" t="s">
        <v>211</v>
      </c>
      <c r="D351" s="20" t="s">
        <v>53</v>
      </c>
      <c r="E351" s="24">
        <v>550000</v>
      </c>
      <c r="F351" s="24"/>
      <c r="G351" s="24">
        <f>F352</f>
        <v>550000</v>
      </c>
      <c r="H351" s="42"/>
    </row>
    <row r="352" spans="2:8" ht="24.95" customHeight="1" x14ac:dyDescent="0.25">
      <c r="B352" s="368"/>
      <c r="C352" s="25" t="s">
        <v>205</v>
      </c>
      <c r="D352" s="20" t="s">
        <v>117</v>
      </c>
      <c r="E352" s="24"/>
      <c r="F352" s="24">
        <f>E351</f>
        <v>550000</v>
      </c>
      <c r="G352" s="24"/>
      <c r="H352" s="42"/>
    </row>
    <row r="353" spans="2:8" ht="24.95" customHeight="1" x14ac:dyDescent="0.25">
      <c r="B353" s="368"/>
      <c r="C353" s="23" t="s">
        <v>390</v>
      </c>
      <c r="D353" s="20"/>
      <c r="E353" s="24"/>
      <c r="F353" s="24"/>
      <c r="G353" s="24"/>
      <c r="H353" s="42"/>
    </row>
    <row r="354" spans="2:8" ht="24.95" customHeight="1" x14ac:dyDescent="0.25">
      <c r="B354" s="368" t="s">
        <v>368</v>
      </c>
      <c r="C354" s="27" t="s">
        <v>155</v>
      </c>
      <c r="D354" s="20" t="s">
        <v>198</v>
      </c>
      <c r="E354" s="26">
        <v>3000</v>
      </c>
      <c r="F354" s="24"/>
      <c r="G354" s="24"/>
      <c r="H354" s="42"/>
    </row>
    <row r="355" spans="2:8" ht="24.95" customHeight="1" x14ac:dyDescent="0.25">
      <c r="B355" s="368"/>
      <c r="C355" s="28" t="s">
        <v>338</v>
      </c>
      <c r="D355" s="20">
        <v>1000.05</v>
      </c>
      <c r="E355" s="24"/>
      <c r="F355" s="26">
        <f>E354</f>
        <v>3000</v>
      </c>
      <c r="G355" s="24"/>
      <c r="H355" s="43">
        <f>F355</f>
        <v>3000</v>
      </c>
    </row>
    <row r="356" spans="2:8" ht="24.95" customHeight="1" x14ac:dyDescent="0.25">
      <c r="B356" s="368"/>
      <c r="C356" s="23" t="s">
        <v>376</v>
      </c>
      <c r="D356" s="20"/>
      <c r="E356" s="24"/>
      <c r="F356" s="24"/>
      <c r="G356" s="24"/>
      <c r="H356" s="42"/>
    </row>
    <row r="357" spans="2:8" ht="24.95" customHeight="1" x14ac:dyDescent="0.25">
      <c r="B357" s="368" t="s">
        <v>391</v>
      </c>
      <c r="C357" s="23" t="s">
        <v>166</v>
      </c>
      <c r="D357" s="20" t="s">
        <v>123</v>
      </c>
      <c r="E357" s="26">
        <v>25000</v>
      </c>
      <c r="F357" s="24"/>
      <c r="G357" s="24"/>
      <c r="H357" s="42"/>
    </row>
    <row r="358" spans="2:8" ht="24.95" customHeight="1" x14ac:dyDescent="0.25">
      <c r="B358" s="368"/>
      <c r="C358" s="25" t="s">
        <v>254</v>
      </c>
      <c r="D358" s="20">
        <v>1000.01</v>
      </c>
      <c r="E358" s="24"/>
      <c r="F358" s="26">
        <f>E357</f>
        <v>25000</v>
      </c>
      <c r="G358" s="24"/>
      <c r="H358" s="43">
        <f>F358</f>
        <v>25000</v>
      </c>
    </row>
    <row r="359" spans="2:8" ht="24.95" customHeight="1" x14ac:dyDescent="0.25">
      <c r="B359" s="368"/>
      <c r="C359" s="23" t="s">
        <v>260</v>
      </c>
      <c r="D359" s="20"/>
      <c r="E359" s="24"/>
      <c r="F359" s="24"/>
      <c r="G359" s="24"/>
      <c r="H359" s="42"/>
    </row>
    <row r="360" spans="2:8" ht="24.95" customHeight="1" x14ac:dyDescent="0.25">
      <c r="B360" s="368" t="s">
        <v>391</v>
      </c>
      <c r="C360" s="23" t="s">
        <v>211</v>
      </c>
      <c r="D360" s="20" t="s">
        <v>53</v>
      </c>
      <c r="E360" s="24">
        <v>2500000</v>
      </c>
      <c r="F360" s="24"/>
      <c r="G360" s="24">
        <f>E360</f>
        <v>2500000</v>
      </c>
      <c r="H360" s="42"/>
    </row>
    <row r="361" spans="2:8" ht="24.95" customHeight="1" x14ac:dyDescent="0.25">
      <c r="B361" s="368"/>
      <c r="C361" s="25" t="s">
        <v>76</v>
      </c>
      <c r="D361" s="20" t="s">
        <v>77</v>
      </c>
      <c r="E361" s="24"/>
      <c r="F361" s="24">
        <f>E360</f>
        <v>2500000</v>
      </c>
      <c r="G361" s="33"/>
      <c r="H361" s="42"/>
    </row>
    <row r="362" spans="2:8" ht="24.95" customHeight="1" x14ac:dyDescent="0.25">
      <c r="B362" s="368"/>
      <c r="C362" s="23" t="s">
        <v>395</v>
      </c>
      <c r="D362" s="20"/>
      <c r="E362" s="24"/>
      <c r="F362" s="24"/>
      <c r="G362" s="24"/>
      <c r="H362" s="42"/>
    </row>
    <row r="363" spans="2:8" ht="24.95" customHeight="1" x14ac:dyDescent="0.25">
      <c r="B363" s="368" t="s">
        <v>391</v>
      </c>
      <c r="C363" s="23" t="s">
        <v>211</v>
      </c>
      <c r="D363" s="20" t="s">
        <v>53</v>
      </c>
      <c r="E363" s="24">
        <v>108000</v>
      </c>
      <c r="F363" s="24"/>
      <c r="G363" s="24">
        <f>F364</f>
        <v>108000</v>
      </c>
      <c r="H363" s="42"/>
    </row>
    <row r="364" spans="2:8" ht="24.95" customHeight="1" x14ac:dyDescent="0.25">
      <c r="B364" s="368"/>
      <c r="C364" s="25" t="s">
        <v>49</v>
      </c>
      <c r="D364" s="20">
        <v>1100</v>
      </c>
      <c r="E364" s="24"/>
      <c r="F364" s="24">
        <f>E363</f>
        <v>108000</v>
      </c>
      <c r="G364" s="24"/>
      <c r="H364" s="42"/>
    </row>
    <row r="365" spans="2:8" ht="24.95" customHeight="1" x14ac:dyDescent="0.25">
      <c r="B365" s="368"/>
      <c r="C365" s="23" t="s">
        <v>396</v>
      </c>
      <c r="D365" s="20"/>
      <c r="E365" s="24"/>
      <c r="F365" s="24"/>
      <c r="G365" s="24"/>
      <c r="H365" s="42"/>
    </row>
    <row r="366" spans="2:8" ht="24.95" customHeight="1" x14ac:dyDescent="0.25">
      <c r="B366" s="368" t="s">
        <v>391</v>
      </c>
      <c r="C366" s="307" t="s">
        <v>211</v>
      </c>
      <c r="D366" s="20" t="s">
        <v>53</v>
      </c>
      <c r="E366" s="24">
        <f>F367+F368</f>
        <v>916666</v>
      </c>
      <c r="F366" s="24"/>
      <c r="G366" s="318">
        <f>E366</f>
        <v>916666</v>
      </c>
      <c r="H366" s="42"/>
    </row>
    <row r="367" spans="2:8" ht="24.95" customHeight="1" x14ac:dyDescent="0.25">
      <c r="B367" s="368"/>
      <c r="C367" s="298" t="s">
        <v>397</v>
      </c>
      <c r="D367" s="308" t="s">
        <v>54</v>
      </c>
      <c r="E367" s="24"/>
      <c r="F367" s="24">
        <v>833333</v>
      </c>
      <c r="G367" s="24"/>
      <c r="H367" s="313"/>
    </row>
    <row r="368" spans="2:8" ht="24.95" customHeight="1" x14ac:dyDescent="0.25">
      <c r="B368" s="368"/>
      <c r="C368" s="319" t="s">
        <v>398</v>
      </c>
      <c r="D368" s="308" t="s">
        <v>89</v>
      </c>
      <c r="E368" s="24"/>
      <c r="F368" s="24">
        <v>83333</v>
      </c>
      <c r="G368" s="24"/>
      <c r="H368" s="313"/>
    </row>
    <row r="369" spans="2:8" ht="24.95" customHeight="1" x14ac:dyDescent="0.25">
      <c r="B369" s="368"/>
      <c r="C369" s="307" t="s">
        <v>400</v>
      </c>
      <c r="D369" s="314"/>
      <c r="E369" s="24"/>
      <c r="F369" s="24"/>
      <c r="G369" s="318"/>
      <c r="H369" s="313"/>
    </row>
    <row r="370" spans="2:8" ht="24.95" customHeight="1" x14ac:dyDescent="0.25">
      <c r="B370" s="368" t="s">
        <v>391</v>
      </c>
      <c r="C370" s="307" t="s">
        <v>211</v>
      </c>
      <c r="D370" s="20" t="s">
        <v>53</v>
      </c>
      <c r="E370" s="24">
        <f>F371+F372</f>
        <v>958333</v>
      </c>
      <c r="F370" s="24"/>
      <c r="G370" s="318">
        <f>E370</f>
        <v>958333</v>
      </c>
      <c r="H370" s="42"/>
    </row>
    <row r="371" spans="2:8" ht="24.95" customHeight="1" x14ac:dyDescent="0.25">
      <c r="B371" s="368"/>
      <c r="C371" s="298" t="s">
        <v>397</v>
      </c>
      <c r="D371" s="308" t="s">
        <v>54</v>
      </c>
      <c r="E371" s="24"/>
      <c r="F371" s="24">
        <v>875000</v>
      </c>
      <c r="G371" s="24"/>
      <c r="H371" s="42"/>
    </row>
    <row r="372" spans="2:8" ht="24.95" customHeight="1" x14ac:dyDescent="0.25">
      <c r="B372" s="368"/>
      <c r="C372" s="319" t="s">
        <v>399</v>
      </c>
      <c r="D372" s="308" t="s">
        <v>89</v>
      </c>
      <c r="E372" s="24"/>
      <c r="F372" s="24">
        <v>83333</v>
      </c>
      <c r="G372" s="24"/>
      <c r="H372" s="42"/>
    </row>
    <row r="373" spans="2:8" ht="24.95" customHeight="1" x14ac:dyDescent="0.25">
      <c r="B373" s="368"/>
      <c r="C373" s="307" t="s">
        <v>401</v>
      </c>
      <c r="D373" s="314"/>
      <c r="E373" s="320"/>
      <c r="F373" s="320"/>
      <c r="G373" s="320"/>
      <c r="H373" s="42"/>
    </row>
    <row r="374" spans="2:8" ht="24.95" customHeight="1" x14ac:dyDescent="0.25">
      <c r="B374" s="368" t="s">
        <v>391</v>
      </c>
      <c r="C374" s="23" t="s">
        <v>211</v>
      </c>
      <c r="D374" s="20" t="s">
        <v>53</v>
      </c>
      <c r="E374" s="24">
        <v>974374</v>
      </c>
      <c r="F374" s="24"/>
      <c r="G374" s="24">
        <f>F375</f>
        <v>974374</v>
      </c>
      <c r="H374" s="42"/>
    </row>
    <row r="375" spans="2:8" ht="24.95" customHeight="1" x14ac:dyDescent="0.25">
      <c r="B375" s="368"/>
      <c r="C375" s="25" t="s">
        <v>196</v>
      </c>
      <c r="D375" s="20" t="s">
        <v>111</v>
      </c>
      <c r="E375" s="24"/>
      <c r="F375" s="24">
        <f>E374</f>
        <v>974374</v>
      </c>
      <c r="G375" s="24"/>
      <c r="H375" s="42"/>
    </row>
    <row r="376" spans="2:8" ht="24.95" customHeight="1" x14ac:dyDescent="0.25">
      <c r="B376" s="368"/>
      <c r="C376" s="23" t="s">
        <v>402</v>
      </c>
      <c r="D376" s="20"/>
      <c r="E376" s="24"/>
      <c r="F376" s="24"/>
      <c r="G376" s="24"/>
      <c r="H376" s="42"/>
    </row>
    <row r="377" spans="2:8" ht="24.95" customHeight="1" x14ac:dyDescent="0.25">
      <c r="B377" s="368" t="s">
        <v>391</v>
      </c>
      <c r="C377" s="23" t="s">
        <v>211</v>
      </c>
      <c r="D377" s="20" t="s">
        <v>53</v>
      </c>
      <c r="E377" s="24">
        <v>1048000</v>
      </c>
      <c r="F377" s="24"/>
      <c r="G377" s="24">
        <f>F378</f>
        <v>1048000</v>
      </c>
      <c r="H377" s="42"/>
    </row>
    <row r="378" spans="2:8" ht="24.95" customHeight="1" x14ac:dyDescent="0.25">
      <c r="B378" s="368"/>
      <c r="C378" s="25" t="s">
        <v>49</v>
      </c>
      <c r="D378" s="20">
        <v>1100</v>
      </c>
      <c r="E378" s="24"/>
      <c r="F378" s="24">
        <f>E377</f>
        <v>1048000</v>
      </c>
      <c r="G378" s="24"/>
      <c r="H378" s="42"/>
    </row>
    <row r="379" spans="2:8" ht="24.95" customHeight="1" x14ac:dyDescent="0.25">
      <c r="B379" s="368"/>
      <c r="C379" s="27" t="s">
        <v>403</v>
      </c>
      <c r="D379" s="20"/>
      <c r="E379" s="24"/>
      <c r="F379" s="24"/>
      <c r="G379" s="24"/>
      <c r="H379" s="42"/>
    </row>
    <row r="380" spans="2:8" ht="24.95" customHeight="1" x14ac:dyDescent="0.25">
      <c r="B380" s="368" t="s">
        <v>391</v>
      </c>
      <c r="C380" s="23" t="s">
        <v>211</v>
      </c>
      <c r="D380" s="20" t="s">
        <v>53</v>
      </c>
      <c r="E380" s="24">
        <v>147000</v>
      </c>
      <c r="F380" s="24"/>
      <c r="G380" s="24">
        <f>F381</f>
        <v>147000</v>
      </c>
      <c r="H380" s="42"/>
    </row>
    <row r="381" spans="2:8" ht="24.95" customHeight="1" x14ac:dyDescent="0.25">
      <c r="B381" s="368"/>
      <c r="C381" s="25" t="s">
        <v>49</v>
      </c>
      <c r="D381" s="20">
        <v>1100</v>
      </c>
      <c r="E381" s="24"/>
      <c r="F381" s="24">
        <f>E380</f>
        <v>147000</v>
      </c>
      <c r="G381" s="24"/>
      <c r="H381" s="42"/>
    </row>
    <row r="382" spans="2:8" ht="24.95" customHeight="1" x14ac:dyDescent="0.25">
      <c r="B382" s="368"/>
      <c r="C382" s="23" t="s">
        <v>404</v>
      </c>
      <c r="D382" s="20"/>
      <c r="E382" s="24"/>
      <c r="F382" s="24"/>
      <c r="G382" s="24"/>
      <c r="H382" s="42"/>
    </row>
    <row r="383" spans="2:8" ht="24.95" customHeight="1" x14ac:dyDescent="0.25">
      <c r="B383" s="368" t="s">
        <v>391</v>
      </c>
      <c r="C383" s="23" t="s">
        <v>211</v>
      </c>
      <c r="D383" s="20" t="s">
        <v>53</v>
      </c>
      <c r="E383" s="26">
        <v>700000</v>
      </c>
      <c r="F383" s="24"/>
      <c r="G383" s="24">
        <f>F384</f>
        <v>700000</v>
      </c>
      <c r="H383" s="42"/>
    </row>
    <row r="384" spans="2:8" ht="24.95" customHeight="1" x14ac:dyDescent="0.25">
      <c r="B384" s="368"/>
      <c r="C384" s="25" t="s">
        <v>76</v>
      </c>
      <c r="D384" s="20" t="s">
        <v>77</v>
      </c>
      <c r="E384" s="24"/>
      <c r="F384" s="26">
        <f>E383</f>
        <v>700000</v>
      </c>
      <c r="G384" s="33"/>
      <c r="H384" s="43"/>
    </row>
    <row r="385" spans="2:8" ht="24.95" customHeight="1" x14ac:dyDescent="0.25">
      <c r="B385" s="368"/>
      <c r="C385" s="23" t="s">
        <v>405</v>
      </c>
      <c r="D385" s="20"/>
      <c r="E385" s="24"/>
      <c r="F385" s="24"/>
      <c r="G385" s="24"/>
      <c r="H385" s="42"/>
    </row>
    <row r="386" spans="2:8" ht="24.95" customHeight="1" x14ac:dyDescent="0.25">
      <c r="B386" s="368" t="s">
        <v>391</v>
      </c>
      <c r="C386" s="307" t="s">
        <v>211</v>
      </c>
      <c r="D386" s="20" t="s">
        <v>53</v>
      </c>
      <c r="E386" s="309">
        <f>SUM(F387:F388)</f>
        <v>241667</v>
      </c>
      <c r="F386" s="309"/>
      <c r="G386" s="311">
        <f>E386</f>
        <v>241667</v>
      </c>
      <c r="H386" s="42"/>
    </row>
    <row r="387" spans="2:8" ht="24.95" customHeight="1" x14ac:dyDescent="0.25">
      <c r="B387" s="368"/>
      <c r="C387" s="298" t="s">
        <v>397</v>
      </c>
      <c r="D387" s="308" t="s">
        <v>54</v>
      </c>
      <c r="E387" s="309"/>
      <c r="F387" s="309">
        <v>208333</v>
      </c>
      <c r="G387" s="24"/>
      <c r="H387" s="42"/>
    </row>
    <row r="388" spans="2:8" ht="24.95" customHeight="1" x14ac:dyDescent="0.25">
      <c r="B388" s="368"/>
      <c r="C388" s="319" t="s">
        <v>398</v>
      </c>
      <c r="D388" s="308" t="s">
        <v>89</v>
      </c>
      <c r="E388" s="309"/>
      <c r="F388" s="309">
        <v>33334</v>
      </c>
      <c r="G388" s="24"/>
      <c r="H388" s="42"/>
    </row>
    <row r="389" spans="2:8" ht="24.95" customHeight="1" x14ac:dyDescent="0.25">
      <c r="B389" s="368"/>
      <c r="C389" s="307" t="s">
        <v>406</v>
      </c>
      <c r="D389" s="314"/>
      <c r="E389" s="309"/>
      <c r="F389" s="309"/>
      <c r="G389" s="311"/>
      <c r="H389" s="42"/>
    </row>
    <row r="390" spans="2:8" ht="24.95" customHeight="1" x14ac:dyDescent="0.25">
      <c r="B390" s="368" t="s">
        <v>391</v>
      </c>
      <c r="C390" s="307" t="s">
        <v>211</v>
      </c>
      <c r="D390" s="20" t="s">
        <v>53</v>
      </c>
      <c r="E390" s="309">
        <v>299856</v>
      </c>
      <c r="F390" s="309"/>
      <c r="G390" s="311">
        <f>E390</f>
        <v>299856</v>
      </c>
      <c r="H390" s="42"/>
    </row>
    <row r="391" spans="2:8" ht="24.95" customHeight="1" x14ac:dyDescent="0.25">
      <c r="B391" s="368"/>
      <c r="C391" s="298" t="s">
        <v>10</v>
      </c>
      <c r="D391" s="308" t="s">
        <v>54</v>
      </c>
      <c r="E391" s="309"/>
      <c r="F391" s="309">
        <v>271285</v>
      </c>
      <c r="G391" s="24"/>
      <c r="H391" s="42"/>
    </row>
    <row r="392" spans="2:8" ht="24.95" customHeight="1" x14ac:dyDescent="0.25">
      <c r="B392" s="368"/>
      <c r="C392" s="298" t="s">
        <v>359</v>
      </c>
      <c r="D392" s="308" t="s">
        <v>89</v>
      </c>
      <c r="E392" s="309"/>
      <c r="F392" s="309">
        <v>28571</v>
      </c>
      <c r="G392" s="24"/>
      <c r="H392" s="42"/>
    </row>
    <row r="393" spans="2:8" ht="24.95" customHeight="1" x14ac:dyDescent="0.25">
      <c r="B393" s="368"/>
      <c r="C393" s="307" t="s">
        <v>407</v>
      </c>
      <c r="D393" s="314"/>
      <c r="E393" s="309"/>
      <c r="F393" s="309"/>
      <c r="G393" s="311"/>
      <c r="H393" s="42"/>
    </row>
    <row r="394" spans="2:8" ht="24.95" customHeight="1" x14ac:dyDescent="0.25">
      <c r="B394" s="368" t="s">
        <v>391</v>
      </c>
      <c r="C394" s="23" t="s">
        <v>211</v>
      </c>
      <c r="D394" s="20" t="s">
        <v>53</v>
      </c>
      <c r="E394" s="26">
        <v>7040</v>
      </c>
      <c r="F394" s="24"/>
      <c r="G394" s="26">
        <f>F395</f>
        <v>7040</v>
      </c>
      <c r="H394" s="42"/>
    </row>
    <row r="395" spans="2:8" ht="24.95" customHeight="1" x14ac:dyDescent="0.25">
      <c r="B395" s="368"/>
      <c r="C395" s="25" t="s">
        <v>131</v>
      </c>
      <c r="D395" s="20" t="s">
        <v>94</v>
      </c>
      <c r="E395" s="24"/>
      <c r="F395" s="26">
        <f>E394</f>
        <v>7040</v>
      </c>
      <c r="G395" s="24"/>
      <c r="H395" s="42"/>
    </row>
    <row r="396" spans="2:8" ht="24.95" customHeight="1" x14ac:dyDescent="0.25">
      <c r="B396" s="368"/>
      <c r="C396" s="23" t="s">
        <v>408</v>
      </c>
      <c r="D396" s="20"/>
      <c r="E396" s="24"/>
      <c r="F396" s="24"/>
      <c r="G396" s="24"/>
      <c r="H396" s="42"/>
    </row>
    <row r="397" spans="2:8" ht="24.95" customHeight="1" x14ac:dyDescent="0.25">
      <c r="B397" s="368" t="s">
        <v>391</v>
      </c>
      <c r="C397" s="27" t="s">
        <v>211</v>
      </c>
      <c r="D397" s="20" t="s">
        <v>53</v>
      </c>
      <c r="E397" s="26">
        <v>1721597</v>
      </c>
      <c r="F397" s="24"/>
      <c r="G397" s="24">
        <f>F398</f>
        <v>1721597</v>
      </c>
      <c r="H397" s="42"/>
    </row>
    <row r="398" spans="2:8" ht="24.95" customHeight="1" x14ac:dyDescent="0.25">
      <c r="B398" s="368"/>
      <c r="C398" s="25" t="s">
        <v>409</v>
      </c>
      <c r="D398" s="20" t="s">
        <v>85</v>
      </c>
      <c r="E398" s="24"/>
      <c r="F398" s="26">
        <f>E397</f>
        <v>1721597</v>
      </c>
      <c r="G398" s="26"/>
      <c r="H398" s="42"/>
    </row>
    <row r="399" spans="2:8" ht="24.95" customHeight="1" x14ac:dyDescent="0.25">
      <c r="B399" s="368"/>
      <c r="C399" s="23" t="s">
        <v>402</v>
      </c>
      <c r="D399" s="20"/>
      <c r="E399" s="24"/>
      <c r="F399" s="24"/>
      <c r="G399" s="24"/>
      <c r="H399" s="42"/>
    </row>
    <row r="400" spans="2:8" ht="24.95" customHeight="1" x14ac:dyDescent="0.25">
      <c r="B400" s="368" t="s">
        <v>391</v>
      </c>
      <c r="C400" s="23" t="s">
        <v>211</v>
      </c>
      <c r="D400" s="20" t="s">
        <v>53</v>
      </c>
      <c r="E400" s="24">
        <v>2518500</v>
      </c>
      <c r="F400" s="24"/>
      <c r="G400" s="24">
        <f>E400</f>
        <v>2518500</v>
      </c>
      <c r="H400" s="42"/>
    </row>
    <row r="401" spans="2:8" ht="24.95" customHeight="1" x14ac:dyDescent="0.25">
      <c r="B401" s="368"/>
      <c r="C401" s="23" t="s">
        <v>49</v>
      </c>
      <c r="D401" s="20">
        <v>1100</v>
      </c>
      <c r="E401" s="24">
        <v>1755000</v>
      </c>
      <c r="F401" s="24"/>
      <c r="G401" s="24"/>
      <c r="H401" s="42"/>
    </row>
    <row r="402" spans="2:8" ht="24.95" customHeight="1" x14ac:dyDescent="0.25">
      <c r="B402" s="368"/>
      <c r="C402" s="25" t="s">
        <v>86</v>
      </c>
      <c r="D402" s="20" t="s">
        <v>88</v>
      </c>
      <c r="E402" s="24"/>
      <c r="F402" s="24">
        <f>SUM(E400:E401)</f>
        <v>4273500</v>
      </c>
      <c r="G402" s="26"/>
      <c r="H402" s="42"/>
    </row>
    <row r="403" spans="2:8" ht="24.95" customHeight="1" x14ac:dyDescent="0.25">
      <c r="B403" s="368"/>
      <c r="C403" s="23" t="s">
        <v>402</v>
      </c>
      <c r="D403" s="20"/>
      <c r="E403" s="24"/>
      <c r="F403" s="24"/>
      <c r="G403" s="24"/>
      <c r="H403" s="42"/>
    </row>
    <row r="404" spans="2:8" ht="24.95" customHeight="1" x14ac:dyDescent="0.25">
      <c r="B404" s="368" t="s">
        <v>391</v>
      </c>
      <c r="C404" s="23" t="s">
        <v>211</v>
      </c>
      <c r="D404" s="20" t="s">
        <v>53</v>
      </c>
      <c r="E404" s="26">
        <v>10000000</v>
      </c>
      <c r="F404" s="24"/>
      <c r="G404" s="24">
        <f>F405</f>
        <v>10000000</v>
      </c>
      <c r="H404" s="42"/>
    </row>
    <row r="405" spans="2:8" ht="24.95" customHeight="1" x14ac:dyDescent="0.25">
      <c r="B405" s="368"/>
      <c r="C405" s="25" t="s">
        <v>6</v>
      </c>
      <c r="D405" s="20" t="s">
        <v>103</v>
      </c>
      <c r="E405" s="24"/>
      <c r="F405" s="26">
        <f>E404</f>
        <v>10000000</v>
      </c>
      <c r="G405" s="24"/>
      <c r="H405" s="43">
        <f>G404</f>
        <v>10000000</v>
      </c>
    </row>
    <row r="406" spans="2:8" ht="24.95" customHeight="1" x14ac:dyDescent="0.25">
      <c r="B406" s="368"/>
      <c r="C406" s="23" t="s">
        <v>410</v>
      </c>
      <c r="D406" s="20"/>
      <c r="E406" s="24"/>
      <c r="F406" s="24"/>
      <c r="G406" s="24"/>
      <c r="H406" s="42"/>
    </row>
    <row r="407" spans="2:8" ht="24.95" customHeight="1" x14ac:dyDescent="0.25">
      <c r="B407" s="368" t="s">
        <v>391</v>
      </c>
      <c r="C407" s="23" t="s">
        <v>211</v>
      </c>
      <c r="D407" s="20" t="s">
        <v>53</v>
      </c>
      <c r="E407" s="24">
        <v>7614500</v>
      </c>
      <c r="F407" s="24"/>
      <c r="G407" s="24">
        <f>F408</f>
        <v>7614500</v>
      </c>
      <c r="H407" s="42"/>
    </row>
    <row r="408" spans="2:8" ht="24.95" customHeight="1" x14ac:dyDescent="0.25">
      <c r="B408" s="368"/>
      <c r="C408" s="25" t="s">
        <v>6</v>
      </c>
      <c r="D408" s="20" t="s">
        <v>103</v>
      </c>
      <c r="E408" s="24"/>
      <c r="F408" s="24">
        <f>E407</f>
        <v>7614500</v>
      </c>
      <c r="G408" s="24"/>
      <c r="H408" s="42">
        <f>G407</f>
        <v>7614500</v>
      </c>
    </row>
    <row r="409" spans="2:8" ht="24.95" customHeight="1" x14ac:dyDescent="0.25">
      <c r="B409" s="368"/>
      <c r="C409" s="23" t="s">
        <v>410</v>
      </c>
      <c r="D409" s="20"/>
      <c r="E409" s="24"/>
      <c r="F409" s="24"/>
      <c r="G409" s="24"/>
      <c r="H409" s="42"/>
    </row>
    <row r="410" spans="2:8" ht="24.95" customHeight="1" x14ac:dyDescent="0.25">
      <c r="B410" s="368" t="s">
        <v>391</v>
      </c>
      <c r="C410" s="307" t="s">
        <v>211</v>
      </c>
      <c r="D410" s="20" t="s">
        <v>53</v>
      </c>
      <c r="E410" s="320">
        <f>F411+F412</f>
        <v>1333333</v>
      </c>
      <c r="F410" s="320"/>
      <c r="G410" s="320">
        <f>E410</f>
        <v>1333333</v>
      </c>
      <c r="H410" s="42"/>
    </row>
    <row r="411" spans="2:8" ht="24.95" customHeight="1" x14ac:dyDescent="0.25">
      <c r="B411" s="368"/>
      <c r="C411" s="298" t="s">
        <v>10</v>
      </c>
      <c r="D411" s="308" t="s">
        <v>54</v>
      </c>
      <c r="E411" s="320"/>
      <c r="F411" s="320">
        <v>1111111</v>
      </c>
      <c r="G411" s="24"/>
      <c r="H411" s="313"/>
    </row>
    <row r="412" spans="2:8" ht="24.95" customHeight="1" x14ac:dyDescent="0.25">
      <c r="B412" s="368"/>
      <c r="C412" s="298" t="s">
        <v>359</v>
      </c>
      <c r="D412" s="308" t="s">
        <v>89</v>
      </c>
      <c r="E412" s="320"/>
      <c r="F412" s="320">
        <v>222222</v>
      </c>
      <c r="G412" s="24"/>
      <c r="H412" s="313"/>
    </row>
    <row r="413" spans="2:8" ht="24.95" customHeight="1" x14ac:dyDescent="0.25">
      <c r="B413" s="368"/>
      <c r="C413" s="312" t="s">
        <v>411</v>
      </c>
      <c r="D413" s="308"/>
      <c r="E413" s="309"/>
      <c r="F413" s="310"/>
      <c r="G413" s="311"/>
      <c r="H413" s="313"/>
    </row>
    <row r="414" spans="2:8" ht="24.95" customHeight="1" x14ac:dyDescent="0.25">
      <c r="B414" s="368" t="s">
        <v>391</v>
      </c>
      <c r="C414" s="312" t="s">
        <v>211</v>
      </c>
      <c r="D414" s="20" t="s">
        <v>53</v>
      </c>
      <c r="E414" s="309">
        <v>1000000</v>
      </c>
      <c r="F414" s="310"/>
      <c r="G414" s="311">
        <f>F415</f>
        <v>1000000</v>
      </c>
      <c r="H414" s="313"/>
    </row>
    <row r="415" spans="2:8" ht="24.95" customHeight="1" x14ac:dyDescent="0.25">
      <c r="B415" s="368"/>
      <c r="C415" s="319" t="s">
        <v>205</v>
      </c>
      <c r="D415" s="20" t="s">
        <v>117</v>
      </c>
      <c r="E415" s="309"/>
      <c r="F415" s="310">
        <f>E414</f>
        <v>1000000</v>
      </c>
      <c r="G415" s="311"/>
      <c r="H415" s="313"/>
    </row>
    <row r="416" spans="2:8" ht="24.95" customHeight="1" x14ac:dyDescent="0.25">
      <c r="B416" s="368"/>
      <c r="C416" s="312" t="s">
        <v>413</v>
      </c>
      <c r="D416" s="308"/>
      <c r="E416" s="309"/>
      <c r="F416" s="310"/>
      <c r="G416" s="311"/>
      <c r="H416" s="313"/>
    </row>
    <row r="417" spans="2:10" ht="24.95" customHeight="1" x14ac:dyDescent="0.25">
      <c r="B417" s="368" t="s">
        <v>391</v>
      </c>
      <c r="C417" s="312" t="s">
        <v>155</v>
      </c>
      <c r="D417" s="20" t="s">
        <v>198</v>
      </c>
      <c r="E417" s="309">
        <v>15000</v>
      </c>
      <c r="F417" s="310"/>
      <c r="G417" s="24"/>
      <c r="H417" s="313"/>
    </row>
    <row r="418" spans="2:10" ht="24.95" customHeight="1" x14ac:dyDescent="0.25">
      <c r="B418" s="368"/>
      <c r="C418" s="319" t="s">
        <v>211</v>
      </c>
      <c r="D418" s="20" t="s">
        <v>53</v>
      </c>
      <c r="E418" s="309"/>
      <c r="F418" s="310">
        <f>E417</f>
        <v>15000</v>
      </c>
      <c r="G418" s="311"/>
      <c r="H418" s="313">
        <f>F418</f>
        <v>15000</v>
      </c>
    </row>
    <row r="419" spans="2:10" ht="24.95" customHeight="1" x14ac:dyDescent="0.25">
      <c r="B419" s="368"/>
      <c r="C419" s="312" t="s">
        <v>414</v>
      </c>
      <c r="D419" s="308"/>
      <c r="E419" s="309"/>
      <c r="F419" s="310"/>
      <c r="G419" s="311"/>
      <c r="H419" s="313"/>
    </row>
    <row r="420" spans="2:10" ht="24.95" customHeight="1" x14ac:dyDescent="0.25">
      <c r="B420" s="368" t="s">
        <v>391</v>
      </c>
      <c r="C420" s="312" t="s">
        <v>338</v>
      </c>
      <c r="D420" s="20">
        <v>1000.05</v>
      </c>
      <c r="E420" s="309">
        <v>2724.85</v>
      </c>
      <c r="F420" s="310"/>
      <c r="G420" s="311">
        <f>F421</f>
        <v>2724.85</v>
      </c>
      <c r="H420" s="313"/>
    </row>
    <row r="421" spans="2:10" ht="24.95" customHeight="1" x14ac:dyDescent="0.25">
      <c r="B421" s="368"/>
      <c r="C421" s="319" t="s">
        <v>311</v>
      </c>
      <c r="D421" s="20" t="s">
        <v>121</v>
      </c>
      <c r="E421" s="309"/>
      <c r="F421" s="310">
        <f>E420</f>
        <v>2724.85</v>
      </c>
      <c r="G421" s="311"/>
      <c r="H421" s="313"/>
    </row>
    <row r="422" spans="2:10" ht="24.95" customHeight="1" x14ac:dyDescent="0.25">
      <c r="B422" s="368"/>
      <c r="C422" s="312" t="s">
        <v>412</v>
      </c>
      <c r="D422" s="308"/>
      <c r="E422" s="309"/>
      <c r="F422" s="310"/>
      <c r="G422" s="311"/>
      <c r="H422" s="313"/>
    </row>
    <row r="423" spans="2:10" ht="24.95" customHeight="1" x14ac:dyDescent="0.25">
      <c r="B423" s="368" t="s">
        <v>391</v>
      </c>
      <c r="C423" s="312" t="s">
        <v>155</v>
      </c>
      <c r="D423" s="20" t="s">
        <v>198</v>
      </c>
      <c r="E423" s="309">
        <v>25000</v>
      </c>
      <c r="F423" s="310"/>
      <c r="G423" s="24"/>
      <c r="H423" s="313"/>
    </row>
    <row r="424" spans="2:10" ht="24.95" customHeight="1" x14ac:dyDescent="0.25">
      <c r="B424" s="368"/>
      <c r="C424" s="319" t="s">
        <v>338</v>
      </c>
      <c r="D424" s="20">
        <v>1000.05</v>
      </c>
      <c r="E424" s="309"/>
      <c r="F424" s="310">
        <f>E423</f>
        <v>25000</v>
      </c>
      <c r="G424" s="311"/>
      <c r="H424" s="313">
        <f>F424</f>
        <v>25000</v>
      </c>
    </row>
    <row r="425" spans="2:10" ht="24.95" customHeight="1" x14ac:dyDescent="0.25">
      <c r="B425" s="368"/>
      <c r="C425" s="312" t="s">
        <v>339</v>
      </c>
      <c r="D425" s="308"/>
      <c r="E425" s="309"/>
      <c r="F425" s="310"/>
      <c r="G425" s="311"/>
      <c r="H425" s="313"/>
    </row>
    <row r="426" spans="2:10" ht="24.95" customHeight="1" x14ac:dyDescent="0.25">
      <c r="B426" s="368" t="s">
        <v>391</v>
      </c>
      <c r="C426" s="312" t="s">
        <v>49</v>
      </c>
      <c r="D426" s="20">
        <v>1100</v>
      </c>
      <c r="E426" s="309">
        <v>1500000</v>
      </c>
      <c r="F426" s="310"/>
      <c r="G426" s="311"/>
      <c r="H426" s="313"/>
    </row>
    <row r="427" spans="2:10" ht="24.95" customHeight="1" x14ac:dyDescent="0.25">
      <c r="B427" s="368"/>
      <c r="C427" s="319" t="s">
        <v>128</v>
      </c>
      <c r="D427" s="20" t="s">
        <v>90</v>
      </c>
      <c r="E427" s="309"/>
      <c r="F427" s="310">
        <f>E426</f>
        <v>1500000</v>
      </c>
      <c r="G427" s="311"/>
      <c r="H427" s="313"/>
    </row>
    <row r="428" spans="2:10" ht="24.95" customHeight="1" thickBot="1" x14ac:dyDescent="0.3">
      <c r="B428" s="369"/>
      <c r="C428" s="327" t="s">
        <v>415</v>
      </c>
      <c r="D428" s="328"/>
      <c r="E428" s="329"/>
      <c r="F428" s="330"/>
      <c r="G428" s="331"/>
      <c r="H428" s="332"/>
    </row>
    <row r="429" spans="2:10" ht="24.95" customHeight="1" thickBot="1" x14ac:dyDescent="0.3">
      <c r="B429" s="379" t="s">
        <v>195</v>
      </c>
      <c r="C429" s="380"/>
      <c r="D429" s="381"/>
      <c r="E429" s="323">
        <f>SUM(E21:E413)</f>
        <v>396844768</v>
      </c>
      <c r="F429" s="324">
        <f>SUM(F21:F413)</f>
        <v>396844768</v>
      </c>
      <c r="G429" s="325">
        <f>SUM(G6:G425)</f>
        <v>1378677773.8499999</v>
      </c>
      <c r="H429" s="326">
        <f>SUM(H6:H425)</f>
        <v>248725734</v>
      </c>
      <c r="I429" s="35"/>
      <c r="J429" s="1" t="s">
        <v>110</v>
      </c>
    </row>
    <row r="430" spans="2:10" ht="24.95" customHeight="1" thickBot="1" x14ac:dyDescent="0.3">
      <c r="B430" s="376" t="s">
        <v>199</v>
      </c>
      <c r="C430" s="377"/>
      <c r="D430" s="377"/>
      <c r="E430" s="377"/>
      <c r="F430" s="377"/>
      <c r="G430" s="46">
        <f>H429</f>
        <v>248725734</v>
      </c>
      <c r="H430" s="36"/>
    </row>
    <row r="431" spans="2:10" ht="24.95" customHeight="1" thickBot="1" x14ac:dyDescent="0.3">
      <c r="B431" s="376" t="s">
        <v>23</v>
      </c>
      <c r="C431" s="377"/>
      <c r="D431" s="377"/>
      <c r="E431" s="377"/>
      <c r="F431" s="378"/>
      <c r="G431" s="46">
        <f>G429-G430</f>
        <v>1129952039.8499999</v>
      </c>
      <c r="H431" s="36"/>
    </row>
    <row r="432" spans="2:10" ht="24.95" customHeight="1" x14ac:dyDescent="0.25">
      <c r="G432" s="39"/>
      <c r="H432" s="38" t="s">
        <v>110</v>
      </c>
    </row>
    <row r="434" spans="4:4" ht="24.95" customHeight="1" x14ac:dyDescent="0.25">
      <c r="D434" s="37" t="s">
        <v>110</v>
      </c>
    </row>
  </sheetData>
  <autoFilter ref="B4:H432">
    <filterColumn colId="5" showButton="0"/>
  </autoFilter>
  <mergeCells count="148">
    <mergeCell ref="B249:B251"/>
    <mergeCell ref="C4:C5"/>
    <mergeCell ref="D4:D5"/>
    <mergeCell ref="E4:E5"/>
    <mergeCell ref="B63:B65"/>
    <mergeCell ref="B4:B5"/>
    <mergeCell ref="B183:B185"/>
    <mergeCell ref="B21:B23"/>
    <mergeCell ref="B219:B221"/>
    <mergeCell ref="B168:B170"/>
    <mergeCell ref="B189:B191"/>
    <mergeCell ref="B192:B194"/>
    <mergeCell ref="B195:B197"/>
    <mergeCell ref="B93:B95"/>
    <mergeCell ref="B96:B98"/>
    <mergeCell ref="B117:B119"/>
    <mergeCell ref="B120:B122"/>
    <mergeCell ref="B123:B125"/>
    <mergeCell ref="B174:B176"/>
    <mergeCell ref="B129:B131"/>
    <mergeCell ref="B132:B134"/>
    <mergeCell ref="B135:B137"/>
    <mergeCell ref="B138:B140"/>
    <mergeCell ref="B141:B143"/>
    <mergeCell ref="G4:H4"/>
    <mergeCell ref="B431:F431"/>
    <mergeCell ref="B429:D429"/>
    <mergeCell ref="B430:F430"/>
    <mergeCell ref="B6:B8"/>
    <mergeCell ref="B24:B26"/>
    <mergeCell ref="B27:B29"/>
    <mergeCell ref="B30:B32"/>
    <mergeCell ref="B33:B35"/>
    <mergeCell ref="B36:B38"/>
    <mergeCell ref="B39:B41"/>
    <mergeCell ref="B42:B44"/>
    <mergeCell ref="B45:B47"/>
    <mergeCell ref="B87:B89"/>
    <mergeCell ref="B81:B83"/>
    <mergeCell ref="B84:B86"/>
    <mergeCell ref="B258:B260"/>
    <mergeCell ref="B261:B263"/>
    <mergeCell ref="B345:B347"/>
    <mergeCell ref="B354:B356"/>
    <mergeCell ref="B144:B146"/>
    <mergeCell ref="B420:B422"/>
    <mergeCell ref="B177:B179"/>
    <mergeCell ref="B380:B382"/>
    <mergeCell ref="B147:B149"/>
    <mergeCell ref="B1:I1"/>
    <mergeCell ref="B66:B68"/>
    <mergeCell ref="B78:B80"/>
    <mergeCell ref="B165:B167"/>
    <mergeCell ref="B246:B248"/>
    <mergeCell ref="B114:B116"/>
    <mergeCell ref="B231:B233"/>
    <mergeCell ref="B240:B242"/>
    <mergeCell ref="B243:B245"/>
    <mergeCell ref="B237:B239"/>
    <mergeCell ref="B162:B164"/>
    <mergeCell ref="B234:B236"/>
    <mergeCell ref="B159:B161"/>
    <mergeCell ref="B171:B173"/>
    <mergeCell ref="B180:B182"/>
    <mergeCell ref="B207:B209"/>
    <mergeCell ref="B15:B17"/>
    <mergeCell ref="B18:B20"/>
    <mergeCell ref="B126:B128"/>
    <mergeCell ref="B153:B155"/>
    <mergeCell ref="B156:B158"/>
    <mergeCell ref="B2:I2"/>
    <mergeCell ref="F4:F5"/>
    <mergeCell ref="B9:B11"/>
    <mergeCell ref="B12:B14"/>
    <mergeCell ref="B54:B56"/>
    <mergeCell ref="B57:B59"/>
    <mergeCell ref="B60:B62"/>
    <mergeCell ref="B99:B101"/>
    <mergeCell ref="B102:B104"/>
    <mergeCell ref="B105:B110"/>
    <mergeCell ref="B111:B113"/>
    <mergeCell ref="B75:B77"/>
    <mergeCell ref="B48:B50"/>
    <mergeCell ref="B51:B53"/>
    <mergeCell ref="B69:B71"/>
    <mergeCell ref="B72:B74"/>
    <mergeCell ref="B90:B92"/>
    <mergeCell ref="B213:B215"/>
    <mergeCell ref="B363:B365"/>
    <mergeCell ref="B216:B218"/>
    <mergeCell ref="B348:B350"/>
    <mergeCell ref="B286:B288"/>
    <mergeCell ref="B339:B341"/>
    <mergeCell ref="B186:B188"/>
    <mergeCell ref="B150:B152"/>
    <mergeCell ref="B210:B212"/>
    <mergeCell ref="B222:B224"/>
    <mergeCell ref="B225:B227"/>
    <mergeCell ref="B198:B200"/>
    <mergeCell ref="B201:B203"/>
    <mergeCell ref="B204:B206"/>
    <mergeCell ref="B252:B254"/>
    <mergeCell ref="B228:B230"/>
    <mergeCell ref="B360:B362"/>
    <mergeCell ref="B310:B313"/>
    <mergeCell ref="B317:B320"/>
    <mergeCell ref="B342:B344"/>
    <mergeCell ref="B264:B266"/>
    <mergeCell ref="B357:B359"/>
    <mergeCell ref="B267:B270"/>
    <mergeCell ref="B255:B257"/>
    <mergeCell ref="B289:B291"/>
    <mergeCell ref="B292:B294"/>
    <mergeCell ref="B295:B297"/>
    <mergeCell ref="B298:B300"/>
    <mergeCell ref="B301:B303"/>
    <mergeCell ref="B304:B306"/>
    <mergeCell ref="B307:B309"/>
    <mergeCell ref="B271:B273"/>
    <mergeCell ref="B283:B285"/>
    <mergeCell ref="B274:B276"/>
    <mergeCell ref="B277:B279"/>
    <mergeCell ref="B280:B282"/>
    <mergeCell ref="B314:B316"/>
    <mergeCell ref="B321:B323"/>
    <mergeCell ref="B324:B326"/>
    <mergeCell ref="B327:B329"/>
    <mergeCell ref="B330:B332"/>
    <mergeCell ref="B333:B335"/>
    <mergeCell ref="B394:B396"/>
    <mergeCell ref="B397:B399"/>
    <mergeCell ref="B400:B403"/>
    <mergeCell ref="B377:B379"/>
    <mergeCell ref="B383:B385"/>
    <mergeCell ref="B426:B428"/>
    <mergeCell ref="B366:B369"/>
    <mergeCell ref="B370:B373"/>
    <mergeCell ref="B374:B376"/>
    <mergeCell ref="B386:B389"/>
    <mergeCell ref="B390:B393"/>
    <mergeCell ref="B410:B413"/>
    <mergeCell ref="B336:B338"/>
    <mergeCell ref="B351:B353"/>
    <mergeCell ref="B404:B406"/>
    <mergeCell ref="B407:B409"/>
    <mergeCell ref="B423:B425"/>
    <mergeCell ref="B414:B416"/>
    <mergeCell ref="B417:B419"/>
  </mergeCells>
  <phoneticPr fontId="2" type="noConversion"/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0"/>
  <sheetViews>
    <sheetView zoomScaleNormal="100" workbookViewId="0">
      <pane xSplit="1" ySplit="5" topLeftCell="B242" activePane="bottomRight" state="frozen"/>
      <selection pane="topRight" activeCell="B1" sqref="B1"/>
      <selection pane="bottomLeft" activeCell="A6" sqref="A6"/>
      <selection pane="bottomRight" activeCell="I244" sqref="I244"/>
    </sheetView>
  </sheetViews>
  <sheetFormatPr defaultColWidth="15.7109375" defaultRowHeight="24.95" customHeight="1" x14ac:dyDescent="0.25"/>
  <cols>
    <col min="1" max="1" width="15.7109375" style="14"/>
    <col min="2" max="2" width="35.85546875" style="37" customWidth="1"/>
    <col min="3" max="3" width="15.7109375" style="14"/>
    <col min="4" max="4" width="15.7109375" style="205"/>
    <col min="5" max="6" width="18.28515625" style="56" bestFit="1" customWidth="1"/>
    <col min="7" max="7" width="19.42578125" style="56" bestFit="1" customWidth="1"/>
    <col min="8" max="8" width="18.7109375" style="56" customWidth="1"/>
    <col min="9" max="16384" width="15.7109375" style="14"/>
  </cols>
  <sheetData>
    <row r="1" spans="2:14" ht="24.95" customHeight="1" x14ac:dyDescent="0.3">
      <c r="B1" s="371" t="s">
        <v>11</v>
      </c>
      <c r="C1" s="371"/>
      <c r="D1" s="371"/>
      <c r="E1" s="371"/>
      <c r="F1" s="371"/>
      <c r="G1" s="371"/>
      <c r="H1" s="371"/>
      <c r="I1" s="243"/>
      <c r="M1" s="47"/>
      <c r="N1" s="47"/>
    </row>
    <row r="2" spans="2:14" ht="24.95" customHeight="1" x14ac:dyDescent="0.3">
      <c r="B2" s="364" t="s">
        <v>240</v>
      </c>
      <c r="C2" s="364"/>
      <c r="D2" s="364"/>
      <c r="E2" s="364"/>
      <c r="F2" s="364"/>
      <c r="G2" s="364"/>
      <c r="H2" s="364"/>
      <c r="I2" s="244"/>
      <c r="M2" s="47"/>
      <c r="N2" s="47"/>
    </row>
    <row r="3" spans="2:14" ht="24.95" customHeight="1" thickBot="1" x14ac:dyDescent="0.3">
      <c r="C3" s="400"/>
      <c r="D3" s="400"/>
      <c r="E3" s="400"/>
      <c r="F3" s="400"/>
      <c r="G3" s="400"/>
      <c r="H3" s="400"/>
      <c r="I3" s="47"/>
      <c r="M3" s="47"/>
      <c r="N3" s="47"/>
    </row>
    <row r="4" spans="2:14" ht="24.95" customHeight="1" x14ac:dyDescent="0.25">
      <c r="B4" s="398" t="s">
        <v>2</v>
      </c>
      <c r="C4" s="384" t="s">
        <v>12</v>
      </c>
      <c r="D4" s="384" t="s">
        <v>13</v>
      </c>
      <c r="E4" s="393" t="s">
        <v>14</v>
      </c>
      <c r="F4" s="393" t="s">
        <v>15</v>
      </c>
      <c r="G4" s="393" t="s">
        <v>16</v>
      </c>
      <c r="H4" s="395"/>
      <c r="I4" s="47"/>
      <c r="L4" s="47"/>
      <c r="M4" s="47"/>
    </row>
    <row r="5" spans="2:14" ht="24.95" customHeight="1" thickBot="1" x14ac:dyDescent="0.3">
      <c r="B5" s="399"/>
      <c r="C5" s="385"/>
      <c r="D5" s="385"/>
      <c r="E5" s="394"/>
      <c r="F5" s="394"/>
      <c r="G5" s="269" t="s">
        <v>14</v>
      </c>
      <c r="H5" s="48" t="s">
        <v>15</v>
      </c>
      <c r="L5" s="47"/>
      <c r="M5" s="47"/>
    </row>
    <row r="6" spans="2:14" ht="24.95" customHeight="1" x14ac:dyDescent="0.25">
      <c r="B6" s="390" t="s">
        <v>254</v>
      </c>
      <c r="C6" s="189">
        <v>1</v>
      </c>
      <c r="D6" s="202" t="s">
        <v>24</v>
      </c>
      <c r="E6" s="190"/>
      <c r="F6" s="190"/>
      <c r="G6" s="190">
        <v>552164</v>
      </c>
      <c r="H6" s="281"/>
      <c r="L6" s="270"/>
      <c r="M6" s="270"/>
    </row>
    <row r="7" spans="2:14" ht="24.95" customHeight="1" x14ac:dyDescent="0.25">
      <c r="B7" s="396"/>
      <c r="C7" s="49">
        <v>4</v>
      </c>
      <c r="D7" s="204" t="s">
        <v>45</v>
      </c>
      <c r="E7" s="24"/>
      <c r="F7" s="24">
        <v>50000</v>
      </c>
      <c r="G7" s="237">
        <f>G6+E7-F7</f>
        <v>502164</v>
      </c>
      <c r="H7" s="296"/>
      <c r="L7" s="287"/>
      <c r="M7" s="287"/>
    </row>
    <row r="8" spans="2:14" ht="24.95" customHeight="1" x14ac:dyDescent="0.25">
      <c r="B8" s="396"/>
      <c r="C8" s="49">
        <v>4</v>
      </c>
      <c r="D8" s="204" t="s">
        <v>45</v>
      </c>
      <c r="E8" s="24"/>
      <c r="F8" s="24">
        <v>12000</v>
      </c>
      <c r="G8" s="237">
        <f t="shared" ref="G8:G40" si="0">G7+E8-F8</f>
        <v>490164</v>
      </c>
      <c r="H8" s="296"/>
      <c r="L8" s="287"/>
      <c r="M8" s="287"/>
    </row>
    <row r="9" spans="2:14" ht="24.95" customHeight="1" x14ac:dyDescent="0.25">
      <c r="B9" s="396"/>
      <c r="C9" s="49">
        <v>5</v>
      </c>
      <c r="D9" s="204" t="s">
        <v>45</v>
      </c>
      <c r="E9" s="24"/>
      <c r="F9" s="24">
        <v>20000</v>
      </c>
      <c r="G9" s="237">
        <f t="shared" si="0"/>
        <v>470164</v>
      </c>
      <c r="H9" s="296"/>
      <c r="J9" s="14" t="s">
        <v>110</v>
      </c>
      <c r="L9" s="287"/>
      <c r="M9" s="287"/>
    </row>
    <row r="10" spans="2:14" ht="24.95" customHeight="1" x14ac:dyDescent="0.25">
      <c r="B10" s="396"/>
      <c r="C10" s="49">
        <v>5</v>
      </c>
      <c r="D10" s="204" t="s">
        <v>45</v>
      </c>
      <c r="E10" s="24">
        <v>5000000</v>
      </c>
      <c r="F10" s="24"/>
      <c r="G10" s="237">
        <f t="shared" si="0"/>
        <v>5470164</v>
      </c>
      <c r="H10" s="296"/>
      <c r="L10" s="287"/>
      <c r="M10" s="287"/>
    </row>
    <row r="11" spans="2:14" ht="24.95" customHeight="1" x14ac:dyDescent="0.25">
      <c r="B11" s="396"/>
      <c r="C11" s="49">
        <v>6</v>
      </c>
      <c r="D11" s="204" t="s">
        <v>45</v>
      </c>
      <c r="E11" s="24"/>
      <c r="F11" s="24">
        <v>250000</v>
      </c>
      <c r="G11" s="237">
        <f t="shared" si="0"/>
        <v>5220164</v>
      </c>
      <c r="H11" s="296"/>
      <c r="L11" s="287"/>
      <c r="M11" s="287"/>
    </row>
    <row r="12" spans="2:14" ht="24.95" customHeight="1" x14ac:dyDescent="0.25">
      <c r="B12" s="396"/>
      <c r="C12" s="49">
        <v>6</v>
      </c>
      <c r="D12" s="204" t="s">
        <v>45</v>
      </c>
      <c r="E12" s="24"/>
      <c r="F12" s="24">
        <v>20000</v>
      </c>
      <c r="G12" s="237">
        <f t="shared" si="0"/>
        <v>5200164</v>
      </c>
      <c r="H12" s="296"/>
      <c r="L12" s="287"/>
      <c r="M12" s="287"/>
    </row>
    <row r="13" spans="2:14" ht="24.95" customHeight="1" x14ac:dyDescent="0.25">
      <c r="B13" s="396"/>
      <c r="C13" s="49">
        <v>7</v>
      </c>
      <c r="D13" s="204" t="s">
        <v>45</v>
      </c>
      <c r="E13" s="24"/>
      <c r="F13" s="26">
        <v>400000</v>
      </c>
      <c r="G13" s="237">
        <f t="shared" si="0"/>
        <v>4800164</v>
      </c>
      <c r="H13" s="296"/>
      <c r="L13" s="287"/>
      <c r="M13" s="287"/>
    </row>
    <row r="14" spans="2:14" ht="24.95" customHeight="1" x14ac:dyDescent="0.25">
      <c r="B14" s="370"/>
      <c r="C14" s="49">
        <v>7</v>
      </c>
      <c r="D14" s="204" t="s">
        <v>45</v>
      </c>
      <c r="E14" s="24"/>
      <c r="F14" s="26">
        <v>40000</v>
      </c>
      <c r="G14" s="237">
        <f t="shared" si="0"/>
        <v>4760164</v>
      </c>
      <c r="H14" s="215"/>
      <c r="L14" s="270"/>
      <c r="M14" s="270"/>
    </row>
    <row r="15" spans="2:14" ht="24.95" customHeight="1" x14ac:dyDescent="0.25">
      <c r="B15" s="370"/>
      <c r="C15" s="49">
        <v>7</v>
      </c>
      <c r="D15" s="204" t="s">
        <v>45</v>
      </c>
      <c r="E15" s="24"/>
      <c r="F15" s="26">
        <v>10000</v>
      </c>
      <c r="G15" s="237">
        <f t="shared" si="0"/>
        <v>4750164</v>
      </c>
      <c r="H15" s="215"/>
      <c r="L15" s="270"/>
      <c r="M15" s="270"/>
    </row>
    <row r="16" spans="2:14" ht="24.95" customHeight="1" x14ac:dyDescent="0.25">
      <c r="B16" s="370"/>
      <c r="C16" s="49">
        <v>7</v>
      </c>
      <c r="D16" s="204" t="s">
        <v>45</v>
      </c>
      <c r="E16" s="24"/>
      <c r="F16" s="26">
        <v>20000</v>
      </c>
      <c r="G16" s="237">
        <f t="shared" si="0"/>
        <v>4730164</v>
      </c>
      <c r="H16" s="215"/>
      <c r="L16" s="270"/>
      <c r="M16" s="270"/>
    </row>
    <row r="17" spans="2:13" ht="24.95" customHeight="1" x14ac:dyDescent="0.25">
      <c r="B17" s="370"/>
      <c r="C17" s="20">
        <v>11</v>
      </c>
      <c r="D17" s="204" t="s">
        <v>45</v>
      </c>
      <c r="E17" s="24"/>
      <c r="F17" s="24">
        <v>20000</v>
      </c>
      <c r="G17" s="237">
        <f t="shared" si="0"/>
        <v>4710164</v>
      </c>
      <c r="H17" s="215"/>
      <c r="L17" s="270"/>
      <c r="M17" s="270"/>
    </row>
    <row r="18" spans="2:13" ht="24.95" customHeight="1" x14ac:dyDescent="0.25">
      <c r="B18" s="370"/>
      <c r="C18" s="20">
        <v>12</v>
      </c>
      <c r="D18" s="75" t="s">
        <v>45</v>
      </c>
      <c r="E18" s="24"/>
      <c r="F18" s="26">
        <v>40000</v>
      </c>
      <c r="G18" s="237">
        <f t="shared" si="0"/>
        <v>4670164</v>
      </c>
      <c r="H18" s="215"/>
      <c r="L18" s="270"/>
      <c r="M18" s="270"/>
    </row>
    <row r="19" spans="2:13" ht="24.95" customHeight="1" x14ac:dyDescent="0.25">
      <c r="B19" s="370"/>
      <c r="C19" s="20">
        <v>12</v>
      </c>
      <c r="D19" s="75" t="s">
        <v>45</v>
      </c>
      <c r="E19" s="24"/>
      <c r="F19" s="24">
        <v>192500</v>
      </c>
      <c r="G19" s="237">
        <f t="shared" si="0"/>
        <v>4477664</v>
      </c>
      <c r="H19" s="215"/>
      <c r="L19" s="270"/>
      <c r="M19" s="270"/>
    </row>
    <row r="20" spans="2:13" ht="24.95" customHeight="1" x14ac:dyDescent="0.25">
      <c r="B20" s="370"/>
      <c r="C20" s="20">
        <v>12</v>
      </c>
      <c r="D20" s="75" t="s">
        <v>45</v>
      </c>
      <c r="E20" s="24"/>
      <c r="F20" s="26">
        <v>7500</v>
      </c>
      <c r="G20" s="237">
        <f t="shared" si="0"/>
        <v>4470164</v>
      </c>
      <c r="H20" s="215"/>
      <c r="L20" s="287"/>
      <c r="M20" s="287"/>
    </row>
    <row r="21" spans="2:13" ht="24.95" customHeight="1" x14ac:dyDescent="0.25">
      <c r="B21" s="370"/>
      <c r="C21" s="20">
        <v>18</v>
      </c>
      <c r="D21" s="75" t="s">
        <v>45</v>
      </c>
      <c r="E21" s="24"/>
      <c r="F21" s="26">
        <v>29000</v>
      </c>
      <c r="G21" s="237">
        <f t="shared" si="0"/>
        <v>4441164</v>
      </c>
      <c r="H21" s="215"/>
      <c r="L21" s="287"/>
      <c r="M21" s="287"/>
    </row>
    <row r="22" spans="2:13" ht="24.95" customHeight="1" x14ac:dyDescent="0.25">
      <c r="B22" s="370"/>
      <c r="C22" s="20">
        <v>18</v>
      </c>
      <c r="D22" s="75" t="s">
        <v>45</v>
      </c>
      <c r="E22" s="24"/>
      <c r="F22" s="26">
        <v>500000</v>
      </c>
      <c r="G22" s="237">
        <f t="shared" si="0"/>
        <v>3941164</v>
      </c>
      <c r="H22" s="215"/>
      <c r="L22" s="287"/>
      <c r="M22" s="287"/>
    </row>
    <row r="23" spans="2:13" ht="24.95" customHeight="1" x14ac:dyDescent="0.25">
      <c r="B23" s="370"/>
      <c r="C23" s="20">
        <v>19</v>
      </c>
      <c r="D23" s="75" t="s">
        <v>45</v>
      </c>
      <c r="E23" s="24"/>
      <c r="F23" s="24">
        <v>20000</v>
      </c>
      <c r="G23" s="237">
        <f t="shared" si="0"/>
        <v>3921164</v>
      </c>
      <c r="H23" s="215"/>
      <c r="L23" s="287"/>
      <c r="M23" s="287"/>
    </row>
    <row r="24" spans="2:13" ht="24.95" customHeight="1" x14ac:dyDescent="0.25">
      <c r="B24" s="370"/>
      <c r="C24" s="20">
        <v>20</v>
      </c>
      <c r="D24" s="75" t="s">
        <v>45</v>
      </c>
      <c r="E24" s="24"/>
      <c r="F24" s="24">
        <v>100000</v>
      </c>
      <c r="G24" s="237">
        <f t="shared" si="0"/>
        <v>3821164</v>
      </c>
      <c r="H24" s="215"/>
      <c r="L24" s="287"/>
      <c r="M24" s="287"/>
    </row>
    <row r="25" spans="2:13" ht="24.95" customHeight="1" x14ac:dyDescent="0.25">
      <c r="B25" s="370"/>
      <c r="C25" s="20">
        <v>20</v>
      </c>
      <c r="D25" s="75" t="s">
        <v>45</v>
      </c>
      <c r="E25" s="24"/>
      <c r="F25" s="24">
        <v>101250</v>
      </c>
      <c r="G25" s="237">
        <f t="shared" si="0"/>
        <v>3719914</v>
      </c>
      <c r="H25" s="215"/>
      <c r="L25" s="270"/>
      <c r="M25" s="270"/>
    </row>
    <row r="26" spans="2:13" ht="24.95" customHeight="1" x14ac:dyDescent="0.25">
      <c r="B26" s="370"/>
      <c r="C26" s="20">
        <v>21</v>
      </c>
      <c r="D26" s="75" t="s">
        <v>45</v>
      </c>
      <c r="E26" s="24"/>
      <c r="F26" s="24">
        <v>526990</v>
      </c>
      <c r="G26" s="237">
        <f t="shared" si="0"/>
        <v>3192924</v>
      </c>
      <c r="H26" s="215"/>
      <c r="L26" s="270"/>
      <c r="M26" s="270"/>
    </row>
    <row r="27" spans="2:13" ht="24.95" customHeight="1" x14ac:dyDescent="0.25">
      <c r="B27" s="370"/>
      <c r="C27" s="20">
        <v>21</v>
      </c>
      <c r="D27" s="75" t="s">
        <v>45</v>
      </c>
      <c r="E27" s="24"/>
      <c r="F27" s="24">
        <v>49000</v>
      </c>
      <c r="G27" s="237">
        <f t="shared" si="0"/>
        <v>3143924</v>
      </c>
      <c r="H27" s="215"/>
      <c r="L27" s="270"/>
      <c r="M27" s="270"/>
    </row>
    <row r="28" spans="2:13" ht="24.95" customHeight="1" x14ac:dyDescent="0.25">
      <c r="B28" s="370"/>
      <c r="C28" s="20">
        <v>21</v>
      </c>
      <c r="D28" s="75" t="s">
        <v>45</v>
      </c>
      <c r="E28" s="24"/>
      <c r="F28" s="24">
        <v>1125000</v>
      </c>
      <c r="G28" s="237">
        <f t="shared" si="0"/>
        <v>2018924</v>
      </c>
      <c r="H28" s="215"/>
      <c r="L28" s="270"/>
      <c r="M28" s="270"/>
    </row>
    <row r="29" spans="2:13" ht="24.95" customHeight="1" x14ac:dyDescent="0.25">
      <c r="B29" s="370"/>
      <c r="C29" s="20">
        <v>21</v>
      </c>
      <c r="D29" s="75" t="s">
        <v>45</v>
      </c>
      <c r="E29" s="24"/>
      <c r="F29" s="26">
        <v>48000</v>
      </c>
      <c r="G29" s="237">
        <f t="shared" si="0"/>
        <v>1970924</v>
      </c>
      <c r="H29" s="215"/>
      <c r="L29" s="270"/>
      <c r="M29" s="270"/>
    </row>
    <row r="30" spans="2:13" ht="24.95" customHeight="1" x14ac:dyDescent="0.25">
      <c r="B30" s="370"/>
      <c r="C30" s="20">
        <v>21</v>
      </c>
      <c r="D30" s="75" t="s">
        <v>45</v>
      </c>
      <c r="E30" s="24"/>
      <c r="F30" s="26">
        <v>37000</v>
      </c>
      <c r="G30" s="237">
        <f t="shared" si="0"/>
        <v>1933924</v>
      </c>
      <c r="H30" s="215"/>
      <c r="L30" s="270"/>
      <c r="M30" s="270"/>
    </row>
    <row r="31" spans="2:13" ht="24.95" customHeight="1" x14ac:dyDescent="0.25">
      <c r="B31" s="370"/>
      <c r="C31" s="20">
        <v>21</v>
      </c>
      <c r="D31" s="75" t="s">
        <v>45</v>
      </c>
      <c r="E31" s="24"/>
      <c r="F31" s="26">
        <v>263000</v>
      </c>
      <c r="G31" s="237">
        <f t="shared" si="0"/>
        <v>1670924</v>
      </c>
      <c r="H31" s="215"/>
      <c r="L31" s="270"/>
      <c r="M31" s="270"/>
    </row>
    <row r="32" spans="2:13" ht="24.95" customHeight="1" x14ac:dyDescent="0.25">
      <c r="B32" s="370"/>
      <c r="C32" s="20">
        <v>21</v>
      </c>
      <c r="D32" s="75" t="s">
        <v>45</v>
      </c>
      <c r="E32" s="24"/>
      <c r="F32" s="24">
        <v>20000</v>
      </c>
      <c r="G32" s="237">
        <f t="shared" si="0"/>
        <v>1650924</v>
      </c>
      <c r="H32" s="215"/>
      <c r="L32" s="270"/>
      <c r="M32" s="270"/>
    </row>
    <row r="33" spans="2:13" ht="24.95" customHeight="1" x14ac:dyDescent="0.25">
      <c r="B33" s="370"/>
      <c r="C33" s="20">
        <v>21</v>
      </c>
      <c r="D33" s="75" t="s">
        <v>45</v>
      </c>
      <c r="E33" s="24"/>
      <c r="F33" s="24">
        <v>20000</v>
      </c>
      <c r="G33" s="237">
        <f t="shared" si="0"/>
        <v>1630924</v>
      </c>
      <c r="H33" s="215"/>
      <c r="L33" s="299"/>
      <c r="M33" s="299"/>
    </row>
    <row r="34" spans="2:13" ht="24.95" customHeight="1" x14ac:dyDescent="0.25">
      <c r="B34" s="370"/>
      <c r="C34" s="20">
        <v>26</v>
      </c>
      <c r="D34" s="75" t="s">
        <v>45</v>
      </c>
      <c r="E34" s="24"/>
      <c r="F34" s="24">
        <v>20000</v>
      </c>
      <c r="G34" s="237">
        <f t="shared" si="0"/>
        <v>1610924</v>
      </c>
      <c r="H34" s="215"/>
      <c r="L34" s="299"/>
      <c r="M34" s="299"/>
    </row>
    <row r="35" spans="2:13" ht="24.95" customHeight="1" x14ac:dyDescent="0.25">
      <c r="B35" s="370"/>
      <c r="C35" s="20">
        <v>26</v>
      </c>
      <c r="D35" s="75" t="s">
        <v>45</v>
      </c>
      <c r="E35" s="24"/>
      <c r="F35" s="24">
        <v>20000</v>
      </c>
      <c r="G35" s="237">
        <f t="shared" si="0"/>
        <v>1590924</v>
      </c>
      <c r="H35" s="215"/>
      <c r="L35" s="299"/>
      <c r="M35" s="299"/>
    </row>
    <row r="36" spans="2:13" ht="24.95" customHeight="1" x14ac:dyDescent="0.25">
      <c r="B36" s="370"/>
      <c r="C36" s="20">
        <v>26</v>
      </c>
      <c r="D36" s="75" t="s">
        <v>45</v>
      </c>
      <c r="E36" s="24"/>
      <c r="F36" s="24">
        <v>130000</v>
      </c>
      <c r="G36" s="237">
        <f t="shared" si="0"/>
        <v>1460924</v>
      </c>
      <c r="H36" s="215"/>
      <c r="L36" s="299"/>
      <c r="M36" s="299"/>
    </row>
    <row r="37" spans="2:13" ht="24.95" customHeight="1" x14ac:dyDescent="0.25">
      <c r="B37" s="370"/>
      <c r="C37" s="20">
        <v>26</v>
      </c>
      <c r="D37" s="75" t="s">
        <v>45</v>
      </c>
      <c r="E37" s="24"/>
      <c r="F37" s="24">
        <v>10000</v>
      </c>
      <c r="G37" s="237">
        <f t="shared" si="0"/>
        <v>1450924</v>
      </c>
      <c r="H37" s="215"/>
      <c r="L37" s="299"/>
      <c r="M37" s="299"/>
    </row>
    <row r="38" spans="2:13" ht="24.95" customHeight="1" x14ac:dyDescent="0.25">
      <c r="B38" s="370"/>
      <c r="C38" s="20">
        <v>26</v>
      </c>
      <c r="D38" s="75" t="s">
        <v>45</v>
      </c>
      <c r="E38" s="24"/>
      <c r="F38" s="24">
        <v>45000</v>
      </c>
      <c r="G38" s="237">
        <f t="shared" si="0"/>
        <v>1405924</v>
      </c>
      <c r="H38" s="215"/>
      <c r="L38" s="299"/>
      <c r="M38" s="299"/>
    </row>
    <row r="39" spans="2:13" ht="24.95" customHeight="1" x14ac:dyDescent="0.25">
      <c r="B39" s="370"/>
      <c r="C39" s="20">
        <v>27</v>
      </c>
      <c r="D39" s="75" t="s">
        <v>45</v>
      </c>
      <c r="E39" s="24"/>
      <c r="F39" s="24">
        <v>300000</v>
      </c>
      <c r="G39" s="237">
        <f t="shared" si="0"/>
        <v>1105924</v>
      </c>
      <c r="H39" s="215"/>
      <c r="L39" s="299"/>
      <c r="M39" s="299"/>
    </row>
    <row r="40" spans="2:13" ht="24.95" customHeight="1" thickBot="1" x14ac:dyDescent="0.3">
      <c r="B40" s="391"/>
      <c r="C40" s="44">
        <v>31</v>
      </c>
      <c r="D40" s="201" t="s">
        <v>45</v>
      </c>
      <c r="E40" s="45"/>
      <c r="F40" s="45">
        <f>J.Umum!F358</f>
        <v>25000</v>
      </c>
      <c r="G40" s="321">
        <f t="shared" si="0"/>
        <v>1080924</v>
      </c>
      <c r="H40" s="282"/>
      <c r="L40" s="299"/>
      <c r="M40" s="299"/>
    </row>
    <row r="41" spans="2:13" ht="24.95" customHeight="1" x14ac:dyDescent="0.25">
      <c r="B41" s="389" t="s">
        <v>6</v>
      </c>
      <c r="C41" s="49">
        <v>1</v>
      </c>
      <c r="D41" s="22" t="s">
        <v>24</v>
      </c>
      <c r="E41" s="50"/>
      <c r="F41" s="50"/>
      <c r="G41" s="237">
        <v>0</v>
      </c>
      <c r="H41" s="218"/>
      <c r="J41" s="47"/>
    </row>
    <row r="42" spans="2:13" ht="24.95" customHeight="1" x14ac:dyDescent="0.25">
      <c r="B42" s="389"/>
      <c r="C42" s="25">
        <v>5</v>
      </c>
      <c r="D42" s="75" t="s">
        <v>45</v>
      </c>
      <c r="E42" s="24">
        <v>96891247</v>
      </c>
      <c r="F42" s="24"/>
      <c r="G42" s="52">
        <f>G41+E42-F42</f>
        <v>96891247</v>
      </c>
      <c r="H42" s="158"/>
      <c r="J42" s="47"/>
    </row>
    <row r="43" spans="2:13" ht="24.95" customHeight="1" x14ac:dyDescent="0.25">
      <c r="B43" s="389"/>
      <c r="C43" s="25">
        <v>5</v>
      </c>
      <c r="D43" s="75" t="s">
        <v>45</v>
      </c>
      <c r="E43" s="24"/>
      <c r="F43" s="24">
        <v>10000000</v>
      </c>
      <c r="G43" s="52">
        <f t="shared" ref="G43:G71" si="1">G42+E43-F43</f>
        <v>86891247</v>
      </c>
      <c r="H43" s="158"/>
      <c r="J43" s="47"/>
    </row>
    <row r="44" spans="2:13" ht="24.95" customHeight="1" x14ac:dyDescent="0.25">
      <c r="B44" s="389"/>
      <c r="C44" s="25">
        <v>5</v>
      </c>
      <c r="D44" s="75" t="s">
        <v>45</v>
      </c>
      <c r="E44" s="24"/>
      <c r="F44" s="24">
        <v>3500000</v>
      </c>
      <c r="G44" s="52">
        <f t="shared" si="1"/>
        <v>83391247</v>
      </c>
      <c r="H44" s="158"/>
      <c r="J44" s="47"/>
    </row>
    <row r="45" spans="2:13" ht="24.95" customHeight="1" x14ac:dyDescent="0.25">
      <c r="B45" s="389"/>
      <c r="C45" s="25">
        <v>5</v>
      </c>
      <c r="D45" s="75" t="s">
        <v>45</v>
      </c>
      <c r="E45" s="24"/>
      <c r="F45" s="24">
        <v>5000000</v>
      </c>
      <c r="G45" s="52">
        <f t="shared" si="1"/>
        <v>78391247</v>
      </c>
      <c r="H45" s="158"/>
      <c r="J45" s="47"/>
    </row>
    <row r="46" spans="2:13" ht="24.95" customHeight="1" x14ac:dyDescent="0.25">
      <c r="B46" s="389"/>
      <c r="C46" s="25">
        <v>5</v>
      </c>
      <c r="D46" s="75" t="s">
        <v>45</v>
      </c>
      <c r="E46" s="24"/>
      <c r="F46" s="24">
        <v>5000000</v>
      </c>
      <c r="G46" s="52">
        <f t="shared" si="1"/>
        <v>73391247</v>
      </c>
      <c r="H46" s="158"/>
      <c r="J46" s="47"/>
    </row>
    <row r="47" spans="2:13" ht="24.95" customHeight="1" x14ac:dyDescent="0.25">
      <c r="B47" s="389"/>
      <c r="C47" s="25">
        <v>5</v>
      </c>
      <c r="D47" s="75" t="s">
        <v>45</v>
      </c>
      <c r="E47" s="24"/>
      <c r="F47" s="24">
        <v>5000000</v>
      </c>
      <c r="G47" s="52">
        <f t="shared" si="1"/>
        <v>68391247</v>
      </c>
      <c r="H47" s="158"/>
      <c r="J47" s="47"/>
    </row>
    <row r="48" spans="2:13" ht="24.95" customHeight="1" x14ac:dyDescent="0.25">
      <c r="B48" s="389"/>
      <c r="C48" s="25">
        <v>5</v>
      </c>
      <c r="D48" s="75" t="s">
        <v>45</v>
      </c>
      <c r="E48" s="24"/>
      <c r="F48" s="24">
        <v>5000000</v>
      </c>
      <c r="G48" s="52">
        <f t="shared" si="1"/>
        <v>63391247</v>
      </c>
      <c r="H48" s="158"/>
      <c r="J48" s="47"/>
    </row>
    <row r="49" spans="2:10" ht="24.95" customHeight="1" x14ac:dyDescent="0.25">
      <c r="B49" s="389"/>
      <c r="C49" s="25">
        <v>5</v>
      </c>
      <c r="D49" s="75" t="s">
        <v>45</v>
      </c>
      <c r="E49" s="24"/>
      <c r="F49" s="24">
        <v>2500000</v>
      </c>
      <c r="G49" s="52">
        <f t="shared" si="1"/>
        <v>60891247</v>
      </c>
      <c r="H49" s="158"/>
      <c r="J49" s="47"/>
    </row>
    <row r="50" spans="2:10" ht="24.95" customHeight="1" x14ac:dyDescent="0.25">
      <c r="B50" s="389"/>
      <c r="C50" s="25">
        <v>6</v>
      </c>
      <c r="D50" s="75" t="s">
        <v>45</v>
      </c>
      <c r="E50" s="24"/>
      <c r="F50" s="24">
        <v>965500</v>
      </c>
      <c r="G50" s="52">
        <f t="shared" si="1"/>
        <v>59925747</v>
      </c>
      <c r="H50" s="158"/>
      <c r="J50" s="47"/>
    </row>
    <row r="51" spans="2:10" ht="24.95" customHeight="1" x14ac:dyDescent="0.25">
      <c r="B51" s="389"/>
      <c r="C51" s="25">
        <v>6</v>
      </c>
      <c r="D51" s="75" t="s">
        <v>45</v>
      </c>
      <c r="E51" s="24"/>
      <c r="F51" s="24">
        <v>20000</v>
      </c>
      <c r="G51" s="52">
        <f t="shared" si="1"/>
        <v>59905747</v>
      </c>
      <c r="H51" s="158"/>
      <c r="J51" s="47"/>
    </row>
    <row r="52" spans="2:10" ht="24.95" customHeight="1" x14ac:dyDescent="0.25">
      <c r="B52" s="389"/>
      <c r="C52" s="25">
        <v>7</v>
      </c>
      <c r="D52" s="75" t="s">
        <v>45</v>
      </c>
      <c r="E52" s="24"/>
      <c r="F52" s="24">
        <v>3122100</v>
      </c>
      <c r="G52" s="52">
        <f t="shared" si="1"/>
        <v>56783647</v>
      </c>
      <c r="H52" s="158"/>
      <c r="J52" s="47"/>
    </row>
    <row r="53" spans="2:10" ht="24.95" customHeight="1" x14ac:dyDescent="0.25">
      <c r="B53" s="389"/>
      <c r="C53" s="25">
        <v>7</v>
      </c>
      <c r="D53" s="75" t="s">
        <v>45</v>
      </c>
      <c r="E53" s="24"/>
      <c r="F53" s="24">
        <v>239147</v>
      </c>
      <c r="G53" s="52">
        <f t="shared" si="1"/>
        <v>56544500</v>
      </c>
      <c r="H53" s="158"/>
      <c r="J53" s="47"/>
    </row>
    <row r="54" spans="2:10" ht="24.95" customHeight="1" x14ac:dyDescent="0.25">
      <c r="B54" s="389"/>
      <c r="C54" s="25">
        <v>7</v>
      </c>
      <c r="D54" s="75" t="s">
        <v>45</v>
      </c>
      <c r="E54" s="24"/>
      <c r="F54" s="24">
        <v>1130000</v>
      </c>
      <c r="G54" s="52">
        <f t="shared" si="1"/>
        <v>55414500</v>
      </c>
      <c r="H54" s="158"/>
      <c r="J54" s="47"/>
    </row>
    <row r="55" spans="2:10" ht="24.95" customHeight="1" x14ac:dyDescent="0.25">
      <c r="B55" s="389"/>
      <c r="C55" s="25">
        <v>11</v>
      </c>
      <c r="D55" s="75" t="s">
        <v>45</v>
      </c>
      <c r="E55" s="24"/>
      <c r="F55" s="24">
        <v>10000000</v>
      </c>
      <c r="G55" s="52">
        <f t="shared" si="1"/>
        <v>45414500</v>
      </c>
      <c r="H55" s="158"/>
      <c r="J55" s="47"/>
    </row>
    <row r="56" spans="2:10" ht="24.95" customHeight="1" x14ac:dyDescent="0.25">
      <c r="B56" s="389"/>
      <c r="C56" s="25">
        <v>11</v>
      </c>
      <c r="D56" s="75" t="s">
        <v>45</v>
      </c>
      <c r="E56" s="24">
        <v>50000</v>
      </c>
      <c r="F56" s="24"/>
      <c r="G56" s="52">
        <f t="shared" si="1"/>
        <v>45464500</v>
      </c>
      <c r="H56" s="158"/>
      <c r="J56" s="47"/>
    </row>
    <row r="57" spans="2:10" ht="24.95" customHeight="1" x14ac:dyDescent="0.25">
      <c r="B57" s="389"/>
      <c r="C57" s="25">
        <v>11</v>
      </c>
      <c r="D57" s="75" t="s">
        <v>45</v>
      </c>
      <c r="E57" s="24"/>
      <c r="F57" s="24">
        <v>50000</v>
      </c>
      <c r="G57" s="52">
        <f t="shared" si="1"/>
        <v>45414500</v>
      </c>
      <c r="H57" s="158"/>
      <c r="J57" s="47"/>
    </row>
    <row r="58" spans="2:10" ht="24.95" customHeight="1" x14ac:dyDescent="0.25">
      <c r="B58" s="389"/>
      <c r="C58" s="25">
        <v>13</v>
      </c>
      <c r="D58" s="75" t="s">
        <v>45</v>
      </c>
      <c r="E58" s="24"/>
      <c r="F58" s="24">
        <v>500000</v>
      </c>
      <c r="G58" s="52">
        <f t="shared" si="1"/>
        <v>44914500</v>
      </c>
      <c r="H58" s="158"/>
      <c r="J58" s="47"/>
    </row>
    <row r="59" spans="2:10" ht="24.95" customHeight="1" x14ac:dyDescent="0.25">
      <c r="B59" s="389"/>
      <c r="C59" s="25">
        <v>13</v>
      </c>
      <c r="D59" s="75" t="s">
        <v>45</v>
      </c>
      <c r="E59" s="24"/>
      <c r="F59" s="24">
        <v>4000000</v>
      </c>
      <c r="G59" s="52">
        <f t="shared" si="1"/>
        <v>40914500</v>
      </c>
      <c r="H59" s="158"/>
      <c r="J59" s="47"/>
    </row>
    <row r="60" spans="2:10" ht="24.95" customHeight="1" x14ac:dyDescent="0.25">
      <c r="B60" s="389"/>
      <c r="C60" s="25">
        <v>14</v>
      </c>
      <c r="D60" s="75" t="s">
        <v>45</v>
      </c>
      <c r="E60" s="24"/>
      <c r="F60" s="24">
        <v>800000</v>
      </c>
      <c r="G60" s="52">
        <f t="shared" si="1"/>
        <v>40114500</v>
      </c>
      <c r="H60" s="158"/>
      <c r="J60" s="54"/>
    </row>
    <row r="61" spans="2:10" ht="24.95" customHeight="1" x14ac:dyDescent="0.25">
      <c r="B61" s="389"/>
      <c r="C61" s="25">
        <v>19</v>
      </c>
      <c r="D61" s="75" t="s">
        <v>45</v>
      </c>
      <c r="E61" s="24"/>
      <c r="F61" s="24">
        <v>5000000</v>
      </c>
      <c r="G61" s="52">
        <f t="shared" si="1"/>
        <v>35114500</v>
      </c>
      <c r="H61" s="158"/>
      <c r="J61" s="47"/>
    </row>
    <row r="62" spans="2:10" ht="24.95" customHeight="1" x14ac:dyDescent="0.25">
      <c r="B62" s="389"/>
      <c r="C62" s="25">
        <v>19</v>
      </c>
      <c r="D62" s="75" t="s">
        <v>45</v>
      </c>
      <c r="E62" s="24">
        <v>50000</v>
      </c>
      <c r="F62" s="24"/>
      <c r="G62" s="52">
        <f t="shared" si="1"/>
        <v>35164500</v>
      </c>
      <c r="H62" s="158"/>
      <c r="J62" s="47"/>
    </row>
    <row r="63" spans="2:10" ht="24.95" customHeight="1" x14ac:dyDescent="0.25">
      <c r="B63" s="389"/>
      <c r="C63" s="25">
        <v>19</v>
      </c>
      <c r="D63" s="75" t="s">
        <v>45</v>
      </c>
      <c r="E63" s="24"/>
      <c r="F63" s="24">
        <v>50000</v>
      </c>
      <c r="G63" s="52">
        <f t="shared" si="1"/>
        <v>35114500</v>
      </c>
      <c r="H63" s="158"/>
      <c r="J63" s="54"/>
    </row>
    <row r="64" spans="2:10" ht="24.95" customHeight="1" x14ac:dyDescent="0.25">
      <c r="B64" s="389"/>
      <c r="C64" s="25">
        <v>23</v>
      </c>
      <c r="D64" s="75" t="s">
        <v>45</v>
      </c>
      <c r="E64" s="24"/>
      <c r="F64" s="26">
        <v>1400000</v>
      </c>
      <c r="G64" s="52">
        <f t="shared" si="1"/>
        <v>33714500</v>
      </c>
      <c r="H64" s="158"/>
      <c r="J64" s="54"/>
    </row>
    <row r="65" spans="2:14" ht="24.95" customHeight="1" x14ac:dyDescent="0.25">
      <c r="B65" s="389"/>
      <c r="C65" s="25">
        <v>23</v>
      </c>
      <c r="D65" s="75" t="s">
        <v>45</v>
      </c>
      <c r="E65" s="24"/>
      <c r="F65" s="26">
        <v>100000</v>
      </c>
      <c r="G65" s="52">
        <f t="shared" si="1"/>
        <v>33614500</v>
      </c>
      <c r="H65" s="158"/>
      <c r="J65" s="47"/>
    </row>
    <row r="66" spans="2:14" ht="24.95" customHeight="1" x14ac:dyDescent="0.25">
      <c r="B66" s="389"/>
      <c r="C66" s="25">
        <v>26</v>
      </c>
      <c r="D66" s="75" t="s">
        <v>45</v>
      </c>
      <c r="E66" s="24"/>
      <c r="F66" s="24">
        <v>6000000</v>
      </c>
      <c r="G66" s="52">
        <f t="shared" si="1"/>
        <v>27614500</v>
      </c>
      <c r="H66" s="158"/>
      <c r="J66" s="47"/>
    </row>
    <row r="67" spans="2:14" ht="24.95" customHeight="1" x14ac:dyDescent="0.25">
      <c r="B67" s="389"/>
      <c r="C67" s="25">
        <v>27</v>
      </c>
      <c r="D67" s="75" t="s">
        <v>45</v>
      </c>
      <c r="E67" s="24"/>
      <c r="F67" s="24">
        <v>10000000</v>
      </c>
      <c r="G67" s="52">
        <f t="shared" si="1"/>
        <v>17614500</v>
      </c>
      <c r="H67" s="158"/>
      <c r="J67" s="47"/>
    </row>
    <row r="68" spans="2:14" ht="24.95" customHeight="1" x14ac:dyDescent="0.25">
      <c r="B68" s="389"/>
      <c r="C68" s="25">
        <v>27</v>
      </c>
      <c r="D68" s="75" t="s">
        <v>45</v>
      </c>
      <c r="E68" s="26">
        <v>50000</v>
      </c>
      <c r="F68" s="24"/>
      <c r="G68" s="52">
        <f t="shared" si="1"/>
        <v>17664500</v>
      </c>
      <c r="H68" s="158"/>
      <c r="J68" s="54"/>
    </row>
    <row r="69" spans="2:14" ht="24.95" customHeight="1" x14ac:dyDescent="0.25">
      <c r="B69" s="389"/>
      <c r="C69" s="25">
        <v>27</v>
      </c>
      <c r="D69" s="75" t="s">
        <v>45</v>
      </c>
      <c r="E69" s="24"/>
      <c r="F69" s="26">
        <v>50000</v>
      </c>
      <c r="G69" s="52">
        <f t="shared" si="1"/>
        <v>17614500</v>
      </c>
      <c r="H69" s="158"/>
      <c r="J69" s="47"/>
    </row>
    <row r="70" spans="2:14" ht="24.95" customHeight="1" x14ac:dyDescent="0.25">
      <c r="B70" s="389"/>
      <c r="C70" s="25">
        <v>31</v>
      </c>
      <c r="D70" s="75" t="s">
        <v>45</v>
      </c>
      <c r="E70" s="24"/>
      <c r="F70" s="26">
        <v>10000000</v>
      </c>
      <c r="G70" s="52">
        <f t="shared" si="1"/>
        <v>7614500</v>
      </c>
      <c r="H70" s="158"/>
      <c r="J70" s="47"/>
    </row>
    <row r="71" spans="2:14" ht="24.95" customHeight="1" thickBot="1" x14ac:dyDescent="0.3">
      <c r="B71" s="389"/>
      <c r="C71" s="34">
        <v>31</v>
      </c>
      <c r="D71" s="216" t="s">
        <v>45</v>
      </c>
      <c r="E71" s="335"/>
      <c r="F71" s="335">
        <v>7614500</v>
      </c>
      <c r="G71" s="52">
        <f t="shared" si="1"/>
        <v>0</v>
      </c>
      <c r="H71" s="217"/>
      <c r="J71" s="47"/>
    </row>
    <row r="72" spans="2:14" ht="24.95" customHeight="1" x14ac:dyDescent="0.25">
      <c r="B72" s="390" t="s">
        <v>211</v>
      </c>
      <c r="C72" s="194">
        <v>1</v>
      </c>
      <c r="D72" s="202" t="s">
        <v>24</v>
      </c>
      <c r="E72" s="195"/>
      <c r="F72" s="195"/>
      <c r="G72" s="195">
        <v>1102573876</v>
      </c>
      <c r="H72" s="191"/>
      <c r="M72" s="47"/>
      <c r="N72" s="47"/>
    </row>
    <row r="73" spans="2:14" ht="24.95" customHeight="1" x14ac:dyDescent="0.25">
      <c r="B73" s="370"/>
      <c r="C73" s="25">
        <v>2</v>
      </c>
      <c r="D73" s="75" t="s">
        <v>45</v>
      </c>
      <c r="E73" s="297">
        <v>1500000</v>
      </c>
      <c r="F73" s="297"/>
      <c r="G73" s="53">
        <f>G72+E73-F73</f>
        <v>1104073876</v>
      </c>
      <c r="H73" s="158"/>
      <c r="M73" s="47"/>
      <c r="N73" s="47"/>
    </row>
    <row r="74" spans="2:14" ht="24.95" customHeight="1" x14ac:dyDescent="0.25">
      <c r="B74" s="370"/>
      <c r="C74" s="25">
        <v>3</v>
      </c>
      <c r="D74" s="75" t="s">
        <v>45</v>
      </c>
      <c r="E74" s="297">
        <v>100000</v>
      </c>
      <c r="F74" s="297"/>
      <c r="G74" s="53">
        <f t="shared" ref="G74:G137" si="2">G73+E74-F74</f>
        <v>1104173876</v>
      </c>
      <c r="H74" s="158"/>
      <c r="M74" s="47"/>
      <c r="N74" s="47"/>
    </row>
    <row r="75" spans="2:14" ht="24.95" customHeight="1" x14ac:dyDescent="0.25">
      <c r="B75" s="370"/>
      <c r="C75" s="25">
        <v>5</v>
      </c>
      <c r="D75" s="75" t="s">
        <v>45</v>
      </c>
      <c r="E75" s="24"/>
      <c r="F75" s="24">
        <v>96891247</v>
      </c>
      <c r="G75" s="53">
        <f t="shared" si="2"/>
        <v>1007282629</v>
      </c>
      <c r="H75" s="158"/>
      <c r="M75" s="54"/>
    </row>
    <row r="76" spans="2:14" ht="24.95" customHeight="1" x14ac:dyDescent="0.25">
      <c r="B76" s="370"/>
      <c r="C76" s="25">
        <v>5</v>
      </c>
      <c r="D76" s="75" t="s">
        <v>45</v>
      </c>
      <c r="E76" s="24"/>
      <c r="F76" s="24">
        <v>10000</v>
      </c>
      <c r="G76" s="53">
        <f t="shared" si="2"/>
        <v>1007272629</v>
      </c>
      <c r="H76" s="158"/>
      <c r="M76" s="47"/>
    </row>
    <row r="77" spans="2:14" ht="24.95" customHeight="1" x14ac:dyDescent="0.25">
      <c r="B77" s="370"/>
      <c r="C77" s="25">
        <v>5</v>
      </c>
      <c r="D77" s="75" t="s">
        <v>45</v>
      </c>
      <c r="E77" s="24">
        <v>1500000</v>
      </c>
      <c r="F77" s="24"/>
      <c r="G77" s="53">
        <f t="shared" si="2"/>
        <v>1008772629</v>
      </c>
      <c r="H77" s="158"/>
      <c r="M77" s="47"/>
      <c r="N77" s="47"/>
    </row>
    <row r="78" spans="2:14" ht="24.95" customHeight="1" x14ac:dyDescent="0.25">
      <c r="B78" s="370"/>
      <c r="C78" s="25">
        <v>5</v>
      </c>
      <c r="D78" s="75" t="s">
        <v>45</v>
      </c>
      <c r="E78" s="24">
        <v>4000000</v>
      </c>
      <c r="F78" s="24"/>
      <c r="G78" s="53">
        <f t="shared" si="2"/>
        <v>1012772629</v>
      </c>
      <c r="H78" s="158"/>
      <c r="M78" s="47"/>
      <c r="N78" s="47"/>
    </row>
    <row r="79" spans="2:14" ht="24.95" customHeight="1" x14ac:dyDescent="0.25">
      <c r="B79" s="370"/>
      <c r="C79" s="25">
        <v>7</v>
      </c>
      <c r="D79" s="75" t="s">
        <v>45</v>
      </c>
      <c r="E79" s="24">
        <v>500000</v>
      </c>
      <c r="F79" s="24"/>
      <c r="G79" s="53">
        <f t="shared" si="2"/>
        <v>1013272629</v>
      </c>
      <c r="H79" s="158"/>
      <c r="M79" s="47"/>
      <c r="N79" s="47"/>
    </row>
    <row r="80" spans="2:14" ht="24.95" customHeight="1" x14ac:dyDescent="0.25">
      <c r="B80" s="370"/>
      <c r="C80" s="25">
        <v>10</v>
      </c>
      <c r="D80" s="75" t="s">
        <v>45</v>
      </c>
      <c r="E80" s="24">
        <v>150000</v>
      </c>
      <c r="F80" s="24"/>
      <c r="G80" s="53">
        <f t="shared" si="2"/>
        <v>1013422629</v>
      </c>
      <c r="H80" s="158"/>
      <c r="M80" s="47"/>
      <c r="N80" s="47"/>
    </row>
    <row r="81" spans="2:14" ht="24.95" customHeight="1" x14ac:dyDescent="0.25">
      <c r="B81" s="370"/>
      <c r="C81" s="25">
        <v>10</v>
      </c>
      <c r="D81" s="75" t="s">
        <v>45</v>
      </c>
      <c r="E81" s="24">
        <f>J.Umum!E105</f>
        <v>12121216</v>
      </c>
      <c r="F81" s="24"/>
      <c r="G81" s="53">
        <f t="shared" si="2"/>
        <v>1025543845</v>
      </c>
      <c r="H81" s="158"/>
      <c r="M81" s="47"/>
    </row>
    <row r="82" spans="2:14" ht="24.95" customHeight="1" x14ac:dyDescent="0.25">
      <c r="B82" s="370"/>
      <c r="C82" s="25">
        <v>10</v>
      </c>
      <c r="D82" s="75" t="s">
        <v>45</v>
      </c>
      <c r="E82" s="24">
        <f>J.Umum!E111</f>
        <v>1481000</v>
      </c>
      <c r="F82" s="24"/>
      <c r="G82" s="53">
        <f t="shared" si="2"/>
        <v>1027024845</v>
      </c>
      <c r="H82" s="158"/>
      <c r="M82" s="47"/>
    </row>
    <row r="83" spans="2:14" ht="24.95" customHeight="1" x14ac:dyDescent="0.25">
      <c r="B83" s="370"/>
      <c r="C83" s="25">
        <v>11</v>
      </c>
      <c r="D83" s="75" t="s">
        <v>45</v>
      </c>
      <c r="E83" s="24">
        <v>2000000</v>
      </c>
      <c r="F83" s="24"/>
      <c r="G83" s="53">
        <f t="shared" si="2"/>
        <v>1029024845</v>
      </c>
      <c r="H83" s="158"/>
      <c r="M83" s="47"/>
    </row>
    <row r="84" spans="2:14" ht="24.95" customHeight="1" x14ac:dyDescent="0.25">
      <c r="B84" s="370"/>
      <c r="C84" s="25">
        <v>11</v>
      </c>
      <c r="D84" s="75" t="s">
        <v>45</v>
      </c>
      <c r="E84" s="24">
        <v>500000</v>
      </c>
      <c r="F84" s="24"/>
      <c r="G84" s="53">
        <f t="shared" si="2"/>
        <v>1029524845</v>
      </c>
      <c r="H84" s="158"/>
      <c r="M84" s="47"/>
      <c r="N84" s="47"/>
    </row>
    <row r="85" spans="2:14" ht="24.95" customHeight="1" x14ac:dyDescent="0.25">
      <c r="B85" s="370"/>
      <c r="C85" s="25">
        <v>11</v>
      </c>
      <c r="D85" s="75" t="s">
        <v>45</v>
      </c>
      <c r="E85" s="24">
        <v>1000000</v>
      </c>
      <c r="F85" s="24"/>
      <c r="G85" s="53">
        <f t="shared" si="2"/>
        <v>1030524845</v>
      </c>
      <c r="H85" s="158"/>
      <c r="M85" s="47"/>
      <c r="N85" s="47"/>
    </row>
    <row r="86" spans="2:14" ht="24.95" customHeight="1" x14ac:dyDescent="0.25">
      <c r="B86" s="370"/>
      <c r="C86" s="25">
        <v>11</v>
      </c>
      <c r="D86" s="75" t="s">
        <v>45</v>
      </c>
      <c r="E86" s="24">
        <v>500000</v>
      </c>
      <c r="F86" s="24"/>
      <c r="G86" s="53">
        <f t="shared" si="2"/>
        <v>1031024845</v>
      </c>
      <c r="H86" s="158"/>
      <c r="M86" s="47"/>
      <c r="N86" s="54"/>
    </row>
    <row r="87" spans="2:14" ht="24.95" customHeight="1" x14ac:dyDescent="0.25">
      <c r="B87" s="370"/>
      <c r="C87" s="25">
        <v>11</v>
      </c>
      <c r="D87" s="75" t="s">
        <v>45</v>
      </c>
      <c r="E87" s="24">
        <v>1000000</v>
      </c>
      <c r="F87" s="24"/>
      <c r="G87" s="53">
        <f t="shared" si="2"/>
        <v>1032024845</v>
      </c>
      <c r="H87" s="158"/>
      <c r="M87" s="47"/>
    </row>
    <row r="88" spans="2:14" ht="24.95" customHeight="1" x14ac:dyDescent="0.25">
      <c r="B88" s="370"/>
      <c r="C88" s="25">
        <v>11</v>
      </c>
      <c r="D88" s="75" t="s">
        <v>45</v>
      </c>
      <c r="E88" s="24">
        <v>780000</v>
      </c>
      <c r="F88" s="24"/>
      <c r="G88" s="53">
        <f t="shared" si="2"/>
        <v>1032804845</v>
      </c>
      <c r="H88" s="158"/>
      <c r="M88" s="47"/>
    </row>
    <row r="89" spans="2:14" ht="24.95" customHeight="1" x14ac:dyDescent="0.25">
      <c r="B89" s="370"/>
      <c r="C89" s="25">
        <v>11</v>
      </c>
      <c r="D89" s="75" t="s">
        <v>45</v>
      </c>
      <c r="E89" s="24">
        <v>500000</v>
      </c>
      <c r="F89" s="24"/>
      <c r="G89" s="53">
        <f t="shared" si="2"/>
        <v>1033304845</v>
      </c>
      <c r="H89" s="158"/>
      <c r="M89" s="47"/>
    </row>
    <row r="90" spans="2:14" ht="24.95" customHeight="1" x14ac:dyDescent="0.25">
      <c r="B90" s="370"/>
      <c r="C90" s="25">
        <v>11</v>
      </c>
      <c r="D90" s="75" t="s">
        <v>45</v>
      </c>
      <c r="E90" s="24">
        <v>500000</v>
      </c>
      <c r="F90" s="24"/>
      <c r="G90" s="53">
        <f t="shared" si="2"/>
        <v>1033804845</v>
      </c>
      <c r="H90" s="158"/>
      <c r="M90" s="47"/>
      <c r="N90" s="47"/>
    </row>
    <row r="91" spans="2:14" ht="24.95" customHeight="1" x14ac:dyDescent="0.25">
      <c r="B91" s="370"/>
      <c r="C91" s="25">
        <v>11</v>
      </c>
      <c r="D91" s="75" t="s">
        <v>45</v>
      </c>
      <c r="E91" s="24">
        <v>1500000</v>
      </c>
      <c r="F91" s="24"/>
      <c r="G91" s="53">
        <f t="shared" si="2"/>
        <v>1035304845</v>
      </c>
      <c r="H91" s="158"/>
      <c r="M91" s="47"/>
      <c r="N91" s="47"/>
    </row>
    <row r="92" spans="2:14" ht="24.95" customHeight="1" x14ac:dyDescent="0.25">
      <c r="B92" s="370"/>
      <c r="C92" s="25">
        <v>11</v>
      </c>
      <c r="D92" s="75" t="s">
        <v>45</v>
      </c>
      <c r="E92" s="24">
        <v>500000</v>
      </c>
      <c r="F92" s="24"/>
      <c r="G92" s="53">
        <f t="shared" si="2"/>
        <v>1035804845</v>
      </c>
      <c r="H92" s="158"/>
      <c r="M92" s="47"/>
      <c r="N92" s="47"/>
    </row>
    <row r="93" spans="2:14" ht="24.95" customHeight="1" x14ac:dyDescent="0.25">
      <c r="B93" s="370"/>
      <c r="C93" s="25">
        <v>11</v>
      </c>
      <c r="D93" s="75" t="s">
        <v>45</v>
      </c>
      <c r="E93" s="24">
        <v>30812000</v>
      </c>
      <c r="F93" s="24"/>
      <c r="G93" s="53">
        <f t="shared" si="2"/>
        <v>1066616845</v>
      </c>
      <c r="H93" s="158"/>
      <c r="M93" s="47"/>
    </row>
    <row r="94" spans="2:14" ht="24.95" customHeight="1" x14ac:dyDescent="0.25">
      <c r="B94" s="370"/>
      <c r="C94" s="25">
        <v>11</v>
      </c>
      <c r="D94" s="75" t="s">
        <v>45</v>
      </c>
      <c r="E94" s="24">
        <v>500000</v>
      </c>
      <c r="F94" s="24"/>
      <c r="G94" s="53">
        <f t="shared" si="2"/>
        <v>1067116845</v>
      </c>
      <c r="H94" s="158"/>
      <c r="I94" s="47"/>
      <c r="M94" s="47"/>
      <c r="N94" s="47"/>
    </row>
    <row r="95" spans="2:14" ht="24.95" customHeight="1" x14ac:dyDescent="0.25">
      <c r="B95" s="370"/>
      <c r="C95" s="25">
        <v>12</v>
      </c>
      <c r="D95" s="75" t="s">
        <v>45</v>
      </c>
      <c r="E95" s="24"/>
      <c r="F95" s="24">
        <v>10000000</v>
      </c>
      <c r="G95" s="53">
        <f t="shared" si="2"/>
        <v>1057116845</v>
      </c>
      <c r="H95" s="158"/>
      <c r="N95" s="47"/>
    </row>
    <row r="96" spans="2:14" ht="24.95" customHeight="1" x14ac:dyDescent="0.25">
      <c r="B96" s="370"/>
      <c r="C96" s="25">
        <v>13</v>
      </c>
      <c r="D96" s="75" t="s">
        <v>45</v>
      </c>
      <c r="E96" s="24">
        <v>100000</v>
      </c>
      <c r="F96" s="24"/>
      <c r="G96" s="53">
        <f t="shared" si="2"/>
        <v>1057216845</v>
      </c>
      <c r="H96" s="158"/>
      <c r="M96" s="47"/>
    </row>
    <row r="97" spans="2:15" ht="24.95" customHeight="1" x14ac:dyDescent="0.25">
      <c r="B97" s="370"/>
      <c r="C97" s="25">
        <v>14</v>
      </c>
      <c r="D97" s="75" t="s">
        <v>45</v>
      </c>
      <c r="E97" s="24">
        <v>700000</v>
      </c>
      <c r="F97" s="24"/>
      <c r="G97" s="53">
        <f t="shared" si="2"/>
        <v>1057916845</v>
      </c>
      <c r="H97" s="158"/>
      <c r="M97" s="47"/>
      <c r="N97" s="47"/>
    </row>
    <row r="98" spans="2:15" ht="24.95" customHeight="1" x14ac:dyDescent="0.25">
      <c r="B98" s="370"/>
      <c r="C98" s="25">
        <v>19</v>
      </c>
      <c r="D98" s="75" t="s">
        <v>45</v>
      </c>
      <c r="E98" s="24">
        <v>3346000</v>
      </c>
      <c r="F98" s="24"/>
      <c r="G98" s="53">
        <f t="shared" si="2"/>
        <v>1061262845</v>
      </c>
      <c r="H98" s="158"/>
      <c r="M98" s="47"/>
      <c r="N98" s="47"/>
    </row>
    <row r="99" spans="2:15" ht="24.95" customHeight="1" x14ac:dyDescent="0.25">
      <c r="B99" s="370"/>
      <c r="C99" s="25">
        <v>19</v>
      </c>
      <c r="D99" s="75" t="s">
        <v>45</v>
      </c>
      <c r="E99" s="24">
        <v>569000</v>
      </c>
      <c r="F99" s="24"/>
      <c r="G99" s="53">
        <f t="shared" si="2"/>
        <v>1061831845</v>
      </c>
      <c r="H99" s="158"/>
      <c r="M99" s="47"/>
      <c r="N99" s="47"/>
    </row>
    <row r="100" spans="2:15" ht="24.95" customHeight="1" x14ac:dyDescent="0.25">
      <c r="B100" s="370"/>
      <c r="C100" s="25">
        <v>19</v>
      </c>
      <c r="D100" s="75" t="s">
        <v>45</v>
      </c>
      <c r="E100" s="24">
        <v>1000000</v>
      </c>
      <c r="F100" s="24"/>
      <c r="G100" s="53">
        <f t="shared" si="2"/>
        <v>1062831845</v>
      </c>
      <c r="H100" s="158"/>
      <c r="M100" s="47"/>
      <c r="N100" s="47"/>
      <c r="O100" s="47"/>
    </row>
    <row r="101" spans="2:15" ht="24.95" customHeight="1" x14ac:dyDescent="0.25">
      <c r="B101" s="370"/>
      <c r="C101" s="25">
        <v>19</v>
      </c>
      <c r="D101" s="75" t="s">
        <v>45</v>
      </c>
      <c r="E101" s="24">
        <v>500000</v>
      </c>
      <c r="F101" s="24"/>
      <c r="G101" s="53">
        <f t="shared" si="2"/>
        <v>1063331845</v>
      </c>
      <c r="H101" s="158"/>
      <c r="L101" s="47"/>
      <c r="M101" s="47"/>
      <c r="N101" s="47"/>
    </row>
    <row r="102" spans="2:15" ht="24.95" customHeight="1" x14ac:dyDescent="0.25">
      <c r="B102" s="370"/>
      <c r="C102" s="25">
        <v>19</v>
      </c>
      <c r="D102" s="75" t="s">
        <v>45</v>
      </c>
      <c r="E102" s="24">
        <v>13390500</v>
      </c>
      <c r="F102" s="24"/>
      <c r="G102" s="53">
        <f t="shared" si="2"/>
        <v>1076722345</v>
      </c>
      <c r="H102" s="158"/>
      <c r="L102" s="287"/>
      <c r="M102" s="287"/>
      <c r="N102" s="287"/>
    </row>
    <row r="103" spans="2:15" ht="24.95" customHeight="1" x14ac:dyDescent="0.25">
      <c r="B103" s="370"/>
      <c r="C103" s="25">
        <v>19</v>
      </c>
      <c r="D103" s="75" t="s">
        <v>45</v>
      </c>
      <c r="E103" s="24">
        <v>5350000</v>
      </c>
      <c r="F103" s="24"/>
      <c r="G103" s="53">
        <f t="shared" si="2"/>
        <v>1082072345</v>
      </c>
      <c r="H103" s="158"/>
      <c r="L103" s="287"/>
      <c r="M103" s="287"/>
      <c r="N103" s="287"/>
    </row>
    <row r="104" spans="2:15" ht="24.95" customHeight="1" x14ac:dyDescent="0.25">
      <c r="B104" s="370"/>
      <c r="C104" s="25">
        <v>19</v>
      </c>
      <c r="D104" s="75" t="s">
        <v>45</v>
      </c>
      <c r="E104" s="24">
        <v>7275000</v>
      </c>
      <c r="F104" s="24"/>
      <c r="G104" s="53">
        <f t="shared" si="2"/>
        <v>1089347345</v>
      </c>
      <c r="H104" s="158"/>
      <c r="M104" s="47"/>
      <c r="N104" s="47"/>
    </row>
    <row r="105" spans="2:15" ht="24.95" customHeight="1" x14ac:dyDescent="0.25">
      <c r="B105" s="370"/>
      <c r="C105" s="25">
        <v>25</v>
      </c>
      <c r="D105" s="75" t="s">
        <v>45</v>
      </c>
      <c r="E105" s="24">
        <v>12900000</v>
      </c>
      <c r="F105" s="24"/>
      <c r="G105" s="53">
        <f t="shared" si="2"/>
        <v>1102247345</v>
      </c>
      <c r="H105" s="158"/>
      <c r="M105" s="306"/>
      <c r="N105" s="306"/>
    </row>
    <row r="106" spans="2:15" ht="24.95" customHeight="1" x14ac:dyDescent="0.25">
      <c r="B106" s="370"/>
      <c r="C106" s="25">
        <v>25</v>
      </c>
      <c r="D106" s="75" t="s">
        <v>45</v>
      </c>
      <c r="E106" s="309">
        <v>314285</v>
      </c>
      <c r="F106" s="310"/>
      <c r="G106" s="53">
        <f t="shared" si="2"/>
        <v>1102561630</v>
      </c>
      <c r="H106" s="158"/>
      <c r="M106" s="306"/>
      <c r="N106" s="306"/>
    </row>
    <row r="107" spans="2:15" ht="24.95" customHeight="1" x14ac:dyDescent="0.25">
      <c r="B107" s="370"/>
      <c r="C107" s="25">
        <v>26</v>
      </c>
      <c r="D107" s="75" t="s">
        <v>45</v>
      </c>
      <c r="E107" s="24">
        <v>1000000</v>
      </c>
      <c r="F107" s="24"/>
      <c r="G107" s="53">
        <f t="shared" si="2"/>
        <v>1103561630</v>
      </c>
      <c r="H107" s="158"/>
      <c r="M107" s="306"/>
      <c r="N107" s="306"/>
    </row>
    <row r="108" spans="2:15" ht="24.95" customHeight="1" x14ac:dyDescent="0.25">
      <c r="B108" s="370"/>
      <c r="C108" s="25">
        <v>26</v>
      </c>
      <c r="D108" s="75" t="s">
        <v>45</v>
      </c>
      <c r="E108" s="24">
        <v>300000</v>
      </c>
      <c r="F108" s="24"/>
      <c r="G108" s="53">
        <f t="shared" si="2"/>
        <v>1103861630</v>
      </c>
      <c r="H108" s="158"/>
      <c r="M108" s="306"/>
      <c r="N108" s="306"/>
    </row>
    <row r="109" spans="2:15" ht="24.95" customHeight="1" x14ac:dyDescent="0.25">
      <c r="B109" s="370"/>
      <c r="C109" s="25">
        <v>26</v>
      </c>
      <c r="D109" s="75" t="s">
        <v>45</v>
      </c>
      <c r="E109" s="24">
        <v>500000</v>
      </c>
      <c r="F109" s="24"/>
      <c r="G109" s="53">
        <f t="shared" si="2"/>
        <v>1104361630</v>
      </c>
      <c r="H109" s="158"/>
      <c r="M109" s="306"/>
      <c r="N109" s="306"/>
    </row>
    <row r="110" spans="2:15" ht="24.95" customHeight="1" x14ac:dyDescent="0.25">
      <c r="B110" s="370"/>
      <c r="C110" s="25">
        <v>26</v>
      </c>
      <c r="D110" s="75" t="s">
        <v>45</v>
      </c>
      <c r="E110" s="24">
        <v>1000000</v>
      </c>
      <c r="F110" s="24"/>
      <c r="G110" s="53">
        <f t="shared" si="2"/>
        <v>1105361630</v>
      </c>
      <c r="H110" s="158"/>
      <c r="M110" s="306"/>
      <c r="N110" s="306"/>
    </row>
    <row r="111" spans="2:15" ht="24.95" customHeight="1" x14ac:dyDescent="0.25">
      <c r="B111" s="370"/>
      <c r="C111" s="25">
        <v>26</v>
      </c>
      <c r="D111" s="75" t="s">
        <v>45</v>
      </c>
      <c r="E111" s="24">
        <v>500000</v>
      </c>
      <c r="F111" s="24"/>
      <c r="G111" s="53">
        <f t="shared" si="2"/>
        <v>1105861630</v>
      </c>
      <c r="H111" s="158"/>
      <c r="M111" s="287"/>
      <c r="N111" s="287"/>
    </row>
    <row r="112" spans="2:15" ht="24.95" customHeight="1" x14ac:dyDescent="0.25">
      <c r="B112" s="370"/>
      <c r="C112" s="25">
        <v>26</v>
      </c>
      <c r="D112" s="75" t="s">
        <v>45</v>
      </c>
      <c r="E112" s="24">
        <v>900000</v>
      </c>
      <c r="F112" s="24"/>
      <c r="G112" s="53">
        <f t="shared" si="2"/>
        <v>1106761630</v>
      </c>
      <c r="H112" s="158"/>
      <c r="M112" s="287"/>
      <c r="N112" s="287"/>
    </row>
    <row r="113" spans="2:14" ht="24.95" customHeight="1" x14ac:dyDescent="0.25">
      <c r="B113" s="370"/>
      <c r="C113" s="25">
        <v>26</v>
      </c>
      <c r="D113" s="75" t="s">
        <v>45</v>
      </c>
      <c r="E113" s="24">
        <v>114000</v>
      </c>
      <c r="F113" s="24"/>
      <c r="G113" s="53">
        <f t="shared" si="2"/>
        <v>1106875630</v>
      </c>
      <c r="H113" s="158"/>
      <c r="M113" s="287"/>
      <c r="N113" s="287"/>
    </row>
    <row r="114" spans="2:14" ht="24.95" customHeight="1" x14ac:dyDescent="0.25">
      <c r="B114" s="370"/>
      <c r="C114" s="25">
        <v>26</v>
      </c>
      <c r="D114" s="75" t="s">
        <v>45</v>
      </c>
      <c r="E114" s="309">
        <v>241667</v>
      </c>
      <c r="F114" s="310"/>
      <c r="G114" s="53">
        <f t="shared" si="2"/>
        <v>1107117297</v>
      </c>
      <c r="H114" s="158"/>
      <c r="M114" s="287"/>
      <c r="N114" s="287"/>
    </row>
    <row r="115" spans="2:14" ht="24.95" customHeight="1" x14ac:dyDescent="0.25">
      <c r="B115" s="370"/>
      <c r="C115" s="25">
        <v>26</v>
      </c>
      <c r="D115" s="75" t="s">
        <v>45</v>
      </c>
      <c r="E115" s="24">
        <v>45000</v>
      </c>
      <c r="F115" s="24"/>
      <c r="G115" s="53">
        <f t="shared" si="2"/>
        <v>1107162297</v>
      </c>
      <c r="H115" s="158"/>
      <c r="M115" s="287"/>
      <c r="N115" s="287"/>
    </row>
    <row r="116" spans="2:14" ht="24.95" customHeight="1" x14ac:dyDescent="0.25">
      <c r="B116" s="370"/>
      <c r="C116" s="25">
        <v>26</v>
      </c>
      <c r="D116" s="75" t="s">
        <v>45</v>
      </c>
      <c r="E116" s="24"/>
      <c r="F116" s="24">
        <v>40259000</v>
      </c>
      <c r="G116" s="53">
        <f t="shared" si="2"/>
        <v>1066903297</v>
      </c>
      <c r="H116" s="158"/>
      <c r="M116" s="287"/>
      <c r="N116" s="287"/>
    </row>
    <row r="117" spans="2:14" ht="24.95" customHeight="1" x14ac:dyDescent="0.25">
      <c r="B117" s="370"/>
      <c r="C117" s="25">
        <v>26</v>
      </c>
      <c r="D117" s="75" t="s">
        <v>45</v>
      </c>
      <c r="E117" s="24">
        <v>1500000</v>
      </c>
      <c r="F117" s="24"/>
      <c r="G117" s="53">
        <f t="shared" si="2"/>
        <v>1068403297</v>
      </c>
      <c r="H117" s="158"/>
      <c r="M117" s="287"/>
      <c r="N117" s="287"/>
    </row>
    <row r="118" spans="2:14" ht="24.95" customHeight="1" x14ac:dyDescent="0.25">
      <c r="B118" s="370"/>
      <c r="C118" s="25">
        <v>26</v>
      </c>
      <c r="D118" s="75" t="s">
        <v>45</v>
      </c>
      <c r="E118" s="24">
        <v>3348000</v>
      </c>
      <c r="F118" s="24"/>
      <c r="G118" s="53">
        <f t="shared" si="2"/>
        <v>1071751297</v>
      </c>
      <c r="H118" s="158"/>
      <c r="M118" s="287"/>
      <c r="N118" s="287"/>
    </row>
    <row r="119" spans="2:14" ht="24.95" customHeight="1" x14ac:dyDescent="0.25">
      <c r="B119" s="370"/>
      <c r="C119" s="25">
        <v>26</v>
      </c>
      <c r="D119" s="75" t="s">
        <v>45</v>
      </c>
      <c r="E119" s="24">
        <v>50000</v>
      </c>
      <c r="F119" s="24"/>
      <c r="G119" s="53">
        <f t="shared" si="2"/>
        <v>1071801297</v>
      </c>
      <c r="H119" s="158"/>
      <c r="M119" s="287"/>
      <c r="N119" s="287"/>
    </row>
    <row r="120" spans="2:14" ht="24.95" customHeight="1" x14ac:dyDescent="0.25">
      <c r="B120" s="370"/>
      <c r="C120" s="25">
        <v>26</v>
      </c>
      <c r="D120" s="75" t="s">
        <v>45</v>
      </c>
      <c r="E120" s="24">
        <v>100000</v>
      </c>
      <c r="F120" s="24"/>
      <c r="G120" s="53">
        <f t="shared" si="2"/>
        <v>1071901297</v>
      </c>
      <c r="H120" s="158"/>
      <c r="M120" s="287"/>
      <c r="N120" s="287"/>
    </row>
    <row r="121" spans="2:14" ht="24.95" customHeight="1" x14ac:dyDescent="0.25">
      <c r="B121" s="370"/>
      <c r="C121" s="25">
        <v>26</v>
      </c>
      <c r="D121" s="75" t="s">
        <v>45</v>
      </c>
      <c r="E121" s="24">
        <v>469000</v>
      </c>
      <c r="F121" s="24"/>
      <c r="G121" s="53">
        <f t="shared" si="2"/>
        <v>1072370297</v>
      </c>
      <c r="H121" s="158"/>
      <c r="M121" s="287"/>
      <c r="N121" s="287"/>
    </row>
    <row r="122" spans="2:14" ht="24.95" customHeight="1" x14ac:dyDescent="0.25">
      <c r="B122" s="370"/>
      <c r="C122" s="25">
        <v>26</v>
      </c>
      <c r="D122" s="75" t="s">
        <v>45</v>
      </c>
      <c r="E122" s="24">
        <v>16873000</v>
      </c>
      <c r="F122" s="24"/>
      <c r="G122" s="53">
        <f t="shared" si="2"/>
        <v>1089243297</v>
      </c>
      <c r="H122" s="158"/>
      <c r="M122" s="287"/>
      <c r="N122" s="287"/>
    </row>
    <row r="123" spans="2:14" ht="24.95" customHeight="1" x14ac:dyDescent="0.25">
      <c r="B123" s="370"/>
      <c r="C123" s="25">
        <v>27</v>
      </c>
      <c r="D123" s="75" t="s">
        <v>45</v>
      </c>
      <c r="E123" s="24">
        <v>550000</v>
      </c>
      <c r="F123" s="24"/>
      <c r="G123" s="53">
        <f t="shared" si="2"/>
        <v>1089793297</v>
      </c>
      <c r="H123" s="158"/>
      <c r="M123" s="287"/>
      <c r="N123" s="287"/>
    </row>
    <row r="124" spans="2:14" ht="24.95" customHeight="1" x14ac:dyDescent="0.25">
      <c r="B124" s="370"/>
      <c r="C124" s="25">
        <v>31</v>
      </c>
      <c r="D124" s="75" t="s">
        <v>45</v>
      </c>
      <c r="E124" s="24">
        <v>2500000</v>
      </c>
      <c r="F124" s="24"/>
      <c r="G124" s="53">
        <f t="shared" si="2"/>
        <v>1092293297</v>
      </c>
      <c r="H124" s="158"/>
      <c r="M124" s="316"/>
      <c r="N124" s="316"/>
    </row>
    <row r="125" spans="2:14" ht="24.95" customHeight="1" x14ac:dyDescent="0.25">
      <c r="B125" s="370"/>
      <c r="C125" s="25">
        <v>31</v>
      </c>
      <c r="D125" s="75" t="s">
        <v>45</v>
      </c>
      <c r="E125" s="24">
        <v>108000</v>
      </c>
      <c r="F125" s="24"/>
      <c r="G125" s="53">
        <f t="shared" si="2"/>
        <v>1092401297</v>
      </c>
      <c r="H125" s="158"/>
      <c r="M125" s="316"/>
      <c r="N125" s="316"/>
    </row>
    <row r="126" spans="2:14" ht="24.95" customHeight="1" x14ac:dyDescent="0.25">
      <c r="B126" s="370"/>
      <c r="C126" s="25">
        <v>31</v>
      </c>
      <c r="D126" s="75" t="s">
        <v>45</v>
      </c>
      <c r="E126" s="24">
        <v>916666</v>
      </c>
      <c r="F126" s="24"/>
      <c r="G126" s="53">
        <f t="shared" si="2"/>
        <v>1093317963</v>
      </c>
      <c r="H126" s="158"/>
      <c r="M126" s="316"/>
      <c r="N126" s="316"/>
    </row>
    <row r="127" spans="2:14" ht="24.95" customHeight="1" x14ac:dyDescent="0.25">
      <c r="B127" s="370"/>
      <c r="C127" s="25">
        <v>31</v>
      </c>
      <c r="D127" s="75" t="s">
        <v>45</v>
      </c>
      <c r="E127" s="24">
        <v>958333</v>
      </c>
      <c r="F127" s="24"/>
      <c r="G127" s="53">
        <f t="shared" si="2"/>
        <v>1094276296</v>
      </c>
      <c r="H127" s="158"/>
      <c r="M127" s="316"/>
      <c r="N127" s="316"/>
    </row>
    <row r="128" spans="2:14" ht="24.95" customHeight="1" x14ac:dyDescent="0.25">
      <c r="B128" s="370"/>
      <c r="C128" s="25">
        <v>31</v>
      </c>
      <c r="D128" s="75" t="s">
        <v>45</v>
      </c>
      <c r="E128" s="24">
        <v>974374</v>
      </c>
      <c r="F128" s="24"/>
      <c r="G128" s="53">
        <f t="shared" si="2"/>
        <v>1095250670</v>
      </c>
      <c r="H128" s="158"/>
      <c r="M128" s="316"/>
      <c r="N128" s="316"/>
    </row>
    <row r="129" spans="2:14" ht="24.95" customHeight="1" x14ac:dyDescent="0.25">
      <c r="B129" s="370"/>
      <c r="C129" s="25">
        <v>31</v>
      </c>
      <c r="D129" s="75" t="s">
        <v>45</v>
      </c>
      <c r="E129" s="24">
        <v>1048000</v>
      </c>
      <c r="F129" s="24"/>
      <c r="G129" s="53">
        <f t="shared" si="2"/>
        <v>1096298670</v>
      </c>
      <c r="H129" s="158"/>
      <c r="M129" s="316"/>
      <c r="N129" s="316"/>
    </row>
    <row r="130" spans="2:14" ht="24.95" customHeight="1" x14ac:dyDescent="0.25">
      <c r="B130" s="370"/>
      <c r="C130" s="25">
        <v>31</v>
      </c>
      <c r="D130" s="75" t="s">
        <v>45</v>
      </c>
      <c r="E130" s="24">
        <v>147000</v>
      </c>
      <c r="F130" s="24"/>
      <c r="G130" s="53">
        <f t="shared" si="2"/>
        <v>1096445670</v>
      </c>
      <c r="H130" s="158"/>
      <c r="M130" s="316"/>
      <c r="N130" s="316"/>
    </row>
    <row r="131" spans="2:14" ht="24.95" customHeight="1" x14ac:dyDescent="0.25">
      <c r="B131" s="370"/>
      <c r="C131" s="25">
        <v>31</v>
      </c>
      <c r="D131" s="75" t="s">
        <v>45</v>
      </c>
      <c r="E131" s="26">
        <v>700000</v>
      </c>
      <c r="F131" s="24"/>
      <c r="G131" s="53">
        <f t="shared" si="2"/>
        <v>1097145670</v>
      </c>
      <c r="H131" s="158"/>
      <c r="M131" s="316"/>
      <c r="N131" s="316"/>
    </row>
    <row r="132" spans="2:14" ht="24.95" customHeight="1" x14ac:dyDescent="0.25">
      <c r="B132" s="370"/>
      <c r="C132" s="25">
        <v>31</v>
      </c>
      <c r="D132" s="75" t="s">
        <v>45</v>
      </c>
      <c r="E132" s="309">
        <v>241667</v>
      </c>
      <c r="F132" s="309"/>
      <c r="G132" s="53">
        <f t="shared" si="2"/>
        <v>1097387337</v>
      </c>
      <c r="H132" s="158"/>
      <c r="M132" s="316"/>
      <c r="N132" s="316"/>
    </row>
    <row r="133" spans="2:14" ht="24.95" customHeight="1" x14ac:dyDescent="0.25">
      <c r="B133" s="370"/>
      <c r="C133" s="25">
        <v>31</v>
      </c>
      <c r="D133" s="75" t="s">
        <v>45</v>
      </c>
      <c r="E133" s="309">
        <v>299856</v>
      </c>
      <c r="F133" s="309"/>
      <c r="G133" s="53">
        <f t="shared" si="2"/>
        <v>1097687193</v>
      </c>
      <c r="H133" s="158"/>
      <c r="M133" s="316"/>
      <c r="N133" s="316"/>
    </row>
    <row r="134" spans="2:14" ht="24.95" customHeight="1" x14ac:dyDescent="0.25">
      <c r="B134" s="370"/>
      <c r="C134" s="25">
        <v>31</v>
      </c>
      <c r="D134" s="75" t="s">
        <v>45</v>
      </c>
      <c r="E134" s="26">
        <v>7040</v>
      </c>
      <c r="F134" s="24"/>
      <c r="G134" s="53">
        <f t="shared" si="2"/>
        <v>1097694233</v>
      </c>
      <c r="H134" s="158"/>
      <c r="M134" s="316"/>
      <c r="N134" s="316"/>
    </row>
    <row r="135" spans="2:14" ht="24.95" customHeight="1" x14ac:dyDescent="0.25">
      <c r="B135" s="370"/>
      <c r="C135" s="25">
        <v>31</v>
      </c>
      <c r="D135" s="75" t="s">
        <v>45</v>
      </c>
      <c r="E135" s="26">
        <v>1721597</v>
      </c>
      <c r="F135" s="24"/>
      <c r="G135" s="53">
        <f t="shared" si="2"/>
        <v>1099415830</v>
      </c>
      <c r="H135" s="158"/>
      <c r="M135" s="316"/>
      <c r="N135" s="316"/>
    </row>
    <row r="136" spans="2:14" ht="24.95" customHeight="1" x14ac:dyDescent="0.25">
      <c r="B136" s="370"/>
      <c r="C136" s="25">
        <v>31</v>
      </c>
      <c r="D136" s="75" t="s">
        <v>45</v>
      </c>
      <c r="E136" s="24">
        <v>2518500</v>
      </c>
      <c r="F136" s="24"/>
      <c r="G136" s="53">
        <f t="shared" si="2"/>
        <v>1101934330</v>
      </c>
      <c r="H136" s="158"/>
      <c r="M136" s="287"/>
      <c r="N136" s="287"/>
    </row>
    <row r="137" spans="2:14" ht="24.95" customHeight="1" x14ac:dyDescent="0.25">
      <c r="B137" s="370"/>
      <c r="C137" s="25">
        <v>31</v>
      </c>
      <c r="D137" s="75" t="s">
        <v>45</v>
      </c>
      <c r="E137" s="26">
        <v>10000000</v>
      </c>
      <c r="F137" s="24"/>
      <c r="G137" s="53">
        <f t="shared" si="2"/>
        <v>1111934330</v>
      </c>
      <c r="H137" s="158"/>
      <c r="M137" s="287"/>
      <c r="N137" s="287"/>
    </row>
    <row r="138" spans="2:14" ht="24.95" customHeight="1" x14ac:dyDescent="0.25">
      <c r="B138" s="370"/>
      <c r="C138" s="25">
        <v>31</v>
      </c>
      <c r="D138" s="75" t="s">
        <v>45</v>
      </c>
      <c r="E138" s="24">
        <v>7614500</v>
      </c>
      <c r="F138" s="24"/>
      <c r="G138" s="53">
        <f t="shared" ref="G138:G141" si="3">G137+E138-F138</f>
        <v>1119548830</v>
      </c>
      <c r="H138" s="158"/>
      <c r="M138" s="287"/>
      <c r="N138" s="287"/>
    </row>
    <row r="139" spans="2:14" ht="24.95" customHeight="1" x14ac:dyDescent="0.25">
      <c r="B139" s="370"/>
      <c r="C139" s="25">
        <v>31</v>
      </c>
      <c r="D139" s="75" t="s">
        <v>45</v>
      </c>
      <c r="E139" s="320">
        <v>1333333</v>
      </c>
      <c r="F139" s="320"/>
      <c r="G139" s="53">
        <f t="shared" si="3"/>
        <v>1120882163</v>
      </c>
      <c r="H139" s="158"/>
      <c r="M139" s="287"/>
      <c r="N139" s="287"/>
    </row>
    <row r="140" spans="2:14" ht="24.95" customHeight="1" x14ac:dyDescent="0.25">
      <c r="B140" s="370"/>
      <c r="C140" s="25">
        <v>31</v>
      </c>
      <c r="D140" s="75" t="s">
        <v>45</v>
      </c>
      <c r="E140" s="309">
        <v>1000000</v>
      </c>
      <c r="F140" s="310"/>
      <c r="G140" s="53">
        <f t="shared" si="3"/>
        <v>1121882163</v>
      </c>
      <c r="H140" s="158"/>
      <c r="M140" s="317"/>
      <c r="N140" s="317"/>
    </row>
    <row r="141" spans="2:14" ht="24.95" customHeight="1" thickBot="1" x14ac:dyDescent="0.3">
      <c r="B141" s="391"/>
      <c r="C141" s="192">
        <v>31</v>
      </c>
      <c r="D141" s="201" t="s">
        <v>45</v>
      </c>
      <c r="E141" s="309"/>
      <c r="F141" s="310">
        <v>15000</v>
      </c>
      <c r="G141" s="53">
        <f t="shared" si="3"/>
        <v>1121867163</v>
      </c>
      <c r="H141" s="193"/>
      <c r="M141" s="317"/>
      <c r="N141" s="317"/>
    </row>
    <row r="142" spans="2:14" ht="24.95" customHeight="1" x14ac:dyDescent="0.25">
      <c r="B142" s="388" t="s">
        <v>338</v>
      </c>
      <c r="C142" s="194">
        <v>1</v>
      </c>
      <c r="D142" s="202" t="s">
        <v>24</v>
      </c>
      <c r="E142" s="336"/>
      <c r="F142" s="336"/>
      <c r="G142" s="195">
        <v>7039228</v>
      </c>
      <c r="H142" s="191"/>
      <c r="M142" s="270"/>
      <c r="N142" s="270"/>
    </row>
    <row r="143" spans="2:14" ht="24.95" customHeight="1" x14ac:dyDescent="0.25">
      <c r="B143" s="389"/>
      <c r="C143" s="25">
        <v>6</v>
      </c>
      <c r="D143" s="75" t="s">
        <v>45</v>
      </c>
      <c r="E143" s="233"/>
      <c r="F143" s="233">
        <f>J.Umum!F76</f>
        <v>10000</v>
      </c>
      <c r="G143" s="53">
        <f>G142+E143-F143</f>
        <v>7029228</v>
      </c>
      <c r="H143" s="158"/>
      <c r="M143" s="270"/>
      <c r="N143" s="270"/>
    </row>
    <row r="144" spans="2:14" ht="24.95" customHeight="1" x14ac:dyDescent="0.25">
      <c r="B144" s="389"/>
      <c r="C144" s="25">
        <v>27</v>
      </c>
      <c r="D144" s="75" t="s">
        <v>45</v>
      </c>
      <c r="E144" s="233"/>
      <c r="F144" s="233">
        <f>J.Umum!F355</f>
        <v>3000</v>
      </c>
      <c r="G144" s="53">
        <f t="shared" ref="G144:G146" si="4">G143+E144-F144</f>
        <v>7026228</v>
      </c>
      <c r="H144" s="158"/>
      <c r="M144" s="270"/>
      <c r="N144" s="270"/>
    </row>
    <row r="145" spans="2:14" ht="24.95" customHeight="1" x14ac:dyDescent="0.25">
      <c r="B145" s="389"/>
      <c r="C145" s="34">
        <v>31</v>
      </c>
      <c r="D145" s="75" t="s">
        <v>45</v>
      </c>
      <c r="E145" s="309">
        <v>2724.85</v>
      </c>
      <c r="F145" s="310"/>
      <c r="G145" s="53">
        <f t="shared" si="4"/>
        <v>7028952.8499999996</v>
      </c>
      <c r="H145" s="217"/>
      <c r="M145" s="317"/>
      <c r="N145" s="317"/>
    </row>
    <row r="146" spans="2:14" ht="24.95" customHeight="1" thickBot="1" x14ac:dyDescent="0.3">
      <c r="B146" s="389"/>
      <c r="C146" s="34">
        <v>31</v>
      </c>
      <c r="D146" s="216" t="s">
        <v>45</v>
      </c>
      <c r="E146" s="348"/>
      <c r="F146" s="349">
        <v>25000</v>
      </c>
      <c r="G146" s="225">
        <f t="shared" si="4"/>
        <v>7003952.8499999996</v>
      </c>
      <c r="H146" s="217"/>
      <c r="M146" s="270"/>
      <c r="N146" s="270"/>
    </row>
    <row r="147" spans="2:14" ht="24.95" customHeight="1" x14ac:dyDescent="0.25">
      <c r="B147" s="390" t="s">
        <v>49</v>
      </c>
      <c r="C147" s="194">
        <v>1</v>
      </c>
      <c r="D147" s="202" t="s">
        <v>24</v>
      </c>
      <c r="E147" s="195"/>
      <c r="F147" s="195"/>
      <c r="G147" s="195">
        <f>'Neraca Desember''21'!D10</f>
        <v>35806625</v>
      </c>
      <c r="H147" s="191"/>
      <c r="N147" s="47"/>
    </row>
    <row r="148" spans="2:14" ht="24.95" customHeight="1" x14ac:dyDescent="0.25">
      <c r="B148" s="370"/>
      <c r="C148" s="25">
        <v>5</v>
      </c>
      <c r="D148" s="75" t="s">
        <v>45</v>
      </c>
      <c r="E148" s="24">
        <v>5000000</v>
      </c>
      <c r="F148" s="24"/>
      <c r="G148" s="53">
        <f>G147+E148-F148</f>
        <v>40806625</v>
      </c>
      <c r="H148" s="158"/>
      <c r="N148" s="287"/>
    </row>
    <row r="149" spans="2:14" ht="24.95" customHeight="1" x14ac:dyDescent="0.25">
      <c r="B149" s="370"/>
      <c r="C149" s="25">
        <v>5</v>
      </c>
      <c r="D149" s="75" t="s">
        <v>45</v>
      </c>
      <c r="E149" s="24">
        <v>5000000</v>
      </c>
      <c r="F149" s="24"/>
      <c r="G149" s="53">
        <f t="shared" ref="G149:G161" si="5">G148+E149-F149</f>
        <v>45806625</v>
      </c>
      <c r="H149" s="158"/>
      <c r="N149" s="287"/>
    </row>
    <row r="150" spans="2:14" ht="24.95" customHeight="1" x14ac:dyDescent="0.25">
      <c r="B150" s="370"/>
      <c r="C150" s="25">
        <v>5</v>
      </c>
      <c r="D150" s="75" t="s">
        <v>45</v>
      </c>
      <c r="E150" s="24"/>
      <c r="F150" s="24">
        <v>1500000</v>
      </c>
      <c r="G150" s="53">
        <f t="shared" si="5"/>
        <v>44306625</v>
      </c>
      <c r="H150" s="158"/>
      <c r="N150" s="287"/>
    </row>
    <row r="151" spans="2:14" ht="24.95" customHeight="1" x14ac:dyDescent="0.25">
      <c r="B151" s="370"/>
      <c r="C151" s="25">
        <v>10</v>
      </c>
      <c r="D151" s="75" t="s">
        <v>45</v>
      </c>
      <c r="E151" s="24"/>
      <c r="F151" s="24">
        <v>3298000</v>
      </c>
      <c r="G151" s="53">
        <f t="shared" si="5"/>
        <v>41008625</v>
      </c>
      <c r="H151" s="158"/>
      <c r="N151" s="287"/>
    </row>
    <row r="152" spans="2:14" ht="24.95" customHeight="1" x14ac:dyDescent="0.25">
      <c r="B152" s="370"/>
      <c r="C152" s="25">
        <v>10</v>
      </c>
      <c r="D152" s="75" t="s">
        <v>45</v>
      </c>
      <c r="E152" s="24"/>
      <c r="F152" s="24">
        <v>1481000</v>
      </c>
      <c r="G152" s="53">
        <f t="shared" si="5"/>
        <v>39527625</v>
      </c>
      <c r="H152" s="158"/>
      <c r="N152" s="287"/>
    </row>
    <row r="153" spans="2:14" ht="24.95" customHeight="1" x14ac:dyDescent="0.25">
      <c r="B153" s="370"/>
      <c r="C153" s="25">
        <v>11</v>
      </c>
      <c r="D153" s="75" t="s">
        <v>45</v>
      </c>
      <c r="E153" s="24"/>
      <c r="F153" s="24">
        <v>1500000</v>
      </c>
      <c r="G153" s="53">
        <f t="shared" si="5"/>
        <v>38027625</v>
      </c>
      <c r="H153" s="158"/>
      <c r="N153" s="287"/>
    </row>
    <row r="154" spans="2:14" ht="24.95" customHeight="1" x14ac:dyDescent="0.25">
      <c r="B154" s="370"/>
      <c r="C154" s="25">
        <v>26</v>
      </c>
      <c r="D154" s="75" t="s">
        <v>45</v>
      </c>
      <c r="E154" s="24"/>
      <c r="F154" s="24">
        <v>1000000</v>
      </c>
      <c r="G154" s="53">
        <f t="shared" si="5"/>
        <v>37027625</v>
      </c>
      <c r="H154" s="158"/>
      <c r="N154" s="317"/>
    </row>
    <row r="155" spans="2:14" ht="24.95" customHeight="1" x14ac:dyDescent="0.25">
      <c r="B155" s="370"/>
      <c r="C155" s="25">
        <v>26</v>
      </c>
      <c r="D155" s="75" t="s">
        <v>45</v>
      </c>
      <c r="E155" s="24"/>
      <c r="F155" s="24">
        <v>114000</v>
      </c>
      <c r="G155" s="53">
        <f t="shared" si="5"/>
        <v>36913625</v>
      </c>
      <c r="H155" s="158"/>
      <c r="N155" s="317"/>
    </row>
    <row r="156" spans="2:14" ht="24.95" customHeight="1" x14ac:dyDescent="0.25">
      <c r="B156" s="370"/>
      <c r="C156" s="25">
        <v>26</v>
      </c>
      <c r="D156" s="75" t="s">
        <v>45</v>
      </c>
      <c r="E156" s="24"/>
      <c r="F156" s="24">
        <v>45000</v>
      </c>
      <c r="G156" s="53">
        <f t="shared" si="5"/>
        <v>36868625</v>
      </c>
      <c r="H156" s="158"/>
      <c r="N156" s="317"/>
    </row>
    <row r="157" spans="2:14" ht="24.95" customHeight="1" x14ac:dyDescent="0.25">
      <c r="B157" s="370"/>
      <c r="C157" s="25">
        <v>31</v>
      </c>
      <c r="D157" s="75" t="s">
        <v>45</v>
      </c>
      <c r="E157" s="24"/>
      <c r="F157" s="24">
        <v>108000</v>
      </c>
      <c r="G157" s="53">
        <f t="shared" si="5"/>
        <v>36760625</v>
      </c>
      <c r="H157" s="158"/>
      <c r="N157" s="287"/>
    </row>
    <row r="158" spans="2:14" ht="24.95" customHeight="1" x14ac:dyDescent="0.25">
      <c r="B158" s="370"/>
      <c r="C158" s="25">
        <v>31</v>
      </c>
      <c r="D158" s="75" t="s">
        <v>45</v>
      </c>
      <c r="E158" s="24"/>
      <c r="F158" s="24">
        <v>1048000</v>
      </c>
      <c r="G158" s="53">
        <f t="shared" si="5"/>
        <v>35712625</v>
      </c>
      <c r="H158" s="158"/>
      <c r="N158" s="287"/>
    </row>
    <row r="159" spans="2:14" ht="24.95" customHeight="1" x14ac:dyDescent="0.25">
      <c r="B159" s="370"/>
      <c r="C159" s="25">
        <v>31</v>
      </c>
      <c r="D159" s="75" t="s">
        <v>45</v>
      </c>
      <c r="E159" s="24"/>
      <c r="F159" s="24">
        <v>147000</v>
      </c>
      <c r="G159" s="53">
        <f t="shared" si="5"/>
        <v>35565625</v>
      </c>
      <c r="H159" s="158"/>
      <c r="N159" s="287"/>
    </row>
    <row r="160" spans="2:14" ht="24.95" customHeight="1" x14ac:dyDescent="0.25">
      <c r="B160" s="370"/>
      <c r="C160" s="25">
        <v>31</v>
      </c>
      <c r="D160" s="75" t="s">
        <v>45</v>
      </c>
      <c r="E160" s="24">
        <v>1755000</v>
      </c>
      <c r="F160" s="24"/>
      <c r="G160" s="53">
        <f t="shared" si="5"/>
        <v>37320625</v>
      </c>
      <c r="H160" s="158"/>
    </row>
    <row r="161" spans="2:9" ht="24.95" customHeight="1" thickBot="1" x14ac:dyDescent="0.3">
      <c r="B161" s="391"/>
      <c r="C161" s="192">
        <v>31</v>
      </c>
      <c r="D161" s="201" t="s">
        <v>45</v>
      </c>
      <c r="E161" s="45">
        <f>J.Umum!E426</f>
        <v>1500000</v>
      </c>
      <c r="F161" s="45"/>
      <c r="G161" s="196">
        <f t="shared" si="5"/>
        <v>38820625</v>
      </c>
      <c r="H161" s="193"/>
    </row>
    <row r="162" spans="2:9" ht="24.95" customHeight="1" x14ac:dyDescent="0.25">
      <c r="B162" s="389" t="s">
        <v>10</v>
      </c>
      <c r="C162" s="55">
        <v>1</v>
      </c>
      <c r="D162" s="204" t="s">
        <v>24</v>
      </c>
      <c r="E162" s="50"/>
      <c r="F162" s="50"/>
      <c r="G162" s="50">
        <f>'Neraca Desember''21'!D17</f>
        <v>108784153</v>
      </c>
      <c r="H162" s="218"/>
    </row>
    <row r="163" spans="2:9" ht="24.95" customHeight="1" x14ac:dyDescent="0.25">
      <c r="B163" s="389"/>
      <c r="C163" s="25">
        <v>10</v>
      </c>
      <c r="D163" s="75" t="s">
        <v>45</v>
      </c>
      <c r="E163" s="53"/>
      <c r="F163" s="53">
        <f>J.Umum!F106</f>
        <v>6487266</v>
      </c>
      <c r="G163" s="53">
        <f>G162+E163-F163</f>
        <v>102296887</v>
      </c>
      <c r="H163" s="158"/>
    </row>
    <row r="164" spans="2:9" ht="24.95" customHeight="1" x14ac:dyDescent="0.25">
      <c r="B164" s="389"/>
      <c r="C164" s="25">
        <v>11</v>
      </c>
      <c r="D164" s="75" t="s">
        <v>45</v>
      </c>
      <c r="E164" s="24">
        <v>10000000</v>
      </c>
      <c r="F164" s="24"/>
      <c r="G164" s="53">
        <f t="shared" ref="G164:G173" si="6">G163+E164-F164</f>
        <v>112296887</v>
      </c>
      <c r="H164" s="158"/>
    </row>
    <row r="165" spans="2:9" ht="24.95" customHeight="1" x14ac:dyDescent="0.25">
      <c r="B165" s="389"/>
      <c r="C165" s="25">
        <v>19</v>
      </c>
      <c r="D165" s="75" t="s">
        <v>45</v>
      </c>
      <c r="E165" s="24">
        <v>5000000</v>
      </c>
      <c r="F165" s="24"/>
      <c r="G165" s="53">
        <f t="shared" si="6"/>
        <v>117296887</v>
      </c>
      <c r="H165" s="158"/>
    </row>
    <row r="166" spans="2:9" ht="24.95" customHeight="1" x14ac:dyDescent="0.25">
      <c r="B166" s="389"/>
      <c r="C166" s="25">
        <v>25</v>
      </c>
      <c r="D166" s="75" t="s">
        <v>45</v>
      </c>
      <c r="E166" s="309"/>
      <c r="F166" s="310">
        <v>285714</v>
      </c>
      <c r="G166" s="53">
        <f t="shared" si="6"/>
        <v>117011173</v>
      </c>
      <c r="H166" s="158"/>
    </row>
    <row r="167" spans="2:9" ht="24.95" customHeight="1" x14ac:dyDescent="0.25">
      <c r="B167" s="389"/>
      <c r="C167" s="25">
        <v>26</v>
      </c>
      <c r="D167" s="75" t="s">
        <v>45</v>
      </c>
      <c r="E167" s="309"/>
      <c r="F167" s="309">
        <v>208333</v>
      </c>
      <c r="G167" s="53">
        <f t="shared" si="6"/>
        <v>116802840</v>
      </c>
      <c r="H167" s="158"/>
    </row>
    <row r="168" spans="2:9" ht="24.95" customHeight="1" x14ac:dyDescent="0.25">
      <c r="B168" s="389"/>
      <c r="C168" s="25">
        <v>27</v>
      </c>
      <c r="D168" s="75" t="s">
        <v>45</v>
      </c>
      <c r="E168" s="24">
        <v>10000000</v>
      </c>
      <c r="F168" s="24"/>
      <c r="G168" s="53">
        <f t="shared" si="6"/>
        <v>126802840</v>
      </c>
      <c r="H168" s="158"/>
    </row>
    <row r="169" spans="2:9" ht="24.95" customHeight="1" x14ac:dyDescent="0.25">
      <c r="B169" s="389"/>
      <c r="C169" s="25">
        <v>31</v>
      </c>
      <c r="D169" s="75" t="s">
        <v>45</v>
      </c>
      <c r="E169" s="24"/>
      <c r="F169" s="24">
        <v>833333</v>
      </c>
      <c r="G169" s="53">
        <f t="shared" si="6"/>
        <v>125969507</v>
      </c>
      <c r="H169" s="158"/>
    </row>
    <row r="170" spans="2:9" ht="24.95" customHeight="1" x14ac:dyDescent="0.25">
      <c r="B170" s="389"/>
      <c r="C170" s="25">
        <v>31</v>
      </c>
      <c r="D170" s="75" t="s">
        <v>45</v>
      </c>
      <c r="E170" s="24"/>
      <c r="F170" s="24">
        <v>875000</v>
      </c>
      <c r="G170" s="53">
        <f t="shared" si="6"/>
        <v>125094507</v>
      </c>
      <c r="H170" s="158"/>
    </row>
    <row r="171" spans="2:9" ht="24.95" customHeight="1" x14ac:dyDescent="0.25">
      <c r="B171" s="389"/>
      <c r="C171" s="25">
        <v>31</v>
      </c>
      <c r="D171" s="75" t="s">
        <v>45</v>
      </c>
      <c r="E171" s="309"/>
      <c r="F171" s="309">
        <v>208333</v>
      </c>
      <c r="G171" s="53">
        <f t="shared" si="6"/>
        <v>124886174</v>
      </c>
      <c r="H171" s="158"/>
    </row>
    <row r="172" spans="2:9" ht="24.95" customHeight="1" x14ac:dyDescent="0.25">
      <c r="B172" s="389"/>
      <c r="C172" s="25">
        <v>31</v>
      </c>
      <c r="D172" s="75" t="s">
        <v>46</v>
      </c>
      <c r="E172" s="309"/>
      <c r="F172" s="309">
        <v>271285</v>
      </c>
      <c r="G172" s="53">
        <f t="shared" si="6"/>
        <v>124614889</v>
      </c>
      <c r="H172" s="158"/>
    </row>
    <row r="173" spans="2:9" ht="24.95" customHeight="1" thickBot="1" x14ac:dyDescent="0.3">
      <c r="B173" s="392"/>
      <c r="C173" s="192">
        <v>31</v>
      </c>
      <c r="D173" s="201" t="s">
        <v>46</v>
      </c>
      <c r="E173" s="322"/>
      <c r="F173" s="322">
        <v>1111111</v>
      </c>
      <c r="G173" s="53">
        <f t="shared" si="6"/>
        <v>123503778</v>
      </c>
      <c r="H173" s="193"/>
      <c r="I173" s="47"/>
    </row>
    <row r="174" spans="2:9" ht="24.95" customHeight="1" x14ac:dyDescent="0.25">
      <c r="B174" s="390" t="s">
        <v>50</v>
      </c>
      <c r="C174" s="194">
        <v>1</v>
      </c>
      <c r="D174" s="202" t="s">
        <v>24</v>
      </c>
      <c r="E174" s="195"/>
      <c r="F174" s="195"/>
      <c r="G174" s="195">
        <f>'Neraca Desember''21'!D18</f>
        <v>20950000</v>
      </c>
      <c r="H174" s="191"/>
    </row>
    <row r="175" spans="2:9" ht="24.95" customHeight="1" x14ac:dyDescent="0.25">
      <c r="B175" s="370"/>
      <c r="C175" s="25">
        <v>5</v>
      </c>
      <c r="D175" s="75" t="s">
        <v>45</v>
      </c>
      <c r="E175" s="24">
        <v>5000000</v>
      </c>
      <c r="F175" s="24"/>
      <c r="G175" s="53">
        <f>G174+E175-F175</f>
        <v>25950000</v>
      </c>
      <c r="H175" s="158"/>
    </row>
    <row r="176" spans="2:9" ht="24.95" customHeight="1" thickBot="1" x14ac:dyDescent="0.3">
      <c r="B176" s="391"/>
      <c r="C176" s="192">
        <v>10</v>
      </c>
      <c r="D176" s="201" t="s">
        <v>45</v>
      </c>
      <c r="E176" s="45"/>
      <c r="F176" s="45">
        <v>1400000</v>
      </c>
      <c r="G176" s="196">
        <f>G175+E176-F176</f>
        <v>24550000</v>
      </c>
      <c r="H176" s="193"/>
    </row>
    <row r="177" spans="2:8" ht="24.95" customHeight="1" thickBot="1" x14ac:dyDescent="0.3">
      <c r="B177" s="206" t="s">
        <v>229</v>
      </c>
      <c r="C177" s="207">
        <v>1</v>
      </c>
      <c r="D177" s="208" t="s">
        <v>24</v>
      </c>
      <c r="E177" s="209"/>
      <c r="F177" s="209"/>
      <c r="G177" s="209">
        <f>'Neraca Desember''21'!D19</f>
        <v>225000000</v>
      </c>
      <c r="H177" s="226"/>
    </row>
    <row r="178" spans="2:8" ht="24.95" customHeight="1" x14ac:dyDescent="0.25">
      <c r="B178" s="388" t="s">
        <v>52</v>
      </c>
      <c r="C178" s="194">
        <v>1</v>
      </c>
      <c r="D178" s="202" t="s">
        <v>24</v>
      </c>
      <c r="E178" s="195"/>
      <c r="F178" s="195"/>
      <c r="G178" s="195">
        <f>'Neraca Desember''21'!D20</f>
        <v>7945115</v>
      </c>
      <c r="H178" s="191"/>
    </row>
    <row r="179" spans="2:8" ht="24.95" customHeight="1" thickBot="1" x14ac:dyDescent="0.3">
      <c r="B179" s="389"/>
      <c r="C179" s="25">
        <v>23</v>
      </c>
      <c r="D179" s="75" t="s">
        <v>45</v>
      </c>
      <c r="E179" s="227">
        <f>J.Umum!E258</f>
        <v>1400000</v>
      </c>
      <c r="F179" s="53"/>
      <c r="G179" s="53">
        <f>G178+E179-F179</f>
        <v>9345115</v>
      </c>
      <c r="H179" s="158"/>
    </row>
    <row r="180" spans="2:8" ht="24.95" customHeight="1" thickBot="1" x14ac:dyDescent="0.3">
      <c r="B180" s="295" t="s">
        <v>34</v>
      </c>
      <c r="C180" s="194">
        <v>1</v>
      </c>
      <c r="D180" s="202" t="s">
        <v>24</v>
      </c>
      <c r="E180" s="210"/>
      <c r="F180" s="195"/>
      <c r="G180" s="195">
        <f>'Neraca Desember''21'!D27</f>
        <v>901699664</v>
      </c>
      <c r="H180" s="191"/>
    </row>
    <row r="181" spans="2:8" ht="24.95" customHeight="1" thickBot="1" x14ac:dyDescent="0.3">
      <c r="B181" s="220" t="s">
        <v>230</v>
      </c>
      <c r="C181" s="221">
        <v>1</v>
      </c>
      <c r="D181" s="222" t="s">
        <v>24</v>
      </c>
      <c r="E181" s="223"/>
      <c r="F181" s="223"/>
      <c r="G181" s="223"/>
      <c r="H181" s="224">
        <f>'Neraca Desember''21'!D28</f>
        <v>796646525</v>
      </c>
    </row>
    <row r="182" spans="2:8" ht="24.95" customHeight="1" x14ac:dyDescent="0.25">
      <c r="B182" s="390" t="s">
        <v>188</v>
      </c>
      <c r="C182" s="194">
        <v>1</v>
      </c>
      <c r="D182" s="202" t="s">
        <v>24</v>
      </c>
      <c r="E182" s="195"/>
      <c r="F182" s="195"/>
      <c r="G182" s="195"/>
      <c r="H182" s="191">
        <f>'Neraca Desember''21'!I10</f>
        <v>208037000</v>
      </c>
    </row>
    <row r="183" spans="2:8" ht="24.95" customHeight="1" x14ac:dyDescent="0.25">
      <c r="B183" s="370"/>
      <c r="C183" s="25">
        <v>5</v>
      </c>
      <c r="D183" s="75" t="s">
        <v>45</v>
      </c>
      <c r="E183" s="24">
        <v>2500000</v>
      </c>
      <c r="F183" s="24"/>
      <c r="G183" s="53"/>
      <c r="H183" s="158">
        <f>H182+F183-E183</f>
        <v>205537000</v>
      </c>
    </row>
    <row r="184" spans="2:8" ht="24.95" customHeight="1" x14ac:dyDescent="0.25">
      <c r="B184" s="370"/>
      <c r="C184" s="25">
        <v>7</v>
      </c>
      <c r="D184" s="75" t="s">
        <v>45</v>
      </c>
      <c r="E184" s="24"/>
      <c r="F184" s="24">
        <v>500000</v>
      </c>
      <c r="G184" s="53"/>
      <c r="H184" s="158">
        <f t="shared" ref="H184:H189" si="7">H183+F184-E184</f>
        <v>206037000</v>
      </c>
    </row>
    <row r="185" spans="2:8" ht="24.95" customHeight="1" x14ac:dyDescent="0.25">
      <c r="B185" s="370"/>
      <c r="C185" s="25">
        <v>11</v>
      </c>
      <c r="D185" s="75" t="s">
        <v>45</v>
      </c>
      <c r="E185" s="24"/>
      <c r="F185" s="24">
        <v>500000</v>
      </c>
      <c r="G185" s="53"/>
      <c r="H185" s="158">
        <f t="shared" si="7"/>
        <v>206537000</v>
      </c>
    </row>
    <row r="186" spans="2:8" ht="24.95" customHeight="1" x14ac:dyDescent="0.25">
      <c r="B186" s="370"/>
      <c r="C186" s="25">
        <v>12</v>
      </c>
      <c r="D186" s="75" t="s">
        <v>45</v>
      </c>
      <c r="E186" s="24">
        <v>10000000</v>
      </c>
      <c r="F186" s="24"/>
      <c r="G186" s="53"/>
      <c r="H186" s="158">
        <f t="shared" si="7"/>
        <v>196537000</v>
      </c>
    </row>
    <row r="187" spans="2:8" ht="24.95" customHeight="1" x14ac:dyDescent="0.25">
      <c r="B187" s="370"/>
      <c r="C187" s="25">
        <v>14</v>
      </c>
      <c r="D187" s="75" t="s">
        <v>45</v>
      </c>
      <c r="E187" s="24"/>
      <c r="F187" s="24">
        <v>700000</v>
      </c>
      <c r="G187" s="53"/>
      <c r="H187" s="158">
        <f t="shared" si="7"/>
        <v>197237000</v>
      </c>
    </row>
    <row r="188" spans="2:8" ht="24.95" customHeight="1" x14ac:dyDescent="0.25">
      <c r="B188" s="370"/>
      <c r="C188" s="25">
        <v>19</v>
      </c>
      <c r="D188" s="75" t="s">
        <v>45</v>
      </c>
      <c r="E188" s="24"/>
      <c r="F188" s="24">
        <v>5350000</v>
      </c>
      <c r="G188" s="53"/>
      <c r="H188" s="158">
        <f t="shared" si="7"/>
        <v>202587000</v>
      </c>
    </row>
    <row r="189" spans="2:8" ht="24.95" customHeight="1" thickBot="1" x14ac:dyDescent="0.3">
      <c r="B189" s="391"/>
      <c r="C189" s="192">
        <v>26</v>
      </c>
      <c r="D189" s="201" t="s">
        <v>45</v>
      </c>
      <c r="E189" s="45"/>
      <c r="F189" s="45">
        <f>J.Umum!F322</f>
        <v>1500000</v>
      </c>
      <c r="G189" s="196"/>
      <c r="H189" s="193">
        <f t="shared" si="7"/>
        <v>204087000</v>
      </c>
    </row>
    <row r="190" spans="2:8" ht="24.95" customHeight="1" thickBot="1" x14ac:dyDescent="0.3">
      <c r="B190" s="337" t="s">
        <v>60</v>
      </c>
      <c r="C190" s="300">
        <v>1</v>
      </c>
      <c r="D190" s="301" t="s">
        <v>24</v>
      </c>
      <c r="E190" s="333"/>
      <c r="F190" s="333"/>
      <c r="G190" s="333"/>
      <c r="H190" s="334">
        <f>'Neraca Desember''21'!I11</f>
        <v>10582109</v>
      </c>
    </row>
    <row r="191" spans="2:8" ht="24.95" customHeight="1" x14ac:dyDescent="0.25">
      <c r="B191" s="390" t="s">
        <v>62</v>
      </c>
      <c r="C191" s="194">
        <v>1</v>
      </c>
      <c r="D191" s="202" t="s">
        <v>24</v>
      </c>
      <c r="E191" s="195"/>
      <c r="F191" s="195"/>
      <c r="G191" s="195"/>
      <c r="H191" s="191">
        <f>'Neraca Desember''21'!I12</f>
        <v>13606910</v>
      </c>
    </row>
    <row r="192" spans="2:8" ht="24.95" customHeight="1" x14ac:dyDescent="0.25">
      <c r="B192" s="370"/>
      <c r="C192" s="25">
        <v>7</v>
      </c>
      <c r="D192" s="75" t="s">
        <v>45</v>
      </c>
      <c r="E192" s="24">
        <v>1130000</v>
      </c>
      <c r="F192" s="24"/>
      <c r="G192" s="53"/>
      <c r="H192" s="158">
        <f>H191+F192-E192</f>
        <v>12476910</v>
      </c>
    </row>
    <row r="193" spans="2:9" ht="24.95" customHeight="1" x14ac:dyDescent="0.25">
      <c r="B193" s="370"/>
      <c r="C193" s="25">
        <v>18</v>
      </c>
      <c r="D193" s="75" t="s">
        <v>45</v>
      </c>
      <c r="E193" s="26">
        <v>500000</v>
      </c>
      <c r="F193" s="24"/>
      <c r="G193" s="53"/>
      <c r="H193" s="158">
        <f t="shared" ref="H193:H194" si="8">H192+F193-E193</f>
        <v>11976910</v>
      </c>
    </row>
    <row r="194" spans="2:9" ht="24.95" customHeight="1" thickBot="1" x14ac:dyDescent="0.3">
      <c r="B194" s="391"/>
      <c r="C194" s="192">
        <v>27</v>
      </c>
      <c r="D194" s="201" t="s">
        <v>45</v>
      </c>
      <c r="E194" s="338">
        <f>J.Umum!E339</f>
        <v>300000</v>
      </c>
      <c r="F194" s="45"/>
      <c r="G194" s="196"/>
      <c r="H194" s="193">
        <f t="shared" si="8"/>
        <v>11676910</v>
      </c>
    </row>
    <row r="195" spans="2:9" ht="24.95" customHeight="1" thickBot="1" x14ac:dyDescent="0.3">
      <c r="B195" s="206" t="s">
        <v>64</v>
      </c>
      <c r="C195" s="207">
        <v>1</v>
      </c>
      <c r="D195" s="208" t="s">
        <v>24</v>
      </c>
      <c r="E195" s="209"/>
      <c r="F195" s="209"/>
      <c r="G195" s="209"/>
      <c r="H195" s="226">
        <f>'Neraca Desember''21'!I13</f>
        <v>2363321</v>
      </c>
    </row>
    <row r="196" spans="2:9" ht="24.95" customHeight="1" x14ac:dyDescent="0.25">
      <c r="B196" s="388" t="s">
        <v>203</v>
      </c>
      <c r="C196" s="194">
        <v>1</v>
      </c>
      <c r="D196" s="202" t="s">
        <v>24</v>
      </c>
      <c r="E196" s="195"/>
      <c r="F196" s="195"/>
      <c r="G196" s="195"/>
      <c r="H196" s="191">
        <f>'Neraca Desember''21'!I14</f>
        <v>3122100</v>
      </c>
    </row>
    <row r="197" spans="2:9" ht="24.95" customHeight="1" thickBot="1" x14ac:dyDescent="0.3">
      <c r="B197" s="392"/>
      <c r="C197" s="192">
        <v>7</v>
      </c>
      <c r="D197" s="201" t="s">
        <v>45</v>
      </c>
      <c r="E197" s="24">
        <v>3122100</v>
      </c>
      <c r="F197" s="24"/>
      <c r="G197" s="196"/>
      <c r="H197" s="193">
        <f>H196+F197-E197</f>
        <v>0</v>
      </c>
    </row>
    <row r="198" spans="2:9" ht="24.95" customHeight="1" thickBot="1" x14ac:dyDescent="0.3">
      <c r="B198" s="295" t="s">
        <v>231</v>
      </c>
      <c r="C198" s="194">
        <v>1</v>
      </c>
      <c r="D198" s="202" t="s">
        <v>24</v>
      </c>
      <c r="E198" s="195"/>
      <c r="F198" s="195"/>
      <c r="G198" s="195"/>
      <c r="H198" s="191">
        <f>'Neraca Desember''21'!I15</f>
        <v>9889543</v>
      </c>
    </row>
    <row r="199" spans="2:9" ht="24.95" customHeight="1" thickBot="1" x14ac:dyDescent="0.3">
      <c r="B199" s="200" t="s">
        <v>38</v>
      </c>
      <c r="C199" s="197">
        <v>1</v>
      </c>
      <c r="D199" s="203" t="s">
        <v>24</v>
      </c>
      <c r="E199" s="198"/>
      <c r="F199" s="198"/>
      <c r="G199" s="198"/>
      <c r="H199" s="199">
        <f>'Neraca Desember''21'!I16</f>
        <v>9437648</v>
      </c>
    </row>
    <row r="200" spans="2:9" ht="24.95" customHeight="1" thickBot="1" x14ac:dyDescent="0.3">
      <c r="B200" s="200" t="s">
        <v>232</v>
      </c>
      <c r="C200" s="197">
        <v>1</v>
      </c>
      <c r="D200" s="203" t="s">
        <v>24</v>
      </c>
      <c r="E200" s="198"/>
      <c r="F200" s="198"/>
      <c r="G200" s="198"/>
      <c r="H200" s="199">
        <f>'Neraca Desember''21'!I17</f>
        <v>8625</v>
      </c>
    </row>
    <row r="201" spans="2:9" ht="24.95" customHeight="1" thickBot="1" x14ac:dyDescent="0.3">
      <c r="B201" s="220" t="s">
        <v>72</v>
      </c>
      <c r="C201" s="221">
        <v>1</v>
      </c>
      <c r="D201" s="222" t="s">
        <v>24</v>
      </c>
      <c r="E201" s="223"/>
      <c r="F201" s="223"/>
      <c r="G201" s="223"/>
      <c r="H201" s="224">
        <f>'Neraca Desember''21'!I18</f>
        <v>17339060</v>
      </c>
      <c r="I201" s="57"/>
    </row>
    <row r="202" spans="2:9" ht="24.95" customHeight="1" x14ac:dyDescent="0.25">
      <c r="B202" s="390" t="s">
        <v>244</v>
      </c>
      <c r="C202" s="194">
        <v>1</v>
      </c>
      <c r="D202" s="202" t="s">
        <v>24</v>
      </c>
      <c r="E202" s="195"/>
      <c r="F202" s="195"/>
      <c r="G202" s="195"/>
      <c r="H202" s="191">
        <f>'Neraca Desember''21'!I19</f>
        <v>6217100</v>
      </c>
    </row>
    <row r="203" spans="2:9" ht="24.95" customHeight="1" thickBot="1" x14ac:dyDescent="0.3">
      <c r="B203" s="391"/>
      <c r="C203" s="192">
        <v>26</v>
      </c>
      <c r="D203" s="201" t="s">
        <v>45</v>
      </c>
      <c r="E203" s="196">
        <f>J.Umum!E271</f>
        <v>6000000</v>
      </c>
      <c r="F203" s="196"/>
      <c r="G203" s="196"/>
      <c r="H203" s="193">
        <f>H202+F203-E203</f>
        <v>217100</v>
      </c>
    </row>
    <row r="204" spans="2:9" ht="24.95" customHeight="1" thickBot="1" x14ac:dyDescent="0.3">
      <c r="B204" s="206" t="s">
        <v>233</v>
      </c>
      <c r="C204" s="207">
        <v>1</v>
      </c>
      <c r="D204" s="208" t="s">
        <v>24</v>
      </c>
      <c r="E204" s="209"/>
      <c r="F204" s="209"/>
      <c r="G204" s="209"/>
      <c r="H204" s="226">
        <f>'Neraca Desember''21'!I27</f>
        <v>8200000</v>
      </c>
    </row>
    <row r="205" spans="2:9" ht="24.95" customHeight="1" x14ac:dyDescent="0.25">
      <c r="B205" s="388" t="s">
        <v>76</v>
      </c>
      <c r="C205" s="194" t="s">
        <v>360</v>
      </c>
      <c r="D205" s="202" t="s">
        <v>24</v>
      </c>
      <c r="E205" s="195"/>
      <c r="F205" s="195"/>
      <c r="G205" s="195"/>
      <c r="H205" s="191">
        <f>'Neraca Desember''21'!I28</f>
        <v>636925000</v>
      </c>
    </row>
    <row r="206" spans="2:9" ht="24.95" customHeight="1" x14ac:dyDescent="0.25">
      <c r="B206" s="389"/>
      <c r="C206" s="25">
        <v>2</v>
      </c>
      <c r="D206" s="75" t="s">
        <v>45</v>
      </c>
      <c r="E206" s="279"/>
      <c r="F206" s="279">
        <f>J.Umum!F16</f>
        <v>1500000</v>
      </c>
      <c r="G206" s="53"/>
      <c r="H206" s="158">
        <f>H205+F206-E206</f>
        <v>638425000</v>
      </c>
    </row>
    <row r="207" spans="2:9" ht="24.95" customHeight="1" x14ac:dyDescent="0.25">
      <c r="B207" s="389"/>
      <c r="C207" s="25">
        <v>25</v>
      </c>
      <c r="D207" s="75" t="s">
        <v>45</v>
      </c>
      <c r="E207" s="24"/>
      <c r="F207" s="24">
        <v>12900000</v>
      </c>
      <c r="G207" s="53"/>
      <c r="H207" s="158">
        <f t="shared" ref="H207:H211" si="9">H206+F207-E207</f>
        <v>651325000</v>
      </c>
    </row>
    <row r="208" spans="2:9" ht="24.95" customHeight="1" x14ac:dyDescent="0.25">
      <c r="B208" s="389"/>
      <c r="C208" s="25">
        <v>26</v>
      </c>
      <c r="D208" s="75" t="s">
        <v>45</v>
      </c>
      <c r="E208" s="24"/>
      <c r="F208" s="24">
        <v>300000</v>
      </c>
      <c r="G208" s="53"/>
      <c r="H208" s="158">
        <f t="shared" si="9"/>
        <v>651625000</v>
      </c>
    </row>
    <row r="209" spans="2:8" ht="24.95" customHeight="1" x14ac:dyDescent="0.25">
      <c r="B209" s="389"/>
      <c r="C209" s="25">
        <v>26</v>
      </c>
      <c r="D209" s="75" t="s">
        <v>45</v>
      </c>
      <c r="E209" s="24"/>
      <c r="F209" s="24">
        <v>900000</v>
      </c>
      <c r="G209" s="53"/>
      <c r="H209" s="158">
        <f t="shared" si="9"/>
        <v>652525000</v>
      </c>
    </row>
    <row r="210" spans="2:8" ht="24.95" customHeight="1" x14ac:dyDescent="0.25">
      <c r="B210" s="389"/>
      <c r="C210" s="25">
        <v>31</v>
      </c>
      <c r="D210" s="75" t="s">
        <v>45</v>
      </c>
      <c r="E210" s="24"/>
      <c r="F210" s="24">
        <v>2500000</v>
      </c>
      <c r="G210" s="53"/>
      <c r="H210" s="158">
        <f t="shared" si="9"/>
        <v>655025000</v>
      </c>
    </row>
    <row r="211" spans="2:8" ht="24.95" customHeight="1" thickBot="1" x14ac:dyDescent="0.3">
      <c r="B211" s="389"/>
      <c r="C211" s="25">
        <v>31</v>
      </c>
      <c r="D211" s="75" t="s">
        <v>45</v>
      </c>
      <c r="E211" s="24"/>
      <c r="F211" s="26">
        <v>700000</v>
      </c>
      <c r="G211" s="53"/>
      <c r="H211" s="158">
        <f t="shared" si="9"/>
        <v>655725000</v>
      </c>
    </row>
    <row r="212" spans="2:8" ht="24.95" customHeight="1" thickBot="1" x14ac:dyDescent="0.3">
      <c r="B212" s="200" t="s">
        <v>47</v>
      </c>
      <c r="C212" s="197">
        <v>1</v>
      </c>
      <c r="D212" s="203" t="s">
        <v>24</v>
      </c>
      <c r="E212" s="198"/>
      <c r="F212" s="198"/>
      <c r="G212" s="198"/>
      <c r="H212" s="199">
        <f>'Neraca Desember''21'!I29</f>
        <v>104250000</v>
      </c>
    </row>
    <row r="213" spans="2:8" ht="24.95" customHeight="1" thickBot="1" x14ac:dyDescent="0.3">
      <c r="B213" s="200" t="s">
        <v>48</v>
      </c>
      <c r="C213" s="197">
        <v>1</v>
      </c>
      <c r="D213" s="203" t="s">
        <v>24</v>
      </c>
      <c r="E213" s="198"/>
      <c r="F213" s="198"/>
      <c r="G213" s="198"/>
      <c r="H213" s="199">
        <f>'Neraca Desember''21'!I30</f>
        <v>308422321</v>
      </c>
    </row>
    <row r="214" spans="2:8" ht="24.95" customHeight="1" thickBot="1" x14ac:dyDescent="0.3">
      <c r="B214" s="220" t="s">
        <v>104</v>
      </c>
      <c r="C214" s="221">
        <v>1</v>
      </c>
      <c r="D214" s="222" t="s">
        <v>24</v>
      </c>
      <c r="E214" s="223"/>
      <c r="F214" s="223"/>
      <c r="G214" s="223"/>
      <c r="H214" s="224">
        <f>'Neraca Desember''21'!I32</f>
        <v>264434563</v>
      </c>
    </row>
    <row r="215" spans="2:8" ht="24.95" customHeight="1" x14ac:dyDescent="0.25">
      <c r="B215" s="388" t="s">
        <v>80</v>
      </c>
      <c r="C215" s="194">
        <v>1</v>
      </c>
      <c r="D215" s="202" t="s">
        <v>24</v>
      </c>
      <c r="E215" s="195"/>
      <c r="F215" s="195"/>
      <c r="G215" s="195"/>
      <c r="H215" s="191">
        <v>0</v>
      </c>
    </row>
    <row r="216" spans="2:8" ht="24.95" customHeight="1" x14ac:dyDescent="0.25">
      <c r="B216" s="389"/>
      <c r="C216" s="25">
        <v>1</v>
      </c>
      <c r="D216" s="75" t="s">
        <v>45</v>
      </c>
      <c r="E216" s="279"/>
      <c r="F216" s="279">
        <v>9225000</v>
      </c>
      <c r="G216" s="53"/>
      <c r="H216" s="158">
        <f>H215+F216-E216</f>
        <v>9225000</v>
      </c>
    </row>
    <row r="217" spans="2:8" ht="24.95" customHeight="1" x14ac:dyDescent="0.25">
      <c r="B217" s="389"/>
      <c r="C217" s="25">
        <v>3</v>
      </c>
      <c r="D217" s="75" t="s">
        <v>45</v>
      </c>
      <c r="E217" s="279"/>
      <c r="F217" s="279">
        <v>100000</v>
      </c>
      <c r="G217" s="53"/>
      <c r="H217" s="158">
        <f t="shared" ref="H217:H225" si="10">H216+F217-E217</f>
        <v>9325000</v>
      </c>
    </row>
    <row r="218" spans="2:8" ht="24.95" customHeight="1" x14ac:dyDescent="0.25">
      <c r="B218" s="389"/>
      <c r="C218" s="25">
        <v>10</v>
      </c>
      <c r="D218" s="75" t="s">
        <v>45</v>
      </c>
      <c r="E218" s="24"/>
      <c r="F218" s="24">
        <v>150000</v>
      </c>
      <c r="G218" s="53"/>
      <c r="H218" s="158">
        <f t="shared" si="10"/>
        <v>9475000</v>
      </c>
    </row>
    <row r="219" spans="2:8" ht="24.95" customHeight="1" x14ac:dyDescent="0.25">
      <c r="B219" s="389"/>
      <c r="C219" s="25">
        <v>11</v>
      </c>
      <c r="D219" s="75" t="s">
        <v>45</v>
      </c>
      <c r="E219" s="24"/>
      <c r="F219" s="24">
        <v>30812000</v>
      </c>
      <c r="G219" s="53"/>
      <c r="H219" s="158">
        <f t="shared" si="10"/>
        <v>40287000</v>
      </c>
    </row>
    <row r="220" spans="2:8" ht="24.95" customHeight="1" x14ac:dyDescent="0.25">
      <c r="B220" s="389"/>
      <c r="C220" s="25">
        <v>13</v>
      </c>
      <c r="D220" s="75" t="s">
        <v>45</v>
      </c>
      <c r="E220" s="24"/>
      <c r="F220" s="24">
        <v>100000</v>
      </c>
      <c r="G220" s="53"/>
      <c r="H220" s="158">
        <f t="shared" si="10"/>
        <v>40387000</v>
      </c>
    </row>
    <row r="221" spans="2:8" ht="24.95" customHeight="1" x14ac:dyDescent="0.25">
      <c r="B221" s="389"/>
      <c r="C221" s="25">
        <v>19</v>
      </c>
      <c r="D221" s="75" t="s">
        <v>45</v>
      </c>
      <c r="E221" s="24"/>
      <c r="F221" s="24">
        <v>13390500</v>
      </c>
      <c r="G221" s="53"/>
      <c r="H221" s="158">
        <f t="shared" si="10"/>
        <v>53777500</v>
      </c>
    </row>
    <row r="222" spans="2:8" ht="24.95" customHeight="1" x14ac:dyDescent="0.25">
      <c r="B222" s="389"/>
      <c r="C222" s="25">
        <v>19</v>
      </c>
      <c r="D222" s="75" t="s">
        <v>45</v>
      </c>
      <c r="E222" s="24"/>
      <c r="F222" s="24">
        <v>7275000</v>
      </c>
      <c r="G222" s="53"/>
      <c r="H222" s="158">
        <f t="shared" si="10"/>
        <v>61052500</v>
      </c>
    </row>
    <row r="223" spans="2:8" ht="24.95" customHeight="1" x14ac:dyDescent="0.25">
      <c r="B223" s="389"/>
      <c r="C223" s="25">
        <v>26</v>
      </c>
      <c r="D223" s="75" t="s">
        <v>45</v>
      </c>
      <c r="E223" s="24"/>
      <c r="F223" s="24">
        <v>50000</v>
      </c>
      <c r="G223" s="53"/>
      <c r="H223" s="158">
        <f t="shared" si="10"/>
        <v>61102500</v>
      </c>
    </row>
    <row r="224" spans="2:8" ht="24.95" customHeight="1" x14ac:dyDescent="0.25">
      <c r="B224" s="389"/>
      <c r="C224" s="25">
        <v>26</v>
      </c>
      <c r="D224" s="75" t="s">
        <v>45</v>
      </c>
      <c r="E224" s="24"/>
      <c r="F224" s="24">
        <v>100000</v>
      </c>
      <c r="G224" s="53"/>
      <c r="H224" s="158">
        <f t="shared" si="10"/>
        <v>61202500</v>
      </c>
    </row>
    <row r="225" spans="2:10" ht="24.95" customHeight="1" thickBot="1" x14ac:dyDescent="0.3">
      <c r="B225" s="392"/>
      <c r="C225" s="192">
        <v>26</v>
      </c>
      <c r="D225" s="201" t="s">
        <v>45</v>
      </c>
      <c r="E225" s="45"/>
      <c r="F225" s="45">
        <v>16873000</v>
      </c>
      <c r="G225" s="196"/>
      <c r="H225" s="158">
        <f t="shared" si="10"/>
        <v>78075500</v>
      </c>
    </row>
    <row r="226" spans="2:10" ht="24.95" customHeight="1" x14ac:dyDescent="0.25">
      <c r="B226" s="390" t="s">
        <v>81</v>
      </c>
      <c r="C226" s="194">
        <v>1</v>
      </c>
      <c r="D226" s="202" t="s">
        <v>24</v>
      </c>
      <c r="E226" s="195"/>
      <c r="F226" s="213"/>
      <c r="G226" s="195"/>
      <c r="H226" s="191">
        <v>0</v>
      </c>
    </row>
    <row r="227" spans="2:10" ht="24.95" customHeight="1" x14ac:dyDescent="0.25">
      <c r="B227" s="370"/>
      <c r="C227" s="25">
        <v>1</v>
      </c>
      <c r="D227" s="75" t="s">
        <v>45</v>
      </c>
      <c r="E227" s="279"/>
      <c r="F227" s="279">
        <v>1644000</v>
      </c>
      <c r="G227" s="53"/>
      <c r="H227" s="158">
        <f>H226+F227-E227</f>
        <v>1644000</v>
      </c>
    </row>
    <row r="228" spans="2:10" ht="24.95" customHeight="1" x14ac:dyDescent="0.25">
      <c r="B228" s="370"/>
      <c r="C228" s="25">
        <v>19</v>
      </c>
      <c r="D228" s="75" t="s">
        <v>45</v>
      </c>
      <c r="E228" s="24"/>
      <c r="F228" s="24">
        <v>3346000</v>
      </c>
      <c r="G228" s="53"/>
      <c r="H228" s="158">
        <f t="shared" ref="H228:H231" si="11">H227+F228-E228</f>
        <v>4990000</v>
      </c>
    </row>
    <row r="229" spans="2:10" ht="24.95" customHeight="1" x14ac:dyDescent="0.25">
      <c r="B229" s="370"/>
      <c r="C229" s="25">
        <v>19</v>
      </c>
      <c r="D229" s="75" t="s">
        <v>45</v>
      </c>
      <c r="E229" s="24"/>
      <c r="F229" s="24">
        <v>569000</v>
      </c>
      <c r="G229" s="53"/>
      <c r="H229" s="158">
        <f t="shared" si="11"/>
        <v>5559000</v>
      </c>
    </row>
    <row r="230" spans="2:10" ht="24.95" customHeight="1" x14ac:dyDescent="0.25">
      <c r="B230" s="370"/>
      <c r="C230" s="25">
        <v>26</v>
      </c>
      <c r="D230" s="75" t="s">
        <v>45</v>
      </c>
      <c r="E230" s="24"/>
      <c r="F230" s="24">
        <v>3348000</v>
      </c>
      <c r="G230" s="53"/>
      <c r="H230" s="158">
        <f t="shared" si="11"/>
        <v>8907000</v>
      </c>
    </row>
    <row r="231" spans="2:10" ht="24.95" customHeight="1" thickBot="1" x14ac:dyDescent="0.3">
      <c r="B231" s="370"/>
      <c r="C231" s="25">
        <v>26</v>
      </c>
      <c r="D231" s="75" t="s">
        <v>45</v>
      </c>
      <c r="E231" s="24"/>
      <c r="F231" s="24">
        <v>469000</v>
      </c>
      <c r="G231" s="53"/>
      <c r="H231" s="158">
        <f t="shared" si="11"/>
        <v>9376000</v>
      </c>
    </row>
    <row r="232" spans="2:10" ht="24.95" customHeight="1" x14ac:dyDescent="0.25">
      <c r="B232" s="390" t="s">
        <v>82</v>
      </c>
      <c r="C232" s="194">
        <v>1</v>
      </c>
      <c r="D232" s="202" t="s">
        <v>24</v>
      </c>
      <c r="E232" s="195"/>
      <c r="F232" s="213"/>
      <c r="G232" s="195"/>
      <c r="H232" s="191">
        <v>0</v>
      </c>
    </row>
    <row r="233" spans="2:10" ht="24.95" customHeight="1" thickBot="1" x14ac:dyDescent="0.3">
      <c r="B233" s="397"/>
      <c r="C233" s="34">
        <v>31</v>
      </c>
      <c r="D233" s="216" t="s">
        <v>45</v>
      </c>
      <c r="E233" s="225"/>
      <c r="F233" s="225">
        <f>J.Umum!F398</f>
        <v>1721597</v>
      </c>
      <c r="G233" s="225"/>
      <c r="H233" s="217">
        <f>H232+F233-E233</f>
        <v>1721597</v>
      </c>
      <c r="J233" s="57"/>
    </row>
    <row r="234" spans="2:10" ht="24.95" customHeight="1" x14ac:dyDescent="0.25">
      <c r="B234" s="390" t="s">
        <v>234</v>
      </c>
      <c r="C234" s="194">
        <v>1</v>
      </c>
      <c r="D234" s="202" t="s">
        <v>24</v>
      </c>
      <c r="E234" s="195"/>
      <c r="F234" s="195"/>
      <c r="G234" s="195"/>
      <c r="H234" s="191">
        <v>0</v>
      </c>
      <c r="J234" s="57"/>
    </row>
    <row r="235" spans="2:10" ht="24.95" customHeight="1" thickBot="1" x14ac:dyDescent="0.3">
      <c r="B235" s="397"/>
      <c r="C235" s="34">
        <v>31</v>
      </c>
      <c r="D235" s="216" t="s">
        <v>45</v>
      </c>
      <c r="E235" s="225"/>
      <c r="F235" s="225">
        <f>J.Umum!F402</f>
        <v>4273500</v>
      </c>
      <c r="G235" s="225"/>
      <c r="H235" s="217">
        <f>H234+F235-E235</f>
        <v>4273500</v>
      </c>
    </row>
    <row r="236" spans="2:10" ht="24.95" customHeight="1" x14ac:dyDescent="0.25">
      <c r="B236" s="390" t="s">
        <v>235</v>
      </c>
      <c r="C236" s="194">
        <v>1</v>
      </c>
      <c r="D236" s="202" t="s">
        <v>24</v>
      </c>
      <c r="E236" s="195"/>
      <c r="F236" s="195"/>
      <c r="G236" s="195"/>
      <c r="H236" s="191">
        <v>0</v>
      </c>
    </row>
    <row r="237" spans="2:10" ht="24.95" customHeight="1" x14ac:dyDescent="0.25">
      <c r="B237" s="396"/>
      <c r="C237" s="55">
        <v>10</v>
      </c>
      <c r="D237" s="204" t="s">
        <v>45</v>
      </c>
      <c r="E237" s="24"/>
      <c r="F237" s="24">
        <v>935950</v>
      </c>
      <c r="G237" s="50"/>
      <c r="H237" s="218">
        <f>H236+F237-E237</f>
        <v>935950</v>
      </c>
    </row>
    <row r="238" spans="2:10" ht="24.95" customHeight="1" x14ac:dyDescent="0.25">
      <c r="B238" s="396"/>
      <c r="C238" s="55">
        <v>25</v>
      </c>
      <c r="D238" s="204" t="s">
        <v>45</v>
      </c>
      <c r="E238" s="309"/>
      <c r="F238" s="310">
        <v>28571</v>
      </c>
      <c r="G238" s="50"/>
      <c r="H238" s="218">
        <f t="shared" ref="H238:H244" si="12">H237+F238-E238</f>
        <v>964521</v>
      </c>
    </row>
    <row r="239" spans="2:10" ht="24.95" customHeight="1" x14ac:dyDescent="0.25">
      <c r="B239" s="396"/>
      <c r="C239" s="55">
        <v>26</v>
      </c>
      <c r="D239" s="204" t="s">
        <v>45</v>
      </c>
      <c r="E239" s="309"/>
      <c r="F239" s="309">
        <v>33334</v>
      </c>
      <c r="G239" s="50"/>
      <c r="H239" s="218">
        <f t="shared" si="12"/>
        <v>997855</v>
      </c>
    </row>
    <row r="240" spans="2:10" ht="24.95" customHeight="1" x14ac:dyDescent="0.25">
      <c r="B240" s="396"/>
      <c r="C240" s="55">
        <v>31</v>
      </c>
      <c r="D240" s="204" t="s">
        <v>45</v>
      </c>
      <c r="E240" s="24"/>
      <c r="F240" s="24">
        <v>83333</v>
      </c>
      <c r="G240" s="50"/>
      <c r="H240" s="218">
        <f t="shared" si="12"/>
        <v>1081188</v>
      </c>
    </row>
    <row r="241" spans="2:8" ht="24.95" customHeight="1" x14ac:dyDescent="0.25">
      <c r="B241" s="370"/>
      <c r="C241" s="55">
        <v>31</v>
      </c>
      <c r="D241" s="75" t="s">
        <v>45</v>
      </c>
      <c r="E241" s="24"/>
      <c r="F241" s="24">
        <v>83333</v>
      </c>
      <c r="G241" s="53"/>
      <c r="H241" s="218">
        <f t="shared" si="12"/>
        <v>1164521</v>
      </c>
    </row>
    <row r="242" spans="2:8" ht="24.95" customHeight="1" x14ac:dyDescent="0.25">
      <c r="B242" s="370"/>
      <c r="C242" s="55">
        <v>31</v>
      </c>
      <c r="D242" s="75" t="s">
        <v>45</v>
      </c>
      <c r="E242" s="309"/>
      <c r="F242" s="309">
        <v>33334</v>
      </c>
      <c r="G242" s="53"/>
      <c r="H242" s="218">
        <f t="shared" si="12"/>
        <v>1197855</v>
      </c>
    </row>
    <row r="243" spans="2:8" ht="24.95" customHeight="1" x14ac:dyDescent="0.25">
      <c r="B243" s="370"/>
      <c r="C243" s="55">
        <v>31</v>
      </c>
      <c r="D243" s="75" t="s">
        <v>45</v>
      </c>
      <c r="E243" s="309"/>
      <c r="F243" s="309">
        <v>28571</v>
      </c>
      <c r="G243" s="53"/>
      <c r="H243" s="218">
        <f t="shared" si="12"/>
        <v>1226426</v>
      </c>
    </row>
    <row r="244" spans="2:8" ht="24.95" customHeight="1" thickBot="1" x14ac:dyDescent="0.3">
      <c r="B244" s="391"/>
      <c r="C244" s="207">
        <v>31</v>
      </c>
      <c r="D244" s="201" t="s">
        <v>45</v>
      </c>
      <c r="E244" s="322"/>
      <c r="F244" s="322">
        <v>222222</v>
      </c>
      <c r="G244" s="196"/>
      <c r="H244" s="218">
        <f t="shared" si="12"/>
        <v>1448648</v>
      </c>
    </row>
    <row r="245" spans="2:8" ht="24.95" customHeight="1" x14ac:dyDescent="0.25">
      <c r="B245" s="388" t="s">
        <v>91</v>
      </c>
      <c r="C245" s="194">
        <v>1</v>
      </c>
      <c r="D245" s="202" t="s">
        <v>24</v>
      </c>
      <c r="E245" s="195"/>
      <c r="F245" s="213"/>
      <c r="G245" s="195"/>
      <c r="H245" s="191">
        <v>0</v>
      </c>
    </row>
    <row r="246" spans="2:8" ht="24.95" customHeight="1" x14ac:dyDescent="0.25">
      <c r="B246" s="389"/>
      <c r="C246" s="55">
        <v>11</v>
      </c>
      <c r="D246" s="204" t="s">
        <v>45</v>
      </c>
      <c r="E246" s="24"/>
      <c r="F246" s="24">
        <v>50000</v>
      </c>
      <c r="G246" s="50"/>
      <c r="H246" s="218">
        <f>H245+F246-E246</f>
        <v>50000</v>
      </c>
    </row>
    <row r="247" spans="2:8" ht="24.95" customHeight="1" x14ac:dyDescent="0.25">
      <c r="B247" s="389"/>
      <c r="C247" s="55">
        <v>11</v>
      </c>
      <c r="D247" s="204" t="s">
        <v>45</v>
      </c>
      <c r="E247" s="24"/>
      <c r="F247" s="24">
        <v>2000000</v>
      </c>
      <c r="G247" s="50"/>
      <c r="H247" s="218">
        <f t="shared" ref="H247:H263" si="13">H246+F247-E247</f>
        <v>2050000</v>
      </c>
    </row>
    <row r="248" spans="2:8" ht="24.95" customHeight="1" x14ac:dyDescent="0.25">
      <c r="B248" s="389"/>
      <c r="C248" s="55">
        <v>11</v>
      </c>
      <c r="D248" s="204" t="s">
        <v>45</v>
      </c>
      <c r="E248" s="24"/>
      <c r="F248" s="24">
        <v>500000</v>
      </c>
      <c r="G248" s="50"/>
      <c r="H248" s="218">
        <f t="shared" si="13"/>
        <v>2550000</v>
      </c>
    </row>
    <row r="249" spans="2:8" ht="24.95" customHeight="1" x14ac:dyDescent="0.25">
      <c r="B249" s="389"/>
      <c r="C249" s="55">
        <v>11</v>
      </c>
      <c r="D249" s="204" t="s">
        <v>45</v>
      </c>
      <c r="E249" s="24"/>
      <c r="F249" s="24">
        <v>1000000</v>
      </c>
      <c r="G249" s="50"/>
      <c r="H249" s="218">
        <f t="shared" si="13"/>
        <v>3550000</v>
      </c>
    </row>
    <row r="250" spans="2:8" ht="24.95" customHeight="1" x14ac:dyDescent="0.25">
      <c r="B250" s="389"/>
      <c r="C250" s="55">
        <v>11</v>
      </c>
      <c r="D250" s="204" t="s">
        <v>45</v>
      </c>
      <c r="E250" s="24"/>
      <c r="F250" s="24">
        <v>1000000</v>
      </c>
      <c r="G250" s="50"/>
      <c r="H250" s="218">
        <f t="shared" si="13"/>
        <v>4550000</v>
      </c>
    </row>
    <row r="251" spans="2:8" ht="24.95" customHeight="1" x14ac:dyDescent="0.25">
      <c r="B251" s="389"/>
      <c r="C251" s="55">
        <v>11</v>
      </c>
      <c r="D251" s="204" t="s">
        <v>45</v>
      </c>
      <c r="E251" s="24"/>
      <c r="F251" s="24">
        <v>780000</v>
      </c>
      <c r="G251" s="50"/>
      <c r="H251" s="218">
        <f t="shared" si="13"/>
        <v>5330000</v>
      </c>
    </row>
    <row r="252" spans="2:8" ht="24.95" customHeight="1" x14ac:dyDescent="0.25">
      <c r="B252" s="389"/>
      <c r="C252" s="55">
        <v>11</v>
      </c>
      <c r="D252" s="204" t="s">
        <v>45</v>
      </c>
      <c r="E252" s="24"/>
      <c r="F252" s="24">
        <v>500000</v>
      </c>
      <c r="G252" s="50"/>
      <c r="H252" s="218">
        <f t="shared" si="13"/>
        <v>5830000</v>
      </c>
    </row>
    <row r="253" spans="2:8" ht="24.95" customHeight="1" x14ac:dyDescent="0.25">
      <c r="B253" s="389"/>
      <c r="C253" s="55">
        <v>11</v>
      </c>
      <c r="D253" s="204" t="s">
        <v>45</v>
      </c>
      <c r="E253" s="24"/>
      <c r="F253" s="24">
        <v>500000</v>
      </c>
      <c r="G253" s="50"/>
      <c r="H253" s="218">
        <f t="shared" si="13"/>
        <v>6330000</v>
      </c>
    </row>
    <row r="254" spans="2:8" ht="24.95" customHeight="1" x14ac:dyDescent="0.25">
      <c r="B254" s="389"/>
      <c r="C254" s="55">
        <v>11</v>
      </c>
      <c r="D254" s="204" t="s">
        <v>45</v>
      </c>
      <c r="E254" s="24"/>
      <c r="F254" s="24">
        <v>500000</v>
      </c>
      <c r="G254" s="50"/>
      <c r="H254" s="218">
        <f t="shared" si="13"/>
        <v>6830000</v>
      </c>
    </row>
    <row r="255" spans="2:8" ht="24.95" customHeight="1" x14ac:dyDescent="0.25">
      <c r="B255" s="389"/>
      <c r="C255" s="55">
        <v>11</v>
      </c>
      <c r="D255" s="204" t="s">
        <v>45</v>
      </c>
      <c r="E255" s="24"/>
      <c r="F255" s="24">
        <v>500000</v>
      </c>
      <c r="G255" s="50"/>
      <c r="H255" s="218">
        <f t="shared" si="13"/>
        <v>7330000</v>
      </c>
    </row>
    <row r="256" spans="2:8" ht="24.95" customHeight="1" x14ac:dyDescent="0.25">
      <c r="B256" s="389"/>
      <c r="C256" s="55">
        <v>19</v>
      </c>
      <c r="D256" s="204" t="s">
        <v>45</v>
      </c>
      <c r="E256" s="24"/>
      <c r="F256" s="24">
        <v>50000</v>
      </c>
      <c r="G256" s="50"/>
      <c r="H256" s="218">
        <f t="shared" si="13"/>
        <v>7380000</v>
      </c>
    </row>
    <row r="257" spans="2:8" ht="24.95" customHeight="1" x14ac:dyDescent="0.25">
      <c r="B257" s="389"/>
      <c r="C257" s="55">
        <v>19</v>
      </c>
      <c r="D257" s="204" t="s">
        <v>45</v>
      </c>
      <c r="E257" s="24"/>
      <c r="F257" s="24">
        <v>1000000</v>
      </c>
      <c r="G257" s="50"/>
      <c r="H257" s="218">
        <f t="shared" si="13"/>
        <v>8380000</v>
      </c>
    </row>
    <row r="258" spans="2:8" ht="24.95" customHeight="1" x14ac:dyDescent="0.25">
      <c r="B258" s="389"/>
      <c r="C258" s="55">
        <v>19</v>
      </c>
      <c r="D258" s="204" t="s">
        <v>45</v>
      </c>
      <c r="E258" s="24"/>
      <c r="F258" s="24">
        <v>500000</v>
      </c>
      <c r="G258" s="50"/>
      <c r="H258" s="218">
        <f t="shared" si="13"/>
        <v>8880000</v>
      </c>
    </row>
    <row r="259" spans="2:8" ht="24.95" customHeight="1" x14ac:dyDescent="0.25">
      <c r="B259" s="389"/>
      <c r="C259" s="55">
        <v>26</v>
      </c>
      <c r="D259" s="204" t="s">
        <v>45</v>
      </c>
      <c r="E259" s="24"/>
      <c r="F259" s="24">
        <v>500000</v>
      </c>
      <c r="G259" s="50"/>
      <c r="H259" s="218">
        <f t="shared" si="13"/>
        <v>9380000</v>
      </c>
    </row>
    <row r="260" spans="2:8" ht="24.95" customHeight="1" x14ac:dyDescent="0.25">
      <c r="B260" s="389"/>
      <c r="C260" s="55">
        <v>26</v>
      </c>
      <c r="D260" s="204" t="s">
        <v>45</v>
      </c>
      <c r="E260" s="24"/>
      <c r="F260" s="24">
        <v>1000000</v>
      </c>
      <c r="G260" s="50"/>
      <c r="H260" s="218">
        <f t="shared" si="13"/>
        <v>10380000</v>
      </c>
    </row>
    <row r="261" spans="2:8" ht="24.95" customHeight="1" x14ac:dyDescent="0.25">
      <c r="B261" s="389"/>
      <c r="C261" s="55">
        <v>26</v>
      </c>
      <c r="D261" s="204" t="s">
        <v>45</v>
      </c>
      <c r="E261" s="24"/>
      <c r="F261" s="24">
        <v>500000</v>
      </c>
      <c r="G261" s="50"/>
      <c r="H261" s="218">
        <f t="shared" si="13"/>
        <v>10880000</v>
      </c>
    </row>
    <row r="262" spans="2:8" ht="24.95" customHeight="1" x14ac:dyDescent="0.25">
      <c r="B262" s="389"/>
      <c r="C262" s="25">
        <v>27</v>
      </c>
      <c r="D262" s="75" t="s">
        <v>45</v>
      </c>
      <c r="E262" s="24"/>
      <c r="F262" s="26">
        <v>50000</v>
      </c>
      <c r="G262" s="53"/>
      <c r="H262" s="218">
        <f t="shared" si="13"/>
        <v>10930000</v>
      </c>
    </row>
    <row r="263" spans="2:8" ht="24.95" customHeight="1" thickBot="1" x14ac:dyDescent="0.3">
      <c r="B263" s="392"/>
      <c r="C263" s="55">
        <v>31</v>
      </c>
      <c r="D263" s="204" t="s">
        <v>45</v>
      </c>
      <c r="E263" s="350"/>
      <c r="F263" s="351">
        <f>J.Umum!F427</f>
        <v>1500000</v>
      </c>
      <c r="G263" s="50"/>
      <c r="H263" s="218">
        <f t="shared" si="13"/>
        <v>12430000</v>
      </c>
    </row>
    <row r="264" spans="2:8" ht="24.95" customHeight="1" x14ac:dyDescent="0.25">
      <c r="B264" s="390" t="s">
        <v>236</v>
      </c>
      <c r="C264" s="194">
        <v>1</v>
      </c>
      <c r="D264" s="202" t="s">
        <v>24</v>
      </c>
      <c r="E264" s="195"/>
      <c r="F264" s="213"/>
      <c r="G264" s="195"/>
      <c r="H264" s="235">
        <v>0</v>
      </c>
    </row>
    <row r="265" spans="2:8" ht="24.95" customHeight="1" thickBot="1" x14ac:dyDescent="0.3">
      <c r="B265" s="397"/>
      <c r="C265" s="34">
        <v>31</v>
      </c>
      <c r="D265" s="216" t="s">
        <v>45</v>
      </c>
      <c r="E265" s="225"/>
      <c r="F265" s="234">
        <f>J.Umum!F375</f>
        <v>974374</v>
      </c>
      <c r="G265" s="225"/>
      <c r="H265" s="305">
        <f>H264+F265-E265</f>
        <v>974374</v>
      </c>
    </row>
    <row r="266" spans="2:8" ht="24.95" customHeight="1" x14ac:dyDescent="0.25">
      <c r="B266" s="390" t="s">
        <v>204</v>
      </c>
      <c r="C266" s="194">
        <v>1</v>
      </c>
      <c r="D266" s="202" t="s">
        <v>24</v>
      </c>
      <c r="E266" s="195"/>
      <c r="F266" s="213"/>
      <c r="G266" s="195"/>
      <c r="H266" s="212">
        <f>'Neraca Desember''21'!I20</f>
        <v>9225000</v>
      </c>
    </row>
    <row r="267" spans="2:8" ht="24.95" customHeight="1" x14ac:dyDescent="0.25">
      <c r="B267" s="370"/>
      <c r="C267" s="25">
        <v>1</v>
      </c>
      <c r="D267" s="75" t="s">
        <v>45</v>
      </c>
      <c r="E267" s="53">
        <f>J.Umum!E9</f>
        <v>9225000</v>
      </c>
      <c r="F267" s="227"/>
      <c r="G267" s="53"/>
      <c r="H267" s="158">
        <f>H266+F267-E267</f>
        <v>0</v>
      </c>
    </row>
    <row r="268" spans="2:8" ht="24.95" customHeight="1" x14ac:dyDescent="0.25">
      <c r="B268" s="370"/>
      <c r="C268" s="25">
        <v>27</v>
      </c>
      <c r="D268" s="75" t="s">
        <v>45</v>
      </c>
      <c r="E268" s="24"/>
      <c r="F268" s="24">
        <v>550000</v>
      </c>
      <c r="G268" s="53"/>
      <c r="H268" s="158">
        <f t="shared" ref="H268:H269" si="14">H267+F268-E268</f>
        <v>550000</v>
      </c>
    </row>
    <row r="269" spans="2:8" ht="24.95" customHeight="1" thickBot="1" x14ac:dyDescent="0.3">
      <c r="B269" s="391"/>
      <c r="C269" s="192">
        <v>31</v>
      </c>
      <c r="D269" s="201" t="s">
        <v>45</v>
      </c>
      <c r="E269" s="329"/>
      <c r="F269" s="330">
        <v>1000000</v>
      </c>
      <c r="G269" s="196"/>
      <c r="H269" s="193">
        <f t="shared" si="14"/>
        <v>1550000</v>
      </c>
    </row>
    <row r="270" spans="2:8" ht="24.95" customHeight="1" x14ac:dyDescent="0.25">
      <c r="B270" s="396" t="s">
        <v>245</v>
      </c>
      <c r="C270" s="55">
        <v>1</v>
      </c>
      <c r="D270" s="204" t="s">
        <v>24</v>
      </c>
      <c r="E270" s="50"/>
      <c r="F270" s="283"/>
      <c r="G270" s="50"/>
      <c r="H270" s="218">
        <f>'Neraca Desember''21'!I21</f>
        <v>1644000</v>
      </c>
    </row>
    <row r="271" spans="2:8" ht="24.95" customHeight="1" thickBot="1" x14ac:dyDescent="0.3">
      <c r="B271" s="391"/>
      <c r="C271" s="192">
        <v>1</v>
      </c>
      <c r="D271" s="201" t="s">
        <v>45</v>
      </c>
      <c r="E271" s="196">
        <f>J.Umum!E12</f>
        <v>1644000</v>
      </c>
      <c r="F271" s="211"/>
      <c r="G271" s="196"/>
      <c r="H271" s="193">
        <f>H270+F271-E271</f>
        <v>0</v>
      </c>
    </row>
    <row r="272" spans="2:8" ht="24.95" customHeight="1" x14ac:dyDescent="0.25">
      <c r="B272" s="396" t="s">
        <v>154</v>
      </c>
      <c r="C272" s="55">
        <v>1</v>
      </c>
      <c r="D272" s="204" t="s">
        <v>24</v>
      </c>
      <c r="E272" s="50"/>
      <c r="F272" s="283"/>
      <c r="G272" s="50">
        <v>0</v>
      </c>
      <c r="H272" s="218"/>
    </row>
    <row r="273" spans="2:8" ht="24.95" customHeight="1" thickBot="1" x14ac:dyDescent="0.3">
      <c r="B273" s="370"/>
      <c r="C273" s="20">
        <v>26</v>
      </c>
      <c r="D273" s="228" t="s">
        <v>45</v>
      </c>
      <c r="E273" s="52">
        <f>J.Umum!E317</f>
        <v>37459000</v>
      </c>
      <c r="F273" s="52"/>
      <c r="G273" s="52">
        <f>G272+E273-F273</f>
        <v>37459000</v>
      </c>
      <c r="H273" s="215"/>
    </row>
    <row r="274" spans="2:8" ht="24.95" customHeight="1" x14ac:dyDescent="0.25">
      <c r="B274" s="390" t="s">
        <v>131</v>
      </c>
      <c r="C274" s="194">
        <v>1</v>
      </c>
      <c r="D274" s="202" t="s">
        <v>24</v>
      </c>
      <c r="E274" s="195"/>
      <c r="F274" s="213"/>
      <c r="G274" s="195">
        <v>0</v>
      </c>
      <c r="H274" s="191"/>
    </row>
    <row r="275" spans="2:8" ht="24.95" customHeight="1" x14ac:dyDescent="0.25">
      <c r="B275" s="370"/>
      <c r="C275" s="25">
        <v>7</v>
      </c>
      <c r="D275" s="75" t="s">
        <v>45</v>
      </c>
      <c r="E275" s="227">
        <f>J.Umum!E93</f>
        <v>239147</v>
      </c>
      <c r="F275" s="227"/>
      <c r="G275" s="227">
        <f>G274+E275-F275</f>
        <v>239147</v>
      </c>
      <c r="H275" s="229"/>
    </row>
    <row r="276" spans="2:8" ht="24.95" customHeight="1" thickBot="1" x14ac:dyDescent="0.3">
      <c r="B276" s="391"/>
      <c r="C276" s="192">
        <v>31</v>
      </c>
      <c r="D276" s="201" t="s">
        <v>45</v>
      </c>
      <c r="E276" s="211"/>
      <c r="F276" s="196">
        <f>J.Umum!F395</f>
        <v>7040</v>
      </c>
      <c r="G276" s="227">
        <f>G275+E276-F276</f>
        <v>232107</v>
      </c>
      <c r="H276" s="214"/>
    </row>
    <row r="277" spans="2:8" ht="24.95" customHeight="1" x14ac:dyDescent="0.25">
      <c r="B277" s="390" t="s">
        <v>92</v>
      </c>
      <c r="C277" s="194">
        <v>1</v>
      </c>
      <c r="D277" s="202" t="s">
        <v>24</v>
      </c>
      <c r="E277" s="213"/>
      <c r="F277" s="195"/>
      <c r="G277" s="213">
        <v>0</v>
      </c>
      <c r="H277" s="212"/>
    </row>
    <row r="278" spans="2:8" ht="24.95" customHeight="1" thickBot="1" x14ac:dyDescent="0.3">
      <c r="B278" s="391"/>
      <c r="C278" s="192">
        <v>14</v>
      </c>
      <c r="D278" s="201" t="s">
        <v>45</v>
      </c>
      <c r="E278" s="211">
        <f>J.Umum!E183</f>
        <v>800000</v>
      </c>
      <c r="F278" s="211"/>
      <c r="G278" s="211">
        <f>G277+E278-F278</f>
        <v>800000</v>
      </c>
      <c r="H278" s="214"/>
    </row>
    <row r="279" spans="2:8" ht="24.95" customHeight="1" x14ac:dyDescent="0.25">
      <c r="B279" s="390" t="s">
        <v>182</v>
      </c>
      <c r="C279" s="194">
        <v>1</v>
      </c>
      <c r="D279" s="202" t="s">
        <v>24</v>
      </c>
      <c r="E279" s="213"/>
      <c r="F279" s="213"/>
      <c r="G279" s="213">
        <v>0</v>
      </c>
      <c r="H279" s="212"/>
    </row>
    <row r="280" spans="2:8" ht="24.95" customHeight="1" thickBot="1" x14ac:dyDescent="0.3">
      <c r="B280" s="391"/>
      <c r="C280" s="192">
        <v>26</v>
      </c>
      <c r="D280" s="201" t="s">
        <v>45</v>
      </c>
      <c r="E280" s="211">
        <f>J.Umum!E318</f>
        <v>2800000</v>
      </c>
      <c r="F280" s="211"/>
      <c r="G280" s="211">
        <f>G279+E280-F280</f>
        <v>2800000</v>
      </c>
      <c r="H280" s="214"/>
    </row>
    <row r="281" spans="2:8" ht="24.95" customHeight="1" x14ac:dyDescent="0.25">
      <c r="B281" s="390" t="s">
        <v>237</v>
      </c>
      <c r="C281" s="194">
        <v>1</v>
      </c>
      <c r="D281" s="202" t="s">
        <v>24</v>
      </c>
      <c r="E281" s="213"/>
      <c r="F281" s="213"/>
      <c r="G281" s="213">
        <v>0</v>
      </c>
      <c r="H281" s="212"/>
    </row>
    <row r="282" spans="2:8" ht="24.95" customHeight="1" thickBot="1" x14ac:dyDescent="0.3">
      <c r="B282" s="391"/>
      <c r="C282" s="192">
        <v>5</v>
      </c>
      <c r="D282" s="201" t="s">
        <v>45</v>
      </c>
      <c r="E282" s="211">
        <f>J.Umum!E36</f>
        <v>3500000</v>
      </c>
      <c r="F282" s="211"/>
      <c r="G282" s="211">
        <f>G281+E282-F282</f>
        <v>3500000</v>
      </c>
      <c r="H282" s="214"/>
    </row>
    <row r="283" spans="2:8" ht="24.95" customHeight="1" x14ac:dyDescent="0.25">
      <c r="B283" s="390" t="s">
        <v>166</v>
      </c>
      <c r="C283" s="194">
        <v>1</v>
      </c>
      <c r="D283" s="202" t="s">
        <v>24</v>
      </c>
      <c r="E283" s="213"/>
      <c r="F283" s="213"/>
      <c r="G283" s="213">
        <v>0</v>
      </c>
      <c r="H283" s="212"/>
    </row>
    <row r="284" spans="2:8" ht="24.95" customHeight="1" x14ac:dyDescent="0.25">
      <c r="B284" s="396"/>
      <c r="C284" s="55">
        <v>4</v>
      </c>
      <c r="D284" s="204" t="s">
        <v>45</v>
      </c>
      <c r="E284" s="24">
        <v>12000</v>
      </c>
      <c r="F284" s="24"/>
      <c r="G284" s="283">
        <f>G283+E284-F284</f>
        <v>12000</v>
      </c>
      <c r="H284" s="303"/>
    </row>
    <row r="285" spans="2:8" ht="24.95" customHeight="1" x14ac:dyDescent="0.25">
      <c r="B285" s="396"/>
      <c r="C285" s="55">
        <v>5</v>
      </c>
      <c r="D285" s="204" t="s">
        <v>45</v>
      </c>
      <c r="E285" s="24">
        <v>20000</v>
      </c>
      <c r="F285" s="24"/>
      <c r="G285" s="283">
        <f t="shared" ref="G285:G306" si="15">G284+E285-F285</f>
        <v>32000</v>
      </c>
      <c r="H285" s="303"/>
    </row>
    <row r="286" spans="2:8" ht="24.95" customHeight="1" x14ac:dyDescent="0.25">
      <c r="B286" s="396"/>
      <c r="C286" s="55">
        <v>6</v>
      </c>
      <c r="D286" s="204" t="s">
        <v>45</v>
      </c>
      <c r="E286" s="24">
        <v>20000</v>
      </c>
      <c r="F286" s="24"/>
      <c r="G286" s="283">
        <f t="shared" si="15"/>
        <v>52000</v>
      </c>
      <c r="H286" s="303"/>
    </row>
    <row r="287" spans="2:8" ht="24.95" customHeight="1" x14ac:dyDescent="0.25">
      <c r="B287" s="396"/>
      <c r="C287" s="55">
        <v>6</v>
      </c>
      <c r="D287" s="204" t="s">
        <v>45</v>
      </c>
      <c r="E287" s="24">
        <v>20000</v>
      </c>
      <c r="F287" s="24"/>
      <c r="G287" s="283">
        <f t="shared" si="15"/>
        <v>72000</v>
      </c>
      <c r="H287" s="303"/>
    </row>
    <row r="288" spans="2:8" ht="24.95" customHeight="1" x14ac:dyDescent="0.25">
      <c r="B288" s="396"/>
      <c r="C288" s="55">
        <v>7</v>
      </c>
      <c r="D288" s="204" t="s">
        <v>45</v>
      </c>
      <c r="E288" s="26">
        <v>40000</v>
      </c>
      <c r="F288" s="24"/>
      <c r="G288" s="283">
        <f t="shared" si="15"/>
        <v>112000</v>
      </c>
      <c r="H288" s="303"/>
    </row>
    <row r="289" spans="2:8" ht="24.95" customHeight="1" x14ac:dyDescent="0.25">
      <c r="B289" s="396"/>
      <c r="C289" s="55">
        <v>7</v>
      </c>
      <c r="D289" s="204" t="s">
        <v>45</v>
      </c>
      <c r="E289" s="26">
        <v>10000</v>
      </c>
      <c r="F289" s="24"/>
      <c r="G289" s="283">
        <f t="shared" si="15"/>
        <v>122000</v>
      </c>
      <c r="H289" s="303"/>
    </row>
    <row r="290" spans="2:8" ht="24.95" customHeight="1" x14ac:dyDescent="0.25">
      <c r="B290" s="396"/>
      <c r="C290" s="55">
        <v>7</v>
      </c>
      <c r="D290" s="204" t="s">
        <v>45</v>
      </c>
      <c r="E290" s="26">
        <v>20000</v>
      </c>
      <c r="F290" s="24"/>
      <c r="G290" s="283">
        <f t="shared" si="15"/>
        <v>142000</v>
      </c>
      <c r="H290" s="303"/>
    </row>
    <row r="291" spans="2:8" ht="24.95" customHeight="1" x14ac:dyDescent="0.25">
      <c r="B291" s="396"/>
      <c r="C291" s="55">
        <v>11</v>
      </c>
      <c r="D291" s="204" t="s">
        <v>45</v>
      </c>
      <c r="E291" s="26">
        <v>20000</v>
      </c>
      <c r="F291" s="24"/>
      <c r="G291" s="283">
        <f t="shared" si="15"/>
        <v>162000</v>
      </c>
      <c r="H291" s="303"/>
    </row>
    <row r="292" spans="2:8" ht="24.95" customHeight="1" x14ac:dyDescent="0.25">
      <c r="B292" s="396"/>
      <c r="C292" s="55">
        <v>12</v>
      </c>
      <c r="D292" s="204" t="s">
        <v>45</v>
      </c>
      <c r="E292" s="26">
        <v>40000</v>
      </c>
      <c r="F292" s="24"/>
      <c r="G292" s="283">
        <f t="shared" si="15"/>
        <v>202000</v>
      </c>
      <c r="H292" s="303"/>
    </row>
    <row r="293" spans="2:8" ht="24.95" customHeight="1" x14ac:dyDescent="0.25">
      <c r="B293" s="396"/>
      <c r="C293" s="55">
        <v>12</v>
      </c>
      <c r="D293" s="204" t="s">
        <v>45</v>
      </c>
      <c r="E293" s="26">
        <v>7500</v>
      </c>
      <c r="F293" s="24"/>
      <c r="G293" s="283">
        <f t="shared" si="15"/>
        <v>209500</v>
      </c>
      <c r="H293" s="303"/>
    </row>
    <row r="294" spans="2:8" ht="24.95" customHeight="1" x14ac:dyDescent="0.25">
      <c r="B294" s="396"/>
      <c r="C294" s="55">
        <v>18</v>
      </c>
      <c r="D294" s="204" t="s">
        <v>45</v>
      </c>
      <c r="E294" s="26">
        <v>29000</v>
      </c>
      <c r="F294" s="24"/>
      <c r="G294" s="283">
        <f t="shared" si="15"/>
        <v>238500</v>
      </c>
      <c r="H294" s="303"/>
    </row>
    <row r="295" spans="2:8" ht="24.95" customHeight="1" x14ac:dyDescent="0.25">
      <c r="B295" s="396"/>
      <c r="C295" s="55">
        <v>19</v>
      </c>
      <c r="D295" s="204" t="s">
        <v>45</v>
      </c>
      <c r="E295" s="24">
        <v>20000</v>
      </c>
      <c r="F295" s="24"/>
      <c r="G295" s="283">
        <f t="shared" si="15"/>
        <v>258500</v>
      </c>
      <c r="H295" s="303"/>
    </row>
    <row r="296" spans="2:8" ht="24.95" customHeight="1" x14ac:dyDescent="0.25">
      <c r="B296" s="396"/>
      <c r="C296" s="55">
        <v>20</v>
      </c>
      <c r="D296" s="204" t="s">
        <v>45</v>
      </c>
      <c r="E296" s="24">
        <v>100000</v>
      </c>
      <c r="F296" s="24"/>
      <c r="G296" s="283">
        <f t="shared" si="15"/>
        <v>358500</v>
      </c>
      <c r="H296" s="303"/>
    </row>
    <row r="297" spans="2:8" ht="24.95" customHeight="1" x14ac:dyDescent="0.25">
      <c r="B297" s="396"/>
      <c r="C297" s="55">
        <v>21</v>
      </c>
      <c r="D297" s="204" t="s">
        <v>45</v>
      </c>
      <c r="E297" s="24">
        <v>49000</v>
      </c>
      <c r="F297" s="24"/>
      <c r="G297" s="283">
        <f t="shared" si="15"/>
        <v>407500</v>
      </c>
      <c r="H297" s="303"/>
    </row>
    <row r="298" spans="2:8" ht="24.95" customHeight="1" x14ac:dyDescent="0.25">
      <c r="B298" s="396"/>
      <c r="C298" s="55">
        <v>21</v>
      </c>
      <c r="D298" s="204" t="s">
        <v>45</v>
      </c>
      <c r="E298" s="26">
        <v>48000</v>
      </c>
      <c r="F298" s="24"/>
      <c r="G298" s="283">
        <f t="shared" si="15"/>
        <v>455500</v>
      </c>
      <c r="H298" s="303"/>
    </row>
    <row r="299" spans="2:8" ht="24.95" customHeight="1" x14ac:dyDescent="0.25">
      <c r="B299" s="396"/>
      <c r="C299" s="55">
        <v>21</v>
      </c>
      <c r="D299" s="204" t="s">
        <v>45</v>
      </c>
      <c r="E299" s="26">
        <v>37000</v>
      </c>
      <c r="F299" s="24"/>
      <c r="G299" s="283">
        <f t="shared" si="15"/>
        <v>492500</v>
      </c>
      <c r="H299" s="303"/>
    </row>
    <row r="300" spans="2:8" ht="24.95" customHeight="1" x14ac:dyDescent="0.25">
      <c r="B300" s="396"/>
      <c r="C300" s="55">
        <v>21</v>
      </c>
      <c r="D300" s="204" t="s">
        <v>45</v>
      </c>
      <c r="E300" s="26">
        <v>20000</v>
      </c>
      <c r="F300" s="24"/>
      <c r="G300" s="283">
        <f t="shared" si="15"/>
        <v>512500</v>
      </c>
      <c r="H300" s="303"/>
    </row>
    <row r="301" spans="2:8" ht="24.95" customHeight="1" x14ac:dyDescent="0.25">
      <c r="B301" s="396"/>
      <c r="C301" s="55">
        <v>21</v>
      </c>
      <c r="D301" s="204" t="s">
        <v>45</v>
      </c>
      <c r="E301" s="24">
        <v>20000</v>
      </c>
      <c r="F301" s="24"/>
      <c r="G301" s="283">
        <f t="shared" si="15"/>
        <v>532500</v>
      </c>
      <c r="H301" s="303"/>
    </row>
    <row r="302" spans="2:8" ht="24.95" customHeight="1" x14ac:dyDescent="0.25">
      <c r="B302" s="396"/>
      <c r="C302" s="55">
        <v>23</v>
      </c>
      <c r="D302" s="204" t="s">
        <v>45</v>
      </c>
      <c r="E302" s="26">
        <v>100000</v>
      </c>
      <c r="F302" s="24"/>
      <c r="G302" s="283">
        <f t="shared" si="15"/>
        <v>632500</v>
      </c>
      <c r="H302" s="303"/>
    </row>
    <row r="303" spans="2:8" ht="24.95" customHeight="1" x14ac:dyDescent="0.25">
      <c r="B303" s="396"/>
      <c r="C303" s="55">
        <v>26</v>
      </c>
      <c r="D303" s="204" t="s">
        <v>45</v>
      </c>
      <c r="E303" s="24">
        <v>20000</v>
      </c>
      <c r="F303" s="24"/>
      <c r="G303" s="283">
        <f t="shared" si="15"/>
        <v>652500</v>
      </c>
      <c r="H303" s="303"/>
    </row>
    <row r="304" spans="2:8" ht="24.95" customHeight="1" x14ac:dyDescent="0.25">
      <c r="B304" s="396"/>
      <c r="C304" s="55">
        <v>26</v>
      </c>
      <c r="D304" s="204" t="s">
        <v>45</v>
      </c>
      <c r="E304" s="24">
        <v>20000</v>
      </c>
      <c r="F304" s="24"/>
      <c r="G304" s="283">
        <f t="shared" si="15"/>
        <v>672500</v>
      </c>
      <c r="H304" s="303"/>
    </row>
    <row r="305" spans="2:8" ht="24.95" customHeight="1" x14ac:dyDescent="0.25">
      <c r="B305" s="396"/>
      <c r="C305" s="55">
        <v>26</v>
      </c>
      <c r="D305" s="204" t="s">
        <v>45</v>
      </c>
      <c r="E305" s="24">
        <v>10000</v>
      </c>
      <c r="F305" s="24"/>
      <c r="G305" s="283">
        <f t="shared" si="15"/>
        <v>682500</v>
      </c>
      <c r="H305" s="303"/>
    </row>
    <row r="306" spans="2:8" ht="24.95" customHeight="1" thickBot="1" x14ac:dyDescent="0.3">
      <c r="B306" s="396"/>
      <c r="C306" s="55">
        <v>31</v>
      </c>
      <c r="D306" s="204" t="s">
        <v>45</v>
      </c>
      <c r="E306" s="26">
        <v>25000</v>
      </c>
      <c r="F306" s="24"/>
      <c r="G306" s="283">
        <f t="shared" si="15"/>
        <v>707500</v>
      </c>
      <c r="H306" s="303"/>
    </row>
    <row r="307" spans="2:8" ht="24.95" customHeight="1" x14ac:dyDescent="0.25">
      <c r="B307" s="390" t="s">
        <v>253</v>
      </c>
      <c r="C307" s="194">
        <v>1</v>
      </c>
      <c r="D307" s="202" t="s">
        <v>24</v>
      </c>
      <c r="E307" s="195"/>
      <c r="F307" s="195"/>
      <c r="G307" s="195">
        <v>0</v>
      </c>
      <c r="H307" s="191"/>
    </row>
    <row r="308" spans="2:8" ht="24.95" customHeight="1" x14ac:dyDescent="0.25">
      <c r="B308" s="370"/>
      <c r="C308" s="25">
        <v>4</v>
      </c>
      <c r="D308" s="75" t="s">
        <v>45</v>
      </c>
      <c r="E308" s="24">
        <v>50000</v>
      </c>
      <c r="F308" s="24"/>
      <c r="G308" s="53">
        <f>G307+E308-F308</f>
        <v>50000</v>
      </c>
      <c r="H308" s="158"/>
    </row>
    <row r="309" spans="2:8" ht="24.95" customHeight="1" x14ac:dyDescent="0.25">
      <c r="B309" s="370"/>
      <c r="C309" s="25">
        <v>7</v>
      </c>
      <c r="D309" s="75" t="s">
        <v>45</v>
      </c>
      <c r="E309" s="26">
        <v>400000</v>
      </c>
      <c r="F309" s="24"/>
      <c r="G309" s="53">
        <f t="shared" ref="G309:G311" si="16">G308+E309-F309</f>
        <v>450000</v>
      </c>
      <c r="H309" s="158"/>
    </row>
    <row r="310" spans="2:8" ht="24.95" customHeight="1" x14ac:dyDescent="0.25">
      <c r="B310" s="370"/>
      <c r="C310" s="25">
        <v>20</v>
      </c>
      <c r="D310" s="75" t="s">
        <v>45</v>
      </c>
      <c r="E310" s="24">
        <v>101250</v>
      </c>
      <c r="F310" s="24"/>
      <c r="G310" s="53">
        <f t="shared" si="16"/>
        <v>551250</v>
      </c>
      <c r="H310" s="158"/>
    </row>
    <row r="311" spans="2:8" ht="24.95" customHeight="1" thickBot="1" x14ac:dyDescent="0.3">
      <c r="B311" s="397"/>
      <c r="C311" s="34">
        <v>21</v>
      </c>
      <c r="D311" s="216" t="s">
        <v>45</v>
      </c>
      <c r="E311" s="335">
        <v>526990</v>
      </c>
      <c r="F311" s="335"/>
      <c r="G311" s="53">
        <f t="shared" si="16"/>
        <v>1078240</v>
      </c>
      <c r="H311" s="217"/>
    </row>
    <row r="312" spans="2:8" ht="24.95" customHeight="1" x14ac:dyDescent="0.25">
      <c r="B312" s="390" t="s">
        <v>133</v>
      </c>
      <c r="C312" s="194">
        <v>1</v>
      </c>
      <c r="D312" s="202" t="s">
        <v>24</v>
      </c>
      <c r="E312" s="195"/>
      <c r="F312" s="195"/>
      <c r="G312" s="195">
        <v>0</v>
      </c>
      <c r="H312" s="191"/>
    </row>
    <row r="313" spans="2:8" ht="24.95" customHeight="1" thickBot="1" x14ac:dyDescent="0.3">
      <c r="B313" s="391"/>
      <c r="C313" s="192">
        <v>5</v>
      </c>
      <c r="D313" s="201" t="s">
        <v>45</v>
      </c>
      <c r="E313" s="211">
        <f>J.Umum!E33</f>
        <v>10000000</v>
      </c>
      <c r="F313" s="211"/>
      <c r="G313" s="211">
        <f>G312+E313-F313</f>
        <v>10000000</v>
      </c>
      <c r="H313" s="214"/>
    </row>
    <row r="314" spans="2:8" ht="24.95" customHeight="1" x14ac:dyDescent="0.25">
      <c r="B314" s="388" t="s">
        <v>135</v>
      </c>
      <c r="C314" s="194">
        <v>1</v>
      </c>
      <c r="D314" s="202" t="s">
        <v>24</v>
      </c>
      <c r="E314" s="213"/>
      <c r="F314" s="213"/>
      <c r="G314" s="213">
        <v>0</v>
      </c>
      <c r="H314" s="212"/>
    </row>
    <row r="315" spans="2:8" ht="24.95" customHeight="1" thickBot="1" x14ac:dyDescent="0.3">
      <c r="B315" s="392"/>
      <c r="C315" s="192">
        <v>6</v>
      </c>
      <c r="D315" s="201" t="s">
        <v>45</v>
      </c>
      <c r="E315" s="211">
        <f>J.Umum!E63</f>
        <v>250000</v>
      </c>
      <c r="F315" s="211"/>
      <c r="G315" s="196">
        <f>G314+E315-F315</f>
        <v>250000</v>
      </c>
      <c r="H315" s="214"/>
    </row>
    <row r="316" spans="2:8" ht="24.95" customHeight="1" x14ac:dyDescent="0.25">
      <c r="B316" s="388" t="s">
        <v>373</v>
      </c>
      <c r="C316" s="49">
        <v>1</v>
      </c>
      <c r="D316" s="22" t="s">
        <v>45</v>
      </c>
      <c r="E316" s="50"/>
      <c r="F316" s="237"/>
      <c r="G316" s="50">
        <v>0</v>
      </c>
      <c r="H316" s="296"/>
    </row>
    <row r="317" spans="2:8" ht="24.95" customHeight="1" thickBot="1" x14ac:dyDescent="0.3">
      <c r="B317" s="389"/>
      <c r="C317" s="34">
        <v>26</v>
      </c>
      <c r="D317" s="216" t="s">
        <v>45</v>
      </c>
      <c r="E317" s="234">
        <f>J.Umum!E286</f>
        <v>45000</v>
      </c>
      <c r="F317" s="225"/>
      <c r="G317" s="225">
        <f>G316+E317-F317</f>
        <v>45000</v>
      </c>
      <c r="H317" s="217"/>
    </row>
    <row r="318" spans="2:8" ht="24.95" customHeight="1" x14ac:dyDescent="0.25">
      <c r="B318" s="390" t="s">
        <v>361</v>
      </c>
      <c r="C318" s="194">
        <v>1</v>
      </c>
      <c r="D318" s="202" t="s">
        <v>24</v>
      </c>
      <c r="E318" s="213"/>
      <c r="F318" s="213"/>
      <c r="G318" s="190">
        <v>0</v>
      </c>
      <c r="H318" s="212"/>
    </row>
    <row r="319" spans="2:8" ht="24.95" customHeight="1" x14ac:dyDescent="0.25">
      <c r="B319" s="370"/>
      <c r="C319" s="25">
        <v>6</v>
      </c>
      <c r="D319" s="75" t="s">
        <v>45</v>
      </c>
      <c r="E319" s="227">
        <f>J.Umum!E69</f>
        <v>965500</v>
      </c>
      <c r="F319" s="227"/>
      <c r="G319" s="52">
        <f>G318+E319-F319</f>
        <v>965500</v>
      </c>
      <c r="H319" s="229"/>
    </row>
    <row r="320" spans="2:8" ht="24.95" customHeight="1" thickBot="1" x14ac:dyDescent="0.3">
      <c r="B320" s="391"/>
      <c r="C320" s="192">
        <v>21</v>
      </c>
      <c r="D320" s="201" t="s">
        <v>45</v>
      </c>
      <c r="E320" s="211">
        <f>J.Umum!E249</f>
        <v>263000</v>
      </c>
      <c r="F320" s="211"/>
      <c r="G320" s="339">
        <f>G319+E320-F320</f>
        <v>1228500</v>
      </c>
      <c r="H320" s="214"/>
    </row>
    <row r="321" spans="2:8" ht="24.95" customHeight="1" x14ac:dyDescent="0.25">
      <c r="B321" s="396" t="s">
        <v>109</v>
      </c>
      <c r="C321" s="55">
        <v>1</v>
      </c>
      <c r="D321" s="204" t="s">
        <v>24</v>
      </c>
      <c r="E321" s="283"/>
      <c r="F321" s="283"/>
      <c r="G321" s="283">
        <v>0</v>
      </c>
      <c r="H321" s="303"/>
    </row>
    <row r="322" spans="2:8" ht="24.95" customHeight="1" thickBot="1" x14ac:dyDescent="0.3">
      <c r="B322" s="397"/>
      <c r="C322" s="34">
        <v>13</v>
      </c>
      <c r="D322" s="216" t="s">
        <v>45</v>
      </c>
      <c r="E322" s="234">
        <f>J.Umum!E174</f>
        <v>500000</v>
      </c>
      <c r="F322" s="225"/>
      <c r="G322" s="225">
        <f>G321+E322-F322</f>
        <v>500000</v>
      </c>
      <c r="H322" s="217"/>
    </row>
    <row r="323" spans="2:8" ht="24.95" customHeight="1" x14ac:dyDescent="0.25">
      <c r="B323" s="390" t="s">
        <v>153</v>
      </c>
      <c r="C323" s="194">
        <v>1</v>
      </c>
      <c r="D323" s="202" t="s">
        <v>24</v>
      </c>
      <c r="E323" s="213"/>
      <c r="F323" s="195"/>
      <c r="G323" s="195">
        <v>0</v>
      </c>
      <c r="H323" s="191"/>
    </row>
    <row r="324" spans="2:8" ht="24.95" customHeight="1" x14ac:dyDescent="0.25">
      <c r="B324" s="370"/>
      <c r="C324" s="25">
        <v>12</v>
      </c>
      <c r="D324" s="75" t="s">
        <v>45</v>
      </c>
      <c r="E324" s="24">
        <v>192500</v>
      </c>
      <c r="F324" s="53"/>
      <c r="G324" s="53">
        <f>G323+E324-F324</f>
        <v>192500</v>
      </c>
      <c r="H324" s="158"/>
    </row>
    <row r="325" spans="2:8" ht="24.95" customHeight="1" x14ac:dyDescent="0.25">
      <c r="B325" s="370"/>
      <c r="C325" s="25">
        <v>21</v>
      </c>
      <c r="D325" s="75" t="s">
        <v>45</v>
      </c>
      <c r="E325" s="24">
        <v>1125000</v>
      </c>
      <c r="F325" s="53"/>
      <c r="G325" s="53">
        <f t="shared" ref="G325:G326" si="17">G324+E325-F325</f>
        <v>1317500</v>
      </c>
      <c r="H325" s="158"/>
    </row>
    <row r="326" spans="2:8" ht="24.95" customHeight="1" thickBot="1" x14ac:dyDescent="0.3">
      <c r="B326" s="391"/>
      <c r="C326" s="192">
        <v>26</v>
      </c>
      <c r="D326" s="201" t="s">
        <v>45</v>
      </c>
      <c r="E326" s="211">
        <f>J.Umum!E280</f>
        <v>130000</v>
      </c>
      <c r="F326" s="196"/>
      <c r="G326" s="196">
        <f t="shared" si="17"/>
        <v>1447500</v>
      </c>
      <c r="H326" s="193"/>
    </row>
    <row r="327" spans="2:8" ht="24.95" customHeight="1" x14ac:dyDescent="0.25">
      <c r="B327" s="390" t="s">
        <v>122</v>
      </c>
      <c r="C327" s="194">
        <v>1</v>
      </c>
      <c r="D327" s="202" t="s">
        <v>24</v>
      </c>
      <c r="E327" s="195"/>
      <c r="F327" s="195"/>
      <c r="G327" s="195"/>
      <c r="H327" s="191">
        <v>0</v>
      </c>
    </row>
    <row r="328" spans="2:8" ht="24.95" customHeight="1" x14ac:dyDescent="0.25">
      <c r="B328" s="370"/>
      <c r="C328" s="25">
        <v>5</v>
      </c>
      <c r="D328" s="75" t="s">
        <v>45</v>
      </c>
      <c r="E328" s="53"/>
      <c r="F328" s="53">
        <f>J.Umum!F61</f>
        <v>4000000</v>
      </c>
      <c r="G328" s="53"/>
      <c r="H328" s="158">
        <f>H327+F328-E328</f>
        <v>4000000</v>
      </c>
    </row>
    <row r="329" spans="2:8" ht="24.95" customHeight="1" x14ac:dyDescent="0.25">
      <c r="B329" s="370"/>
      <c r="C329" s="25">
        <v>13</v>
      </c>
      <c r="D329" s="75" t="s">
        <v>45</v>
      </c>
      <c r="E329" s="53">
        <f>J.Umum!E177</f>
        <v>4000000</v>
      </c>
      <c r="F329" s="53"/>
      <c r="G329" s="53"/>
      <c r="H329" s="158">
        <f t="shared" ref="H329:H330" si="18">H328+F329-E329</f>
        <v>0</v>
      </c>
    </row>
    <row r="330" spans="2:8" ht="24.95" customHeight="1" thickBot="1" x14ac:dyDescent="0.3">
      <c r="B330" s="397"/>
      <c r="C330" s="34">
        <v>31</v>
      </c>
      <c r="D330" s="216" t="s">
        <v>45</v>
      </c>
      <c r="E330" s="225"/>
      <c r="F330" s="234">
        <f>J.Umum!F421</f>
        <v>2724.85</v>
      </c>
      <c r="G330" s="225"/>
      <c r="H330" s="158">
        <f t="shared" si="18"/>
        <v>2724.85</v>
      </c>
    </row>
    <row r="331" spans="2:8" ht="24.95" customHeight="1" x14ac:dyDescent="0.25">
      <c r="B331" s="390" t="s">
        <v>297</v>
      </c>
      <c r="C331" s="194">
        <v>1</v>
      </c>
      <c r="D331" s="202" t="s">
        <v>24</v>
      </c>
      <c r="E331" s="195"/>
      <c r="F331" s="213"/>
      <c r="G331" s="195">
        <v>0</v>
      </c>
      <c r="H331" s="235"/>
    </row>
    <row r="332" spans="2:8" ht="24.95" customHeight="1" x14ac:dyDescent="0.25">
      <c r="B332" s="370"/>
      <c r="C332" s="25">
        <v>11</v>
      </c>
      <c r="D332" s="75" t="s">
        <v>45</v>
      </c>
      <c r="E332" s="53">
        <f>J.Umum!E123</f>
        <v>50000</v>
      </c>
      <c r="F332" s="227"/>
      <c r="G332" s="53">
        <f>G331+E332-F332</f>
        <v>50000</v>
      </c>
      <c r="H332" s="304"/>
    </row>
    <row r="333" spans="2:8" ht="24.95" customHeight="1" x14ac:dyDescent="0.25">
      <c r="B333" s="370"/>
      <c r="C333" s="25">
        <v>19</v>
      </c>
      <c r="D333" s="75" t="s">
        <v>45</v>
      </c>
      <c r="E333" s="53">
        <f>J.Umum!E204</f>
        <v>50000</v>
      </c>
      <c r="F333" s="227"/>
      <c r="G333" s="53">
        <f t="shared" ref="G333:G334" si="19">G332+E333-F333</f>
        <v>100000</v>
      </c>
      <c r="H333" s="304"/>
    </row>
    <row r="334" spans="2:8" ht="24.95" customHeight="1" thickBot="1" x14ac:dyDescent="0.3">
      <c r="B334" s="397"/>
      <c r="C334" s="34">
        <v>27</v>
      </c>
      <c r="D334" s="216" t="s">
        <v>45</v>
      </c>
      <c r="E334" s="225">
        <f>J.Umum!E348</f>
        <v>50000</v>
      </c>
      <c r="F334" s="234"/>
      <c r="G334" s="53">
        <f t="shared" si="19"/>
        <v>150000</v>
      </c>
      <c r="H334" s="340"/>
    </row>
    <row r="335" spans="2:8" ht="24.95" customHeight="1" x14ac:dyDescent="0.25">
      <c r="B335" s="388" t="s">
        <v>238</v>
      </c>
      <c r="C335" s="194">
        <v>1</v>
      </c>
      <c r="D335" s="202" t="s">
        <v>24</v>
      </c>
      <c r="E335" s="213"/>
      <c r="F335" s="213"/>
      <c r="G335" s="213">
        <v>0</v>
      </c>
      <c r="H335" s="212"/>
    </row>
    <row r="336" spans="2:8" ht="24.95" customHeight="1" x14ac:dyDescent="0.25">
      <c r="B336" s="389"/>
      <c r="C336" s="25">
        <v>5</v>
      </c>
      <c r="D336" s="75" t="s">
        <v>45</v>
      </c>
      <c r="E336" s="24">
        <v>10000</v>
      </c>
      <c r="F336" s="24"/>
      <c r="G336" s="227">
        <f>G335+E336-F336</f>
        <v>10000</v>
      </c>
      <c r="H336" s="229"/>
    </row>
    <row r="337" spans="2:8" ht="24.95" customHeight="1" x14ac:dyDescent="0.25">
      <c r="B337" s="389"/>
      <c r="C337" s="25">
        <v>6</v>
      </c>
      <c r="D337" s="75" t="s">
        <v>45</v>
      </c>
      <c r="E337" s="24">
        <v>10000</v>
      </c>
      <c r="F337" s="24"/>
      <c r="G337" s="227">
        <f t="shared" ref="G337:G340" si="20">G336+E337-F337</f>
        <v>20000</v>
      </c>
      <c r="H337" s="158"/>
    </row>
    <row r="338" spans="2:8" ht="24.95" customHeight="1" x14ac:dyDescent="0.25">
      <c r="B338" s="389"/>
      <c r="C338" s="25">
        <v>27</v>
      </c>
      <c r="D338" s="75" t="s">
        <v>45</v>
      </c>
      <c r="E338" s="26">
        <v>3000</v>
      </c>
      <c r="F338" s="24"/>
      <c r="G338" s="227">
        <f t="shared" si="20"/>
        <v>23000</v>
      </c>
      <c r="H338" s="158"/>
    </row>
    <row r="339" spans="2:8" ht="24.95" customHeight="1" x14ac:dyDescent="0.25">
      <c r="B339" s="389"/>
      <c r="C339" s="25">
        <v>31</v>
      </c>
      <c r="D339" s="75" t="s">
        <v>45</v>
      </c>
      <c r="E339" s="309">
        <v>15000</v>
      </c>
      <c r="F339" s="310"/>
      <c r="G339" s="227">
        <f t="shared" si="20"/>
        <v>38000</v>
      </c>
      <c r="H339" s="158"/>
    </row>
    <row r="340" spans="2:8" ht="24.95" customHeight="1" thickBot="1" x14ac:dyDescent="0.3">
      <c r="B340" s="392"/>
      <c r="C340" s="192">
        <v>31</v>
      </c>
      <c r="D340" s="201" t="s">
        <v>45</v>
      </c>
      <c r="E340" s="329">
        <v>25000</v>
      </c>
      <c r="F340" s="330"/>
      <c r="G340" s="211">
        <f t="shared" si="20"/>
        <v>63000</v>
      </c>
      <c r="H340" s="193"/>
    </row>
  </sheetData>
  <mergeCells count="47">
    <mergeCell ref="B266:B269"/>
    <mergeCell ref="B314:B315"/>
    <mergeCell ref="B316:B317"/>
    <mergeCell ref="B202:B203"/>
    <mergeCell ref="B307:B311"/>
    <mergeCell ref="B283:B306"/>
    <mergeCell ref="B312:B313"/>
    <mergeCell ref="B327:B330"/>
    <mergeCell ref="B331:B334"/>
    <mergeCell ref="B1:H1"/>
    <mergeCell ref="B2:H2"/>
    <mergeCell ref="B277:B278"/>
    <mergeCell ref="B279:B280"/>
    <mergeCell ref="B281:B282"/>
    <mergeCell ref="B272:B273"/>
    <mergeCell ref="B274:B276"/>
    <mergeCell ref="B4:B5"/>
    <mergeCell ref="B196:B197"/>
    <mergeCell ref="B178:B179"/>
    <mergeCell ref="B174:B176"/>
    <mergeCell ref="C3:H3"/>
    <mergeCell ref="B41:B71"/>
    <mergeCell ref="B162:B173"/>
    <mergeCell ref="E4:E5"/>
    <mergeCell ref="F4:F5"/>
    <mergeCell ref="G4:H4"/>
    <mergeCell ref="B6:B40"/>
    <mergeCell ref="B335:B340"/>
    <mergeCell ref="B236:B244"/>
    <mergeCell ref="B205:B211"/>
    <mergeCell ref="B270:B271"/>
    <mergeCell ref="B215:B225"/>
    <mergeCell ref="B226:B231"/>
    <mergeCell ref="B232:B233"/>
    <mergeCell ref="B234:B235"/>
    <mergeCell ref="B264:B265"/>
    <mergeCell ref="B318:B320"/>
    <mergeCell ref="B321:B322"/>
    <mergeCell ref="B323:B326"/>
    <mergeCell ref="B142:B146"/>
    <mergeCell ref="B72:B141"/>
    <mergeCell ref="B147:B161"/>
    <mergeCell ref="B245:B263"/>
    <mergeCell ref="D4:D5"/>
    <mergeCell ref="C4:C5"/>
    <mergeCell ref="B182:B189"/>
    <mergeCell ref="B191:B194"/>
  </mergeCells>
  <pageMargins left="0.7" right="0.7" top="0.75" bottom="0.75" header="0.3" footer="0.3"/>
  <pageSetup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7"/>
  <sheetViews>
    <sheetView zoomScaleNormal="100" workbookViewId="0">
      <pane ySplit="5" topLeftCell="A54" activePane="bottomLeft" state="frozen"/>
      <selection pane="bottomLeft" activeCell="E59" sqref="E59"/>
    </sheetView>
  </sheetViews>
  <sheetFormatPr defaultRowHeight="24.95" customHeight="1" x14ac:dyDescent="0.25"/>
  <cols>
    <col min="1" max="1" width="6.42578125" style="1" customWidth="1"/>
    <col min="2" max="2" width="44.7109375" style="205" customWidth="1"/>
    <col min="3" max="3" width="17.85546875" style="37" customWidth="1"/>
    <col min="4" max="4" width="23.140625" style="56" customWidth="1"/>
    <col min="5" max="5" width="22.42578125" style="56" customWidth="1"/>
    <col min="6" max="6" width="9.140625" style="1"/>
    <col min="7" max="7" width="14.85546875" style="1" bestFit="1" customWidth="1"/>
    <col min="8" max="8" width="15.7109375" style="1" bestFit="1" customWidth="1"/>
    <col min="9" max="16384" width="9.140625" style="1"/>
  </cols>
  <sheetData>
    <row r="1" spans="2:8" ht="24.95" customHeight="1" x14ac:dyDescent="0.3">
      <c r="B1" s="371" t="s">
        <v>17</v>
      </c>
      <c r="C1" s="371"/>
      <c r="D1" s="371"/>
      <c r="E1" s="371"/>
    </row>
    <row r="2" spans="2:8" ht="24.95" customHeight="1" x14ac:dyDescent="0.3">
      <c r="B2" s="364" t="s">
        <v>240</v>
      </c>
      <c r="C2" s="364"/>
      <c r="D2" s="364"/>
      <c r="E2" s="364"/>
      <c r="F2" s="244"/>
      <c r="G2" s="244"/>
      <c r="H2" s="244"/>
    </row>
    <row r="3" spans="2:8" ht="24.95" customHeight="1" thickBot="1" x14ac:dyDescent="0.35">
      <c r="B3" s="236"/>
      <c r="C3" s="286"/>
      <c r="D3" s="232"/>
      <c r="E3" s="232"/>
    </row>
    <row r="4" spans="2:8" ht="24.95" customHeight="1" x14ac:dyDescent="0.25">
      <c r="B4" s="398" t="s">
        <v>2</v>
      </c>
      <c r="C4" s="403" t="s">
        <v>3</v>
      </c>
      <c r="D4" s="405" t="s">
        <v>200</v>
      </c>
      <c r="E4" s="406"/>
    </row>
    <row r="5" spans="2:8" ht="24.95" customHeight="1" thickBot="1" x14ac:dyDescent="0.3">
      <c r="B5" s="399"/>
      <c r="C5" s="404"/>
      <c r="D5" s="65" t="s">
        <v>201</v>
      </c>
      <c r="E5" s="66" t="s">
        <v>5</v>
      </c>
    </row>
    <row r="6" spans="2:8" ht="24.95" customHeight="1" x14ac:dyDescent="0.25">
      <c r="B6" s="353" t="s">
        <v>254</v>
      </c>
      <c r="C6" s="189">
        <v>1000.01</v>
      </c>
      <c r="D6" s="354">
        <f>'Buku besar'!G40</f>
        <v>1080924</v>
      </c>
      <c r="E6" s="355"/>
    </row>
    <row r="7" spans="2:8" ht="24.95" customHeight="1" x14ac:dyDescent="0.25">
      <c r="B7" s="284" t="s">
        <v>6</v>
      </c>
      <c r="C7" s="20" t="s">
        <v>103</v>
      </c>
      <c r="D7" s="52">
        <f>'Buku besar'!G71</f>
        <v>0</v>
      </c>
      <c r="E7" s="158"/>
    </row>
    <row r="8" spans="2:8" ht="24.95" customHeight="1" x14ac:dyDescent="0.25">
      <c r="B8" s="284" t="s">
        <v>211</v>
      </c>
      <c r="C8" s="20" t="s">
        <v>53</v>
      </c>
      <c r="D8" s="53">
        <f>'Buku besar'!G141</f>
        <v>1121867163</v>
      </c>
      <c r="E8" s="158"/>
      <c r="H8" s="58"/>
    </row>
    <row r="9" spans="2:8" ht="24.95" customHeight="1" x14ac:dyDescent="0.25">
      <c r="B9" s="284" t="s">
        <v>338</v>
      </c>
      <c r="C9" s="20">
        <v>1000.05</v>
      </c>
      <c r="D9" s="53">
        <f>'Buku besar'!G146</f>
        <v>7003952.8499999996</v>
      </c>
      <c r="E9" s="158"/>
      <c r="H9" s="58"/>
    </row>
    <row r="10" spans="2:8" ht="24.95" customHeight="1" x14ac:dyDescent="0.25">
      <c r="B10" s="284" t="s">
        <v>49</v>
      </c>
      <c r="C10" s="20">
        <v>1100</v>
      </c>
      <c r="D10" s="53">
        <f>'Buku besar'!G161</f>
        <v>38820625</v>
      </c>
      <c r="E10" s="158"/>
    </row>
    <row r="11" spans="2:8" ht="24.95" customHeight="1" x14ac:dyDescent="0.25">
      <c r="B11" s="284" t="s">
        <v>10</v>
      </c>
      <c r="C11" s="20" t="s">
        <v>54</v>
      </c>
      <c r="D11" s="53">
        <f>'Buku besar'!G173</f>
        <v>123503778</v>
      </c>
      <c r="E11" s="158"/>
    </row>
    <row r="12" spans="2:8" ht="24.95" customHeight="1" x14ac:dyDescent="0.25">
      <c r="B12" s="284" t="s">
        <v>50</v>
      </c>
      <c r="C12" s="20" t="s">
        <v>55</v>
      </c>
      <c r="D12" s="53">
        <f>'Buku besar'!G176</f>
        <v>24550000</v>
      </c>
      <c r="E12" s="158"/>
    </row>
    <row r="13" spans="2:8" ht="24.95" customHeight="1" x14ac:dyDescent="0.25">
      <c r="B13" s="284" t="s">
        <v>51</v>
      </c>
      <c r="C13" s="20" t="s">
        <v>56</v>
      </c>
      <c r="D13" s="53">
        <f>'Buku besar'!G177</f>
        <v>225000000</v>
      </c>
      <c r="E13" s="158"/>
    </row>
    <row r="14" spans="2:8" ht="24.95" customHeight="1" x14ac:dyDescent="0.25">
      <c r="B14" s="284" t="s">
        <v>52</v>
      </c>
      <c r="C14" s="20">
        <v>1200</v>
      </c>
      <c r="D14" s="53">
        <f>'Buku besar'!G179</f>
        <v>9345115</v>
      </c>
      <c r="E14" s="158"/>
    </row>
    <row r="15" spans="2:8" ht="24.95" customHeight="1" x14ac:dyDescent="0.25">
      <c r="B15" s="284" t="s">
        <v>34</v>
      </c>
      <c r="C15" s="20" t="s">
        <v>57</v>
      </c>
      <c r="D15" s="53">
        <f>'Buku besar'!G180</f>
        <v>901699664</v>
      </c>
      <c r="E15" s="158"/>
    </row>
    <row r="16" spans="2:8" ht="24.95" customHeight="1" x14ac:dyDescent="0.25">
      <c r="B16" s="231" t="s">
        <v>148</v>
      </c>
      <c r="C16" s="20" t="s">
        <v>58</v>
      </c>
      <c r="D16" s="53"/>
      <c r="E16" s="158">
        <f>'Buku besar'!H181</f>
        <v>796646525</v>
      </c>
    </row>
    <row r="17" spans="2:10" ht="24.95" customHeight="1" x14ac:dyDescent="0.25">
      <c r="B17" s="231" t="s">
        <v>9</v>
      </c>
      <c r="C17" s="20" t="s">
        <v>59</v>
      </c>
      <c r="D17" s="53"/>
      <c r="E17" s="158">
        <f>'Buku besar'!H189</f>
        <v>204087000</v>
      </c>
    </row>
    <row r="18" spans="2:10" ht="24.95" customHeight="1" x14ac:dyDescent="0.25">
      <c r="B18" s="231" t="s">
        <v>60</v>
      </c>
      <c r="C18" s="20" t="s">
        <v>61</v>
      </c>
      <c r="D18" s="53"/>
      <c r="E18" s="158">
        <f>'Buku besar'!H190</f>
        <v>10582109</v>
      </c>
    </row>
    <row r="19" spans="2:10" ht="24.95" customHeight="1" x14ac:dyDescent="0.25">
      <c r="B19" s="231" t="s">
        <v>62</v>
      </c>
      <c r="C19" s="20" t="s">
        <v>63</v>
      </c>
      <c r="D19" s="53"/>
      <c r="E19" s="158">
        <f>'Buku besar'!H194</f>
        <v>11676910</v>
      </c>
    </row>
    <row r="20" spans="2:10" ht="24.95" customHeight="1" x14ac:dyDescent="0.25">
      <c r="B20" s="231" t="s">
        <v>64</v>
      </c>
      <c r="C20" s="20" t="s">
        <v>65</v>
      </c>
      <c r="D20" s="53"/>
      <c r="E20" s="158">
        <f>'Buku besar'!H195</f>
        <v>2363321</v>
      </c>
      <c r="H20" s="58"/>
    </row>
    <row r="21" spans="2:10" ht="24.95" customHeight="1" x14ac:dyDescent="0.25">
      <c r="B21" s="231" t="s">
        <v>66</v>
      </c>
      <c r="C21" s="20" t="s">
        <v>67</v>
      </c>
      <c r="D21" s="53"/>
      <c r="E21" s="158">
        <f>'Buku besar'!H197</f>
        <v>0</v>
      </c>
      <c r="H21" s="58"/>
    </row>
    <row r="22" spans="2:10" ht="24.95" customHeight="1" x14ac:dyDescent="0.25">
      <c r="B22" s="231" t="s">
        <v>150</v>
      </c>
      <c r="C22" s="20" t="s">
        <v>68</v>
      </c>
      <c r="D22" s="53"/>
      <c r="E22" s="158">
        <f>'Buku besar'!H198</f>
        <v>9889543</v>
      </c>
    </row>
    <row r="23" spans="2:10" ht="24.95" customHeight="1" x14ac:dyDescent="0.25">
      <c r="B23" s="231" t="s">
        <v>38</v>
      </c>
      <c r="C23" s="20" t="s">
        <v>69</v>
      </c>
      <c r="D23" s="53"/>
      <c r="E23" s="158">
        <f>'Buku besar'!H199</f>
        <v>9437648</v>
      </c>
    </row>
    <row r="24" spans="2:10" ht="24.95" customHeight="1" x14ac:dyDescent="0.25">
      <c r="B24" s="231" t="s">
        <v>70</v>
      </c>
      <c r="C24" s="20" t="s">
        <v>71</v>
      </c>
      <c r="D24" s="53"/>
      <c r="E24" s="158">
        <f>'Buku besar'!H200</f>
        <v>8625</v>
      </c>
    </row>
    <row r="25" spans="2:10" ht="24.95" customHeight="1" x14ac:dyDescent="0.25">
      <c r="B25" s="231" t="s">
        <v>72</v>
      </c>
      <c r="C25" s="20" t="s">
        <v>73</v>
      </c>
      <c r="D25" s="53"/>
      <c r="E25" s="158">
        <f>'Buku besar'!H201</f>
        <v>17339060</v>
      </c>
    </row>
    <row r="26" spans="2:10" ht="24.95" customHeight="1" x14ac:dyDescent="0.25">
      <c r="B26" s="231" t="s">
        <v>244</v>
      </c>
      <c r="C26" s="20">
        <v>2000.17</v>
      </c>
      <c r="D26" s="53"/>
      <c r="E26" s="158">
        <f>'Buku besar'!H203</f>
        <v>217100</v>
      </c>
    </row>
    <row r="27" spans="2:10" ht="24.95" customHeight="1" x14ac:dyDescent="0.25">
      <c r="B27" s="231" t="s">
        <v>74</v>
      </c>
      <c r="C27" s="20" t="s">
        <v>75</v>
      </c>
      <c r="D27" s="53"/>
      <c r="E27" s="158">
        <f>'Buku besar'!H204</f>
        <v>8200000</v>
      </c>
    </row>
    <row r="28" spans="2:10" ht="24.95" customHeight="1" x14ac:dyDescent="0.25">
      <c r="B28" s="231" t="s">
        <v>76</v>
      </c>
      <c r="C28" s="20" t="s">
        <v>77</v>
      </c>
      <c r="D28" s="53"/>
      <c r="E28" s="158">
        <f>'Buku besar'!H211</f>
        <v>655725000</v>
      </c>
    </row>
    <row r="29" spans="2:10" ht="24.95" customHeight="1" x14ac:dyDescent="0.25">
      <c r="B29" s="231" t="s">
        <v>47</v>
      </c>
      <c r="C29" s="20" t="s">
        <v>78</v>
      </c>
      <c r="D29" s="53"/>
      <c r="E29" s="158">
        <f>'Buku besar'!H212</f>
        <v>104250000</v>
      </c>
    </row>
    <row r="30" spans="2:10" ht="24.95" customHeight="1" x14ac:dyDescent="0.25">
      <c r="B30" s="231" t="s">
        <v>48</v>
      </c>
      <c r="C30" s="20" t="s">
        <v>79</v>
      </c>
      <c r="D30" s="53"/>
      <c r="E30" s="158">
        <f>'Buku besar'!H213</f>
        <v>308422321</v>
      </c>
      <c r="H30" s="60"/>
    </row>
    <row r="31" spans="2:10" ht="24.95" customHeight="1" x14ac:dyDescent="0.25">
      <c r="B31" s="231" t="s">
        <v>104</v>
      </c>
      <c r="C31" s="20" t="s">
        <v>105</v>
      </c>
      <c r="D31" s="53"/>
      <c r="E31" s="158">
        <f>'Buku besar'!H214</f>
        <v>264434563</v>
      </c>
    </row>
    <row r="32" spans="2:10" ht="24.95" customHeight="1" x14ac:dyDescent="0.25">
      <c r="B32" s="231" t="s">
        <v>80</v>
      </c>
      <c r="C32" s="20" t="s">
        <v>83</v>
      </c>
      <c r="D32" s="53"/>
      <c r="E32" s="158">
        <f>'Buku besar'!H225</f>
        <v>78075500</v>
      </c>
      <c r="G32" s="60"/>
      <c r="H32" s="60"/>
      <c r="I32" s="14"/>
      <c r="J32" s="61"/>
    </row>
    <row r="33" spans="2:8" ht="24.95" customHeight="1" x14ac:dyDescent="0.25">
      <c r="B33" s="231" t="s">
        <v>81</v>
      </c>
      <c r="C33" s="20" t="s">
        <v>84</v>
      </c>
      <c r="D33" s="53"/>
      <c r="E33" s="158">
        <f>'Buku besar'!H231</f>
        <v>9376000</v>
      </c>
      <c r="H33" s="60"/>
    </row>
    <row r="34" spans="2:8" ht="24.95" customHeight="1" x14ac:dyDescent="0.25">
      <c r="B34" s="231" t="s">
        <v>82</v>
      </c>
      <c r="C34" s="20" t="s">
        <v>85</v>
      </c>
      <c r="D34" s="53"/>
      <c r="E34" s="158">
        <f>'Buku besar'!H233</f>
        <v>1721597</v>
      </c>
      <c r="H34" s="60"/>
    </row>
    <row r="35" spans="2:8" ht="24.95" customHeight="1" x14ac:dyDescent="0.25">
      <c r="B35" s="231" t="s">
        <v>86</v>
      </c>
      <c r="C35" s="20" t="s">
        <v>88</v>
      </c>
      <c r="D35" s="53"/>
      <c r="E35" s="158">
        <f>'Buku besar'!H235</f>
        <v>4273500</v>
      </c>
    </row>
    <row r="36" spans="2:8" ht="24.95" customHeight="1" x14ac:dyDescent="0.25">
      <c r="B36" s="231" t="s">
        <v>87</v>
      </c>
      <c r="C36" s="20" t="s">
        <v>89</v>
      </c>
      <c r="D36" s="53"/>
      <c r="E36" s="158">
        <f>'Buku besar'!H244</f>
        <v>1448648</v>
      </c>
    </row>
    <row r="37" spans="2:8" ht="24.95" customHeight="1" x14ac:dyDescent="0.25">
      <c r="B37" s="231" t="s">
        <v>91</v>
      </c>
      <c r="C37" s="20" t="s">
        <v>90</v>
      </c>
      <c r="D37" s="53"/>
      <c r="E37" s="158">
        <f>'Buku besar'!H263</f>
        <v>12430000</v>
      </c>
    </row>
    <row r="38" spans="2:8" ht="24.95" customHeight="1" x14ac:dyDescent="0.25">
      <c r="B38" s="231" t="s">
        <v>196</v>
      </c>
      <c r="C38" s="20" t="s">
        <v>111</v>
      </c>
      <c r="D38" s="53"/>
      <c r="E38" s="158">
        <f>'Buku besar'!H265</f>
        <v>974374</v>
      </c>
    </row>
    <row r="39" spans="2:8" ht="24.95" customHeight="1" x14ac:dyDescent="0.25">
      <c r="B39" s="231" t="s">
        <v>204</v>
      </c>
      <c r="C39" s="20" t="s">
        <v>117</v>
      </c>
      <c r="D39" s="53"/>
      <c r="E39" s="158">
        <f>'Buku besar'!H269</f>
        <v>1550000</v>
      </c>
    </row>
    <row r="40" spans="2:8" ht="24.95" customHeight="1" x14ac:dyDescent="0.25">
      <c r="B40" s="231" t="s">
        <v>245</v>
      </c>
      <c r="C40" s="302">
        <v>4000.11</v>
      </c>
      <c r="D40" s="53"/>
      <c r="E40" s="158">
        <f>'Buku besar'!H271</f>
        <v>0</v>
      </c>
    </row>
    <row r="41" spans="2:8" ht="24.95" customHeight="1" x14ac:dyDescent="0.25">
      <c r="B41" s="231" t="s">
        <v>154</v>
      </c>
      <c r="C41" s="20" t="s">
        <v>93</v>
      </c>
      <c r="D41" s="53">
        <f>'Buku besar'!G273</f>
        <v>37459000</v>
      </c>
      <c r="E41" s="158"/>
    </row>
    <row r="42" spans="2:8" ht="24.95" customHeight="1" x14ac:dyDescent="0.25">
      <c r="B42" s="231" t="s">
        <v>92</v>
      </c>
      <c r="C42" s="20" t="s">
        <v>95</v>
      </c>
      <c r="D42" s="227">
        <f>'Buku besar'!G278</f>
        <v>800000</v>
      </c>
      <c r="E42" s="158"/>
    </row>
    <row r="43" spans="2:8" ht="24.95" customHeight="1" x14ac:dyDescent="0.25">
      <c r="B43" s="231" t="s">
        <v>182</v>
      </c>
      <c r="C43" s="20" t="s">
        <v>183</v>
      </c>
      <c r="D43" s="227">
        <f>'Buku besar'!G280</f>
        <v>2800000</v>
      </c>
      <c r="E43" s="158"/>
    </row>
    <row r="44" spans="2:8" ht="24.95" customHeight="1" x14ac:dyDescent="0.25">
      <c r="B44" s="231" t="s">
        <v>131</v>
      </c>
      <c r="C44" s="20" t="s">
        <v>94</v>
      </c>
      <c r="D44" s="227">
        <f>'Buku besar'!G276</f>
        <v>232107</v>
      </c>
      <c r="E44" s="158"/>
    </row>
    <row r="45" spans="2:8" ht="24.95" customHeight="1" x14ac:dyDescent="0.25">
      <c r="B45" s="231" t="s">
        <v>96</v>
      </c>
      <c r="C45" s="20" t="s">
        <v>97</v>
      </c>
      <c r="D45" s="227">
        <f>'Buku besar'!G282</f>
        <v>3500000</v>
      </c>
      <c r="E45" s="158"/>
    </row>
    <row r="46" spans="2:8" ht="24.95" customHeight="1" x14ac:dyDescent="0.25">
      <c r="B46" s="231" t="s">
        <v>133</v>
      </c>
      <c r="C46" s="20" t="s">
        <v>98</v>
      </c>
      <c r="D46" s="227">
        <f>'Buku besar'!G313</f>
        <v>10000000</v>
      </c>
      <c r="E46" s="158"/>
    </row>
    <row r="47" spans="2:8" ht="24.95" customHeight="1" x14ac:dyDescent="0.25">
      <c r="B47" s="231" t="s">
        <v>135</v>
      </c>
      <c r="C47" s="20" t="s">
        <v>99</v>
      </c>
      <c r="D47" s="227">
        <f>'Buku besar'!G315</f>
        <v>250000</v>
      </c>
      <c r="E47" s="158"/>
    </row>
    <row r="48" spans="2:8" ht="24.95" customHeight="1" x14ac:dyDescent="0.25">
      <c r="B48" s="231" t="s">
        <v>373</v>
      </c>
      <c r="C48" s="20" t="s">
        <v>419</v>
      </c>
      <c r="D48" s="227">
        <f>'Buku besar'!G317</f>
        <v>45000</v>
      </c>
      <c r="E48" s="158"/>
    </row>
    <row r="49" spans="2:5" ht="24.95" customHeight="1" x14ac:dyDescent="0.3">
      <c r="B49" s="231" t="s">
        <v>124</v>
      </c>
      <c r="C49" s="20" t="s">
        <v>123</v>
      </c>
      <c r="D49" s="62">
        <f>'Buku besar'!G306</f>
        <v>707500</v>
      </c>
      <c r="E49" s="158"/>
    </row>
    <row r="50" spans="2:5" ht="24.95" customHeight="1" x14ac:dyDescent="0.3">
      <c r="B50" s="231" t="s">
        <v>253</v>
      </c>
      <c r="C50" s="20">
        <v>6203.05</v>
      </c>
      <c r="D50" s="62">
        <f>'Buku besar'!G311</f>
        <v>1078240</v>
      </c>
      <c r="E50" s="158"/>
    </row>
    <row r="51" spans="2:5" ht="24.95" customHeight="1" x14ac:dyDescent="0.25">
      <c r="B51" s="231" t="s">
        <v>279</v>
      </c>
      <c r="C51" s="20" t="s">
        <v>420</v>
      </c>
      <c r="D51" s="227">
        <f>'Buku besar'!G320</f>
        <v>1228500</v>
      </c>
      <c r="E51" s="158"/>
    </row>
    <row r="52" spans="2:5" ht="24.95" customHeight="1" x14ac:dyDescent="0.25">
      <c r="B52" s="231" t="s">
        <v>109</v>
      </c>
      <c r="C52" s="20" t="s">
        <v>101</v>
      </c>
      <c r="D52" s="53">
        <f>'Buku besar'!G322</f>
        <v>500000</v>
      </c>
      <c r="E52" s="158"/>
    </row>
    <row r="53" spans="2:5" ht="24.95" customHeight="1" x14ac:dyDescent="0.25">
      <c r="B53" s="231" t="s">
        <v>153</v>
      </c>
      <c r="C53" s="20" t="s">
        <v>102</v>
      </c>
      <c r="D53" s="53">
        <f>'Buku besar'!G326</f>
        <v>1447500</v>
      </c>
      <c r="E53" s="158"/>
    </row>
    <row r="54" spans="2:5" ht="24.95" customHeight="1" x14ac:dyDescent="0.25">
      <c r="B54" s="231" t="s">
        <v>120</v>
      </c>
      <c r="C54" s="20" t="s">
        <v>121</v>
      </c>
      <c r="D54" s="53"/>
      <c r="E54" s="158">
        <f>'Buku besar'!H330</f>
        <v>2724.85</v>
      </c>
    </row>
    <row r="55" spans="2:5" ht="24.95" customHeight="1" x14ac:dyDescent="0.25">
      <c r="B55" s="231" t="s">
        <v>155</v>
      </c>
      <c r="C55" s="20" t="s">
        <v>198</v>
      </c>
      <c r="D55" s="53">
        <f>'Buku besar'!G340</f>
        <v>63000</v>
      </c>
      <c r="E55" s="158"/>
    </row>
    <row r="56" spans="2:5" ht="24.95" customHeight="1" thickBot="1" x14ac:dyDescent="0.3">
      <c r="B56" s="285" t="s">
        <v>297</v>
      </c>
      <c r="C56" s="44">
        <v>7200.04</v>
      </c>
      <c r="D56" s="196">
        <f>'Buku besar'!G334</f>
        <v>150000</v>
      </c>
      <c r="E56" s="193"/>
    </row>
    <row r="57" spans="2:5" s="63" customFormat="1" ht="24.95" customHeight="1" thickBot="1" x14ac:dyDescent="0.3">
      <c r="B57" s="401" t="s">
        <v>23</v>
      </c>
      <c r="C57" s="402"/>
      <c r="D57" s="356">
        <f>SUM(D6:D56)</f>
        <v>2513132068.8499999</v>
      </c>
      <c r="E57" s="357">
        <f>SUM(E6:E56)</f>
        <v>2513132068.8499999</v>
      </c>
    </row>
  </sheetData>
  <autoFilter ref="B4:E57">
    <filterColumn colId="2" showButton="0"/>
  </autoFilter>
  <mergeCells count="6">
    <mergeCell ref="B57:C57"/>
    <mergeCell ref="B1:E1"/>
    <mergeCell ref="B2:E2"/>
    <mergeCell ref="B4:B5"/>
    <mergeCell ref="C4:C5"/>
    <mergeCell ref="D4:E4"/>
  </mergeCells>
  <pageMargins left="0.7" right="0.7" top="0.75" bottom="0.75" header="0.3" footer="0.3"/>
  <pageSetup scale="7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8"/>
  <sheetViews>
    <sheetView zoomScaleNormal="100" workbookViewId="0">
      <selection activeCell="G9" sqref="G9"/>
    </sheetView>
  </sheetViews>
  <sheetFormatPr defaultRowHeight="24.95" customHeight="1" x14ac:dyDescent="0.3"/>
  <cols>
    <col min="1" max="1" width="7.5703125" style="67" customWidth="1"/>
    <col min="2" max="2" width="39.42578125" style="67" customWidth="1"/>
    <col min="3" max="3" width="50" style="67" customWidth="1"/>
    <col min="4" max="4" width="14.7109375" style="67" customWidth="1"/>
    <col min="5" max="5" width="19" style="76" customWidth="1"/>
    <col min="6" max="6" width="19.42578125" style="76" customWidth="1"/>
    <col min="7" max="7" width="25.42578125" style="67" customWidth="1"/>
    <col min="8" max="8" width="34.28515625" style="67" customWidth="1"/>
    <col min="9" max="9" width="12" style="67" customWidth="1"/>
    <col min="10" max="10" width="15.42578125" style="67" customWidth="1"/>
    <col min="11" max="11" width="16.42578125" style="67" customWidth="1"/>
    <col min="12" max="16384" width="9.140625" style="67"/>
  </cols>
  <sheetData>
    <row r="1" spans="2:11" ht="24.95" customHeight="1" x14ac:dyDescent="0.3">
      <c r="B1" s="428" t="s">
        <v>26</v>
      </c>
      <c r="C1" s="428"/>
      <c r="D1" s="428"/>
      <c r="E1" s="428"/>
      <c r="F1" s="428"/>
      <c r="G1" s="1"/>
      <c r="H1" s="1"/>
    </row>
    <row r="2" spans="2:11" ht="24.95" customHeight="1" x14ac:dyDescent="0.3">
      <c r="B2" s="429" t="s">
        <v>240</v>
      </c>
      <c r="C2" s="429"/>
      <c r="D2" s="429"/>
      <c r="E2" s="429"/>
      <c r="F2" s="429"/>
      <c r="G2" s="1"/>
      <c r="H2" s="1"/>
    </row>
    <row r="3" spans="2:11" ht="24.95" customHeight="1" thickBot="1" x14ac:dyDescent="0.35">
      <c r="B3" s="68"/>
      <c r="C3" s="68"/>
      <c r="D3" s="68"/>
      <c r="E3" s="68"/>
      <c r="F3" s="68"/>
      <c r="G3" s="1"/>
      <c r="H3" s="1"/>
    </row>
    <row r="4" spans="2:11" ht="24.95" customHeight="1" thickBot="1" x14ac:dyDescent="0.35">
      <c r="B4" s="85" t="s">
        <v>1</v>
      </c>
      <c r="C4" s="86" t="s">
        <v>2</v>
      </c>
      <c r="D4" s="86" t="s">
        <v>3</v>
      </c>
      <c r="E4" s="87" t="s">
        <v>201</v>
      </c>
      <c r="F4" s="88" t="s">
        <v>5</v>
      </c>
      <c r="G4" s="1"/>
      <c r="H4" s="1"/>
    </row>
    <row r="5" spans="2:11" ht="24.95" customHeight="1" x14ac:dyDescent="0.3">
      <c r="B5" s="430" t="s">
        <v>241</v>
      </c>
      <c r="C5" s="69" t="s">
        <v>156</v>
      </c>
      <c r="D5" s="49" t="s">
        <v>171</v>
      </c>
      <c r="E5" s="70">
        <v>724324</v>
      </c>
      <c r="F5" s="127"/>
      <c r="G5" s="1"/>
      <c r="H5" s="1"/>
    </row>
    <row r="6" spans="2:11" ht="24.95" customHeight="1" x14ac:dyDescent="0.3">
      <c r="B6" s="431"/>
      <c r="C6" s="25" t="s">
        <v>116</v>
      </c>
      <c r="D6" s="20" t="s">
        <v>69</v>
      </c>
      <c r="E6" s="71"/>
      <c r="F6" s="128">
        <f>E5</f>
        <v>724324</v>
      </c>
      <c r="G6" s="1"/>
      <c r="H6" s="1"/>
    </row>
    <row r="7" spans="2:11" ht="24.95" customHeight="1" x14ac:dyDescent="0.3">
      <c r="B7" s="430" t="s">
        <v>241</v>
      </c>
      <c r="C7" s="59" t="s">
        <v>206</v>
      </c>
      <c r="D7" s="20" t="s">
        <v>172</v>
      </c>
      <c r="E7" s="71">
        <f>C51</f>
        <v>2238800</v>
      </c>
      <c r="F7" s="128"/>
      <c r="G7" s="1"/>
      <c r="H7" s="1"/>
    </row>
    <row r="8" spans="2:11" ht="24.95" customHeight="1" x14ac:dyDescent="0.3">
      <c r="B8" s="431"/>
      <c r="C8" s="25" t="s">
        <v>118</v>
      </c>
      <c r="D8" s="20" t="s">
        <v>173</v>
      </c>
      <c r="E8" s="71"/>
      <c r="F8" s="128">
        <f>E7</f>
        <v>2238800</v>
      </c>
      <c r="G8" s="1" t="s">
        <v>110</v>
      </c>
      <c r="H8" s="73" t="s">
        <v>197</v>
      </c>
      <c r="I8" s="74"/>
      <c r="J8" s="74"/>
      <c r="K8" s="74"/>
    </row>
    <row r="9" spans="2:11" ht="24.95" customHeight="1" x14ac:dyDescent="0.3">
      <c r="B9" s="430" t="s">
        <v>241</v>
      </c>
      <c r="C9" s="59" t="s">
        <v>207</v>
      </c>
      <c r="D9" s="20" t="s">
        <v>174</v>
      </c>
      <c r="E9" s="71">
        <f>H39</f>
        <v>355000</v>
      </c>
      <c r="F9" s="128"/>
      <c r="G9" s="1"/>
      <c r="H9" s="1"/>
    </row>
    <row r="10" spans="2:11" ht="24.95" customHeight="1" x14ac:dyDescent="0.3">
      <c r="B10" s="431"/>
      <c r="C10" s="25" t="s">
        <v>119</v>
      </c>
      <c r="D10" s="20" t="s">
        <v>175</v>
      </c>
      <c r="E10" s="71"/>
      <c r="F10" s="128">
        <f>E9</f>
        <v>355000</v>
      </c>
      <c r="G10" s="1"/>
      <c r="H10" s="1"/>
    </row>
    <row r="11" spans="2:11" ht="24.95" customHeight="1" x14ac:dyDescent="0.3">
      <c r="B11" s="430" t="s">
        <v>241</v>
      </c>
      <c r="C11" s="23" t="s">
        <v>141</v>
      </c>
      <c r="D11" s="20" t="s">
        <v>176</v>
      </c>
      <c r="E11" s="51">
        <v>347225</v>
      </c>
      <c r="F11" s="129"/>
      <c r="G11" s="1"/>
      <c r="H11" s="1"/>
    </row>
    <row r="12" spans="2:11" ht="24.95" customHeight="1" x14ac:dyDescent="0.3">
      <c r="B12" s="431"/>
      <c r="C12" s="25" t="s">
        <v>115</v>
      </c>
      <c r="D12" s="20" t="s">
        <v>58</v>
      </c>
      <c r="E12" s="51"/>
      <c r="F12" s="129">
        <f>E11</f>
        <v>347225</v>
      </c>
      <c r="G12" s="1"/>
      <c r="H12" s="1"/>
    </row>
    <row r="13" spans="2:11" ht="24.95" customHeight="1" x14ac:dyDescent="0.3">
      <c r="B13" s="430" t="s">
        <v>241</v>
      </c>
      <c r="C13" s="23" t="s">
        <v>140</v>
      </c>
      <c r="D13" s="20" t="s">
        <v>178</v>
      </c>
      <c r="E13" s="51">
        <v>578563</v>
      </c>
      <c r="F13" s="129"/>
      <c r="G13" s="1"/>
      <c r="H13" s="1"/>
    </row>
    <row r="14" spans="2:11" ht="24.95" customHeight="1" x14ac:dyDescent="0.3">
      <c r="B14" s="431"/>
      <c r="C14" s="25" t="s">
        <v>138</v>
      </c>
      <c r="D14" s="20" t="s">
        <v>177</v>
      </c>
      <c r="E14" s="51"/>
      <c r="F14" s="129">
        <f>E13</f>
        <v>578563</v>
      </c>
      <c r="G14" s="1"/>
      <c r="H14" s="1"/>
    </row>
    <row r="15" spans="2:11" ht="24.95" customHeight="1" x14ac:dyDescent="0.3">
      <c r="B15" s="430" t="s">
        <v>241</v>
      </c>
      <c r="C15" s="23" t="s">
        <v>108</v>
      </c>
      <c r="D15" s="20" t="s">
        <v>180</v>
      </c>
      <c r="E15" s="51">
        <v>5824830</v>
      </c>
      <c r="F15" s="128"/>
      <c r="G15" s="1"/>
      <c r="H15" s="1"/>
    </row>
    <row r="16" spans="2:11" ht="24.95" customHeight="1" x14ac:dyDescent="0.3">
      <c r="B16" s="431"/>
      <c r="C16" s="25" t="s">
        <v>151</v>
      </c>
      <c r="D16" s="20" t="s">
        <v>179</v>
      </c>
      <c r="E16" s="72"/>
      <c r="F16" s="129">
        <f>E15</f>
        <v>5824830</v>
      </c>
      <c r="G16" s="1"/>
      <c r="H16" s="1"/>
    </row>
    <row r="17" spans="2:10" ht="24.95" customHeight="1" x14ac:dyDescent="0.3">
      <c r="B17" s="430" t="s">
        <v>241</v>
      </c>
      <c r="C17" s="23" t="s">
        <v>157</v>
      </c>
      <c r="D17" s="20" t="s">
        <v>100</v>
      </c>
      <c r="E17" s="51">
        <v>3054300</v>
      </c>
      <c r="F17" s="129"/>
      <c r="G17" s="1"/>
      <c r="H17" s="1"/>
    </row>
    <row r="18" spans="2:10" ht="24.95" customHeight="1" x14ac:dyDescent="0.3">
      <c r="B18" s="431"/>
      <c r="C18" s="25" t="s">
        <v>114</v>
      </c>
      <c r="D18" s="20" t="s">
        <v>67</v>
      </c>
      <c r="E18" s="51"/>
      <c r="F18" s="129">
        <f>E17</f>
        <v>3054300</v>
      </c>
      <c r="G18" s="1"/>
      <c r="H18" s="1"/>
    </row>
    <row r="19" spans="2:10" ht="24.95" customHeight="1" x14ac:dyDescent="0.3">
      <c r="B19" s="430" t="s">
        <v>241</v>
      </c>
      <c r="C19" s="23" t="s">
        <v>158</v>
      </c>
      <c r="D19" s="20" t="s">
        <v>181</v>
      </c>
      <c r="E19" s="51">
        <v>541498.09499999997</v>
      </c>
      <c r="F19" s="128"/>
      <c r="G19" s="1"/>
      <c r="H19" s="1"/>
    </row>
    <row r="20" spans="2:10" ht="24.95" customHeight="1" thickBot="1" x14ac:dyDescent="0.35">
      <c r="B20" s="431"/>
      <c r="C20" s="25" t="s">
        <v>113</v>
      </c>
      <c r="D20" s="20" t="s">
        <v>61</v>
      </c>
      <c r="E20" s="72"/>
      <c r="F20" s="129">
        <f>E19</f>
        <v>541498.09499999997</v>
      </c>
      <c r="G20" s="1"/>
      <c r="H20" s="1"/>
    </row>
    <row r="21" spans="2:10" s="2" customFormat="1" ht="24.95" customHeight="1" thickBot="1" x14ac:dyDescent="0.3">
      <c r="B21" s="367" t="s">
        <v>23</v>
      </c>
      <c r="C21" s="361"/>
      <c r="D21" s="361"/>
      <c r="E21" s="89">
        <f>SUM(E5:E20)</f>
        <v>13664540.095000001</v>
      </c>
      <c r="F21" s="90">
        <f>SUM(F5:F20)</f>
        <v>13664540.095000001</v>
      </c>
      <c r="G21" s="5"/>
      <c r="H21" s="5"/>
    </row>
    <row r="22" spans="2:10" ht="24.95" customHeight="1" thickBot="1" x14ac:dyDescent="0.35"/>
    <row r="23" spans="2:10" ht="24.95" customHeight="1" thickBot="1" x14ac:dyDescent="0.35">
      <c r="B23" s="409" t="s">
        <v>223</v>
      </c>
      <c r="C23" s="410"/>
      <c r="D23" s="410"/>
      <c r="E23" s="411"/>
      <c r="F23" s="77"/>
      <c r="G23" s="409" t="s">
        <v>224</v>
      </c>
      <c r="H23" s="410"/>
      <c r="I23" s="410"/>
      <c r="J23" s="411"/>
    </row>
    <row r="24" spans="2:10" ht="24.95" customHeight="1" x14ac:dyDescent="0.3">
      <c r="B24" s="415" t="s">
        <v>344</v>
      </c>
      <c r="C24" s="103" t="s">
        <v>340</v>
      </c>
      <c r="D24" s="417" t="s">
        <v>212</v>
      </c>
      <c r="E24" s="104">
        <v>1341900</v>
      </c>
      <c r="F24" s="77"/>
      <c r="G24" s="105" t="s">
        <v>213</v>
      </c>
      <c r="H24" s="100" t="s">
        <v>349</v>
      </c>
      <c r="I24" s="432" t="s">
        <v>212</v>
      </c>
      <c r="J24" s="96">
        <v>780000</v>
      </c>
    </row>
    <row r="25" spans="2:10" ht="24.95" customHeight="1" x14ac:dyDescent="0.3">
      <c r="B25" s="415"/>
      <c r="C25" s="100" t="s">
        <v>242</v>
      </c>
      <c r="D25" s="418"/>
      <c r="E25" s="96">
        <v>874500</v>
      </c>
      <c r="F25" s="77"/>
      <c r="G25" s="105"/>
      <c r="H25" s="100" t="s">
        <v>242</v>
      </c>
      <c r="I25" s="424"/>
      <c r="J25" s="97">
        <v>870000</v>
      </c>
    </row>
    <row r="26" spans="2:10" ht="24.95" customHeight="1" x14ac:dyDescent="0.3">
      <c r="B26" s="415"/>
      <c r="C26" s="100"/>
      <c r="D26" s="418"/>
      <c r="E26" s="96">
        <v>1075000</v>
      </c>
      <c r="F26" s="77"/>
      <c r="G26" s="105"/>
      <c r="H26" s="100"/>
      <c r="I26" s="433"/>
      <c r="J26" s="294">
        <f>J24+J25</f>
        <v>1650000</v>
      </c>
    </row>
    <row r="27" spans="2:10" ht="24.95" customHeight="1" x14ac:dyDescent="0.3">
      <c r="B27" s="415"/>
      <c r="C27" s="100" t="s">
        <v>354</v>
      </c>
      <c r="D27" s="418"/>
      <c r="E27" s="291">
        <v>1575000</v>
      </c>
      <c r="F27" s="77"/>
      <c r="G27" s="105"/>
      <c r="H27" s="100" t="s">
        <v>358</v>
      </c>
      <c r="I27" s="423" t="s">
        <v>215</v>
      </c>
      <c r="J27" s="96">
        <v>0</v>
      </c>
    </row>
    <row r="28" spans="2:10" ht="24.95" customHeight="1" x14ac:dyDescent="0.3">
      <c r="B28" s="416"/>
      <c r="C28" s="101"/>
      <c r="D28" s="418"/>
      <c r="E28" s="292">
        <v>2520000</v>
      </c>
      <c r="F28" s="77"/>
      <c r="G28" s="105"/>
      <c r="H28" s="100"/>
      <c r="I28" s="424"/>
      <c r="J28" s="97">
        <v>1400000</v>
      </c>
    </row>
    <row r="29" spans="2:10" ht="24.95" customHeight="1" x14ac:dyDescent="0.3">
      <c r="B29" s="414" t="s">
        <v>214</v>
      </c>
      <c r="C29" s="99" t="s">
        <v>341</v>
      </c>
      <c r="D29" s="419"/>
      <c r="E29" s="294">
        <f>SUM(E24:E28)</f>
        <v>7386400</v>
      </c>
      <c r="F29" s="77"/>
      <c r="G29" s="106"/>
      <c r="H29" s="101"/>
      <c r="I29" s="433"/>
      <c r="J29" s="97">
        <f>J27+J28</f>
        <v>1400000</v>
      </c>
    </row>
    <row r="30" spans="2:10" ht="24.95" customHeight="1" x14ac:dyDescent="0.3">
      <c r="B30" s="415"/>
      <c r="C30" s="100" t="s">
        <v>242</v>
      </c>
      <c r="D30" s="420" t="s">
        <v>215</v>
      </c>
      <c r="E30" s="96">
        <v>0</v>
      </c>
      <c r="F30" s="77"/>
      <c r="G30" s="107" t="s">
        <v>216</v>
      </c>
      <c r="H30" s="289" t="s">
        <v>350</v>
      </c>
      <c r="I30" s="423" t="s">
        <v>217</v>
      </c>
      <c r="J30" s="96">
        <v>735000</v>
      </c>
    </row>
    <row r="31" spans="2:10" ht="24.95" customHeight="1" x14ac:dyDescent="0.3">
      <c r="B31" s="415"/>
      <c r="C31" s="100" t="s">
        <v>351</v>
      </c>
      <c r="D31" s="418"/>
      <c r="E31" s="96">
        <v>0</v>
      </c>
      <c r="F31" s="77"/>
      <c r="G31" s="105"/>
      <c r="H31" s="289" t="s">
        <v>352</v>
      </c>
      <c r="I31" s="424"/>
      <c r="J31" s="97">
        <v>1960000</v>
      </c>
    </row>
    <row r="32" spans="2:10" ht="24.95" customHeight="1" thickBot="1" x14ac:dyDescent="0.35">
      <c r="B32" s="415"/>
      <c r="C32" s="100"/>
      <c r="D32" s="418"/>
      <c r="E32" s="96">
        <v>0</v>
      </c>
      <c r="F32" s="77"/>
      <c r="G32" s="105"/>
      <c r="H32" s="289" t="s">
        <v>353</v>
      </c>
      <c r="I32" s="425"/>
      <c r="J32" s="108">
        <f>J30+J31</f>
        <v>2695000</v>
      </c>
    </row>
    <row r="33" spans="2:10" ht="24.95" customHeight="1" thickBot="1" x14ac:dyDescent="0.35">
      <c r="B33" s="415"/>
      <c r="C33" s="101"/>
      <c r="D33" s="418"/>
      <c r="E33" s="291">
        <v>0</v>
      </c>
      <c r="F33" s="77"/>
      <c r="G33" s="105"/>
      <c r="H33" s="100"/>
      <c r="I33" s="79"/>
      <c r="J33" s="102"/>
    </row>
    <row r="34" spans="2:10" ht="24.95" customHeight="1" thickBot="1" x14ac:dyDescent="0.35">
      <c r="B34" s="414" t="s">
        <v>342</v>
      </c>
      <c r="C34" s="122" t="s">
        <v>346</v>
      </c>
      <c r="D34" s="418"/>
      <c r="E34" s="292">
        <v>0</v>
      </c>
      <c r="F34" s="77"/>
      <c r="G34" s="426" t="s">
        <v>218</v>
      </c>
      <c r="H34" s="427"/>
      <c r="I34" s="79"/>
      <c r="J34" s="102"/>
    </row>
    <row r="35" spans="2:10" ht="24.95" customHeight="1" x14ac:dyDescent="0.3">
      <c r="B35" s="415"/>
      <c r="C35" s="95" t="s">
        <v>242</v>
      </c>
      <c r="D35" s="419"/>
      <c r="E35" s="294">
        <f>SUM(E30:E34)</f>
        <v>0</v>
      </c>
      <c r="F35" s="77"/>
      <c r="G35" s="106" t="s">
        <v>212</v>
      </c>
      <c r="H35" s="115">
        <f>J26</f>
        <v>1650000</v>
      </c>
      <c r="I35" s="79"/>
      <c r="J35" s="102"/>
    </row>
    <row r="36" spans="2:10" ht="24.95" customHeight="1" x14ac:dyDescent="0.3">
      <c r="B36" s="415"/>
      <c r="C36" s="95" t="s">
        <v>356</v>
      </c>
      <c r="D36" s="423" t="s">
        <v>219</v>
      </c>
      <c r="E36" s="288">
        <v>642600</v>
      </c>
      <c r="F36" s="77"/>
      <c r="G36" s="120" t="s">
        <v>215</v>
      </c>
      <c r="H36" s="114">
        <f>J29</f>
        <v>1400000</v>
      </c>
      <c r="I36" s="79"/>
      <c r="J36" s="102"/>
    </row>
    <row r="37" spans="2:10" ht="24.95" customHeight="1" x14ac:dyDescent="0.3">
      <c r="B37" s="416"/>
      <c r="C37" s="98"/>
      <c r="D37" s="424"/>
      <c r="E37" s="288">
        <v>808500</v>
      </c>
      <c r="F37" s="77"/>
      <c r="G37" s="120"/>
      <c r="H37" s="115">
        <f>H35+H36</f>
        <v>3050000</v>
      </c>
      <c r="I37" s="80"/>
      <c r="J37" s="80"/>
    </row>
    <row r="38" spans="2:10" ht="24.95" customHeight="1" thickBot="1" x14ac:dyDescent="0.35">
      <c r="B38" s="414" t="s">
        <v>343</v>
      </c>
      <c r="C38" s="122" t="s">
        <v>347</v>
      </c>
      <c r="D38" s="424"/>
      <c r="E38" s="288">
        <v>602000</v>
      </c>
      <c r="F38" s="77"/>
      <c r="G38" s="121" t="s">
        <v>219</v>
      </c>
      <c r="H38" s="124">
        <f>J32</f>
        <v>2695000</v>
      </c>
      <c r="I38" s="80"/>
      <c r="J38" s="80"/>
    </row>
    <row r="39" spans="2:10" ht="24.95" customHeight="1" thickBot="1" x14ac:dyDescent="0.35">
      <c r="B39" s="415"/>
      <c r="C39" s="95" t="s">
        <v>242</v>
      </c>
      <c r="D39" s="424"/>
      <c r="E39" s="288">
        <v>1354500</v>
      </c>
      <c r="F39" s="77"/>
      <c r="G39" s="116" t="s">
        <v>220</v>
      </c>
      <c r="H39" s="123">
        <f>H37-H38</f>
        <v>355000</v>
      </c>
      <c r="I39" s="80"/>
      <c r="J39" s="80"/>
    </row>
    <row r="40" spans="2:10" ht="24.95" customHeight="1" x14ac:dyDescent="0.3">
      <c r="B40" s="415"/>
      <c r="C40" s="95" t="s">
        <v>357</v>
      </c>
      <c r="D40" s="424"/>
      <c r="E40" s="278">
        <v>1740000</v>
      </c>
      <c r="F40" s="77"/>
      <c r="G40" s="80"/>
      <c r="H40" s="80"/>
      <c r="I40" s="80"/>
      <c r="J40" s="80"/>
    </row>
    <row r="41" spans="2:10" ht="24.95" customHeight="1" thickBot="1" x14ac:dyDescent="0.35">
      <c r="B41" s="416"/>
      <c r="C41" s="98"/>
      <c r="D41" s="425"/>
      <c r="E41" s="293">
        <f>SUM(E36:E40)</f>
        <v>5147600</v>
      </c>
      <c r="F41" s="77"/>
      <c r="G41" s="80"/>
      <c r="H41" s="80"/>
      <c r="I41" s="80"/>
      <c r="J41" s="80"/>
    </row>
    <row r="42" spans="2:10" ht="24.95" customHeight="1" x14ac:dyDescent="0.3">
      <c r="B42" s="415" t="s">
        <v>345</v>
      </c>
      <c r="C42" s="99" t="s">
        <v>348</v>
      </c>
      <c r="D42" s="290"/>
      <c r="E42" s="290"/>
      <c r="F42" s="77"/>
      <c r="G42" s="80"/>
      <c r="H42" s="80"/>
      <c r="I42" s="80"/>
      <c r="J42" s="80"/>
    </row>
    <row r="43" spans="2:10" ht="24.95" customHeight="1" x14ac:dyDescent="0.3">
      <c r="B43" s="415"/>
      <c r="C43" s="100" t="s">
        <v>242</v>
      </c>
      <c r="D43" s="290"/>
      <c r="E43" s="290"/>
      <c r="F43" s="77"/>
      <c r="G43" s="80"/>
      <c r="H43" s="80"/>
      <c r="I43" s="80"/>
      <c r="J43" s="80"/>
    </row>
    <row r="44" spans="2:10" ht="24.95" customHeight="1" x14ac:dyDescent="0.3">
      <c r="B44" s="415"/>
      <c r="C44" s="100" t="s">
        <v>355</v>
      </c>
      <c r="D44" s="290"/>
      <c r="E44" s="290"/>
      <c r="F44" s="77"/>
      <c r="G44" s="80"/>
      <c r="H44" s="80"/>
      <c r="I44" s="80"/>
      <c r="J44" s="80"/>
    </row>
    <row r="45" spans="2:10" ht="24.95" customHeight="1" thickBot="1" x14ac:dyDescent="0.35">
      <c r="B45" s="415"/>
      <c r="C45" s="100"/>
      <c r="D45" s="290"/>
      <c r="E45" s="290"/>
      <c r="F45" s="77"/>
      <c r="G45" s="80"/>
      <c r="H45" s="80"/>
      <c r="I45" s="80"/>
      <c r="J45" s="80"/>
    </row>
    <row r="46" spans="2:10" ht="24.95" customHeight="1" thickBot="1" x14ac:dyDescent="0.35">
      <c r="B46" s="421" t="s">
        <v>218</v>
      </c>
      <c r="C46" s="422"/>
      <c r="D46" s="290"/>
      <c r="E46" s="290"/>
      <c r="F46" s="77"/>
      <c r="G46" s="80"/>
      <c r="H46" s="80"/>
      <c r="I46" s="80"/>
      <c r="J46" s="80"/>
    </row>
    <row r="47" spans="2:10" ht="24.95" customHeight="1" x14ac:dyDescent="0.3">
      <c r="B47" s="117" t="s">
        <v>212</v>
      </c>
      <c r="C47" s="113">
        <f>E29</f>
        <v>7386400</v>
      </c>
      <c r="D47" s="290"/>
      <c r="E47" s="290"/>
      <c r="F47" s="77"/>
      <c r="G47" s="80"/>
      <c r="H47" s="80"/>
      <c r="I47" s="80"/>
      <c r="J47" s="80"/>
    </row>
    <row r="48" spans="2:10" ht="24.95" customHeight="1" x14ac:dyDescent="0.3">
      <c r="B48" s="118" t="s">
        <v>215</v>
      </c>
      <c r="C48" s="114">
        <f>E35</f>
        <v>0</v>
      </c>
      <c r="D48" s="290"/>
      <c r="E48" s="290"/>
      <c r="F48" s="77"/>
      <c r="G48" s="80"/>
      <c r="H48" s="80"/>
      <c r="I48" s="80"/>
      <c r="J48" s="80"/>
    </row>
    <row r="49" spans="2:10" ht="24.95" customHeight="1" x14ac:dyDescent="0.3">
      <c r="B49" s="118"/>
      <c r="C49" s="115">
        <f>C47+C48</f>
        <v>7386400</v>
      </c>
      <c r="D49" s="290"/>
      <c r="E49" s="290"/>
      <c r="F49" s="77"/>
      <c r="G49" s="80"/>
      <c r="H49" s="80"/>
      <c r="I49" s="80"/>
      <c r="J49" s="80"/>
    </row>
    <row r="50" spans="2:10" ht="24.95" customHeight="1" thickBot="1" x14ac:dyDescent="0.35">
      <c r="B50" s="119" t="s">
        <v>219</v>
      </c>
      <c r="C50" s="115">
        <f>E41</f>
        <v>5147600</v>
      </c>
      <c r="D50" s="290"/>
      <c r="E50" s="290"/>
      <c r="F50" s="77"/>
      <c r="G50" s="80"/>
      <c r="H50" s="80"/>
      <c r="I50" s="80"/>
      <c r="J50" s="80"/>
    </row>
    <row r="51" spans="2:10" ht="24.95" customHeight="1" thickBot="1" x14ac:dyDescent="0.35">
      <c r="B51" s="92" t="s">
        <v>220</v>
      </c>
      <c r="C51" s="91">
        <f>C49-C50</f>
        <v>2238800</v>
      </c>
      <c r="D51" s="79"/>
      <c r="E51" s="102"/>
      <c r="F51" s="77"/>
      <c r="G51" s="80"/>
      <c r="H51" s="80"/>
      <c r="I51" s="80"/>
      <c r="J51" s="80"/>
    </row>
    <row r="52" spans="2:10" ht="24.95" customHeight="1" thickBot="1" x14ac:dyDescent="0.35">
      <c r="B52" s="80"/>
      <c r="C52" s="81"/>
      <c r="D52" s="79"/>
      <c r="E52" s="102"/>
      <c r="F52" s="80"/>
      <c r="G52" s="80"/>
      <c r="H52" s="80"/>
      <c r="I52" s="80"/>
      <c r="J52" s="80"/>
    </row>
    <row r="53" spans="2:10" ht="24.95" customHeight="1" x14ac:dyDescent="0.3">
      <c r="B53" s="412" t="s">
        <v>221</v>
      </c>
      <c r="C53" s="413"/>
      <c r="D53" s="79"/>
      <c r="E53" s="102"/>
      <c r="F53" s="80"/>
      <c r="G53" s="80"/>
      <c r="H53" s="80"/>
      <c r="I53" s="80"/>
      <c r="J53" s="80"/>
    </row>
    <row r="54" spans="2:10" ht="24.95" customHeight="1" x14ac:dyDescent="0.3">
      <c r="B54" s="109" t="s">
        <v>80</v>
      </c>
      <c r="C54" s="110">
        <f>'Neraca Saldo'!E32</f>
        <v>78075500</v>
      </c>
      <c r="D54" s="79"/>
      <c r="E54" s="102"/>
      <c r="F54" s="80"/>
      <c r="G54" s="80"/>
      <c r="H54" s="80"/>
      <c r="I54" s="80"/>
      <c r="J54" s="80"/>
    </row>
    <row r="55" spans="2:10" ht="24.95" customHeight="1" x14ac:dyDescent="0.3">
      <c r="B55" s="109" t="s">
        <v>81</v>
      </c>
      <c r="C55" s="110">
        <f>'Neraca Saldo'!E33</f>
        <v>9376000</v>
      </c>
      <c r="D55" s="80"/>
      <c r="E55" s="77"/>
      <c r="F55" s="80"/>
      <c r="G55" s="80"/>
      <c r="H55" s="80"/>
      <c r="I55" s="80"/>
      <c r="J55" s="80"/>
    </row>
    <row r="56" spans="2:10" ht="24.95" customHeight="1" x14ac:dyDescent="0.3">
      <c r="B56" s="109" t="s">
        <v>82</v>
      </c>
      <c r="C56" s="110">
        <f>'Neraca Saldo'!E34</f>
        <v>1721597</v>
      </c>
      <c r="D56" s="80"/>
      <c r="E56" s="77"/>
      <c r="F56" s="80"/>
      <c r="G56" s="80"/>
      <c r="H56" s="80"/>
      <c r="I56" s="80"/>
      <c r="J56" s="80"/>
    </row>
    <row r="57" spans="2:10" ht="24.95" customHeight="1" x14ac:dyDescent="0.3">
      <c r="B57" s="109" t="s">
        <v>86</v>
      </c>
      <c r="C57" s="110">
        <f>'Neraca Saldo'!E35</f>
        <v>4273500</v>
      </c>
      <c r="D57" s="80"/>
      <c r="E57" s="77"/>
      <c r="F57" s="80"/>
      <c r="G57" s="80"/>
      <c r="H57" s="80"/>
      <c r="I57" s="80"/>
      <c r="J57" s="80"/>
    </row>
    <row r="58" spans="2:10" ht="24.95" customHeight="1" x14ac:dyDescent="0.3">
      <c r="B58" s="109" t="s">
        <v>87</v>
      </c>
      <c r="C58" s="110">
        <f>'Neraca Saldo'!E36</f>
        <v>1448648</v>
      </c>
      <c r="D58" s="80"/>
      <c r="E58" s="77"/>
      <c r="F58" s="80"/>
      <c r="G58" s="80"/>
      <c r="H58" s="80"/>
      <c r="I58" s="80"/>
      <c r="J58" s="80"/>
    </row>
    <row r="59" spans="2:10" ht="24.95" customHeight="1" x14ac:dyDescent="0.3">
      <c r="B59" s="109" t="s">
        <v>91</v>
      </c>
      <c r="C59" s="110">
        <f>'Neraca Saldo'!E37</f>
        <v>12430000</v>
      </c>
      <c r="D59" s="80"/>
      <c r="E59" s="77"/>
      <c r="F59" s="80"/>
      <c r="G59" s="80"/>
      <c r="H59" s="80"/>
    </row>
    <row r="60" spans="2:10" ht="24.95" customHeight="1" thickBot="1" x14ac:dyDescent="0.35">
      <c r="B60" s="111" t="s">
        <v>196</v>
      </c>
      <c r="C60" s="112">
        <f>'Neraca Saldo'!E38</f>
        <v>974374</v>
      </c>
      <c r="D60" s="80"/>
      <c r="E60" s="77"/>
      <c r="F60" s="80"/>
      <c r="G60" s="80"/>
      <c r="H60" s="80"/>
    </row>
    <row r="61" spans="2:10" ht="24.95" customHeight="1" thickBot="1" x14ac:dyDescent="0.35">
      <c r="B61" s="93" t="s">
        <v>222</v>
      </c>
      <c r="C61" s="94">
        <f>SUM(C54:C60)</f>
        <v>108299619</v>
      </c>
      <c r="D61" s="80"/>
      <c r="E61" s="77"/>
      <c r="F61" s="80"/>
      <c r="G61" s="80"/>
      <c r="H61" s="80"/>
    </row>
    <row r="62" spans="2:10" ht="24.95" customHeight="1" thickBot="1" x14ac:dyDescent="0.35">
      <c r="B62" s="78"/>
      <c r="C62" s="82"/>
      <c r="D62" s="80"/>
      <c r="E62" s="77"/>
    </row>
    <row r="63" spans="2:10" ht="24.95" customHeight="1" thickBot="1" x14ac:dyDescent="0.35">
      <c r="B63" s="407" t="s">
        <v>421</v>
      </c>
      <c r="C63" s="408"/>
      <c r="D63" s="80"/>
      <c r="E63" s="77"/>
    </row>
    <row r="64" spans="2:10" ht="24.95" customHeight="1" thickBot="1" x14ac:dyDescent="0.35">
      <c r="B64" s="83"/>
      <c r="C64" s="84"/>
      <c r="D64" s="80"/>
      <c r="E64" s="77"/>
    </row>
    <row r="65" spans="2:5" ht="24.95" customHeight="1" x14ac:dyDescent="0.3">
      <c r="B65" s="80"/>
      <c r="C65" s="80"/>
      <c r="D65" s="80"/>
      <c r="E65" s="77"/>
    </row>
    <row r="66" spans="2:5" ht="24.95" customHeight="1" x14ac:dyDescent="0.3">
      <c r="D66" s="80"/>
      <c r="E66" s="77"/>
    </row>
    <row r="67" spans="2:5" ht="24.95" customHeight="1" x14ac:dyDescent="0.3">
      <c r="D67" s="80"/>
      <c r="E67" s="77"/>
    </row>
    <row r="68" spans="2:5" ht="24.95" customHeight="1" x14ac:dyDescent="0.3">
      <c r="D68" s="80"/>
      <c r="E68" s="77"/>
    </row>
  </sheetData>
  <autoFilter ref="B4:F21"/>
  <mergeCells count="28">
    <mergeCell ref="G34:H34"/>
    <mergeCell ref="B21:D21"/>
    <mergeCell ref="B1:F1"/>
    <mergeCell ref="B2:F2"/>
    <mergeCell ref="B5:B6"/>
    <mergeCell ref="B11:B12"/>
    <mergeCell ref="B13:B14"/>
    <mergeCell ref="B15:B16"/>
    <mergeCell ref="B17:B18"/>
    <mergeCell ref="B19:B20"/>
    <mergeCell ref="B7:B8"/>
    <mergeCell ref="B9:B10"/>
    <mergeCell ref="G23:J23"/>
    <mergeCell ref="I24:I26"/>
    <mergeCell ref="I27:I29"/>
    <mergeCell ref="I30:I32"/>
    <mergeCell ref="B63:C63"/>
    <mergeCell ref="B23:E23"/>
    <mergeCell ref="B53:C53"/>
    <mergeCell ref="B34:B37"/>
    <mergeCell ref="B38:B41"/>
    <mergeCell ref="B24:B28"/>
    <mergeCell ref="B29:B33"/>
    <mergeCell ref="B42:B45"/>
    <mergeCell ref="D24:D29"/>
    <mergeCell ref="D30:D35"/>
    <mergeCell ref="B46:C46"/>
    <mergeCell ref="D36:D4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4"/>
  <sheetViews>
    <sheetView tabSelected="1" zoomScaleNormal="100" workbookViewId="0">
      <pane ySplit="5" topLeftCell="A6" activePane="bottomLeft" state="frozen"/>
      <selection activeCell="H55" sqref="H55"/>
      <selection pane="bottomLeft" activeCell="E5" sqref="E5"/>
    </sheetView>
  </sheetViews>
  <sheetFormatPr defaultRowHeight="24.95" customHeight="1" x14ac:dyDescent="0.25"/>
  <cols>
    <col min="1" max="1" width="6.85546875" style="1" customWidth="1"/>
    <col min="2" max="2" width="40.42578125" style="205" customWidth="1"/>
    <col min="3" max="3" width="11.28515625" style="37" customWidth="1"/>
    <col min="4" max="4" width="16.28515625" style="64" customWidth="1"/>
    <col min="5" max="5" width="18.42578125" style="64" customWidth="1"/>
    <col min="6" max="6" width="16.140625" style="64" customWidth="1"/>
    <col min="7" max="7" width="15.5703125" style="64" customWidth="1"/>
    <col min="8" max="8" width="18.140625" style="64" customWidth="1"/>
    <col min="9" max="9" width="16.42578125" style="64" customWidth="1"/>
    <col min="10" max="10" width="26" style="1" customWidth="1"/>
    <col min="11" max="11" width="23.5703125" style="1" customWidth="1"/>
    <col min="12" max="16384" width="9.140625" style="1"/>
  </cols>
  <sheetData>
    <row r="1" spans="2:10" ht="24.95" customHeight="1" x14ac:dyDescent="0.35">
      <c r="B1" s="436"/>
      <c r="C1" s="436"/>
      <c r="D1" s="436"/>
      <c r="E1" s="436"/>
      <c r="F1" s="436"/>
      <c r="G1" s="436"/>
      <c r="H1" s="436"/>
      <c r="I1" s="436"/>
    </row>
    <row r="2" spans="2:10" ht="24.95" customHeight="1" x14ac:dyDescent="0.35">
      <c r="B2" s="437"/>
      <c r="C2" s="437"/>
      <c r="D2" s="437"/>
      <c r="E2" s="437"/>
      <c r="F2" s="437"/>
      <c r="G2" s="437"/>
      <c r="H2" s="437"/>
      <c r="I2" s="437"/>
    </row>
    <row r="3" spans="2:10" ht="24.95" customHeight="1" thickBot="1" x14ac:dyDescent="0.4">
      <c r="B3" s="230"/>
      <c r="C3" s="360"/>
      <c r="D3" s="347"/>
      <c r="E3" s="347"/>
      <c r="F3" s="347"/>
      <c r="G3" s="347"/>
      <c r="H3" s="347"/>
      <c r="I3" s="347"/>
    </row>
    <row r="4" spans="2:10" ht="24.95" customHeight="1" x14ac:dyDescent="0.25">
      <c r="B4" s="386" t="s">
        <v>2</v>
      </c>
      <c r="C4" s="384" t="s">
        <v>3</v>
      </c>
      <c r="D4" s="440" t="s">
        <v>18</v>
      </c>
      <c r="E4" s="440"/>
      <c r="F4" s="440" t="s">
        <v>19</v>
      </c>
      <c r="G4" s="440"/>
      <c r="H4" s="440" t="s">
        <v>20</v>
      </c>
      <c r="I4" s="441"/>
      <c r="J4" s="60"/>
    </row>
    <row r="5" spans="2:10" ht="24.95" customHeight="1" thickBot="1" x14ac:dyDescent="0.3">
      <c r="B5" s="438"/>
      <c r="C5" s="439"/>
      <c r="D5" s="358" t="s">
        <v>21</v>
      </c>
      <c r="E5" s="358" t="s">
        <v>22</v>
      </c>
      <c r="F5" s="358" t="s">
        <v>21</v>
      </c>
      <c r="G5" s="358" t="s">
        <v>22</v>
      </c>
      <c r="H5" s="358" t="s">
        <v>21</v>
      </c>
      <c r="I5" s="359" t="s">
        <v>22</v>
      </c>
    </row>
    <row r="6" spans="2:10" ht="24.95" customHeight="1" x14ac:dyDescent="0.25">
      <c r="B6" s="353" t="s">
        <v>254</v>
      </c>
      <c r="C6" s="189">
        <v>1000.01</v>
      </c>
      <c r="D6" s="450">
        <f>'Buku besar'!G40</f>
        <v>1080924</v>
      </c>
      <c r="E6" s="450"/>
      <c r="F6" s="451"/>
      <c r="G6" s="451"/>
      <c r="H6" s="451">
        <f>D6</f>
        <v>1080924</v>
      </c>
      <c r="I6" s="452"/>
      <c r="J6" s="60">
        <f>SUM(H6:H9)</f>
        <v>1129952039.8499999</v>
      </c>
    </row>
    <row r="7" spans="2:10" ht="24.95" customHeight="1" x14ac:dyDescent="0.25">
      <c r="B7" s="284" t="s">
        <v>6</v>
      </c>
      <c r="C7" s="20" t="s">
        <v>103</v>
      </c>
      <c r="D7" s="453">
        <f>'Buku besar'!G71</f>
        <v>0</v>
      </c>
      <c r="E7" s="454"/>
      <c r="F7" s="455"/>
      <c r="G7" s="455"/>
      <c r="H7" s="455">
        <f t="shared" ref="H6:H13" si="0">D7</f>
        <v>0</v>
      </c>
      <c r="I7" s="456"/>
    </row>
    <row r="8" spans="2:10" ht="24.95" customHeight="1" x14ac:dyDescent="0.25">
      <c r="B8" s="284" t="s">
        <v>211</v>
      </c>
      <c r="C8" s="20" t="s">
        <v>53</v>
      </c>
      <c r="D8" s="454">
        <f>'Buku besar'!G141</f>
        <v>1121867163</v>
      </c>
      <c r="E8" s="454"/>
      <c r="F8" s="455"/>
      <c r="G8" s="455"/>
      <c r="H8" s="455">
        <f t="shared" si="0"/>
        <v>1121867163</v>
      </c>
      <c r="I8" s="456"/>
    </row>
    <row r="9" spans="2:10" ht="24.95" customHeight="1" x14ac:dyDescent="0.25">
      <c r="B9" s="284" t="s">
        <v>338</v>
      </c>
      <c r="C9" s="20">
        <v>1000.05</v>
      </c>
      <c r="D9" s="454">
        <f>'Buku besar'!G146</f>
        <v>7003952.8499999996</v>
      </c>
      <c r="E9" s="454"/>
      <c r="F9" s="455"/>
      <c r="G9" s="455"/>
      <c r="H9" s="455">
        <f t="shared" si="0"/>
        <v>7003952.8499999996</v>
      </c>
      <c r="I9" s="456"/>
    </row>
    <row r="10" spans="2:10" ht="24.95" customHeight="1" x14ac:dyDescent="0.25">
      <c r="B10" s="284" t="s">
        <v>49</v>
      </c>
      <c r="C10" s="20">
        <v>1100</v>
      </c>
      <c r="D10" s="454">
        <f>'Buku besar'!G161</f>
        <v>38820625</v>
      </c>
      <c r="E10" s="454"/>
      <c r="F10" s="455"/>
      <c r="G10" s="455"/>
      <c r="H10" s="455">
        <f t="shared" si="0"/>
        <v>38820625</v>
      </c>
      <c r="I10" s="456"/>
    </row>
    <row r="11" spans="2:10" ht="24.95" customHeight="1" x14ac:dyDescent="0.25">
      <c r="B11" s="284" t="s">
        <v>10</v>
      </c>
      <c r="C11" s="20" t="s">
        <v>54</v>
      </c>
      <c r="D11" s="454">
        <f>'Buku besar'!G173</f>
        <v>123503778</v>
      </c>
      <c r="E11" s="454"/>
      <c r="F11" s="455"/>
      <c r="G11" s="455"/>
      <c r="H11" s="455">
        <f t="shared" si="0"/>
        <v>123503778</v>
      </c>
      <c r="I11" s="456"/>
    </row>
    <row r="12" spans="2:10" ht="24.95" customHeight="1" x14ac:dyDescent="0.25">
      <c r="B12" s="284" t="s">
        <v>50</v>
      </c>
      <c r="C12" s="20" t="s">
        <v>55</v>
      </c>
      <c r="D12" s="454">
        <f>'Buku besar'!G176</f>
        <v>24550000</v>
      </c>
      <c r="E12" s="454"/>
      <c r="F12" s="455"/>
      <c r="G12" s="455"/>
      <c r="H12" s="455">
        <f t="shared" si="0"/>
        <v>24550000</v>
      </c>
      <c r="I12" s="456"/>
    </row>
    <row r="13" spans="2:10" ht="24.95" customHeight="1" x14ac:dyDescent="0.25">
      <c r="B13" s="284" t="s">
        <v>51</v>
      </c>
      <c r="C13" s="20" t="s">
        <v>56</v>
      </c>
      <c r="D13" s="454">
        <f>'Buku besar'!G177</f>
        <v>225000000</v>
      </c>
      <c r="E13" s="454"/>
      <c r="F13" s="455"/>
      <c r="G13" s="455"/>
      <c r="H13" s="455">
        <f t="shared" si="0"/>
        <v>225000000</v>
      </c>
      <c r="I13" s="456"/>
    </row>
    <row r="14" spans="2:10" ht="24.95" customHeight="1" x14ac:dyDescent="0.25">
      <c r="B14" s="284" t="s">
        <v>52</v>
      </c>
      <c r="C14" s="20">
        <v>1200</v>
      </c>
      <c r="D14" s="454">
        <f>'Buku besar'!G179</f>
        <v>9345115</v>
      </c>
      <c r="E14" s="454"/>
      <c r="F14" s="455"/>
      <c r="G14" s="455">
        <v>2593800</v>
      </c>
      <c r="H14" s="455">
        <f>D14-G14</f>
        <v>6751315</v>
      </c>
      <c r="I14" s="456"/>
    </row>
    <row r="15" spans="2:10" ht="24.95" customHeight="1" x14ac:dyDescent="0.25">
      <c r="B15" s="284" t="s">
        <v>34</v>
      </c>
      <c r="C15" s="20" t="s">
        <v>57</v>
      </c>
      <c r="D15" s="454">
        <f>'Buku besar'!G180</f>
        <v>901699664</v>
      </c>
      <c r="E15" s="454"/>
      <c r="F15" s="455"/>
      <c r="G15" s="455"/>
      <c r="H15" s="455">
        <f>D15</f>
        <v>901699664</v>
      </c>
      <c r="I15" s="456"/>
    </row>
    <row r="16" spans="2:10" ht="24.95" customHeight="1" x14ac:dyDescent="0.25">
      <c r="B16" s="231" t="s">
        <v>148</v>
      </c>
      <c r="C16" s="20" t="s">
        <v>58</v>
      </c>
      <c r="D16" s="454"/>
      <c r="E16" s="454">
        <f>'Buku besar'!H181</f>
        <v>796646525</v>
      </c>
      <c r="F16" s="455"/>
      <c r="G16" s="455">
        <f>AJP!F16</f>
        <v>5824830</v>
      </c>
      <c r="H16" s="455"/>
      <c r="I16" s="456">
        <f>E16+G16</f>
        <v>802471355</v>
      </c>
    </row>
    <row r="17" spans="2:10" ht="24.95" customHeight="1" x14ac:dyDescent="0.25">
      <c r="B17" s="231" t="s">
        <v>9</v>
      </c>
      <c r="C17" s="20" t="s">
        <v>59</v>
      </c>
      <c r="D17" s="454"/>
      <c r="E17" s="454">
        <f>'Buku besar'!H189</f>
        <v>204087000</v>
      </c>
      <c r="F17" s="455"/>
      <c r="G17" s="455"/>
      <c r="H17" s="455"/>
      <c r="I17" s="456">
        <f>E17</f>
        <v>204087000</v>
      </c>
      <c r="J17" s="60"/>
    </row>
    <row r="18" spans="2:10" ht="24.95" customHeight="1" x14ac:dyDescent="0.25">
      <c r="B18" s="231" t="s">
        <v>60</v>
      </c>
      <c r="C18" s="20" t="s">
        <v>61</v>
      </c>
      <c r="D18" s="454"/>
      <c r="E18" s="454">
        <f>'Buku besar'!H190</f>
        <v>10582109</v>
      </c>
      <c r="F18" s="455"/>
      <c r="G18" s="455">
        <f>AJP!F20</f>
        <v>541498.09499999997</v>
      </c>
      <c r="H18" s="455"/>
      <c r="I18" s="456">
        <f>E18+G18</f>
        <v>11123607.095000001</v>
      </c>
    </row>
    <row r="19" spans="2:10" ht="24.95" customHeight="1" x14ac:dyDescent="0.25">
      <c r="B19" s="231" t="s">
        <v>62</v>
      </c>
      <c r="C19" s="20" t="s">
        <v>63</v>
      </c>
      <c r="D19" s="454"/>
      <c r="E19" s="454">
        <f>'Buku besar'!H194</f>
        <v>11676910</v>
      </c>
      <c r="F19" s="455"/>
      <c r="G19" s="455"/>
      <c r="H19" s="455"/>
      <c r="I19" s="456">
        <f>E19</f>
        <v>11676910</v>
      </c>
    </row>
    <row r="20" spans="2:10" ht="24.95" customHeight="1" x14ac:dyDescent="0.25">
      <c r="B20" s="231" t="s">
        <v>64</v>
      </c>
      <c r="C20" s="20" t="s">
        <v>65</v>
      </c>
      <c r="D20" s="454"/>
      <c r="E20" s="454">
        <f>'Buku besar'!H195</f>
        <v>2363321</v>
      </c>
      <c r="F20" s="455"/>
      <c r="G20" s="455"/>
      <c r="H20" s="455"/>
      <c r="I20" s="456">
        <f>E20</f>
        <v>2363321</v>
      </c>
    </row>
    <row r="21" spans="2:10" ht="24.95" customHeight="1" x14ac:dyDescent="0.25">
      <c r="B21" s="231" t="s">
        <v>66</v>
      </c>
      <c r="C21" s="20" t="s">
        <v>67</v>
      </c>
      <c r="D21" s="454"/>
      <c r="E21" s="454">
        <f>'Buku besar'!H197</f>
        <v>0</v>
      </c>
      <c r="F21" s="455"/>
      <c r="G21" s="455">
        <f>AJP!F18</f>
        <v>3054300</v>
      </c>
      <c r="H21" s="455"/>
      <c r="I21" s="456">
        <f>E21+G21</f>
        <v>3054300</v>
      </c>
    </row>
    <row r="22" spans="2:10" ht="24.95" customHeight="1" x14ac:dyDescent="0.25">
      <c r="B22" s="231" t="s">
        <v>150</v>
      </c>
      <c r="C22" s="20" t="s">
        <v>68</v>
      </c>
      <c r="D22" s="454"/>
      <c r="E22" s="454">
        <f>'Buku besar'!H198</f>
        <v>9889543</v>
      </c>
      <c r="F22" s="455"/>
      <c r="G22" s="455"/>
      <c r="H22" s="455"/>
      <c r="I22" s="456">
        <f>E22</f>
        <v>9889543</v>
      </c>
    </row>
    <row r="23" spans="2:10" ht="24.95" customHeight="1" x14ac:dyDescent="0.25">
      <c r="B23" s="231" t="s">
        <v>38</v>
      </c>
      <c r="C23" s="20" t="s">
        <v>69</v>
      </c>
      <c r="D23" s="454"/>
      <c r="E23" s="454">
        <f>'Buku besar'!H199</f>
        <v>9437648</v>
      </c>
      <c r="F23" s="455"/>
      <c r="G23" s="455">
        <f>AJP!F6</f>
        <v>724324</v>
      </c>
      <c r="H23" s="455"/>
      <c r="I23" s="456">
        <f>E23+G23</f>
        <v>10161972</v>
      </c>
    </row>
    <row r="24" spans="2:10" ht="24.95" customHeight="1" x14ac:dyDescent="0.25">
      <c r="B24" s="231" t="s">
        <v>70</v>
      </c>
      <c r="C24" s="20" t="s">
        <v>71</v>
      </c>
      <c r="D24" s="454"/>
      <c r="E24" s="454">
        <f>'Buku besar'!H200</f>
        <v>8625</v>
      </c>
      <c r="F24" s="455"/>
      <c r="G24" s="455"/>
      <c r="H24" s="455"/>
      <c r="I24" s="456">
        <f t="shared" ref="I24:I40" si="1">E24</f>
        <v>8625</v>
      </c>
    </row>
    <row r="25" spans="2:10" ht="24.95" customHeight="1" x14ac:dyDescent="0.25">
      <c r="B25" s="231" t="s">
        <v>72</v>
      </c>
      <c r="C25" s="20" t="s">
        <v>73</v>
      </c>
      <c r="D25" s="454"/>
      <c r="E25" s="454">
        <f>'Buku besar'!H201</f>
        <v>17339060</v>
      </c>
      <c r="F25" s="455"/>
      <c r="G25" s="455"/>
      <c r="H25" s="455"/>
      <c r="I25" s="456">
        <f t="shared" si="1"/>
        <v>17339060</v>
      </c>
    </row>
    <row r="26" spans="2:10" ht="24.95" customHeight="1" x14ac:dyDescent="0.25">
      <c r="B26" s="231" t="s">
        <v>244</v>
      </c>
      <c r="C26" s="20">
        <v>2000.17</v>
      </c>
      <c r="D26" s="454"/>
      <c r="E26" s="454">
        <f>'Buku besar'!H203</f>
        <v>217100</v>
      </c>
      <c r="F26" s="455"/>
      <c r="G26" s="455"/>
      <c r="H26" s="455"/>
      <c r="I26" s="456">
        <f t="shared" si="1"/>
        <v>217100</v>
      </c>
    </row>
    <row r="27" spans="2:10" ht="24.95" customHeight="1" x14ac:dyDescent="0.25">
      <c r="B27" s="231" t="s">
        <v>74</v>
      </c>
      <c r="C27" s="20" t="s">
        <v>75</v>
      </c>
      <c r="D27" s="454"/>
      <c r="E27" s="454">
        <f>'Buku besar'!H204</f>
        <v>8200000</v>
      </c>
      <c r="F27" s="455"/>
      <c r="G27" s="455"/>
      <c r="H27" s="455"/>
      <c r="I27" s="456">
        <f t="shared" si="1"/>
        <v>8200000</v>
      </c>
    </row>
    <row r="28" spans="2:10" ht="24.95" customHeight="1" x14ac:dyDescent="0.25">
      <c r="B28" s="231" t="s">
        <v>76</v>
      </c>
      <c r="C28" s="20" t="s">
        <v>77</v>
      </c>
      <c r="D28" s="454"/>
      <c r="E28" s="454">
        <f>'Buku besar'!H211</f>
        <v>655725000</v>
      </c>
      <c r="F28" s="455"/>
      <c r="G28" s="455"/>
      <c r="H28" s="455"/>
      <c r="I28" s="456">
        <f t="shared" si="1"/>
        <v>655725000</v>
      </c>
    </row>
    <row r="29" spans="2:10" ht="24.95" customHeight="1" x14ac:dyDescent="0.25">
      <c r="B29" s="231" t="s">
        <v>47</v>
      </c>
      <c r="C29" s="20" t="s">
        <v>78</v>
      </c>
      <c r="D29" s="454"/>
      <c r="E29" s="454">
        <f>'Buku besar'!H212</f>
        <v>104250000</v>
      </c>
      <c r="F29" s="455"/>
      <c r="G29" s="455"/>
      <c r="H29" s="455"/>
      <c r="I29" s="456">
        <f t="shared" si="1"/>
        <v>104250000</v>
      </c>
    </row>
    <row r="30" spans="2:10" ht="24.95" customHeight="1" x14ac:dyDescent="0.25">
      <c r="B30" s="231" t="s">
        <v>48</v>
      </c>
      <c r="C30" s="20" t="s">
        <v>79</v>
      </c>
      <c r="D30" s="454"/>
      <c r="E30" s="454">
        <f>'Buku besar'!H213</f>
        <v>308422321</v>
      </c>
      <c r="F30" s="455"/>
      <c r="G30" s="455"/>
      <c r="H30" s="455"/>
      <c r="I30" s="456">
        <f t="shared" si="1"/>
        <v>308422321</v>
      </c>
    </row>
    <row r="31" spans="2:10" ht="24.95" customHeight="1" x14ac:dyDescent="0.25">
      <c r="B31" s="231" t="s">
        <v>104</v>
      </c>
      <c r="C31" s="20" t="s">
        <v>105</v>
      </c>
      <c r="D31" s="454"/>
      <c r="E31" s="454">
        <f>'Buku besar'!H214</f>
        <v>264434563</v>
      </c>
      <c r="F31" s="455"/>
      <c r="G31" s="455"/>
      <c r="H31" s="455"/>
      <c r="I31" s="456">
        <f t="shared" si="1"/>
        <v>264434563</v>
      </c>
    </row>
    <row r="32" spans="2:10" ht="24.95" customHeight="1" x14ac:dyDescent="0.25">
      <c r="B32" s="231" t="s">
        <v>80</v>
      </c>
      <c r="C32" s="20" t="s">
        <v>83</v>
      </c>
      <c r="D32" s="454"/>
      <c r="E32" s="454">
        <f>'Buku besar'!H225</f>
        <v>78075500</v>
      </c>
      <c r="F32" s="455"/>
      <c r="G32" s="455"/>
      <c r="H32" s="455"/>
      <c r="I32" s="456">
        <f t="shared" si="1"/>
        <v>78075500</v>
      </c>
    </row>
    <row r="33" spans="2:9" ht="24.95" customHeight="1" x14ac:dyDescent="0.25">
      <c r="B33" s="231" t="s">
        <v>81</v>
      </c>
      <c r="C33" s="20" t="s">
        <v>84</v>
      </c>
      <c r="D33" s="454"/>
      <c r="E33" s="454">
        <f>'Buku besar'!H231</f>
        <v>9376000</v>
      </c>
      <c r="F33" s="455"/>
      <c r="G33" s="455"/>
      <c r="H33" s="455"/>
      <c r="I33" s="456">
        <f t="shared" si="1"/>
        <v>9376000</v>
      </c>
    </row>
    <row r="34" spans="2:9" ht="24.95" customHeight="1" x14ac:dyDescent="0.25">
      <c r="B34" s="231" t="s">
        <v>82</v>
      </c>
      <c r="C34" s="20" t="s">
        <v>85</v>
      </c>
      <c r="D34" s="454"/>
      <c r="E34" s="454">
        <f>'Buku besar'!H233</f>
        <v>1721597</v>
      </c>
      <c r="F34" s="455"/>
      <c r="G34" s="455"/>
      <c r="H34" s="455"/>
      <c r="I34" s="456">
        <f t="shared" si="1"/>
        <v>1721597</v>
      </c>
    </row>
    <row r="35" spans="2:9" ht="24.95" customHeight="1" x14ac:dyDescent="0.25">
      <c r="B35" s="231" t="s">
        <v>86</v>
      </c>
      <c r="C35" s="20" t="s">
        <v>88</v>
      </c>
      <c r="D35" s="454"/>
      <c r="E35" s="454">
        <f>'Buku besar'!H235</f>
        <v>4273500</v>
      </c>
      <c r="F35" s="455"/>
      <c r="G35" s="455"/>
      <c r="H35" s="455"/>
      <c r="I35" s="456">
        <f t="shared" si="1"/>
        <v>4273500</v>
      </c>
    </row>
    <row r="36" spans="2:9" ht="24.95" customHeight="1" x14ac:dyDescent="0.25">
      <c r="B36" s="231" t="s">
        <v>87</v>
      </c>
      <c r="C36" s="20" t="s">
        <v>89</v>
      </c>
      <c r="D36" s="454"/>
      <c r="E36" s="454">
        <f>'Buku besar'!H244</f>
        <v>1448648</v>
      </c>
      <c r="F36" s="455"/>
      <c r="G36" s="455"/>
      <c r="H36" s="455"/>
      <c r="I36" s="456">
        <f t="shared" si="1"/>
        <v>1448648</v>
      </c>
    </row>
    <row r="37" spans="2:9" ht="24.95" customHeight="1" x14ac:dyDescent="0.25">
      <c r="B37" s="231" t="s">
        <v>91</v>
      </c>
      <c r="C37" s="20" t="s">
        <v>90</v>
      </c>
      <c r="D37" s="454"/>
      <c r="E37" s="454">
        <f>'Buku besar'!H263</f>
        <v>12430000</v>
      </c>
      <c r="F37" s="455"/>
      <c r="G37" s="455"/>
      <c r="H37" s="455"/>
      <c r="I37" s="456">
        <f t="shared" si="1"/>
        <v>12430000</v>
      </c>
    </row>
    <row r="38" spans="2:9" ht="24.95" customHeight="1" x14ac:dyDescent="0.25">
      <c r="B38" s="231" t="s">
        <v>196</v>
      </c>
      <c r="C38" s="20" t="s">
        <v>111</v>
      </c>
      <c r="D38" s="454"/>
      <c r="E38" s="454">
        <f>'Buku besar'!H265</f>
        <v>974374</v>
      </c>
      <c r="F38" s="455"/>
      <c r="G38" s="455"/>
      <c r="H38" s="455"/>
      <c r="I38" s="456">
        <f t="shared" si="1"/>
        <v>974374</v>
      </c>
    </row>
    <row r="39" spans="2:9" ht="24.95" customHeight="1" x14ac:dyDescent="0.25">
      <c r="B39" s="231" t="s">
        <v>204</v>
      </c>
      <c r="C39" s="20" t="s">
        <v>117</v>
      </c>
      <c r="D39" s="454"/>
      <c r="E39" s="454">
        <f>'Buku besar'!H269</f>
        <v>1550000</v>
      </c>
      <c r="F39" s="455"/>
      <c r="G39" s="455"/>
      <c r="H39" s="455"/>
      <c r="I39" s="456">
        <f t="shared" si="1"/>
        <v>1550000</v>
      </c>
    </row>
    <row r="40" spans="2:9" ht="24.95" customHeight="1" x14ac:dyDescent="0.25">
      <c r="B40" s="231" t="s">
        <v>245</v>
      </c>
      <c r="C40" s="302">
        <v>4000.11</v>
      </c>
      <c r="D40" s="454"/>
      <c r="E40" s="454">
        <f>'Buku besar'!H271</f>
        <v>0</v>
      </c>
      <c r="F40" s="455"/>
      <c r="G40" s="455"/>
      <c r="H40" s="455"/>
      <c r="I40" s="456">
        <f t="shared" si="1"/>
        <v>0</v>
      </c>
    </row>
    <row r="41" spans="2:9" ht="24.95" customHeight="1" x14ac:dyDescent="0.25">
      <c r="B41" s="231" t="s">
        <v>154</v>
      </c>
      <c r="C41" s="20" t="s">
        <v>93</v>
      </c>
      <c r="D41" s="454">
        <f>'Buku besar'!G273</f>
        <v>37459000</v>
      </c>
      <c r="E41" s="454"/>
      <c r="F41" s="455"/>
      <c r="G41" s="455"/>
      <c r="H41" s="455">
        <f t="shared" ref="H41:H53" si="2">D41</f>
        <v>37459000</v>
      </c>
      <c r="I41" s="456"/>
    </row>
    <row r="42" spans="2:9" ht="24.95" customHeight="1" x14ac:dyDescent="0.25">
      <c r="B42" s="231" t="s">
        <v>92</v>
      </c>
      <c r="C42" s="20" t="s">
        <v>95</v>
      </c>
      <c r="D42" s="457">
        <f>'Buku besar'!G278</f>
        <v>800000</v>
      </c>
      <c r="E42" s="454"/>
      <c r="F42" s="455"/>
      <c r="G42" s="455"/>
      <c r="H42" s="455">
        <f t="shared" si="2"/>
        <v>800000</v>
      </c>
      <c r="I42" s="456"/>
    </row>
    <row r="43" spans="2:9" ht="24.95" customHeight="1" x14ac:dyDescent="0.25">
      <c r="B43" s="231" t="s">
        <v>182</v>
      </c>
      <c r="C43" s="20" t="s">
        <v>183</v>
      </c>
      <c r="D43" s="457">
        <f>'Buku besar'!G280</f>
        <v>2800000</v>
      </c>
      <c r="E43" s="454"/>
      <c r="F43" s="455"/>
      <c r="G43" s="455"/>
      <c r="H43" s="455">
        <f t="shared" si="2"/>
        <v>2800000</v>
      </c>
      <c r="I43" s="456"/>
    </row>
    <row r="44" spans="2:9" ht="24.95" customHeight="1" x14ac:dyDescent="0.25">
      <c r="B44" s="231" t="s">
        <v>131</v>
      </c>
      <c r="C44" s="20" t="s">
        <v>94</v>
      </c>
      <c r="D44" s="457">
        <f>'Buku besar'!G276</f>
        <v>232107</v>
      </c>
      <c r="E44" s="454"/>
      <c r="F44" s="455"/>
      <c r="G44" s="455"/>
      <c r="H44" s="455">
        <f t="shared" si="2"/>
        <v>232107</v>
      </c>
      <c r="I44" s="456"/>
    </row>
    <row r="45" spans="2:9" ht="24.95" customHeight="1" x14ac:dyDescent="0.25">
      <c r="B45" s="231" t="s">
        <v>96</v>
      </c>
      <c r="C45" s="20" t="s">
        <v>97</v>
      </c>
      <c r="D45" s="457">
        <f>'Buku besar'!G282</f>
        <v>3500000</v>
      </c>
      <c r="E45" s="454"/>
      <c r="F45" s="455"/>
      <c r="G45" s="455"/>
      <c r="H45" s="455">
        <f t="shared" si="2"/>
        <v>3500000</v>
      </c>
      <c r="I45" s="456"/>
    </row>
    <row r="46" spans="2:9" ht="24.95" customHeight="1" x14ac:dyDescent="0.25">
      <c r="B46" s="231" t="s">
        <v>133</v>
      </c>
      <c r="C46" s="20" t="s">
        <v>98</v>
      </c>
      <c r="D46" s="457">
        <f>'Buku besar'!G313</f>
        <v>10000000</v>
      </c>
      <c r="E46" s="454"/>
      <c r="F46" s="455"/>
      <c r="G46" s="455"/>
      <c r="H46" s="455">
        <f t="shared" si="2"/>
        <v>10000000</v>
      </c>
      <c r="I46" s="456"/>
    </row>
    <row r="47" spans="2:9" ht="24.95" customHeight="1" x14ac:dyDescent="0.25">
      <c r="B47" s="231" t="s">
        <v>135</v>
      </c>
      <c r="C47" s="20" t="s">
        <v>99</v>
      </c>
      <c r="D47" s="457">
        <f>'Buku besar'!G315</f>
        <v>250000</v>
      </c>
      <c r="E47" s="454"/>
      <c r="F47" s="455"/>
      <c r="G47" s="455"/>
      <c r="H47" s="455">
        <f t="shared" si="2"/>
        <v>250000</v>
      </c>
      <c r="I47" s="456"/>
    </row>
    <row r="48" spans="2:9" ht="24.95" customHeight="1" x14ac:dyDescent="0.25">
      <c r="B48" s="231" t="s">
        <v>373</v>
      </c>
      <c r="C48" s="20" t="s">
        <v>419</v>
      </c>
      <c r="D48" s="457">
        <f>'Buku besar'!G317</f>
        <v>45000</v>
      </c>
      <c r="E48" s="454"/>
      <c r="F48" s="455"/>
      <c r="G48" s="455"/>
      <c r="H48" s="455">
        <f t="shared" si="2"/>
        <v>45000</v>
      </c>
      <c r="I48" s="456"/>
    </row>
    <row r="49" spans="2:9" ht="24.95" customHeight="1" x14ac:dyDescent="0.3">
      <c r="B49" s="231" t="s">
        <v>124</v>
      </c>
      <c r="C49" s="20" t="s">
        <v>123</v>
      </c>
      <c r="D49" s="458">
        <f>'Buku besar'!G306</f>
        <v>707500</v>
      </c>
      <c r="E49" s="454"/>
      <c r="F49" s="455"/>
      <c r="G49" s="455"/>
      <c r="H49" s="455">
        <f t="shared" si="2"/>
        <v>707500</v>
      </c>
      <c r="I49" s="456"/>
    </row>
    <row r="50" spans="2:9" ht="24.95" customHeight="1" x14ac:dyDescent="0.3">
      <c r="B50" s="231" t="s">
        <v>253</v>
      </c>
      <c r="C50" s="20">
        <v>6203.05</v>
      </c>
      <c r="D50" s="458">
        <f>'Buku besar'!G311</f>
        <v>1078240</v>
      </c>
      <c r="E50" s="454"/>
      <c r="F50" s="455"/>
      <c r="G50" s="455"/>
      <c r="H50" s="455">
        <f t="shared" si="2"/>
        <v>1078240</v>
      </c>
      <c r="I50" s="456"/>
    </row>
    <row r="51" spans="2:9" ht="24.95" customHeight="1" x14ac:dyDescent="0.25">
      <c r="B51" s="231" t="s">
        <v>279</v>
      </c>
      <c r="C51" s="20" t="s">
        <v>420</v>
      </c>
      <c r="D51" s="457">
        <f>'Buku besar'!G320</f>
        <v>1228500</v>
      </c>
      <c r="E51" s="454"/>
      <c r="F51" s="455"/>
      <c r="G51" s="455"/>
      <c r="H51" s="455">
        <f t="shared" si="2"/>
        <v>1228500</v>
      </c>
      <c r="I51" s="456"/>
    </row>
    <row r="52" spans="2:9" ht="24.95" customHeight="1" x14ac:dyDescent="0.25">
      <c r="B52" s="231" t="s">
        <v>109</v>
      </c>
      <c r="C52" s="20" t="s">
        <v>101</v>
      </c>
      <c r="D52" s="454">
        <f>'Buku besar'!G322</f>
        <v>500000</v>
      </c>
      <c r="E52" s="454"/>
      <c r="F52" s="455"/>
      <c r="G52" s="455"/>
      <c r="H52" s="455">
        <f t="shared" si="2"/>
        <v>500000</v>
      </c>
      <c r="I52" s="456"/>
    </row>
    <row r="53" spans="2:9" ht="24.95" customHeight="1" x14ac:dyDescent="0.25">
      <c r="B53" s="231" t="s">
        <v>153</v>
      </c>
      <c r="C53" s="20" t="s">
        <v>102</v>
      </c>
      <c r="D53" s="454">
        <f>'Buku besar'!G326</f>
        <v>1447500</v>
      </c>
      <c r="E53" s="454"/>
      <c r="F53" s="455"/>
      <c r="G53" s="455"/>
      <c r="H53" s="455">
        <f t="shared" si="2"/>
        <v>1447500</v>
      </c>
      <c r="I53" s="456"/>
    </row>
    <row r="54" spans="2:9" ht="24.95" customHeight="1" x14ac:dyDescent="0.25">
      <c r="B54" s="231" t="s">
        <v>120</v>
      </c>
      <c r="C54" s="20" t="s">
        <v>121</v>
      </c>
      <c r="D54" s="454"/>
      <c r="E54" s="454">
        <f>'Buku besar'!H330</f>
        <v>2724.85</v>
      </c>
      <c r="F54" s="455"/>
      <c r="G54" s="455"/>
      <c r="H54" s="455"/>
      <c r="I54" s="456">
        <f>E54</f>
        <v>2724.85</v>
      </c>
    </row>
    <row r="55" spans="2:9" ht="24.95" customHeight="1" x14ac:dyDescent="0.25">
      <c r="B55" s="231" t="s">
        <v>155</v>
      </c>
      <c r="C55" s="20" t="s">
        <v>198</v>
      </c>
      <c r="D55" s="454">
        <f>'Buku besar'!G340</f>
        <v>63000</v>
      </c>
      <c r="E55" s="454"/>
      <c r="F55" s="455"/>
      <c r="G55" s="455"/>
      <c r="H55" s="455">
        <f>D55</f>
        <v>63000</v>
      </c>
      <c r="I55" s="456"/>
    </row>
    <row r="56" spans="2:9" ht="24.95" customHeight="1" x14ac:dyDescent="0.25">
      <c r="B56" s="231" t="s">
        <v>297</v>
      </c>
      <c r="C56" s="20">
        <v>7200.04</v>
      </c>
      <c r="D56" s="454">
        <f>'Buku besar'!G334</f>
        <v>150000</v>
      </c>
      <c r="E56" s="454"/>
      <c r="F56" s="455"/>
      <c r="G56" s="455"/>
      <c r="H56" s="455">
        <f>D56</f>
        <v>150000</v>
      </c>
      <c r="I56" s="456"/>
    </row>
    <row r="57" spans="2:9" ht="24.95" customHeight="1" x14ac:dyDescent="0.25">
      <c r="B57" s="231" t="s">
        <v>112</v>
      </c>
      <c r="C57" s="20" t="str">
        <f>AJP!D12</f>
        <v>1710.02.01</v>
      </c>
      <c r="D57" s="459"/>
      <c r="E57" s="460"/>
      <c r="F57" s="460"/>
      <c r="G57" s="460">
        <f>AJP!F12</f>
        <v>347225</v>
      </c>
      <c r="H57" s="455"/>
      <c r="I57" s="456">
        <f>G57</f>
        <v>347225</v>
      </c>
    </row>
    <row r="58" spans="2:9" ht="24.95" customHeight="1" x14ac:dyDescent="0.25">
      <c r="B58" s="231" t="s">
        <v>137</v>
      </c>
      <c r="C58" s="20" t="str">
        <f>AJP!D14</f>
        <v>1710.06</v>
      </c>
      <c r="D58" s="460"/>
      <c r="E58" s="460"/>
      <c r="F58" s="460"/>
      <c r="G58" s="460">
        <f>AJP!F14</f>
        <v>578563</v>
      </c>
      <c r="H58" s="455"/>
      <c r="I58" s="456">
        <f>G58</f>
        <v>578563</v>
      </c>
    </row>
    <row r="59" spans="2:9" ht="24.95" customHeight="1" x14ac:dyDescent="0.25">
      <c r="B59" s="231" t="str">
        <f>AJP!C9</f>
        <v>Biaya Pemakaian Persediaan barang parkir</v>
      </c>
      <c r="C59" s="20" t="str">
        <f>AJP!D9</f>
        <v>5000.01</v>
      </c>
      <c r="D59" s="459"/>
      <c r="E59" s="460"/>
      <c r="F59" s="455">
        <f>AJP!E9</f>
        <v>355000</v>
      </c>
      <c r="G59" s="455"/>
      <c r="H59" s="455">
        <f t="shared" ref="H59:H66" si="3">F59</f>
        <v>355000</v>
      </c>
      <c r="I59" s="456"/>
    </row>
    <row r="60" spans="2:9" ht="24.95" customHeight="1" x14ac:dyDescent="0.25">
      <c r="B60" s="231" t="str">
        <f>AJP!C7</f>
        <v>Biaya Pemakain Persediaan barang UPKC</v>
      </c>
      <c r="C60" s="20" t="str">
        <f>AJP!D7</f>
        <v>5000.02</v>
      </c>
      <c r="D60" s="459"/>
      <c r="E60" s="460"/>
      <c r="F60" s="455">
        <f>AJP!E7</f>
        <v>2238800</v>
      </c>
      <c r="G60" s="455"/>
      <c r="H60" s="455">
        <f t="shared" si="3"/>
        <v>2238800</v>
      </c>
      <c r="I60" s="456"/>
    </row>
    <row r="61" spans="2:9" ht="24.95" customHeight="1" x14ac:dyDescent="0.25">
      <c r="B61" s="231" t="s">
        <v>160</v>
      </c>
      <c r="C61" s="20" t="str">
        <f>AJP!D15</f>
        <v>6203.05.01</v>
      </c>
      <c r="D61" s="459"/>
      <c r="E61" s="460"/>
      <c r="F61" s="460">
        <f>AJP!E15</f>
        <v>5824830</v>
      </c>
      <c r="G61" s="460"/>
      <c r="H61" s="455">
        <f t="shared" si="3"/>
        <v>5824830</v>
      </c>
      <c r="I61" s="456"/>
    </row>
    <row r="62" spans="2:9" ht="24.95" customHeight="1" x14ac:dyDescent="0.25">
      <c r="B62" s="231" t="s">
        <v>140</v>
      </c>
      <c r="C62" s="20" t="str">
        <f>AJP!D13</f>
        <v>6203.05.01.1</v>
      </c>
      <c r="D62" s="459"/>
      <c r="E62" s="460"/>
      <c r="F62" s="455">
        <f>AJP!E13</f>
        <v>578563</v>
      </c>
      <c r="G62" s="455"/>
      <c r="H62" s="455">
        <f t="shared" si="3"/>
        <v>578563</v>
      </c>
      <c r="I62" s="456"/>
    </row>
    <row r="63" spans="2:9" ht="24.95" customHeight="1" x14ac:dyDescent="0.25">
      <c r="B63" s="346" t="s">
        <v>141</v>
      </c>
      <c r="C63" s="20" t="str">
        <f>AJP!D11</f>
        <v>6203.05.02</v>
      </c>
      <c r="D63" s="455"/>
      <c r="E63" s="455"/>
      <c r="F63" s="455">
        <f>AJP!E11</f>
        <v>347225</v>
      </c>
      <c r="G63" s="455"/>
      <c r="H63" s="455">
        <f t="shared" si="3"/>
        <v>347225</v>
      </c>
      <c r="I63" s="456"/>
    </row>
    <row r="64" spans="2:9" ht="24.95" customHeight="1" x14ac:dyDescent="0.25">
      <c r="B64" s="231" t="s">
        <v>159</v>
      </c>
      <c r="C64" s="20" t="str">
        <f>AJP!D5</f>
        <v>6203.06</v>
      </c>
      <c r="D64" s="455"/>
      <c r="E64" s="455"/>
      <c r="F64" s="455">
        <f>AJP!E5</f>
        <v>724324</v>
      </c>
      <c r="G64" s="455"/>
      <c r="H64" s="455">
        <f t="shared" si="3"/>
        <v>724324</v>
      </c>
      <c r="I64" s="456"/>
    </row>
    <row r="65" spans="2:9" ht="24.95" customHeight="1" x14ac:dyDescent="0.25">
      <c r="B65" s="231" t="s">
        <v>158</v>
      </c>
      <c r="C65" s="20" t="str">
        <f>AJP!D19</f>
        <v>6303.07.01</v>
      </c>
      <c r="D65" s="460"/>
      <c r="E65" s="460"/>
      <c r="F65" s="460">
        <f>AJP!E19</f>
        <v>541498.09499999997</v>
      </c>
      <c r="G65" s="460"/>
      <c r="H65" s="455">
        <f t="shared" si="3"/>
        <v>541498.09499999997</v>
      </c>
      <c r="I65" s="456"/>
    </row>
    <row r="66" spans="2:9" ht="24.95" customHeight="1" thickBot="1" x14ac:dyDescent="0.3">
      <c r="B66" s="285" t="s">
        <v>157</v>
      </c>
      <c r="C66" s="44" t="s">
        <v>100</v>
      </c>
      <c r="D66" s="461"/>
      <c r="E66" s="462"/>
      <c r="F66" s="463">
        <f>AJP!E17</f>
        <v>3054300</v>
      </c>
      <c r="G66" s="463"/>
      <c r="H66" s="463">
        <f t="shared" si="3"/>
        <v>3054300</v>
      </c>
      <c r="I66" s="464"/>
    </row>
    <row r="67" spans="2:9" ht="24.95" customHeight="1" thickBot="1" x14ac:dyDescent="0.3">
      <c r="B67" s="401" t="s">
        <v>23</v>
      </c>
      <c r="C67" s="434"/>
      <c r="D67" s="465">
        <f>SUM(D6:D66)</f>
        <v>2513132068.8499999</v>
      </c>
      <c r="E67" s="466">
        <f>SUM(E6:E66)</f>
        <v>2513132068.8499999</v>
      </c>
      <c r="F67" s="467">
        <f>SUM(F6:F66)</f>
        <v>13664540.095000001</v>
      </c>
      <c r="G67" s="468">
        <f>SUM(G6:G66)</f>
        <v>13664540.095000001</v>
      </c>
      <c r="H67" s="467">
        <f>SUM(H6:H66)</f>
        <v>2524202808.9449997</v>
      </c>
      <c r="I67" s="468">
        <f>SUM(I6:I64)</f>
        <v>2524202808.9450002</v>
      </c>
    </row>
    <row r="68" spans="2:9" ht="24.95" customHeight="1" x14ac:dyDescent="0.25">
      <c r="B68" s="435"/>
      <c r="C68" s="435"/>
      <c r="D68" s="125"/>
      <c r="E68" s="125"/>
      <c r="F68" s="125"/>
      <c r="G68" s="125"/>
      <c r="H68" s="125"/>
      <c r="I68" s="125"/>
    </row>
    <row r="69" spans="2:9" ht="24.95" customHeight="1" x14ac:dyDescent="0.25">
      <c r="B69" s="219"/>
      <c r="C69" s="126"/>
      <c r="D69" s="125"/>
      <c r="E69" s="125" t="s">
        <v>110</v>
      </c>
      <c r="F69" s="125"/>
      <c r="G69" s="125"/>
      <c r="H69" s="125"/>
      <c r="I69" s="125"/>
    </row>
    <row r="70" spans="2:9" ht="24.95" customHeight="1" x14ac:dyDescent="0.25">
      <c r="B70" s="219"/>
      <c r="C70" s="126"/>
      <c r="D70" s="125"/>
      <c r="E70" s="125"/>
      <c r="F70" s="125"/>
      <c r="G70" s="125"/>
      <c r="H70" s="125"/>
      <c r="I70" s="125"/>
    </row>
    <row r="71" spans="2:9" ht="24.95" customHeight="1" x14ac:dyDescent="0.25">
      <c r="B71" s="219"/>
      <c r="C71" s="126"/>
      <c r="D71" s="125"/>
      <c r="E71" s="125"/>
      <c r="F71" s="125"/>
      <c r="G71" s="125"/>
      <c r="H71" s="125"/>
      <c r="I71" s="125"/>
    </row>
    <row r="72" spans="2:9" ht="24.95" customHeight="1" x14ac:dyDescent="0.25">
      <c r="B72" s="219"/>
      <c r="C72" s="126"/>
      <c r="D72" s="125"/>
      <c r="E72" s="125"/>
      <c r="F72" s="125"/>
      <c r="G72" s="125"/>
      <c r="H72" s="125"/>
      <c r="I72" s="125"/>
    </row>
    <row r="73" spans="2:9" ht="24.95" customHeight="1" x14ac:dyDescent="0.25">
      <c r="B73" s="219"/>
      <c r="C73" s="126"/>
      <c r="D73" s="125"/>
      <c r="E73" s="125"/>
      <c r="F73" s="125"/>
      <c r="G73" s="125"/>
      <c r="H73" s="125"/>
      <c r="I73" s="125"/>
    </row>
    <row r="74" spans="2:9" ht="24.95" customHeight="1" x14ac:dyDescent="0.25">
      <c r="B74" s="219"/>
      <c r="C74" s="126"/>
      <c r="D74" s="125"/>
      <c r="E74" s="125"/>
      <c r="F74" s="125"/>
      <c r="G74" s="125"/>
      <c r="H74" s="125" t="s">
        <v>110</v>
      </c>
      <c r="I74" s="125"/>
    </row>
  </sheetData>
  <autoFilter ref="B4:I67">
    <filterColumn colId="2" showButton="0"/>
    <filterColumn colId="4" showButton="0"/>
    <filterColumn colId="6" showButton="0"/>
  </autoFilter>
  <mergeCells count="9">
    <mergeCell ref="B67:C67"/>
    <mergeCell ref="B68:C68"/>
    <mergeCell ref="B1:I1"/>
    <mergeCell ref="B2:I2"/>
    <mergeCell ref="B4:B5"/>
    <mergeCell ref="C4:C5"/>
    <mergeCell ref="D4:E4"/>
    <mergeCell ref="F4:G4"/>
    <mergeCell ref="H4:I4"/>
  </mergeCells>
  <pageMargins left="0.7" right="0.7" top="0.75" bottom="0.75" header="0.3" footer="0.3"/>
  <pageSetup paperSize="9" scale="8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3"/>
  <sheetViews>
    <sheetView topLeftCell="A58" zoomScale="115" zoomScaleNormal="115" workbookViewId="0">
      <selection activeCell="H43" sqref="H43"/>
    </sheetView>
  </sheetViews>
  <sheetFormatPr defaultRowHeight="24.95" customHeight="1" x14ac:dyDescent="0.25"/>
  <cols>
    <col min="1" max="1" width="5.85546875" style="130" customWidth="1"/>
    <col min="2" max="2" width="29.7109375" style="130" customWidth="1"/>
    <col min="3" max="3" width="39" style="130" customWidth="1"/>
    <col min="4" max="4" width="15.7109375" style="157" customWidth="1"/>
    <col min="5" max="5" width="16.5703125" style="130" customWidth="1"/>
    <col min="6" max="6" width="17.7109375" style="130" customWidth="1"/>
    <col min="7" max="16384" width="9.140625" style="130"/>
  </cols>
  <sheetData>
    <row r="1" spans="2:7" ht="24.95" customHeight="1" x14ac:dyDescent="0.25">
      <c r="B1" s="442" t="s">
        <v>202</v>
      </c>
      <c r="C1" s="442"/>
      <c r="D1" s="442"/>
      <c r="E1" s="442"/>
      <c r="F1" s="442"/>
      <c r="G1" s="131"/>
    </row>
    <row r="2" spans="2:7" ht="24.95" customHeight="1" x14ac:dyDescent="0.3">
      <c r="B2" s="443" t="s">
        <v>185</v>
      </c>
      <c r="C2" s="443"/>
      <c r="D2" s="443"/>
      <c r="E2" s="443"/>
      <c r="F2" s="443"/>
    </row>
    <row r="3" spans="2:7" ht="24.95" customHeight="1" x14ac:dyDescent="0.3">
      <c r="B3" s="444" t="s">
        <v>240</v>
      </c>
      <c r="C3" s="444"/>
      <c r="D3" s="444"/>
      <c r="E3" s="444"/>
      <c r="F3" s="444"/>
    </row>
    <row r="4" spans="2:7" ht="24.95" customHeight="1" thickBot="1" x14ac:dyDescent="0.35">
      <c r="B4" s="132"/>
      <c r="C4" s="132"/>
      <c r="D4" s="132"/>
      <c r="E4" s="132"/>
      <c r="F4" s="132"/>
    </row>
    <row r="5" spans="2:7" ht="24.95" customHeight="1" x14ac:dyDescent="0.25">
      <c r="B5" s="133" t="s">
        <v>125</v>
      </c>
      <c r="C5" s="134"/>
      <c r="D5" s="135"/>
      <c r="E5" s="134"/>
      <c r="F5" s="136"/>
    </row>
    <row r="6" spans="2:7" ht="24.95" customHeight="1" x14ac:dyDescent="0.25">
      <c r="B6" s="7"/>
      <c r="C6" s="9" t="s">
        <v>126</v>
      </c>
      <c r="D6" s="137">
        <f>NSSD!I32</f>
        <v>78075500</v>
      </c>
      <c r="E6" s="138"/>
      <c r="F6" s="12"/>
    </row>
    <row r="7" spans="2:7" ht="24.95" customHeight="1" x14ac:dyDescent="0.25">
      <c r="B7" s="7"/>
      <c r="C7" s="9" t="s">
        <v>81</v>
      </c>
      <c r="D7" s="137">
        <f>NSSD!I33</f>
        <v>9376000</v>
      </c>
      <c r="E7" s="9"/>
      <c r="F7" s="12"/>
    </row>
    <row r="8" spans="2:7" ht="24.95" customHeight="1" x14ac:dyDescent="0.25">
      <c r="B8" s="7"/>
      <c r="C8" s="9" t="s">
        <v>82</v>
      </c>
      <c r="D8" s="137">
        <f>NSSD!I34</f>
        <v>1721597</v>
      </c>
      <c r="E8" s="9"/>
      <c r="F8" s="12"/>
    </row>
    <row r="9" spans="2:7" ht="24.95" customHeight="1" x14ac:dyDescent="0.25">
      <c r="B9" s="7"/>
      <c r="C9" s="9" t="s">
        <v>86</v>
      </c>
      <c r="D9" s="137">
        <f>NSSD!I35</f>
        <v>4273500</v>
      </c>
      <c r="E9" s="9"/>
      <c r="F9" s="12"/>
    </row>
    <row r="10" spans="2:7" ht="24.95" customHeight="1" x14ac:dyDescent="0.25">
      <c r="B10" s="7"/>
      <c r="C10" s="9" t="s">
        <v>127</v>
      </c>
      <c r="D10" s="137">
        <f>NSSD!I36</f>
        <v>1448648</v>
      </c>
      <c r="E10" s="9"/>
      <c r="F10" s="12"/>
    </row>
    <row r="11" spans="2:7" ht="24.95" customHeight="1" x14ac:dyDescent="0.25">
      <c r="B11" s="7"/>
      <c r="C11" s="9" t="s">
        <v>196</v>
      </c>
      <c r="D11" s="137">
        <f>NSSD!I38</f>
        <v>974374</v>
      </c>
      <c r="E11" s="139"/>
      <c r="F11" s="12"/>
    </row>
    <row r="12" spans="2:7" ht="24.95" customHeight="1" x14ac:dyDescent="0.25">
      <c r="B12" s="140" t="s">
        <v>128</v>
      </c>
      <c r="C12" s="141"/>
      <c r="D12" s="137"/>
      <c r="E12" s="9"/>
      <c r="F12" s="12"/>
    </row>
    <row r="13" spans="2:7" ht="24.95" customHeight="1" x14ac:dyDescent="0.25">
      <c r="B13" s="142"/>
      <c r="C13" s="143" t="s">
        <v>184</v>
      </c>
      <c r="D13" s="137">
        <v>10000000</v>
      </c>
      <c r="E13" s="9"/>
      <c r="F13" s="12"/>
    </row>
    <row r="14" spans="2:7" ht="24.95" customHeight="1" x14ac:dyDescent="0.25">
      <c r="B14" s="142"/>
      <c r="C14" s="143" t="s">
        <v>416</v>
      </c>
      <c r="D14" s="137">
        <v>1500000</v>
      </c>
      <c r="E14" s="9"/>
      <c r="F14" s="12"/>
    </row>
    <row r="15" spans="2:7" ht="24.95" customHeight="1" x14ac:dyDescent="0.25">
      <c r="B15" s="142"/>
      <c r="C15" s="241" t="s">
        <v>417</v>
      </c>
      <c r="D15" s="137">
        <v>150000</v>
      </c>
      <c r="E15" s="238"/>
      <c r="F15" s="12"/>
    </row>
    <row r="16" spans="2:7" ht="24.95" customHeight="1" thickBot="1" x14ac:dyDescent="0.3">
      <c r="B16" s="7"/>
      <c r="C16" s="9" t="s">
        <v>418</v>
      </c>
      <c r="D16" s="144">
        <v>780000</v>
      </c>
      <c r="E16" s="139"/>
      <c r="F16" s="12"/>
    </row>
    <row r="17" spans="2:6" ht="24.95" customHeight="1" x14ac:dyDescent="0.25">
      <c r="B17" s="445" t="s">
        <v>129</v>
      </c>
      <c r="C17" s="446"/>
      <c r="D17" s="137"/>
      <c r="E17" s="145">
        <f>SUM(D6:D16)</f>
        <v>108299619</v>
      </c>
      <c r="F17" s="12"/>
    </row>
    <row r="18" spans="2:6" ht="24.95" customHeight="1" x14ac:dyDescent="0.25">
      <c r="B18" s="140" t="s">
        <v>161</v>
      </c>
      <c r="C18" s="141"/>
      <c r="D18" s="137"/>
      <c r="E18" s="9"/>
      <c r="F18" s="12"/>
    </row>
    <row r="19" spans="2:6" ht="24.95" customHeight="1" x14ac:dyDescent="0.25">
      <c r="B19" s="7"/>
      <c r="C19" s="9" t="s">
        <v>154</v>
      </c>
      <c r="D19" s="137">
        <f>NSSD!H41</f>
        <v>37459000</v>
      </c>
      <c r="E19" s="9"/>
      <c r="F19" s="12"/>
    </row>
    <row r="20" spans="2:6" ht="24.95" customHeight="1" x14ac:dyDescent="0.25">
      <c r="B20" s="140" t="s">
        <v>130</v>
      </c>
      <c r="C20" s="146"/>
      <c r="D20" s="137"/>
      <c r="E20" s="9"/>
      <c r="F20" s="12"/>
    </row>
    <row r="21" spans="2:6" ht="24.95" customHeight="1" x14ac:dyDescent="0.25">
      <c r="B21" s="142"/>
      <c r="C21" s="143" t="s">
        <v>182</v>
      </c>
      <c r="D21" s="137">
        <v>2800000</v>
      </c>
      <c r="E21" s="9"/>
      <c r="F21" s="12"/>
    </row>
    <row r="22" spans="2:6" ht="24.95" customHeight="1" x14ac:dyDescent="0.25">
      <c r="B22" s="7"/>
      <c r="C22" s="9" t="s">
        <v>92</v>
      </c>
      <c r="D22" s="137">
        <v>800000</v>
      </c>
      <c r="E22" s="9"/>
      <c r="F22" s="12"/>
    </row>
    <row r="23" spans="2:6" ht="24.95" customHeight="1" x14ac:dyDescent="0.25">
      <c r="B23" s="140" t="s">
        <v>162</v>
      </c>
      <c r="C23" s="146"/>
      <c r="D23" s="137"/>
      <c r="E23" s="9"/>
      <c r="F23" s="12"/>
    </row>
    <row r="24" spans="2:6" ht="24.95" customHeight="1" x14ac:dyDescent="0.25">
      <c r="B24" s="7"/>
      <c r="C24" s="9" t="s">
        <v>96</v>
      </c>
      <c r="D24" s="137">
        <f>NSSD!H45</f>
        <v>3500000</v>
      </c>
      <c r="E24" s="9"/>
      <c r="F24" s="12"/>
    </row>
    <row r="25" spans="2:6" ht="24.95" customHeight="1" x14ac:dyDescent="0.25">
      <c r="B25" s="140" t="s">
        <v>132</v>
      </c>
      <c r="C25" s="146"/>
      <c r="D25" s="137"/>
      <c r="E25" s="9"/>
      <c r="F25" s="12"/>
    </row>
    <row r="26" spans="2:6" ht="24.95" customHeight="1" x14ac:dyDescent="0.25">
      <c r="B26" s="7"/>
      <c r="C26" s="9" t="s">
        <v>133</v>
      </c>
      <c r="D26" s="137">
        <f>NSSD!H46</f>
        <v>10000000</v>
      </c>
      <c r="E26" s="9"/>
      <c r="F26" s="12"/>
    </row>
    <row r="27" spans="2:6" ht="24.95" customHeight="1" x14ac:dyDescent="0.25">
      <c r="B27" s="140" t="s">
        <v>134</v>
      </c>
      <c r="C27" s="146"/>
      <c r="D27" s="137"/>
      <c r="E27" s="9"/>
      <c r="F27" s="12"/>
    </row>
    <row r="28" spans="2:6" ht="24.95" customHeight="1" x14ac:dyDescent="0.25">
      <c r="B28" s="7"/>
      <c r="C28" s="9" t="s">
        <v>373</v>
      </c>
      <c r="D28" s="137">
        <v>45000</v>
      </c>
      <c r="E28" s="9"/>
      <c r="F28" s="12"/>
    </row>
    <row r="29" spans="2:6" ht="24.95" customHeight="1" x14ac:dyDescent="0.25">
      <c r="B29" s="7"/>
      <c r="C29" s="9" t="s">
        <v>135</v>
      </c>
      <c r="D29" s="137">
        <v>250000</v>
      </c>
      <c r="E29" s="9"/>
      <c r="F29" s="12"/>
    </row>
    <row r="30" spans="2:6" ht="24.95" customHeight="1" x14ac:dyDescent="0.25">
      <c r="B30" s="140" t="s">
        <v>136</v>
      </c>
      <c r="C30" s="141"/>
      <c r="D30" s="137"/>
      <c r="E30" s="9"/>
      <c r="F30" s="12"/>
    </row>
    <row r="31" spans="2:6" ht="24.95" customHeight="1" x14ac:dyDescent="0.25">
      <c r="B31" s="7"/>
      <c r="C31" s="9" t="s">
        <v>108</v>
      </c>
      <c r="D31" s="137">
        <f>NSSD!H61</f>
        <v>5824830</v>
      </c>
      <c r="E31" s="139"/>
      <c r="F31" s="12"/>
    </row>
    <row r="32" spans="2:6" ht="24.95" customHeight="1" x14ac:dyDescent="0.25">
      <c r="B32" s="7"/>
      <c r="C32" s="9" t="s">
        <v>140</v>
      </c>
      <c r="D32" s="137">
        <f>NSSD!H62</f>
        <v>578563</v>
      </c>
      <c r="E32" s="139"/>
      <c r="F32" s="12"/>
    </row>
    <row r="33" spans="2:6" ht="24.95" customHeight="1" x14ac:dyDescent="0.25">
      <c r="B33" s="140" t="s">
        <v>139</v>
      </c>
      <c r="C33" s="141"/>
      <c r="D33" s="137"/>
      <c r="E33" s="9"/>
      <c r="F33" s="12"/>
    </row>
    <row r="34" spans="2:6" ht="24.95" customHeight="1" x14ac:dyDescent="0.25">
      <c r="B34" s="7"/>
      <c r="C34" s="9" t="s">
        <v>141</v>
      </c>
      <c r="D34" s="137">
        <f>NSSD!H63</f>
        <v>347225</v>
      </c>
      <c r="E34" s="9"/>
      <c r="F34" s="12"/>
    </row>
    <row r="35" spans="2:6" ht="24.95" customHeight="1" x14ac:dyDescent="0.25">
      <c r="B35" s="140" t="s">
        <v>163</v>
      </c>
      <c r="C35" s="141"/>
      <c r="D35" s="137"/>
      <c r="E35" s="9"/>
      <c r="F35" s="12"/>
    </row>
    <row r="36" spans="2:6" ht="24.95" customHeight="1" x14ac:dyDescent="0.25">
      <c r="B36" s="7"/>
      <c r="C36" s="9" t="s">
        <v>157</v>
      </c>
      <c r="D36" s="137">
        <f>NSSD!H66</f>
        <v>3054300</v>
      </c>
      <c r="E36" s="9"/>
      <c r="F36" s="12"/>
    </row>
    <row r="37" spans="2:6" ht="24.95" customHeight="1" x14ac:dyDescent="0.25">
      <c r="B37" s="13" t="s">
        <v>210</v>
      </c>
      <c r="C37" s="9"/>
      <c r="D37" s="137"/>
      <c r="E37" s="9"/>
      <c r="F37" s="12"/>
    </row>
    <row r="38" spans="2:6" ht="24.95" customHeight="1" x14ac:dyDescent="0.25">
      <c r="B38" s="7"/>
      <c r="C38" s="9" t="s">
        <v>208</v>
      </c>
      <c r="D38" s="137">
        <f>NSSD!H59</f>
        <v>355000</v>
      </c>
      <c r="E38" s="8"/>
      <c r="F38" s="12"/>
    </row>
    <row r="39" spans="2:6" ht="24.95" customHeight="1" x14ac:dyDescent="0.25">
      <c r="B39" s="7"/>
      <c r="C39" s="9" t="s">
        <v>209</v>
      </c>
      <c r="D39" s="137">
        <f>NSSD!H60</f>
        <v>2238800</v>
      </c>
      <c r="E39" s="9"/>
      <c r="F39" s="12"/>
    </row>
    <row r="40" spans="2:6" ht="24.95" customHeight="1" x14ac:dyDescent="0.25">
      <c r="B40" s="140" t="s">
        <v>164</v>
      </c>
      <c r="C40" s="141"/>
      <c r="D40" s="137"/>
      <c r="E40" s="9"/>
      <c r="F40" s="12"/>
    </row>
    <row r="41" spans="2:6" ht="24.95" customHeight="1" x14ac:dyDescent="0.25">
      <c r="B41" s="7"/>
      <c r="C41" s="9" t="s">
        <v>279</v>
      </c>
      <c r="D41" s="137">
        <f>NSSD!H51</f>
        <v>1228500</v>
      </c>
      <c r="E41" s="9"/>
      <c r="F41" s="12"/>
    </row>
    <row r="42" spans="2:6" ht="24.95" customHeight="1" x14ac:dyDescent="0.25">
      <c r="B42" s="7"/>
      <c r="C42" s="9" t="s">
        <v>109</v>
      </c>
      <c r="D42" s="137">
        <f>NSSD!H52</f>
        <v>500000</v>
      </c>
      <c r="E42" s="9"/>
      <c r="F42" s="12"/>
    </row>
    <row r="43" spans="2:6" ht="24.95" customHeight="1" x14ac:dyDescent="0.25">
      <c r="B43" s="140" t="s">
        <v>142</v>
      </c>
      <c r="C43" s="141"/>
      <c r="D43" s="137"/>
      <c r="E43" s="9"/>
      <c r="F43" s="12"/>
    </row>
    <row r="44" spans="2:6" ht="24.95" customHeight="1" x14ac:dyDescent="0.25">
      <c r="B44" s="7"/>
      <c r="C44" s="9" t="s">
        <v>131</v>
      </c>
      <c r="D44" s="137">
        <v>232107</v>
      </c>
      <c r="E44" s="9"/>
      <c r="F44" s="12"/>
    </row>
    <row r="45" spans="2:6" ht="24.95" customHeight="1" x14ac:dyDescent="0.25">
      <c r="B45" s="7"/>
      <c r="C45" s="9" t="s">
        <v>169</v>
      </c>
      <c r="D45" s="137">
        <f>NSSD!H53</f>
        <v>1447500</v>
      </c>
      <c r="E45" s="138"/>
      <c r="F45" s="12"/>
    </row>
    <row r="46" spans="2:6" ht="24.95" customHeight="1" x14ac:dyDescent="0.25">
      <c r="B46" s="7"/>
      <c r="C46" s="9" t="s">
        <v>170</v>
      </c>
      <c r="D46" s="137">
        <f>NSSD!H64</f>
        <v>724324</v>
      </c>
      <c r="E46" s="138"/>
      <c r="F46" s="12"/>
    </row>
    <row r="47" spans="2:6" ht="24.95" customHeight="1" x14ac:dyDescent="0.25">
      <c r="B47" s="7"/>
      <c r="C47" s="9" t="s">
        <v>124</v>
      </c>
      <c r="D47" s="137">
        <v>707500</v>
      </c>
      <c r="E47" s="9"/>
      <c r="F47" s="12"/>
    </row>
    <row r="48" spans="2:6" ht="24.95" customHeight="1" x14ac:dyDescent="0.25">
      <c r="B48" s="7"/>
      <c r="C48" s="238" t="s">
        <v>253</v>
      </c>
      <c r="D48" s="137">
        <v>1078240</v>
      </c>
      <c r="E48" s="238"/>
      <c r="F48" s="12"/>
    </row>
    <row r="49" spans="2:9" ht="24.95" customHeight="1" x14ac:dyDescent="0.25">
      <c r="B49" s="7"/>
      <c r="C49" s="238" t="s">
        <v>297</v>
      </c>
      <c r="D49" s="137">
        <v>150000</v>
      </c>
      <c r="E49" s="238"/>
      <c r="F49" s="12"/>
    </row>
    <row r="50" spans="2:9" ht="24.95" customHeight="1" thickBot="1" x14ac:dyDescent="0.3">
      <c r="B50" s="140"/>
      <c r="C50" s="141" t="s">
        <v>165</v>
      </c>
      <c r="D50" s="137"/>
      <c r="E50" s="147">
        <f>SUM(D19:D49)</f>
        <v>73320889</v>
      </c>
      <c r="F50" s="12"/>
    </row>
    <row r="51" spans="2:9" ht="24.95" customHeight="1" x14ac:dyDescent="0.25">
      <c r="B51" s="449" t="s">
        <v>143</v>
      </c>
      <c r="C51" s="365"/>
      <c r="D51" s="365"/>
      <c r="E51" s="148"/>
      <c r="F51" s="149">
        <f>E17-E50</f>
        <v>34978730</v>
      </c>
    </row>
    <row r="52" spans="2:9" ht="24.95" customHeight="1" thickBot="1" x14ac:dyDescent="0.3">
      <c r="B52" s="7"/>
      <c r="C52" s="9" t="s">
        <v>158</v>
      </c>
      <c r="D52" s="137"/>
      <c r="E52" s="9"/>
      <c r="F52" s="150">
        <f>NSSD!H65</f>
        <v>541498.09499999997</v>
      </c>
    </row>
    <row r="53" spans="2:9" ht="24.95" customHeight="1" x14ac:dyDescent="0.25">
      <c r="B53" s="7"/>
      <c r="C53" s="151" t="s">
        <v>152</v>
      </c>
      <c r="D53" s="137"/>
      <c r="E53" s="9"/>
      <c r="F53" s="152">
        <f>F51-F52</f>
        <v>34437231.905000001</v>
      </c>
      <c r="I53" s="130" t="s">
        <v>110</v>
      </c>
    </row>
    <row r="54" spans="2:9" ht="24.95" customHeight="1" x14ac:dyDescent="0.25">
      <c r="B54" s="140" t="s">
        <v>144</v>
      </c>
      <c r="C54" s="141"/>
      <c r="D54" s="137"/>
      <c r="E54" s="138"/>
      <c r="F54" s="12"/>
    </row>
    <row r="55" spans="2:9" ht="24.95" customHeight="1" thickBot="1" x14ac:dyDescent="0.3">
      <c r="B55" s="7"/>
      <c r="C55" s="9" t="s">
        <v>122</v>
      </c>
      <c r="D55" s="144">
        <f>NSSD!I54</f>
        <v>2724.85</v>
      </c>
      <c r="E55" s="138"/>
      <c r="F55" s="12"/>
    </row>
    <row r="56" spans="2:9" ht="24.95" customHeight="1" x14ac:dyDescent="0.25">
      <c r="B56" s="140"/>
      <c r="C56" s="141" t="s">
        <v>145</v>
      </c>
      <c r="D56" s="137"/>
      <c r="E56" s="148"/>
      <c r="F56" s="352">
        <f>D55</f>
        <v>2724.85</v>
      </c>
    </row>
    <row r="57" spans="2:9" ht="24.95" customHeight="1" x14ac:dyDescent="0.25">
      <c r="B57" s="140" t="s">
        <v>166</v>
      </c>
      <c r="C57" s="141"/>
      <c r="D57" s="137"/>
      <c r="E57" s="138"/>
      <c r="F57" s="12"/>
    </row>
    <row r="58" spans="2:9" ht="24.95" customHeight="1" thickBot="1" x14ac:dyDescent="0.3">
      <c r="B58" s="7"/>
      <c r="C58" s="9" t="s">
        <v>146</v>
      </c>
      <c r="D58" s="144">
        <v>63000</v>
      </c>
      <c r="E58" s="138"/>
      <c r="F58" s="12"/>
    </row>
    <row r="59" spans="2:9" ht="24.95" customHeight="1" x14ac:dyDescent="0.25">
      <c r="B59" s="449" t="s">
        <v>167</v>
      </c>
      <c r="C59" s="365"/>
      <c r="D59" s="137"/>
      <c r="E59" s="148"/>
      <c r="F59" s="149">
        <f>D58</f>
        <v>63000</v>
      </c>
    </row>
    <row r="60" spans="2:9" ht="24.95" customHeight="1" thickBot="1" x14ac:dyDescent="0.3">
      <c r="B60" s="447" t="s">
        <v>168</v>
      </c>
      <c r="C60" s="448"/>
      <c r="D60" s="448"/>
      <c r="E60" s="147"/>
      <c r="F60" s="153"/>
    </row>
    <row r="61" spans="2:9" ht="24.95" customHeight="1" thickBot="1" x14ac:dyDescent="0.3">
      <c r="B61" s="367" t="s">
        <v>147</v>
      </c>
      <c r="C61" s="361"/>
      <c r="D61" s="361"/>
      <c r="E61" s="362"/>
      <c r="F61" s="154">
        <f>F53+F56-F59</f>
        <v>34376956.755000003</v>
      </c>
    </row>
    <row r="62" spans="2:9" ht="24.95" customHeight="1" x14ac:dyDescent="0.25">
      <c r="B62" s="155"/>
      <c r="C62" s="155"/>
      <c r="D62" s="156"/>
      <c r="E62" s="155"/>
    </row>
    <row r="63" spans="2:9" ht="24.95" customHeight="1" x14ac:dyDescent="0.25">
      <c r="B63" s="155"/>
      <c r="C63" s="155"/>
      <c r="D63" s="156"/>
      <c r="E63" s="155"/>
    </row>
  </sheetData>
  <mergeCells count="8">
    <mergeCell ref="B1:F1"/>
    <mergeCell ref="B2:F2"/>
    <mergeCell ref="B3:F3"/>
    <mergeCell ref="B17:C17"/>
    <mergeCell ref="B61:E61"/>
    <mergeCell ref="B60:D60"/>
    <mergeCell ref="B59:C59"/>
    <mergeCell ref="B51:D51"/>
  </mergeCells>
  <pageMargins left="0.7" right="0.7" top="0.75" bottom="0.75" header="0.3" footer="0.3"/>
  <pageSetup paperSize="9" scale="7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9"/>
  <sheetViews>
    <sheetView topLeftCell="A31" workbookViewId="0">
      <selection activeCell="F39" sqref="F39"/>
    </sheetView>
  </sheetViews>
  <sheetFormatPr defaultRowHeight="24.95" customHeight="1" x14ac:dyDescent="0.25"/>
  <cols>
    <col min="1" max="1" width="7.140625" style="1" customWidth="1"/>
    <col min="2" max="2" width="21" style="1" customWidth="1"/>
    <col min="3" max="3" width="32" style="1" customWidth="1"/>
    <col min="4" max="4" width="20.42578125" style="1" customWidth="1"/>
    <col min="5" max="5" width="40.5703125" style="1" customWidth="1"/>
    <col min="6" max="6" width="35.5703125" style="1" customWidth="1"/>
    <col min="7" max="7" width="22" style="1" customWidth="1"/>
    <col min="8" max="10" width="9.140625" style="1"/>
    <col min="11" max="11" width="8.140625" style="1" customWidth="1"/>
    <col min="12" max="12" width="16.7109375" style="1" customWidth="1"/>
    <col min="13" max="13" width="25.5703125" style="1" customWidth="1"/>
    <col min="14" max="14" width="9.140625" style="1"/>
    <col min="15" max="15" width="16.140625" style="1" customWidth="1"/>
    <col min="16" max="16" width="15.140625" style="1" customWidth="1"/>
    <col min="17" max="17" width="24" style="1" customWidth="1"/>
    <col min="18" max="16384" width="9.140625" style="1"/>
  </cols>
  <sheetData>
    <row r="1" spans="2:17" ht="24.95" customHeight="1" x14ac:dyDescent="0.25">
      <c r="B1" s="363" t="s">
        <v>202</v>
      </c>
      <c r="C1" s="363"/>
      <c r="D1" s="363"/>
      <c r="E1" s="363"/>
      <c r="F1" s="363"/>
      <c r="G1" s="363"/>
      <c r="H1" s="159"/>
      <c r="I1" s="159"/>
      <c r="J1" s="159"/>
      <c r="K1" s="159"/>
      <c r="L1" s="159"/>
      <c r="M1" s="159"/>
      <c r="N1" s="159"/>
      <c r="O1" s="159"/>
      <c r="P1" s="159"/>
    </row>
    <row r="2" spans="2:17" ht="24.95" customHeight="1" x14ac:dyDescent="0.25">
      <c r="B2" s="363" t="s">
        <v>186</v>
      </c>
      <c r="C2" s="363"/>
      <c r="D2" s="363"/>
      <c r="E2" s="363"/>
      <c r="F2" s="363"/>
      <c r="G2" s="363"/>
      <c r="H2" s="159"/>
      <c r="I2" s="159"/>
      <c r="J2" s="159"/>
      <c r="K2" s="159"/>
      <c r="L2" s="159"/>
      <c r="M2" s="159"/>
      <c r="N2" s="159"/>
      <c r="O2" s="159"/>
      <c r="P2" s="159"/>
    </row>
    <row r="3" spans="2:17" ht="24.95" customHeight="1" x14ac:dyDescent="0.3">
      <c r="B3" s="364" t="s">
        <v>240</v>
      </c>
      <c r="C3" s="364"/>
      <c r="D3" s="364"/>
      <c r="E3" s="364"/>
      <c r="F3" s="364"/>
      <c r="G3" s="364"/>
      <c r="H3" s="160"/>
      <c r="I3" s="160"/>
      <c r="J3" s="160"/>
      <c r="K3" s="160"/>
      <c r="L3" s="160"/>
      <c r="M3" s="160"/>
      <c r="N3" s="160"/>
      <c r="O3" s="160"/>
      <c r="P3" s="160"/>
    </row>
    <row r="4" spans="2:17" ht="24.95" customHeight="1" thickBot="1" x14ac:dyDescent="0.3">
      <c r="B4" s="161"/>
      <c r="C4" s="161"/>
      <c r="D4" s="161"/>
      <c r="E4" s="161"/>
      <c r="F4" s="161"/>
      <c r="G4" s="161"/>
      <c r="H4" s="160"/>
      <c r="I4" s="160"/>
      <c r="J4" s="160"/>
      <c r="K4" s="160"/>
      <c r="L4" s="160"/>
      <c r="M4" s="160"/>
      <c r="N4" s="160"/>
      <c r="O4" s="160"/>
      <c r="P4" s="160"/>
    </row>
    <row r="5" spans="2:17" ht="24.95" customHeight="1" thickBot="1" x14ac:dyDescent="0.3">
      <c r="B5" s="245" t="s">
        <v>25</v>
      </c>
      <c r="C5" s="246"/>
      <c r="D5" s="247"/>
      <c r="E5" s="248" t="s">
        <v>35</v>
      </c>
      <c r="F5" s="248"/>
      <c r="G5" s="249"/>
      <c r="H5" s="162"/>
      <c r="I5" s="162"/>
      <c r="J5" s="162"/>
      <c r="K5" s="162"/>
      <c r="L5" s="162"/>
      <c r="M5" s="163"/>
      <c r="N5" s="162"/>
      <c r="O5" s="162"/>
      <c r="P5" s="162"/>
      <c r="Q5" s="164"/>
    </row>
    <row r="6" spans="2:17" ht="24.95" customHeight="1" x14ac:dyDescent="0.25">
      <c r="B6" s="242" t="s">
        <v>27</v>
      </c>
      <c r="C6" s="8"/>
      <c r="D6" s="12"/>
      <c r="E6" s="239" t="s">
        <v>36</v>
      </c>
      <c r="F6" s="239" t="s">
        <v>194</v>
      </c>
      <c r="G6" s="12"/>
      <c r="H6" s="165"/>
      <c r="I6" s="165"/>
      <c r="J6" s="165"/>
      <c r="K6" s="165"/>
      <c r="L6" s="165"/>
      <c r="M6" s="5"/>
      <c r="N6" s="166"/>
      <c r="O6" s="166"/>
      <c r="P6" s="166"/>
      <c r="Q6" s="164"/>
    </row>
    <row r="7" spans="2:17" ht="24.95" customHeight="1" x14ac:dyDescent="0.25">
      <c r="B7" s="140" t="s">
        <v>28</v>
      </c>
      <c r="C7" s="141"/>
      <c r="D7" s="12"/>
      <c r="E7" s="239" t="s">
        <v>37</v>
      </c>
      <c r="F7" s="239"/>
      <c r="G7" s="12"/>
      <c r="H7" s="162"/>
      <c r="I7" s="162"/>
      <c r="J7" s="162"/>
      <c r="K7" s="162"/>
      <c r="L7" s="162"/>
      <c r="M7" s="5"/>
      <c r="N7" s="166"/>
      <c r="O7" s="166"/>
      <c r="P7" s="166"/>
      <c r="Q7" s="164"/>
    </row>
    <row r="8" spans="2:17" ht="24.95" customHeight="1" x14ac:dyDescent="0.25">
      <c r="B8" s="7"/>
      <c r="C8" s="8" t="s">
        <v>29</v>
      </c>
      <c r="D8" s="175">
        <f>NSSD!J6</f>
        <v>1129952039.8499999</v>
      </c>
      <c r="E8" s="238"/>
      <c r="F8" s="239" t="s">
        <v>187</v>
      </c>
      <c r="G8" s="175"/>
      <c r="H8" s="5"/>
      <c r="I8" s="160"/>
      <c r="J8" s="160"/>
      <c r="K8" s="160"/>
      <c r="L8" s="160"/>
      <c r="M8" s="5"/>
      <c r="N8" s="166"/>
      <c r="O8" s="166"/>
      <c r="P8" s="166"/>
      <c r="Q8" s="164"/>
    </row>
    <row r="9" spans="2:17" ht="24.95" customHeight="1" x14ac:dyDescent="0.25">
      <c r="B9" s="7"/>
      <c r="C9" s="238" t="s">
        <v>7</v>
      </c>
      <c r="D9" s="175">
        <f>NSSD!H10</f>
        <v>38820625</v>
      </c>
      <c r="E9" s="238"/>
      <c r="F9" s="238" t="s">
        <v>188</v>
      </c>
      <c r="G9" s="175">
        <f>NSSD!I17</f>
        <v>204087000</v>
      </c>
      <c r="H9" s="5"/>
      <c r="I9" s="166"/>
      <c r="J9" s="166"/>
      <c r="K9" s="166"/>
      <c r="L9" s="166"/>
      <c r="M9" s="167"/>
      <c r="N9" s="166"/>
      <c r="O9" s="166"/>
      <c r="P9" s="166"/>
      <c r="Q9" s="164"/>
    </row>
    <row r="10" spans="2:17" ht="24.95" customHeight="1" x14ac:dyDescent="0.25">
      <c r="B10" s="7"/>
      <c r="C10" s="238" t="s">
        <v>30</v>
      </c>
      <c r="D10" s="175">
        <f>NSSD!H11</f>
        <v>123503778</v>
      </c>
      <c r="E10" s="240"/>
      <c r="F10" s="241" t="s">
        <v>60</v>
      </c>
      <c r="G10" s="175">
        <f>NSSD!I18</f>
        <v>11123607.095000001</v>
      </c>
      <c r="H10" s="5"/>
      <c r="I10" s="166"/>
      <c r="J10" s="166"/>
      <c r="K10" s="166"/>
      <c r="L10" s="166"/>
      <c r="M10" s="167"/>
      <c r="N10" s="166"/>
      <c r="O10" s="166"/>
      <c r="P10" s="166"/>
      <c r="Q10" s="164"/>
    </row>
    <row r="11" spans="2:17" ht="24.95" customHeight="1" x14ac:dyDescent="0.25">
      <c r="B11" s="7"/>
      <c r="C11" s="238" t="s">
        <v>31</v>
      </c>
      <c r="D11" s="175">
        <f>NSSD!H12</f>
        <v>24550000</v>
      </c>
      <c r="E11" s="238"/>
      <c r="F11" s="238" t="s">
        <v>62</v>
      </c>
      <c r="G11" s="176">
        <f>NSSD!I19</f>
        <v>11676910</v>
      </c>
      <c r="H11" s="5"/>
      <c r="I11" s="166"/>
      <c r="J11" s="166"/>
      <c r="K11" s="166"/>
      <c r="L11" s="166"/>
      <c r="M11" s="168"/>
      <c r="N11" s="166"/>
      <c r="O11" s="166"/>
      <c r="P11" s="166"/>
      <c r="Q11" s="169"/>
    </row>
    <row r="12" spans="2:17" ht="24.95" customHeight="1" x14ac:dyDescent="0.25">
      <c r="B12" s="7"/>
      <c r="C12" s="238" t="s">
        <v>51</v>
      </c>
      <c r="D12" s="175">
        <f>NSSD!H13</f>
        <v>225000000</v>
      </c>
      <c r="E12" s="238"/>
      <c r="F12" s="238" t="s">
        <v>225</v>
      </c>
      <c r="G12" s="176">
        <f>NSSD!I20</f>
        <v>2363321</v>
      </c>
      <c r="H12" s="5"/>
      <c r="I12" s="166"/>
      <c r="J12" s="166"/>
      <c r="K12" s="166"/>
      <c r="L12" s="166"/>
      <c r="M12" s="4"/>
      <c r="N12" s="166"/>
      <c r="O12" s="166"/>
      <c r="P12" s="166"/>
      <c r="Q12" s="170"/>
    </row>
    <row r="13" spans="2:17" ht="24.95" customHeight="1" x14ac:dyDescent="0.25">
      <c r="B13" s="7"/>
      <c r="C13" s="238" t="s">
        <v>52</v>
      </c>
      <c r="D13" s="186">
        <f>NSSD!H14</f>
        <v>6751315</v>
      </c>
      <c r="E13" s="238"/>
      <c r="F13" s="238" t="s">
        <v>203</v>
      </c>
      <c r="G13" s="176">
        <f>NSSD!I21</f>
        <v>3054300</v>
      </c>
      <c r="H13" s="5"/>
      <c r="I13" s="166"/>
      <c r="J13" s="166"/>
      <c r="K13" s="166"/>
      <c r="L13" s="166"/>
      <c r="M13" s="4"/>
      <c r="N13" s="166"/>
      <c r="O13" s="166"/>
      <c r="P13" s="166"/>
      <c r="Q13" s="170"/>
    </row>
    <row r="14" spans="2:17" ht="24.95" customHeight="1" x14ac:dyDescent="0.25">
      <c r="B14" s="7"/>
      <c r="C14" s="238"/>
      <c r="D14" s="175"/>
      <c r="E14" s="240"/>
      <c r="F14" s="238" t="s">
        <v>150</v>
      </c>
      <c r="G14" s="176">
        <f>NSSD!I22</f>
        <v>9889543</v>
      </c>
      <c r="H14" s="5"/>
      <c r="I14" s="166"/>
      <c r="J14" s="166"/>
      <c r="K14" s="166"/>
      <c r="L14" s="166"/>
      <c r="M14" s="4"/>
      <c r="N14" s="166"/>
      <c r="O14" s="166"/>
      <c r="P14" s="166"/>
      <c r="Q14" s="170"/>
    </row>
    <row r="15" spans="2:17" ht="24.95" customHeight="1" x14ac:dyDescent="0.25">
      <c r="B15" s="7"/>
      <c r="C15" s="238"/>
      <c r="D15" s="175"/>
      <c r="E15" s="238"/>
      <c r="F15" s="238" t="s">
        <v>228</v>
      </c>
      <c r="G15" s="176">
        <f>NSSD!I23</f>
        <v>10161972</v>
      </c>
      <c r="H15" s="5"/>
      <c r="I15" s="166"/>
      <c r="J15" s="166"/>
      <c r="K15" s="166"/>
      <c r="L15" s="166"/>
      <c r="M15" s="4"/>
      <c r="N15" s="166"/>
      <c r="O15" s="166"/>
      <c r="P15" s="166"/>
      <c r="Q15" s="170"/>
    </row>
    <row r="16" spans="2:17" ht="24.95" customHeight="1" x14ac:dyDescent="0.25">
      <c r="B16" s="7"/>
      <c r="C16" s="238"/>
      <c r="D16" s="181"/>
      <c r="E16" s="238"/>
      <c r="F16" s="241" t="s">
        <v>226</v>
      </c>
      <c r="G16" s="176">
        <f>NSSD!I24</f>
        <v>8625</v>
      </c>
      <c r="H16" s="5"/>
      <c r="I16" s="166"/>
      <c r="J16" s="166"/>
      <c r="K16" s="166"/>
      <c r="L16" s="166"/>
      <c r="M16" s="4"/>
      <c r="N16" s="166"/>
      <c r="O16" s="166"/>
      <c r="P16" s="166"/>
      <c r="Q16" s="170"/>
    </row>
    <row r="17" spans="2:17" ht="24.95" customHeight="1" x14ac:dyDescent="0.25">
      <c r="B17" s="7"/>
      <c r="C17" s="238"/>
      <c r="D17" s="175"/>
      <c r="E17" s="238"/>
      <c r="F17" s="238" t="s">
        <v>227</v>
      </c>
      <c r="G17" s="176">
        <f>NSSD!I25</f>
        <v>17339060</v>
      </c>
      <c r="H17" s="5"/>
      <c r="I17" s="166"/>
      <c r="J17" s="166"/>
      <c r="K17" s="166"/>
      <c r="L17" s="166"/>
      <c r="M17" s="4"/>
      <c r="N17" s="166"/>
      <c r="O17" s="166"/>
      <c r="P17" s="166"/>
      <c r="Q17" s="170"/>
    </row>
    <row r="18" spans="2:17" ht="24.95" customHeight="1" x14ac:dyDescent="0.25">
      <c r="B18" s="7"/>
      <c r="C18" s="238"/>
      <c r="D18" s="175"/>
      <c r="E18" s="238"/>
      <c r="F18" s="238" t="s">
        <v>244</v>
      </c>
      <c r="G18" s="176">
        <f>NSSD!I26</f>
        <v>217100</v>
      </c>
      <c r="H18" s="5"/>
      <c r="I18" s="166"/>
      <c r="J18" s="166"/>
      <c r="K18" s="166"/>
      <c r="L18" s="166"/>
      <c r="M18" s="4"/>
      <c r="N18" s="166"/>
      <c r="O18" s="166"/>
      <c r="P18" s="166"/>
      <c r="Q18" s="170"/>
    </row>
    <row r="19" spans="2:17" ht="24.95" customHeight="1" x14ac:dyDescent="0.25">
      <c r="B19" s="7"/>
      <c r="C19" s="238"/>
      <c r="D19" s="181"/>
      <c r="E19" s="238"/>
      <c r="F19" s="238" t="s">
        <v>204</v>
      </c>
      <c r="G19" s="187">
        <f>NSSD!I39</f>
        <v>1550000</v>
      </c>
      <c r="H19" s="5"/>
      <c r="I19" s="166"/>
      <c r="J19" s="166"/>
      <c r="K19" s="166"/>
      <c r="L19" s="166"/>
      <c r="M19" s="4"/>
      <c r="N19" s="166"/>
      <c r="O19" s="166"/>
      <c r="P19" s="166"/>
      <c r="Q19" s="170"/>
    </row>
    <row r="20" spans="2:17" ht="24.95" customHeight="1" x14ac:dyDescent="0.25">
      <c r="B20" s="7"/>
      <c r="C20" s="238"/>
      <c r="D20" s="181"/>
      <c r="E20" s="238"/>
      <c r="F20" s="238"/>
      <c r="G20" s="176"/>
      <c r="H20" s="5"/>
      <c r="I20" s="166"/>
      <c r="J20" s="166"/>
      <c r="K20" s="166"/>
      <c r="L20" s="166"/>
      <c r="M20" s="4"/>
      <c r="N20" s="166"/>
      <c r="O20" s="166"/>
      <c r="P20" s="166"/>
      <c r="Q20" s="170"/>
    </row>
    <row r="21" spans="2:17" ht="24.95" customHeight="1" x14ac:dyDescent="0.25">
      <c r="B21" s="7"/>
      <c r="C21" s="238"/>
      <c r="D21" s="181"/>
      <c r="E21" s="238"/>
      <c r="F21" s="238"/>
      <c r="G21" s="176"/>
      <c r="H21" s="5"/>
      <c r="I21" s="166"/>
      <c r="J21" s="166"/>
      <c r="K21" s="166"/>
      <c r="L21" s="166"/>
      <c r="M21" s="4"/>
      <c r="N21" s="166"/>
      <c r="O21" s="166"/>
      <c r="P21" s="166"/>
      <c r="Q21" s="170"/>
    </row>
    <row r="22" spans="2:17" ht="24.95" customHeight="1" x14ac:dyDescent="0.25">
      <c r="B22" s="7"/>
      <c r="C22" s="238"/>
      <c r="D22" s="181"/>
      <c r="E22" s="238"/>
      <c r="F22" s="238"/>
      <c r="G22" s="176"/>
      <c r="H22" s="5"/>
      <c r="I22" s="166"/>
      <c r="J22" s="166"/>
      <c r="K22" s="166"/>
      <c r="L22" s="166"/>
      <c r="M22" s="4"/>
      <c r="N22" s="166"/>
      <c r="O22" s="166"/>
      <c r="P22" s="166"/>
      <c r="Q22" s="170"/>
    </row>
    <row r="23" spans="2:17" ht="24.95" customHeight="1" x14ac:dyDescent="0.25">
      <c r="B23" s="7"/>
      <c r="C23" s="239" t="s">
        <v>42</v>
      </c>
      <c r="D23" s="182">
        <f>SUM(D8:D13)</f>
        <v>1548577757.8499999</v>
      </c>
      <c r="E23" s="238"/>
      <c r="F23" s="239" t="s">
        <v>189</v>
      </c>
      <c r="G23" s="177">
        <f>SUM(G9:G19)</f>
        <v>271471438.09500003</v>
      </c>
      <c r="H23" s="5"/>
      <c r="I23" s="166"/>
      <c r="J23" s="166"/>
      <c r="K23" s="166"/>
      <c r="L23" s="166"/>
      <c r="M23" s="4"/>
      <c r="N23" s="166"/>
      <c r="O23" s="166"/>
      <c r="P23" s="166"/>
      <c r="Q23" s="171"/>
    </row>
    <row r="24" spans="2:17" ht="24.95" customHeight="1" x14ac:dyDescent="0.25">
      <c r="B24" s="242" t="s">
        <v>32</v>
      </c>
      <c r="C24" s="239"/>
      <c r="D24" s="10"/>
      <c r="E24" s="239" t="s">
        <v>190</v>
      </c>
      <c r="F24" s="238"/>
      <c r="G24" s="10"/>
      <c r="H24" s="5"/>
      <c r="I24" s="166"/>
      <c r="J24" s="166"/>
      <c r="K24" s="166"/>
      <c r="L24" s="166"/>
      <c r="M24" s="167"/>
      <c r="N24" s="166"/>
      <c r="O24" s="166"/>
      <c r="P24" s="166"/>
      <c r="Q24" s="169"/>
    </row>
    <row r="25" spans="2:17" ht="24.95" customHeight="1" x14ac:dyDescent="0.25">
      <c r="B25" s="7"/>
      <c r="C25" s="238" t="s">
        <v>33</v>
      </c>
      <c r="D25" s="10"/>
      <c r="E25" s="238"/>
      <c r="F25" s="239" t="s">
        <v>191</v>
      </c>
      <c r="G25" s="10"/>
      <c r="H25" s="5"/>
      <c r="I25" s="166"/>
      <c r="J25" s="166"/>
      <c r="K25" s="166"/>
      <c r="L25" s="166"/>
      <c r="M25" s="4"/>
      <c r="N25" s="166"/>
      <c r="O25" s="166"/>
      <c r="P25" s="166"/>
      <c r="Q25" s="172"/>
    </row>
    <row r="26" spans="2:17" ht="24.95" customHeight="1" x14ac:dyDescent="0.25">
      <c r="B26" s="7"/>
      <c r="C26" s="238"/>
      <c r="D26" s="10"/>
      <c r="E26" s="238"/>
      <c r="F26" s="239" t="s">
        <v>192</v>
      </c>
      <c r="G26" s="11"/>
      <c r="H26" s="5"/>
      <c r="I26" s="166"/>
      <c r="J26" s="166"/>
      <c r="K26" s="166"/>
      <c r="L26" s="166"/>
      <c r="M26" s="4"/>
      <c r="N26" s="166"/>
      <c r="O26" s="166"/>
      <c r="P26" s="166"/>
      <c r="Q26" s="172"/>
    </row>
    <row r="27" spans="2:17" ht="24.95" customHeight="1" x14ac:dyDescent="0.25">
      <c r="B27" s="7"/>
      <c r="C27" s="238" t="s">
        <v>34</v>
      </c>
      <c r="D27" s="175">
        <f>NSSD!H15</f>
        <v>901699664</v>
      </c>
      <c r="E27" s="238"/>
      <c r="F27" s="238" t="s">
        <v>74</v>
      </c>
      <c r="G27" s="175">
        <f>NSSD!I27</f>
        <v>8200000</v>
      </c>
      <c r="H27" s="5"/>
      <c r="I27" s="166"/>
      <c r="J27" s="166"/>
      <c r="K27" s="166"/>
      <c r="L27" s="166"/>
      <c r="M27" s="4"/>
      <c r="N27" s="166"/>
      <c r="O27" s="166"/>
      <c r="P27" s="166"/>
      <c r="Q27" s="172"/>
    </row>
    <row r="28" spans="2:17" ht="24.95" customHeight="1" x14ac:dyDescent="0.25">
      <c r="B28" s="7"/>
      <c r="C28" s="238" t="s">
        <v>148</v>
      </c>
      <c r="D28" s="186">
        <v>803397143</v>
      </c>
      <c r="E28" s="238"/>
      <c r="F28" s="238" t="s">
        <v>76</v>
      </c>
      <c r="G28" s="178">
        <f>NSSD!I28</f>
        <v>655725000</v>
      </c>
      <c r="H28" s="5"/>
      <c r="I28" s="166"/>
      <c r="J28" s="166"/>
      <c r="K28" s="166"/>
      <c r="L28" s="166"/>
      <c r="M28" s="5"/>
      <c r="N28" s="166"/>
      <c r="O28" s="166"/>
      <c r="P28" s="166"/>
      <c r="Q28" s="5"/>
    </row>
    <row r="29" spans="2:17" ht="24.95" customHeight="1" x14ac:dyDescent="0.25">
      <c r="B29" s="7"/>
      <c r="C29" s="238" t="s">
        <v>149</v>
      </c>
      <c r="D29" s="176">
        <f>D27-D28</f>
        <v>98302521</v>
      </c>
      <c r="E29" s="179"/>
      <c r="F29" s="179" t="s">
        <v>47</v>
      </c>
      <c r="G29" s="180">
        <f>NSSD!I29</f>
        <v>104250000</v>
      </c>
      <c r="H29" s="5"/>
      <c r="I29" s="162"/>
      <c r="J29" s="162"/>
      <c r="K29" s="162"/>
      <c r="L29" s="162"/>
      <c r="M29" s="173"/>
      <c r="N29" s="166"/>
      <c r="O29" s="166"/>
      <c r="P29" s="166"/>
      <c r="Q29" s="164"/>
    </row>
    <row r="30" spans="2:17" ht="24.95" customHeight="1" x14ac:dyDescent="0.25">
      <c r="B30" s="7"/>
      <c r="C30" s="238"/>
      <c r="D30" s="10"/>
      <c r="E30" s="238"/>
      <c r="F30" s="238" t="s">
        <v>48</v>
      </c>
      <c r="G30" s="178">
        <f>NSSD!I30</f>
        <v>308422321</v>
      </c>
      <c r="H30" s="162"/>
      <c r="I30" s="162"/>
      <c r="J30" s="162"/>
      <c r="K30" s="162"/>
      <c r="L30" s="162"/>
      <c r="M30" s="4"/>
      <c r="N30" s="166"/>
      <c r="O30" s="166"/>
      <c r="P30" s="166"/>
      <c r="Q30" s="164"/>
    </row>
    <row r="31" spans="2:17" ht="24.95" customHeight="1" x14ac:dyDescent="0.25">
      <c r="B31" s="7"/>
      <c r="C31" s="238"/>
      <c r="D31" s="10"/>
      <c r="E31" s="239" t="s">
        <v>40</v>
      </c>
      <c r="F31" s="238"/>
      <c r="G31" s="178"/>
      <c r="H31" s="5"/>
      <c r="I31" s="166"/>
      <c r="J31" s="166"/>
      <c r="K31" s="166"/>
      <c r="L31" s="166"/>
      <c r="M31" s="4"/>
      <c r="N31" s="166"/>
      <c r="O31" s="166"/>
      <c r="P31" s="166"/>
      <c r="Q31" s="164"/>
    </row>
    <row r="32" spans="2:17" ht="24.95" customHeight="1" x14ac:dyDescent="0.25">
      <c r="B32" s="7"/>
      <c r="C32" s="238"/>
      <c r="D32" s="175"/>
      <c r="E32" s="238"/>
      <c r="F32" s="238" t="s">
        <v>243</v>
      </c>
      <c r="G32" s="178">
        <f>NSSD!I31</f>
        <v>264434563</v>
      </c>
      <c r="H32" s="5"/>
      <c r="I32" s="162"/>
      <c r="J32" s="162"/>
      <c r="K32" s="162"/>
      <c r="L32" s="162"/>
      <c r="M32" s="4"/>
      <c r="N32" s="166"/>
      <c r="O32" s="166"/>
      <c r="P32" s="166"/>
      <c r="Q32" s="164"/>
    </row>
    <row r="33" spans="2:17" ht="24.95" customHeight="1" x14ac:dyDescent="0.25">
      <c r="B33" s="7"/>
      <c r="C33" s="238"/>
      <c r="D33" s="12"/>
      <c r="E33" s="238"/>
      <c r="F33" s="238" t="s">
        <v>104</v>
      </c>
      <c r="G33" s="188">
        <f>'Laba Rugi'!F61</f>
        <v>34376956.755000003</v>
      </c>
      <c r="H33" s="5"/>
      <c r="I33" s="162"/>
      <c r="J33" s="162"/>
      <c r="K33" s="162"/>
      <c r="L33" s="162"/>
      <c r="M33" s="4"/>
      <c r="N33" s="166"/>
      <c r="O33" s="166"/>
      <c r="P33" s="166"/>
      <c r="Q33" s="164"/>
    </row>
    <row r="34" spans="2:17" ht="24.95" customHeight="1" x14ac:dyDescent="0.25">
      <c r="B34" s="7"/>
      <c r="C34" s="238"/>
      <c r="D34" s="12"/>
      <c r="E34" s="238"/>
      <c r="F34" s="238"/>
      <c r="G34" s="178"/>
      <c r="H34" s="5"/>
      <c r="I34" s="162"/>
      <c r="J34" s="162"/>
      <c r="K34" s="162"/>
      <c r="L34" s="162"/>
      <c r="M34" s="4"/>
      <c r="N34" s="166"/>
      <c r="O34" s="166"/>
      <c r="P34" s="166"/>
      <c r="Q34" s="164"/>
    </row>
    <row r="35" spans="2:17" ht="24.95" customHeight="1" x14ac:dyDescent="0.25">
      <c r="B35" s="7"/>
      <c r="C35" s="239" t="s">
        <v>43</v>
      </c>
      <c r="D35" s="183">
        <f>D29</f>
        <v>98302521</v>
      </c>
      <c r="E35" s="238"/>
      <c r="F35" s="239" t="s">
        <v>193</v>
      </c>
      <c r="G35" s="152">
        <f>SUM(G27:G33)</f>
        <v>1375408840.7550001</v>
      </c>
      <c r="H35" s="5"/>
      <c r="I35" s="166"/>
      <c r="J35" s="166"/>
      <c r="K35" s="166"/>
      <c r="L35" s="166"/>
      <c r="M35" s="4"/>
      <c r="N35" s="166"/>
      <c r="O35" s="166"/>
      <c r="P35" s="166"/>
      <c r="Q35" s="164"/>
    </row>
    <row r="36" spans="2:17" ht="24.95" customHeight="1" thickBot="1" x14ac:dyDescent="0.3">
      <c r="B36" s="7"/>
      <c r="C36" s="365" t="s">
        <v>41</v>
      </c>
      <c r="D36" s="366"/>
      <c r="E36" s="238"/>
      <c r="F36" s="365" t="s">
        <v>41</v>
      </c>
      <c r="G36" s="366"/>
      <c r="H36" s="5"/>
      <c r="I36" s="166"/>
      <c r="J36" s="166"/>
      <c r="K36" s="166"/>
      <c r="L36" s="166"/>
      <c r="M36" s="167"/>
      <c r="N36" s="166"/>
      <c r="O36" s="166"/>
      <c r="P36" s="166"/>
      <c r="Q36" s="164"/>
    </row>
    <row r="37" spans="2:17" ht="24.95" customHeight="1" thickBot="1" x14ac:dyDescent="0.3">
      <c r="B37" s="367" t="s">
        <v>39</v>
      </c>
      <c r="C37" s="362"/>
      <c r="D37" s="184">
        <f>SUM(D23+D35)</f>
        <v>1646880278.8499999</v>
      </c>
      <c r="E37" s="361" t="s">
        <v>44</v>
      </c>
      <c r="F37" s="362"/>
      <c r="G37" s="185">
        <f>SUM(G23+G35)</f>
        <v>1646880278.8500001</v>
      </c>
      <c r="H37" s="5"/>
      <c r="I37" s="166"/>
      <c r="J37" s="166"/>
      <c r="K37" s="166"/>
      <c r="L37" s="166"/>
      <c r="M37" s="167"/>
      <c r="N37" s="166"/>
      <c r="O37" s="166"/>
      <c r="P37" s="166"/>
      <c r="Q37" s="164"/>
    </row>
    <row r="38" spans="2:17" ht="24.95" customHeight="1" x14ac:dyDescent="0.25">
      <c r="B38" s="5"/>
      <c r="C38" s="5"/>
      <c r="D38" s="5"/>
      <c r="E38" s="5"/>
      <c r="F38" s="5"/>
      <c r="G38" s="125"/>
      <c r="H38" s="5"/>
      <c r="I38" s="166"/>
      <c r="J38" s="166"/>
      <c r="K38" s="166"/>
      <c r="L38" s="166"/>
      <c r="M38" s="167"/>
      <c r="N38" s="166"/>
      <c r="O38" s="166"/>
      <c r="P38" s="166"/>
      <c r="Q38" s="164"/>
    </row>
    <row r="39" spans="2:17" ht="24.95" customHeight="1" x14ac:dyDescent="0.25">
      <c r="B39" s="5"/>
      <c r="C39" s="5"/>
      <c r="D39" s="4"/>
      <c r="E39" s="174"/>
      <c r="F39" s="5"/>
      <c r="G39" s="125"/>
      <c r="H39" s="5"/>
      <c r="I39" s="166"/>
      <c r="J39" s="166"/>
      <c r="K39" s="166"/>
      <c r="L39" s="166"/>
      <c r="M39" s="4"/>
      <c r="N39" s="166"/>
      <c r="O39" s="166"/>
      <c r="P39" s="166"/>
      <c r="Q39" s="164"/>
    </row>
    <row r="40" spans="2:17" ht="24.95" customHeight="1" x14ac:dyDescent="0.25">
      <c r="B40" s="5"/>
      <c r="C40" s="5"/>
      <c r="D40" s="5"/>
      <c r="E40" s="174"/>
      <c r="F40" s="5"/>
      <c r="G40" s="5"/>
      <c r="H40" s="5"/>
      <c r="I40" s="166"/>
      <c r="J40" s="166"/>
      <c r="K40" s="166"/>
      <c r="L40" s="166"/>
      <c r="M40" s="4"/>
      <c r="N40" s="166"/>
      <c r="O40" s="166"/>
      <c r="P40" s="166"/>
      <c r="Q40" s="164"/>
    </row>
    <row r="41" spans="2:17" ht="24.95" customHeight="1" x14ac:dyDescent="0.25">
      <c r="B41" s="5"/>
      <c r="C41" s="5"/>
      <c r="D41" s="5"/>
      <c r="E41" s="174"/>
      <c r="F41" s="5"/>
      <c r="G41" s="5"/>
      <c r="H41" s="5"/>
      <c r="I41" s="166"/>
      <c r="J41" s="166"/>
      <c r="K41" s="166"/>
      <c r="L41" s="166"/>
      <c r="M41" s="167"/>
      <c r="N41" s="166"/>
      <c r="O41" s="166"/>
      <c r="P41" s="166"/>
      <c r="Q41" s="164"/>
    </row>
    <row r="42" spans="2:17" ht="24.95" customHeight="1" x14ac:dyDescent="0.25">
      <c r="B42" s="5"/>
      <c r="C42" s="5"/>
      <c r="D42" s="5"/>
      <c r="E42" s="5"/>
      <c r="F42" s="5"/>
      <c r="G42" s="5"/>
      <c r="H42" s="162"/>
      <c r="I42" s="162"/>
      <c r="J42" s="162"/>
      <c r="K42" s="162"/>
      <c r="L42" s="162"/>
      <c r="M42" s="6"/>
      <c r="N42" s="166"/>
      <c r="O42" s="166"/>
      <c r="P42" s="166"/>
      <c r="Q42" s="164"/>
    </row>
    <row r="43" spans="2:17" ht="24.95" customHeight="1" x14ac:dyDescent="0.25">
      <c r="B43" s="5"/>
      <c r="C43" s="5"/>
      <c r="D43" s="5"/>
      <c r="E43" s="5"/>
      <c r="F43" s="5"/>
      <c r="G43" s="5"/>
      <c r="H43" s="5"/>
      <c r="I43" s="160"/>
      <c r="J43" s="160"/>
      <c r="K43" s="160"/>
      <c r="L43" s="160"/>
      <c r="M43" s="173"/>
      <c r="N43" s="166"/>
      <c r="O43" s="166"/>
      <c r="P43" s="166"/>
      <c r="Q43" s="164"/>
    </row>
    <row r="44" spans="2:17" ht="24.95" customHeight="1" x14ac:dyDescent="0.25">
      <c r="B44" s="5"/>
      <c r="C44" s="5"/>
      <c r="D44" s="167"/>
      <c r="E44" s="5"/>
      <c r="F44" s="5"/>
      <c r="G44" s="5"/>
      <c r="H44" s="5"/>
      <c r="I44" s="160"/>
      <c r="J44" s="160"/>
      <c r="K44" s="160"/>
      <c r="L44" s="160"/>
      <c r="M44" s="173"/>
      <c r="N44" s="166"/>
      <c r="O44" s="166"/>
      <c r="P44" s="166"/>
      <c r="Q44" s="164"/>
    </row>
    <row r="45" spans="2:17" ht="24.95" customHeight="1" x14ac:dyDescent="0.25">
      <c r="B45" s="5"/>
      <c r="C45" s="5"/>
      <c r="D45" s="167"/>
      <c r="E45" s="5"/>
      <c r="F45" s="5"/>
      <c r="G45" s="5"/>
      <c r="H45" s="5"/>
      <c r="I45" s="162"/>
      <c r="J45" s="162"/>
      <c r="K45" s="162"/>
      <c r="L45" s="162"/>
      <c r="M45" s="173"/>
      <c r="N45" s="166"/>
      <c r="O45" s="166"/>
      <c r="P45" s="166"/>
      <c r="Q45" s="164"/>
    </row>
    <row r="46" spans="2:17" ht="24.95" customHeight="1" x14ac:dyDescent="0.25">
      <c r="B46" s="5"/>
      <c r="C46" s="5"/>
      <c r="D46" s="167"/>
      <c r="E46" s="5"/>
      <c r="F46" s="5"/>
      <c r="G46" s="5"/>
      <c r="H46" s="5"/>
      <c r="I46" s="160"/>
      <c r="J46" s="160"/>
      <c r="K46" s="160"/>
      <c r="L46" s="160"/>
      <c r="M46" s="160"/>
      <c r="N46" s="166"/>
      <c r="O46" s="166"/>
      <c r="P46" s="166"/>
      <c r="Q46" s="166"/>
    </row>
    <row r="47" spans="2:17" ht="24.95" customHeight="1" x14ac:dyDescent="0.25">
      <c r="B47" s="5"/>
      <c r="C47" s="3"/>
      <c r="D47" s="4"/>
      <c r="E47" s="5"/>
      <c r="F47" s="5"/>
      <c r="G47" s="5"/>
      <c r="H47" s="5"/>
      <c r="I47" s="162"/>
      <c r="J47" s="162"/>
      <c r="K47" s="162"/>
      <c r="L47" s="162"/>
      <c r="M47" s="173"/>
      <c r="N47" s="166"/>
      <c r="O47" s="166"/>
      <c r="P47" s="166"/>
      <c r="Q47" s="164"/>
    </row>
    <row r="48" spans="2:17" ht="24.95" customHeight="1" x14ac:dyDescent="0.25">
      <c r="B48" s="5"/>
      <c r="C48" s="5"/>
      <c r="D48" s="4"/>
      <c r="E48" s="5"/>
      <c r="F48" s="5"/>
      <c r="G48" s="5"/>
    </row>
    <row r="49" spans="2:7" ht="24.95" customHeight="1" x14ac:dyDescent="0.25">
      <c r="B49" s="5"/>
      <c r="C49" s="3"/>
      <c r="D49" s="4"/>
      <c r="E49" s="174"/>
      <c r="F49" s="5"/>
      <c r="G49" s="5"/>
    </row>
  </sheetData>
  <mergeCells count="7">
    <mergeCell ref="B1:G1"/>
    <mergeCell ref="B2:G2"/>
    <mergeCell ref="B3:G3"/>
    <mergeCell ref="B37:C37"/>
    <mergeCell ref="C36:D36"/>
    <mergeCell ref="F36:G36"/>
    <mergeCell ref="E37:F3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Neraca Desember'21</vt:lpstr>
      <vt:lpstr>J.Umum</vt:lpstr>
      <vt:lpstr>Buku besar</vt:lpstr>
      <vt:lpstr>Neraca Saldo</vt:lpstr>
      <vt:lpstr>AJP</vt:lpstr>
      <vt:lpstr>NSSD</vt:lpstr>
      <vt:lpstr>Laba Rugi</vt:lpstr>
      <vt:lpstr>Neraca Januari</vt:lpstr>
      <vt:lpstr>AJP!Print_Area</vt:lpstr>
      <vt:lpstr>'Buku besar'!Print_Area</vt:lpstr>
      <vt:lpstr>'Laba Rugi'!Print_Area</vt:lpstr>
      <vt:lpstr>'Neraca Saldo'!Print_Area</vt:lpstr>
      <vt:lpstr>NSSD!Print_Area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SBS Satrio</cp:lastModifiedBy>
  <cp:lastPrinted>2022-02-02T08:29:39Z</cp:lastPrinted>
  <dcterms:created xsi:type="dcterms:W3CDTF">2021-02-01T10:01:34Z</dcterms:created>
  <dcterms:modified xsi:type="dcterms:W3CDTF">2022-08-23T04:09:30Z</dcterms:modified>
</cp:coreProperties>
</file>