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slicers/slicer2.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slicers/slicer3.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slicers/slicer4.xml" ContentType="application/vnd.ms-excel.slicer+xml"/>
  <Override PartName="/xl/pivotTables/pivotTable1.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tables/table6.xml" ContentType="application/vnd.openxmlformats-officedocument.spreadsheetml.table+xml"/>
  <Override PartName="/xl/slicers/slicer5.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pavan\OneDrive\Desktop\DSDA 1st Year\2nd Sem\Financial Analytics\Dashboard Project\"/>
    </mc:Choice>
  </mc:AlternateContent>
  <xr:revisionPtr revIDLastSave="0" documentId="13_ncr:1_{F2743E93-39EE-44F1-BF7D-61C84CC20365}" xr6:coauthVersionLast="47" xr6:coauthVersionMax="47" xr10:uidLastSave="{00000000-0000-0000-0000-000000000000}"/>
  <bookViews>
    <workbookView xWindow="-108" yWindow="-108" windowWidth="23256" windowHeight="13896" tabRatio="928" activeTab="1" xr2:uid="{33D1A0F8-E92E-4FDF-819D-7CAA88AC34A6}"/>
  </bookViews>
  <sheets>
    <sheet name="DashBoard" sheetId="15" r:id="rId1"/>
    <sheet name="Adani_MS" sheetId="24" r:id="rId2"/>
    <sheet name="Adani_AZS" sheetId="25" r:id="rId3"/>
    <sheet name="Trend" sheetId="19" r:id="rId4"/>
    <sheet name="Ratios" sheetId="14" r:id="rId5"/>
    <sheet name="Csize" sheetId="20" r:id="rId6"/>
    <sheet name="SBI" sheetId="13" r:id="rId7"/>
    <sheet name="CAN" sheetId="12" r:id="rId8"/>
    <sheet name="BOB" sheetId="11" r:id="rId9"/>
    <sheet name="BOM" sheetId="10" r:id="rId10"/>
    <sheet name="PNB" sheetId="9" r:id="rId11"/>
    <sheet name="UBOI" sheetId="8" r:id="rId12"/>
    <sheet name="BOI" sheetId="7" r:id="rId13"/>
    <sheet name="Adani_Bford" sheetId="22" r:id="rId14"/>
    <sheet name="Pred" sheetId="41" r:id="rId15"/>
    <sheet name="Index_Pred" sheetId="40" r:id="rId16"/>
    <sheet name="PNB_Pred" sheetId="26" r:id="rId17"/>
    <sheet name="SBI_Pred" sheetId="27" r:id="rId18"/>
    <sheet name="BOI_Pred" sheetId="28" r:id="rId19"/>
    <sheet name="BOM_Pred" sheetId="29" r:id="rId20"/>
    <sheet name="BOB_Pred" sheetId="30" r:id="rId21"/>
    <sheet name="UBOI_Pred" sheetId="31" r:id="rId22"/>
    <sheet name="Can_Pred" sheetId="32" r:id="rId23"/>
    <sheet name="SBI_MS" sheetId="33" r:id="rId24"/>
    <sheet name="Can_MS" sheetId="34" r:id="rId25"/>
    <sheet name="PNB_MS" sheetId="35" r:id="rId26"/>
    <sheet name="BOI_MS" sheetId="36" r:id="rId27"/>
    <sheet name="BOM_MS" sheetId="37" r:id="rId28"/>
    <sheet name="UBOI_MS" sheetId="38" r:id="rId29"/>
    <sheet name="BOB_MS" sheetId="39" r:id="rId30"/>
  </sheets>
  <definedNames>
    <definedName name="_xlchart.v1.0" hidden="1">Csize!$J$2:$K$29</definedName>
    <definedName name="_xlchart.v1.1" hidden="1">Csize!$L$1</definedName>
    <definedName name="_xlchart.v1.10" hidden="1">Csize!$P$2:$P$29</definedName>
    <definedName name="_xlchart.v1.11" hidden="1">Csize!$R$49:$S$83</definedName>
    <definedName name="_xlchart.v1.12" hidden="1">Csize!$T$48</definedName>
    <definedName name="_xlchart.v1.13" hidden="1">Csize!$T$49:$T$83</definedName>
    <definedName name="_xlchart.v1.14" hidden="1">Csize!$U$48</definedName>
    <definedName name="_xlchart.v1.15" hidden="1">Csize!$U$49:$U$83</definedName>
    <definedName name="_xlchart.v1.16" hidden="1">Csize!$V$48</definedName>
    <definedName name="_xlchart.v1.17" hidden="1">Csize!$V$49:$V$83</definedName>
    <definedName name="_xlchart.v1.18" hidden="1">Csize!$W$48</definedName>
    <definedName name="_xlchart.v1.19" hidden="1">Csize!$W$49:$W$83</definedName>
    <definedName name="_xlchart.v1.2" hidden="1">Csize!$L$2:$L$29</definedName>
    <definedName name="_xlchart.v1.20" hidden="1">Csize!$X$48</definedName>
    <definedName name="_xlchart.v1.21" hidden="1">Csize!$X$49:$X$83</definedName>
    <definedName name="_xlchart.v1.3" hidden="1">Csize!$M$1</definedName>
    <definedName name="_xlchart.v1.4" hidden="1">Csize!$M$2:$M$29</definedName>
    <definedName name="_xlchart.v1.5" hidden="1">Csize!$N$1</definedName>
    <definedName name="_xlchart.v1.6" hidden="1">Csize!$N$2:$N$29</definedName>
    <definedName name="_xlchart.v1.7" hidden="1">Csize!$O$1</definedName>
    <definedName name="_xlchart.v1.8" hidden="1">Csize!$O$2:$O$29</definedName>
    <definedName name="_xlchart.v1.9" hidden="1">Csize!$P$1</definedName>
    <definedName name="_xlnm.Print_Area" localSheetId="0">DashBoard!$A$1:$AH$31</definedName>
    <definedName name="Slicer_Bank">#N/A</definedName>
    <definedName name="Slicer_Bank1">#N/A</definedName>
    <definedName name="Slicer_Bank2">#N/A</definedName>
    <definedName name="Slicer_Bank3">#N/A</definedName>
    <definedName name="Slicer_Banks">#N/A</definedName>
    <definedName name="Slicer_Components">#N/A</definedName>
    <definedName name="Slicer_Components1">#N/A</definedName>
    <definedName name="Slicer_Components2">#N/A</definedName>
    <definedName name="Slicer_Ratio">#N/A</definedName>
  </definedNames>
  <calcPr calcId="191029"/>
  <pivotCaches>
    <pivotCache cacheId="0" r:id="rId31"/>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2"/>
        <x14:slicerCache r:id="rId33"/>
        <x14:slicerCache r:id="rId34"/>
        <x14:slicerCache r:id="rId35"/>
        <x14:slicerCache r:id="rId36"/>
        <x14:slicerCache r:id="rId37"/>
        <x14:slicerCache r:id="rId38"/>
        <x14:slicerCache r:id="rId39"/>
        <x14:slicerCache r:id="rId4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9" i="20" l="1"/>
  <c r="D69" i="20"/>
  <c r="E69" i="20"/>
  <c r="F69" i="20"/>
  <c r="G69" i="20"/>
  <c r="C70" i="20"/>
  <c r="D70" i="20"/>
  <c r="E70" i="20"/>
  <c r="F70" i="20"/>
  <c r="G70" i="20"/>
  <c r="C71" i="20"/>
  <c r="D71" i="20"/>
  <c r="E71" i="20"/>
  <c r="F71" i="20"/>
  <c r="G71" i="20"/>
  <c r="C72" i="20"/>
  <c r="D72" i="20"/>
  <c r="E72" i="20"/>
  <c r="F72" i="20"/>
  <c r="G72" i="20"/>
  <c r="C73" i="20"/>
  <c r="D73" i="20"/>
  <c r="E73" i="20"/>
  <c r="F73" i="20"/>
  <c r="G73" i="20"/>
  <c r="C74" i="20"/>
  <c r="D74" i="20"/>
  <c r="E74" i="20"/>
  <c r="F74" i="20"/>
  <c r="G74" i="20"/>
  <c r="C75" i="20"/>
  <c r="D75" i="20"/>
  <c r="E75" i="20"/>
  <c r="F75" i="20"/>
  <c r="G75" i="20"/>
  <c r="C76" i="20"/>
  <c r="D76" i="20"/>
  <c r="E76" i="20"/>
  <c r="F76" i="20"/>
  <c r="G76" i="20"/>
  <c r="C77" i="20"/>
  <c r="D77" i="20"/>
  <c r="E77" i="20"/>
  <c r="F77" i="20"/>
  <c r="G77" i="20"/>
  <c r="C78" i="20"/>
  <c r="D78" i="20"/>
  <c r="E78" i="20"/>
  <c r="F78" i="20"/>
  <c r="G78" i="20"/>
  <c r="G68" i="20"/>
  <c r="F68" i="20"/>
  <c r="E68" i="20"/>
  <c r="D68" i="20"/>
  <c r="C68" i="20"/>
  <c r="B19" i="25"/>
  <c r="D19" i="25" s="1"/>
  <c r="B18" i="25"/>
  <c r="D18" i="25" s="1"/>
  <c r="B17" i="25"/>
  <c r="D17" i="25" s="1"/>
  <c r="B16" i="25"/>
  <c r="D16" i="25" s="1"/>
  <c r="B15" i="25"/>
  <c r="D15" i="25" s="1"/>
  <c r="D21" i="25" s="1"/>
  <c r="C29" i="24"/>
  <c r="B29" i="24"/>
  <c r="F29" i="24" s="1"/>
  <c r="C28" i="24"/>
  <c r="B28" i="24"/>
  <c r="D28" i="24" s="1"/>
  <c r="F28" i="24" s="1"/>
  <c r="C27" i="24"/>
  <c r="D27" i="24" s="1"/>
  <c r="F27" i="24" s="1"/>
  <c r="B27" i="24"/>
  <c r="C26" i="24"/>
  <c r="D26" i="24" s="1"/>
  <c r="F26" i="24" s="1"/>
  <c r="B26" i="24"/>
  <c r="C25" i="24"/>
  <c r="B25" i="24"/>
  <c r="D25" i="24" s="1"/>
  <c r="F25" i="24" s="1"/>
  <c r="C24" i="24"/>
  <c r="D24" i="24" s="1"/>
  <c r="F24" i="24" s="1"/>
  <c r="B24" i="24"/>
  <c r="C23" i="24"/>
  <c r="D23" i="24" s="1"/>
  <c r="F23" i="24" s="1"/>
  <c r="B23" i="24"/>
  <c r="C22" i="24"/>
  <c r="B22" i="24"/>
  <c r="D22" i="24" s="1"/>
  <c r="F22" i="24" s="1"/>
  <c r="R7" i="22"/>
  <c r="R8" i="22"/>
  <c r="R9" i="22"/>
  <c r="R10" i="22"/>
  <c r="R11" i="22"/>
  <c r="R12" i="22"/>
  <c r="R13" i="22"/>
  <c r="R14" i="22"/>
  <c r="R6" i="22"/>
  <c r="Q7" i="22"/>
  <c r="Q8" i="22"/>
  <c r="Q9" i="22"/>
  <c r="Q10" i="22"/>
  <c r="Q11" i="22"/>
  <c r="Q12" i="22"/>
  <c r="Q13" i="22"/>
  <c r="Q14" i="22"/>
  <c r="Q6" i="22"/>
  <c r="P7" i="22"/>
  <c r="P8" i="22"/>
  <c r="P9" i="22"/>
  <c r="P10" i="22"/>
  <c r="P11" i="22"/>
  <c r="P12" i="22"/>
  <c r="P13" i="22"/>
  <c r="P14" i="22"/>
  <c r="P6" i="22"/>
  <c r="H3" i="22"/>
  <c r="H4" i="22"/>
  <c r="H5" i="22"/>
  <c r="H6" i="22"/>
  <c r="H7" i="22"/>
  <c r="H8" i="22"/>
  <c r="H9" i="22"/>
  <c r="H10" i="22"/>
  <c r="H11" i="22"/>
  <c r="H12" i="22"/>
  <c r="H13" i="22"/>
  <c r="H14" i="22"/>
  <c r="H15" i="22"/>
  <c r="H16" i="22"/>
  <c r="H17" i="22"/>
  <c r="H18" i="22"/>
  <c r="H19" i="22"/>
  <c r="H20" i="22"/>
  <c r="H21" i="22"/>
  <c r="H22" i="22"/>
  <c r="H23" i="22"/>
  <c r="H24" i="22"/>
  <c r="H25" i="22"/>
  <c r="H26" i="22"/>
  <c r="H27" i="22"/>
  <c r="H28" i="22"/>
  <c r="H29" i="22"/>
  <c r="H30" i="22"/>
  <c r="H31" i="22"/>
  <c r="H32" i="22"/>
  <c r="H33" i="22"/>
  <c r="H34" i="22"/>
  <c r="H35" i="22"/>
  <c r="H36" i="22"/>
  <c r="H37" i="22"/>
  <c r="H38" i="22"/>
  <c r="H39" i="22"/>
  <c r="H40" i="22"/>
  <c r="H41" i="22"/>
  <c r="H42" i="22"/>
  <c r="H43" i="22"/>
  <c r="H44" i="22"/>
  <c r="H45" i="22"/>
  <c r="H46" i="22"/>
  <c r="H47" i="22"/>
  <c r="H48" i="22"/>
  <c r="H49" i="22"/>
  <c r="H50" i="22"/>
  <c r="H51" i="22"/>
  <c r="H52" i="22"/>
  <c r="H53" i="22"/>
  <c r="H54" i="22"/>
  <c r="H55" i="22"/>
  <c r="H56" i="22"/>
  <c r="H57" i="22"/>
  <c r="H58" i="22"/>
  <c r="H59" i="22"/>
  <c r="H60" i="22"/>
  <c r="H61" i="22"/>
  <c r="H62" i="22"/>
  <c r="H63" i="22"/>
  <c r="H64" i="22"/>
  <c r="H65" i="22"/>
  <c r="H66" i="22"/>
  <c r="H67" i="22"/>
  <c r="H68" i="22"/>
  <c r="H69" i="22"/>
  <c r="H70" i="22"/>
  <c r="H71" i="22"/>
  <c r="H72" i="22"/>
  <c r="H73" i="22"/>
  <c r="H74" i="22"/>
  <c r="H75" i="22"/>
  <c r="H76" i="22"/>
  <c r="H77" i="22"/>
  <c r="H78" i="22"/>
  <c r="H79" i="22"/>
  <c r="H80" i="22"/>
  <c r="H81" i="22"/>
  <c r="H82" i="22"/>
  <c r="H83" i="22"/>
  <c r="H84" i="22"/>
  <c r="H85" i="22"/>
  <c r="H86" i="22"/>
  <c r="H87" i="22"/>
  <c r="H88" i="22"/>
  <c r="H89" i="22"/>
  <c r="H90" i="22"/>
  <c r="H91" i="22"/>
  <c r="H92" i="22"/>
  <c r="H93" i="22"/>
  <c r="H94" i="22"/>
  <c r="H95" i="22"/>
  <c r="H96" i="22"/>
  <c r="H97" i="22"/>
  <c r="H98" i="22"/>
  <c r="H99" i="22"/>
  <c r="H100" i="22"/>
  <c r="H101" i="22"/>
  <c r="H102" i="22"/>
  <c r="H103" i="22"/>
  <c r="H104" i="22"/>
  <c r="H105" i="22"/>
  <c r="H106" i="22"/>
  <c r="H107" i="22"/>
  <c r="H108" i="22"/>
  <c r="H109" i="22"/>
  <c r="H110" i="22"/>
  <c r="H111" i="22"/>
  <c r="H112" i="22"/>
  <c r="H113" i="22"/>
  <c r="H114" i="22"/>
  <c r="H115" i="22"/>
  <c r="H116" i="22"/>
  <c r="H117" i="22"/>
  <c r="H118" i="22"/>
  <c r="H119" i="22"/>
  <c r="H120" i="22"/>
  <c r="H121" i="22"/>
  <c r="H122" i="22"/>
  <c r="H123" i="22"/>
  <c r="H124" i="22"/>
  <c r="H125" i="22"/>
  <c r="H126" i="22"/>
  <c r="H127" i="22"/>
  <c r="H128" i="22"/>
  <c r="H129" i="22"/>
  <c r="H130" i="22"/>
  <c r="H131" i="22"/>
  <c r="H132" i="22"/>
  <c r="H133" i="22"/>
  <c r="H134" i="22"/>
  <c r="H135" i="22"/>
  <c r="H136" i="22"/>
  <c r="H137" i="22"/>
  <c r="H138" i="22"/>
  <c r="H139" i="22"/>
  <c r="H140" i="22"/>
  <c r="H141" i="22"/>
  <c r="H142" i="22"/>
  <c r="H143" i="22"/>
  <c r="H144" i="22"/>
  <c r="H145" i="22"/>
  <c r="H146" i="22"/>
  <c r="H147" i="22"/>
  <c r="H148" i="22"/>
  <c r="H149" i="22"/>
  <c r="H150" i="22"/>
  <c r="H151" i="22"/>
  <c r="H152" i="22"/>
  <c r="H153" i="22"/>
  <c r="H154" i="22"/>
  <c r="H155" i="22"/>
  <c r="H156" i="22"/>
  <c r="H157" i="22"/>
  <c r="H158" i="22"/>
  <c r="H159" i="22"/>
  <c r="H160" i="22"/>
  <c r="H161" i="22"/>
  <c r="H162" i="22"/>
  <c r="H163" i="22"/>
  <c r="H164" i="22"/>
  <c r="H165" i="22"/>
  <c r="H166" i="22"/>
  <c r="H167" i="22"/>
  <c r="H168" i="22"/>
  <c r="H169" i="22"/>
  <c r="H170" i="22"/>
  <c r="H171" i="22"/>
  <c r="H172" i="22"/>
  <c r="H173" i="22"/>
  <c r="H174" i="22"/>
  <c r="H175" i="22"/>
  <c r="H176" i="22"/>
  <c r="H177" i="22"/>
  <c r="H178" i="22"/>
  <c r="H179" i="22"/>
  <c r="H180" i="22"/>
  <c r="H181" i="22"/>
  <c r="H182" i="22"/>
  <c r="H183" i="22"/>
  <c r="H184" i="22"/>
  <c r="H185" i="22"/>
  <c r="H186" i="22"/>
  <c r="H187" i="22"/>
  <c r="H188" i="22"/>
  <c r="H189" i="22"/>
  <c r="H190" i="22"/>
  <c r="H191" i="22"/>
  <c r="H192" i="22"/>
  <c r="H193" i="22"/>
  <c r="H194" i="22"/>
  <c r="H195" i="22"/>
  <c r="H196" i="22"/>
  <c r="H197" i="22"/>
  <c r="H198" i="22"/>
  <c r="H199" i="22"/>
  <c r="H200" i="22"/>
  <c r="H201" i="22"/>
  <c r="H202" i="22"/>
  <c r="H203" i="22"/>
  <c r="H204" i="22"/>
  <c r="H205" i="22"/>
  <c r="H206" i="22"/>
  <c r="H207" i="22"/>
  <c r="H208" i="22"/>
  <c r="H209" i="22"/>
  <c r="H210" i="22"/>
  <c r="H211" i="22"/>
  <c r="H212" i="22"/>
  <c r="H213" i="22"/>
  <c r="H214" i="22"/>
  <c r="H215" i="22"/>
  <c r="H216" i="22"/>
  <c r="H217" i="22"/>
  <c r="H218" i="22"/>
  <c r="H219" i="22"/>
  <c r="H220" i="22"/>
  <c r="H221" i="22"/>
  <c r="H222" i="22"/>
  <c r="H223" i="22"/>
  <c r="H224" i="22"/>
  <c r="H225" i="22"/>
  <c r="H226" i="22"/>
  <c r="H227" i="22"/>
  <c r="H228" i="22"/>
  <c r="H229" i="22"/>
  <c r="H230" i="22"/>
  <c r="H231" i="22"/>
  <c r="H232" i="22"/>
  <c r="H233" i="22"/>
  <c r="H234" i="22"/>
  <c r="H235" i="22"/>
  <c r="H236" i="22"/>
  <c r="H237" i="22"/>
  <c r="H238" i="22"/>
  <c r="H239" i="22"/>
  <c r="H240" i="22"/>
  <c r="H241" i="22"/>
  <c r="H242" i="22"/>
  <c r="H243" i="22"/>
  <c r="H244" i="22"/>
  <c r="H245" i="22"/>
  <c r="H246" i="22"/>
  <c r="H247" i="22"/>
  <c r="H248" i="22"/>
  <c r="H249" i="22"/>
  <c r="H250" i="22"/>
  <c r="H251" i="22"/>
  <c r="H252" i="22"/>
  <c r="H253" i="22"/>
  <c r="H254" i="22"/>
  <c r="H255" i="22"/>
  <c r="H256" i="22"/>
  <c r="H257" i="22"/>
  <c r="H258" i="22"/>
  <c r="H259" i="22"/>
  <c r="H260" i="22"/>
  <c r="H261" i="22"/>
  <c r="H262" i="22"/>
  <c r="H263" i="22"/>
  <c r="H264" i="22"/>
  <c r="H265" i="22"/>
  <c r="H266" i="22"/>
  <c r="H267" i="22"/>
  <c r="H268" i="22"/>
  <c r="H269" i="22"/>
  <c r="H270" i="22"/>
  <c r="H271" i="22"/>
  <c r="H272" i="22"/>
  <c r="H273" i="22"/>
  <c r="H274" i="22"/>
  <c r="H275" i="22"/>
  <c r="H276" i="22"/>
  <c r="H277" i="22"/>
  <c r="H278" i="22"/>
  <c r="H279" i="22"/>
  <c r="H280" i="22"/>
  <c r="H281" i="22"/>
  <c r="H282" i="22"/>
  <c r="H283" i="22"/>
  <c r="H284" i="22"/>
  <c r="H285" i="22"/>
  <c r="H286" i="22"/>
  <c r="H287" i="22"/>
  <c r="H288" i="22"/>
  <c r="H289" i="22"/>
  <c r="H290" i="22"/>
  <c r="H291" i="22"/>
  <c r="H292" i="22"/>
  <c r="H293" i="22"/>
  <c r="H294" i="22"/>
  <c r="H295" i="22"/>
  <c r="H296" i="22"/>
  <c r="H297" i="22"/>
  <c r="H298" i="22"/>
  <c r="H299" i="22"/>
  <c r="H300" i="22"/>
  <c r="H301" i="22"/>
  <c r="H302" i="22"/>
  <c r="H303" i="22"/>
  <c r="H304" i="22"/>
  <c r="H305" i="22"/>
  <c r="H306" i="22"/>
  <c r="H307" i="22"/>
  <c r="H308" i="22"/>
  <c r="H309" i="22"/>
  <c r="H310" i="22"/>
  <c r="H311" i="22"/>
  <c r="H312" i="22"/>
  <c r="H313" i="22"/>
  <c r="H314" i="22"/>
  <c r="H315" i="22"/>
  <c r="H316" i="22"/>
  <c r="H317" i="22"/>
  <c r="H318" i="22"/>
  <c r="H319" i="22"/>
  <c r="H320" i="22"/>
  <c r="H321" i="22"/>
  <c r="H322" i="22"/>
  <c r="H323" i="22"/>
  <c r="H324" i="22"/>
  <c r="H325" i="22"/>
  <c r="H326" i="22"/>
  <c r="H327" i="22"/>
  <c r="H328" i="22"/>
  <c r="H329" i="22"/>
  <c r="H330" i="22"/>
  <c r="H331" i="22"/>
  <c r="H332" i="22"/>
  <c r="H333" i="22"/>
  <c r="H334" i="22"/>
  <c r="H335" i="22"/>
  <c r="H336" i="22"/>
  <c r="H337" i="22"/>
  <c r="H338" i="22"/>
  <c r="H339" i="22"/>
  <c r="H340" i="22"/>
  <c r="H341" i="22"/>
  <c r="H342" i="22"/>
  <c r="H343" i="22"/>
  <c r="H344" i="22"/>
  <c r="H345" i="22"/>
  <c r="H346" i="22"/>
  <c r="H347" i="22"/>
  <c r="H348" i="22"/>
  <c r="H349" i="22"/>
  <c r="H350" i="22"/>
  <c r="H351" i="22"/>
  <c r="H352" i="22"/>
  <c r="H353" i="22"/>
  <c r="H354" i="22"/>
  <c r="H355" i="22"/>
  <c r="H356" i="22"/>
  <c r="H357" i="22"/>
  <c r="H358" i="22"/>
  <c r="H359" i="22"/>
  <c r="H360" i="22"/>
  <c r="H361" i="22"/>
  <c r="H362" i="22"/>
  <c r="H363" i="22"/>
  <c r="H364" i="22"/>
  <c r="H365" i="22"/>
  <c r="H366" i="22"/>
  <c r="H367" i="22"/>
  <c r="H368" i="22"/>
  <c r="H369" i="22"/>
  <c r="H370" i="22"/>
  <c r="H371" i="22"/>
  <c r="H372" i="22"/>
  <c r="H373" i="22"/>
  <c r="H374" i="22"/>
  <c r="H375" i="22"/>
  <c r="H376" i="22"/>
  <c r="H377" i="22"/>
  <c r="H378" i="22"/>
  <c r="H379" i="22"/>
  <c r="H380" i="22"/>
  <c r="H381" i="22"/>
  <c r="H382" i="22"/>
  <c r="H383" i="22"/>
  <c r="H384" i="22"/>
  <c r="H385" i="22"/>
  <c r="H386" i="22"/>
  <c r="H387" i="22"/>
  <c r="H388" i="22"/>
  <c r="H389" i="22"/>
  <c r="H390" i="22"/>
  <c r="H391" i="22"/>
  <c r="H392" i="22"/>
  <c r="H393" i="22"/>
  <c r="H394" i="22"/>
  <c r="H395" i="22"/>
  <c r="H396" i="22"/>
  <c r="H397" i="22"/>
  <c r="H398" i="22"/>
  <c r="H399" i="22"/>
  <c r="H400" i="22"/>
  <c r="H401" i="22"/>
  <c r="H402" i="22"/>
  <c r="H403" i="22"/>
  <c r="H404" i="22"/>
  <c r="H405" i="22"/>
  <c r="H406" i="22"/>
  <c r="H407" i="22"/>
  <c r="H408" i="22"/>
  <c r="H409" i="22"/>
  <c r="H410" i="22"/>
  <c r="H411" i="22"/>
  <c r="H412" i="22"/>
  <c r="H413" i="22"/>
  <c r="H414" i="22"/>
  <c r="H415" i="22"/>
  <c r="H416" i="22"/>
  <c r="H417" i="22"/>
  <c r="H418" i="22"/>
  <c r="H419" i="22"/>
  <c r="H420" i="22"/>
  <c r="H421" i="22"/>
  <c r="H422" i="22"/>
  <c r="H423" i="22"/>
  <c r="H424" i="22"/>
  <c r="H425" i="22"/>
  <c r="H426" i="22"/>
  <c r="H427" i="22"/>
  <c r="H428" i="22"/>
  <c r="H429" i="22"/>
  <c r="H430" i="22"/>
  <c r="H431" i="22"/>
  <c r="H432" i="22"/>
  <c r="H433" i="22"/>
  <c r="H434" i="22"/>
  <c r="H435" i="22"/>
  <c r="H436" i="22"/>
  <c r="H437" i="22"/>
  <c r="H438" i="22"/>
  <c r="H439" i="22"/>
  <c r="H440" i="22"/>
  <c r="H441" i="22"/>
  <c r="H442" i="22"/>
  <c r="H443" i="22"/>
  <c r="H444" i="22"/>
  <c r="H445" i="22"/>
  <c r="H446" i="22"/>
  <c r="H447" i="22"/>
  <c r="H448" i="22"/>
  <c r="H449" i="22"/>
  <c r="H450" i="22"/>
  <c r="H451" i="22"/>
  <c r="H452" i="22"/>
  <c r="H453" i="22"/>
  <c r="H454" i="22"/>
  <c r="H455" i="22"/>
  <c r="H456" i="22"/>
  <c r="H457" i="22"/>
  <c r="H458" i="22"/>
  <c r="H459" i="22"/>
  <c r="H460" i="22"/>
  <c r="H461" i="22"/>
  <c r="H462" i="22"/>
  <c r="H463" i="22"/>
  <c r="H464" i="22"/>
  <c r="H465" i="22"/>
  <c r="H466" i="22"/>
  <c r="H467" i="22"/>
  <c r="H468" i="22"/>
  <c r="H469" i="22"/>
  <c r="H470" i="22"/>
  <c r="H471" i="22"/>
  <c r="H472" i="22"/>
  <c r="H473" i="22"/>
  <c r="H474" i="22"/>
  <c r="H475" i="22"/>
  <c r="H476" i="22"/>
  <c r="H477" i="22"/>
  <c r="H478" i="22"/>
  <c r="H479" i="22"/>
  <c r="H480" i="22"/>
  <c r="H481" i="22"/>
  <c r="H482" i="22"/>
  <c r="H483" i="22"/>
  <c r="H484" i="22"/>
  <c r="H485" i="22"/>
  <c r="H486" i="22"/>
  <c r="H487" i="22"/>
  <c r="H488" i="22"/>
  <c r="H489" i="22"/>
  <c r="H490" i="22"/>
  <c r="H491" i="22"/>
  <c r="H492" i="22"/>
  <c r="H493" i="22"/>
  <c r="H494" i="22"/>
  <c r="H495" i="22"/>
  <c r="H496" i="22"/>
  <c r="H497" i="22"/>
  <c r="H498" i="22"/>
  <c r="H499" i="22"/>
  <c r="H500" i="22"/>
  <c r="H501" i="22"/>
  <c r="H502" i="22"/>
  <c r="H503" i="22"/>
  <c r="H504" i="22"/>
  <c r="H505" i="22"/>
  <c r="H506" i="22"/>
  <c r="H507" i="22"/>
  <c r="H508" i="22"/>
  <c r="H509" i="22"/>
  <c r="H510" i="22"/>
  <c r="H511" i="22"/>
  <c r="H512" i="22"/>
  <c r="H513" i="22"/>
  <c r="H514" i="22"/>
  <c r="H515" i="22"/>
  <c r="H516" i="22"/>
  <c r="H517" i="22"/>
  <c r="H518" i="22"/>
  <c r="H519" i="22"/>
  <c r="H520" i="22"/>
  <c r="H521" i="22"/>
  <c r="H522" i="22"/>
  <c r="H523" i="22"/>
  <c r="H524" i="22"/>
  <c r="H525" i="22"/>
  <c r="H526" i="22"/>
  <c r="H527" i="22"/>
  <c r="H528" i="22"/>
  <c r="H529" i="22"/>
  <c r="H530" i="22"/>
  <c r="H531" i="22"/>
  <c r="H532" i="22"/>
  <c r="H533" i="22"/>
  <c r="H534" i="22"/>
  <c r="H535" i="22"/>
  <c r="H536" i="22"/>
  <c r="H537" i="22"/>
  <c r="H538" i="22"/>
  <c r="H539" i="22"/>
  <c r="H540" i="22"/>
  <c r="H541" i="22"/>
  <c r="H542" i="22"/>
  <c r="H543" i="22"/>
  <c r="H544" i="22"/>
  <c r="H545" i="22"/>
  <c r="H546" i="22"/>
  <c r="H547" i="22"/>
  <c r="H548" i="22"/>
  <c r="H549" i="22"/>
  <c r="H550" i="22"/>
  <c r="H551" i="22"/>
  <c r="H552" i="22"/>
  <c r="H553" i="22"/>
  <c r="H554" i="22"/>
  <c r="H555" i="22"/>
  <c r="H556" i="22"/>
  <c r="H557" i="22"/>
  <c r="H558" i="22"/>
  <c r="H559" i="22"/>
  <c r="H560" i="22"/>
  <c r="H561" i="22"/>
  <c r="H562" i="22"/>
  <c r="H563" i="22"/>
  <c r="H564" i="22"/>
  <c r="H565" i="22"/>
  <c r="H566" i="22"/>
  <c r="H567" i="22"/>
  <c r="H568" i="22"/>
  <c r="H569" i="22"/>
  <c r="H570" i="22"/>
  <c r="H571" i="22"/>
  <c r="H572" i="22"/>
  <c r="H573" i="22"/>
  <c r="H574" i="22"/>
  <c r="H575" i="22"/>
  <c r="H576" i="22"/>
  <c r="H577" i="22"/>
  <c r="H578" i="22"/>
  <c r="H579" i="22"/>
  <c r="H580" i="22"/>
  <c r="H581" i="22"/>
  <c r="H582" i="22"/>
  <c r="H583" i="22"/>
  <c r="H584" i="22"/>
  <c r="H585" i="22"/>
  <c r="H586" i="22"/>
  <c r="H587" i="22"/>
  <c r="H588" i="22"/>
  <c r="H589" i="22"/>
  <c r="H590" i="22"/>
  <c r="H591" i="22"/>
  <c r="H592" i="22"/>
  <c r="H593" i="22"/>
  <c r="H594" i="22"/>
  <c r="H595" i="22"/>
  <c r="H596" i="22"/>
  <c r="H597" i="22"/>
  <c r="H598" i="22"/>
  <c r="H599" i="22"/>
  <c r="H600" i="22"/>
  <c r="H601" i="22"/>
  <c r="H602" i="22"/>
  <c r="H603" i="22"/>
  <c r="H604" i="22"/>
  <c r="H605" i="22"/>
  <c r="H606" i="22"/>
  <c r="H607" i="22"/>
  <c r="H608" i="22"/>
  <c r="H609" i="22"/>
  <c r="H610" i="22"/>
  <c r="H611" i="22"/>
  <c r="H612" i="22"/>
  <c r="H613" i="22"/>
  <c r="H614" i="22"/>
  <c r="H615" i="22"/>
  <c r="H616" i="22"/>
  <c r="H617" i="22"/>
  <c r="H618" i="22"/>
  <c r="H619" i="22"/>
  <c r="H620" i="22"/>
  <c r="H621" i="22"/>
  <c r="H622" i="22"/>
  <c r="H623" i="22"/>
  <c r="H624" i="22"/>
  <c r="H625" i="22"/>
  <c r="H626" i="22"/>
  <c r="H627" i="22"/>
  <c r="H628" i="22"/>
  <c r="H629" i="22"/>
  <c r="H630" i="22"/>
  <c r="H631" i="22"/>
  <c r="H632" i="22"/>
  <c r="H633" i="22"/>
  <c r="H634" i="22"/>
  <c r="H635" i="22"/>
  <c r="H636" i="22"/>
  <c r="H637" i="22"/>
  <c r="H638" i="22"/>
  <c r="H639" i="22"/>
  <c r="H640" i="22"/>
  <c r="H641" i="22"/>
  <c r="H642" i="22"/>
  <c r="H643" i="22"/>
  <c r="H644" i="22"/>
  <c r="H645" i="22"/>
  <c r="H646" i="22"/>
  <c r="H647" i="22"/>
  <c r="H648" i="22"/>
  <c r="H649" i="22"/>
  <c r="H650" i="22"/>
  <c r="H651" i="22"/>
  <c r="H652" i="22"/>
  <c r="H653" i="22"/>
  <c r="H654" i="22"/>
  <c r="H655" i="22"/>
  <c r="H656" i="22"/>
  <c r="H657" i="22"/>
  <c r="H658" i="22"/>
  <c r="H659" i="22"/>
  <c r="H660" i="22"/>
  <c r="H661" i="22"/>
  <c r="H662" i="22"/>
  <c r="H663" i="22"/>
  <c r="H664" i="22"/>
  <c r="H665" i="22"/>
  <c r="H666" i="22"/>
  <c r="H667" i="22"/>
  <c r="H668" i="22"/>
  <c r="H669" i="22"/>
  <c r="H670" i="22"/>
  <c r="H671" i="22"/>
  <c r="H672" i="22"/>
  <c r="H673" i="22"/>
  <c r="H674" i="22"/>
  <c r="H675" i="22"/>
  <c r="H676" i="22"/>
  <c r="H677" i="22"/>
  <c r="H678" i="22"/>
  <c r="H679" i="22"/>
  <c r="H680" i="22"/>
  <c r="H681" i="22"/>
  <c r="H682" i="22"/>
  <c r="H683" i="22"/>
  <c r="H684" i="22"/>
  <c r="H685" i="22"/>
  <c r="H686" i="22"/>
  <c r="H687" i="22"/>
  <c r="H688" i="22"/>
  <c r="H689" i="22"/>
  <c r="H690" i="22"/>
  <c r="H691" i="22"/>
  <c r="H692" i="22"/>
  <c r="H693" i="22"/>
  <c r="H694" i="22"/>
  <c r="H695" i="22"/>
  <c r="H696" i="22"/>
  <c r="H697" i="22"/>
  <c r="H698" i="22"/>
  <c r="H699" i="22"/>
  <c r="H700" i="22"/>
  <c r="H701" i="22"/>
  <c r="H702" i="22"/>
  <c r="H703" i="22"/>
  <c r="H704" i="22"/>
  <c r="H705" i="22"/>
  <c r="H706" i="22"/>
  <c r="H707" i="22"/>
  <c r="H708" i="22"/>
  <c r="H709" i="22"/>
  <c r="H710" i="22"/>
  <c r="H711" i="22"/>
  <c r="H712" i="22"/>
  <c r="H713" i="22"/>
  <c r="H714" i="22"/>
  <c r="H715" i="22"/>
  <c r="H716" i="22"/>
  <c r="H717" i="22"/>
  <c r="H718" i="22"/>
  <c r="H719" i="22"/>
  <c r="H720" i="22"/>
  <c r="H721" i="22"/>
  <c r="H722" i="22"/>
  <c r="H723" i="22"/>
  <c r="H724" i="22"/>
  <c r="H725" i="22"/>
  <c r="H726" i="22"/>
  <c r="H727" i="22"/>
  <c r="H728" i="22"/>
  <c r="H729" i="22"/>
  <c r="H730" i="22"/>
  <c r="H731" i="22"/>
  <c r="H732" i="22"/>
  <c r="H733" i="22"/>
  <c r="H734" i="22"/>
  <c r="H735" i="22"/>
  <c r="H736" i="22"/>
  <c r="H737" i="22"/>
  <c r="H738" i="22"/>
  <c r="H739" i="22"/>
  <c r="H740" i="22"/>
  <c r="H741" i="22"/>
  <c r="H742" i="22"/>
  <c r="H743" i="22"/>
  <c r="H744" i="22"/>
  <c r="H745" i="22"/>
  <c r="H746" i="22"/>
  <c r="H747" i="22"/>
  <c r="H748" i="22"/>
  <c r="H749" i="22"/>
  <c r="H750" i="22"/>
  <c r="H751" i="22"/>
  <c r="H752" i="22"/>
  <c r="H753" i="22"/>
  <c r="H754" i="22"/>
  <c r="H755" i="22"/>
  <c r="H756" i="22"/>
  <c r="H757" i="22"/>
  <c r="H758" i="22"/>
  <c r="H759" i="22"/>
  <c r="H760" i="22"/>
  <c r="H761" i="22"/>
  <c r="H762" i="22"/>
  <c r="H763" i="22"/>
  <c r="H764" i="22"/>
  <c r="H765" i="22"/>
  <c r="H766" i="22"/>
  <c r="H767" i="22"/>
  <c r="H768" i="22"/>
  <c r="H769" i="22"/>
  <c r="H770" i="22"/>
  <c r="H771" i="22"/>
  <c r="H772" i="22"/>
  <c r="H773" i="22"/>
  <c r="H774" i="22"/>
  <c r="H775" i="22"/>
  <c r="H776" i="22"/>
  <c r="H777" i="22"/>
  <c r="H778" i="22"/>
  <c r="H779" i="22"/>
  <c r="H780" i="22"/>
  <c r="H781" i="22"/>
  <c r="H782" i="22"/>
  <c r="H783" i="22"/>
  <c r="H784" i="22"/>
  <c r="H785" i="22"/>
  <c r="H786" i="22"/>
  <c r="H787" i="22"/>
  <c r="H788" i="22"/>
  <c r="H789" i="22"/>
  <c r="H790" i="22"/>
  <c r="H791" i="22"/>
  <c r="H792" i="22"/>
  <c r="H793" i="22"/>
  <c r="H794" i="22"/>
  <c r="H795" i="22"/>
  <c r="H796" i="22"/>
  <c r="H797" i="22"/>
  <c r="H798" i="22"/>
  <c r="H799" i="22"/>
  <c r="H800" i="22"/>
  <c r="H801" i="22"/>
  <c r="H802" i="22"/>
  <c r="H803" i="22"/>
  <c r="H804" i="22"/>
  <c r="H805" i="22"/>
  <c r="H806" i="22"/>
  <c r="H807" i="22"/>
  <c r="H808" i="22"/>
  <c r="H809" i="22"/>
  <c r="H810" i="22"/>
  <c r="H811" i="22"/>
  <c r="H812" i="22"/>
  <c r="H813" i="22"/>
  <c r="H814" i="22"/>
  <c r="H815" i="22"/>
  <c r="H816" i="22"/>
  <c r="H817" i="22"/>
  <c r="H818" i="22"/>
  <c r="H819" i="22"/>
  <c r="H820" i="22"/>
  <c r="H821" i="22"/>
  <c r="H822" i="22"/>
  <c r="H823" i="22"/>
  <c r="H824" i="22"/>
  <c r="H825" i="22"/>
  <c r="H826" i="22"/>
  <c r="H827" i="22"/>
  <c r="H828" i="22"/>
  <c r="H829" i="22"/>
  <c r="H830" i="22"/>
  <c r="H831" i="22"/>
  <c r="H832" i="22"/>
  <c r="H833" i="22"/>
  <c r="H834" i="22"/>
  <c r="H835" i="22"/>
  <c r="H836" i="22"/>
  <c r="H837" i="22"/>
  <c r="H838" i="22"/>
  <c r="H839" i="22"/>
  <c r="H840" i="22"/>
  <c r="H841" i="22"/>
  <c r="H842" i="22"/>
  <c r="H843" i="22"/>
  <c r="H844" i="22"/>
  <c r="H845" i="22"/>
  <c r="H846" i="22"/>
  <c r="H847" i="22"/>
  <c r="H848" i="22"/>
  <c r="H849" i="22"/>
  <c r="H850" i="22"/>
  <c r="H851" i="22"/>
  <c r="H852" i="22"/>
  <c r="H853" i="22"/>
  <c r="H854" i="22"/>
  <c r="H855" i="22"/>
  <c r="H856" i="22"/>
  <c r="H857" i="22"/>
  <c r="H858" i="22"/>
  <c r="H859" i="22"/>
  <c r="H860" i="22"/>
  <c r="H861" i="22"/>
  <c r="H862" i="22"/>
  <c r="H863" i="22"/>
  <c r="H864" i="22"/>
  <c r="H865" i="22"/>
  <c r="H866" i="22"/>
  <c r="H867" i="22"/>
  <c r="H868" i="22"/>
  <c r="H869" i="22"/>
  <c r="H870" i="22"/>
  <c r="H871" i="22"/>
  <c r="H872" i="22"/>
  <c r="H873" i="22"/>
  <c r="H874" i="22"/>
  <c r="H875" i="22"/>
  <c r="H876" i="22"/>
  <c r="H877" i="22"/>
  <c r="H878" i="22"/>
  <c r="H879" i="22"/>
  <c r="H880" i="22"/>
  <c r="H881" i="22"/>
  <c r="H882" i="22"/>
  <c r="H883" i="22"/>
  <c r="H884" i="22"/>
  <c r="H885" i="22"/>
  <c r="H886" i="22"/>
  <c r="H887" i="22"/>
  <c r="H888" i="22"/>
  <c r="H889" i="22"/>
  <c r="H890" i="22"/>
  <c r="H891" i="22"/>
  <c r="H892" i="22"/>
  <c r="H893" i="22"/>
  <c r="H894" i="22"/>
  <c r="H895" i="22"/>
  <c r="H896" i="22"/>
  <c r="H897" i="22"/>
  <c r="H898" i="22"/>
  <c r="H899" i="22"/>
  <c r="H900" i="22"/>
  <c r="H901" i="22"/>
  <c r="H902" i="22"/>
  <c r="H903" i="22"/>
  <c r="H904" i="22"/>
  <c r="H905" i="22"/>
  <c r="H906" i="22"/>
  <c r="H907" i="22"/>
  <c r="H908" i="22"/>
  <c r="H909" i="22"/>
  <c r="H910" i="22"/>
  <c r="H911" i="22"/>
  <c r="H912" i="22"/>
  <c r="H913" i="22"/>
  <c r="H914" i="22"/>
  <c r="H915" i="22"/>
  <c r="H916" i="22"/>
  <c r="H917" i="22"/>
  <c r="H918" i="22"/>
  <c r="H919" i="22"/>
  <c r="H920" i="22"/>
  <c r="H921" i="22"/>
  <c r="H922" i="22"/>
  <c r="H923" i="22"/>
  <c r="H924" i="22"/>
  <c r="H925" i="22"/>
  <c r="H926" i="22"/>
  <c r="H927" i="22"/>
  <c r="H928" i="22"/>
  <c r="H929" i="22"/>
  <c r="H930" i="22"/>
  <c r="H931" i="22"/>
  <c r="H932" i="22"/>
  <c r="H933" i="22"/>
  <c r="H934" i="22"/>
  <c r="H935" i="22"/>
  <c r="H936" i="22"/>
  <c r="H937" i="22"/>
  <c r="H938" i="22"/>
  <c r="H939" i="22"/>
  <c r="H940" i="22"/>
  <c r="H941" i="22"/>
  <c r="H942" i="22"/>
  <c r="H943" i="22"/>
  <c r="H944" i="22"/>
  <c r="H945" i="22"/>
  <c r="H946" i="22"/>
  <c r="H947" i="22"/>
  <c r="H948" i="22"/>
  <c r="H949" i="22"/>
  <c r="H950" i="22"/>
  <c r="H951" i="22"/>
  <c r="H952" i="22"/>
  <c r="H953" i="22"/>
  <c r="H954" i="22"/>
  <c r="H955" i="22"/>
  <c r="H956" i="22"/>
  <c r="H957" i="22"/>
  <c r="H958" i="22"/>
  <c r="H959" i="22"/>
  <c r="H960" i="22"/>
  <c r="H961" i="22"/>
  <c r="H962" i="22"/>
  <c r="H963" i="22"/>
  <c r="H964" i="22"/>
  <c r="H965" i="22"/>
  <c r="H966" i="22"/>
  <c r="H967" i="22"/>
  <c r="H968" i="22"/>
  <c r="H969" i="22"/>
  <c r="H970" i="22"/>
  <c r="H971" i="22"/>
  <c r="H972" i="22"/>
  <c r="H973" i="22"/>
  <c r="H974" i="22"/>
  <c r="H975" i="22"/>
  <c r="H976" i="22"/>
  <c r="H977" i="22"/>
  <c r="H978" i="22"/>
  <c r="H979" i="22"/>
  <c r="H980" i="22"/>
  <c r="H981" i="22"/>
  <c r="H982" i="22"/>
  <c r="H983" i="22"/>
  <c r="H984" i="22"/>
  <c r="H985" i="22"/>
  <c r="H986" i="22"/>
  <c r="H987" i="22"/>
  <c r="H988" i="22"/>
  <c r="H989" i="22"/>
  <c r="H990" i="22"/>
  <c r="H991" i="22"/>
  <c r="H992" i="22"/>
  <c r="H993" i="22"/>
  <c r="H994" i="22"/>
  <c r="H995" i="22"/>
  <c r="H996" i="22"/>
  <c r="H997" i="22"/>
  <c r="H998" i="22"/>
  <c r="H999" i="22"/>
  <c r="H1000" i="22"/>
  <c r="H1001" i="22"/>
  <c r="H1002" i="22"/>
  <c r="H1003" i="22"/>
  <c r="H1004" i="22"/>
  <c r="H1005" i="22"/>
  <c r="H1006" i="22"/>
  <c r="H1007" i="22"/>
  <c r="H1008" i="22"/>
  <c r="H1009" i="22"/>
  <c r="H1010" i="22"/>
  <c r="H1011" i="22"/>
  <c r="H1012" i="22"/>
  <c r="H1013" i="22"/>
  <c r="H1014" i="22"/>
  <c r="H1015" i="22"/>
  <c r="H1016" i="22"/>
  <c r="H1017" i="22"/>
  <c r="H1018" i="22"/>
  <c r="H1019" i="22"/>
  <c r="H1020" i="22"/>
  <c r="H1021" i="22"/>
  <c r="H1022" i="22"/>
  <c r="H1023" i="22"/>
  <c r="H1024" i="22"/>
  <c r="H1025" i="22"/>
  <c r="H1026" i="22"/>
  <c r="H1027" i="22"/>
  <c r="H1028" i="22"/>
  <c r="H1029" i="22"/>
  <c r="H1030" i="22"/>
  <c r="H1031" i="22"/>
  <c r="H1032" i="22"/>
  <c r="H1033" i="22"/>
  <c r="H1034" i="22"/>
  <c r="H1035" i="22"/>
  <c r="H1036" i="22"/>
  <c r="H1037" i="22"/>
  <c r="H1038" i="22"/>
  <c r="H1039" i="22"/>
  <c r="H1040" i="22"/>
  <c r="H1041" i="22"/>
  <c r="H1042" i="22"/>
  <c r="H1043" i="22"/>
  <c r="H1044" i="22"/>
  <c r="H1045" i="22"/>
  <c r="H1046" i="22"/>
  <c r="H1047" i="22"/>
  <c r="H1048" i="22"/>
  <c r="H1049" i="22"/>
  <c r="H1050" i="22"/>
  <c r="H1051" i="22"/>
  <c r="H1052" i="22"/>
  <c r="H1053" i="22"/>
  <c r="H1054" i="22"/>
  <c r="H1055" i="22"/>
  <c r="H1056" i="22"/>
  <c r="H1057" i="22"/>
  <c r="H1058" i="22"/>
  <c r="H1059" i="22"/>
  <c r="H1060" i="22"/>
  <c r="H1061" i="22"/>
  <c r="H1062" i="22"/>
  <c r="H1063" i="22"/>
  <c r="H1064" i="22"/>
  <c r="H1065" i="22"/>
  <c r="H1066" i="22"/>
  <c r="H1067" i="22"/>
  <c r="H1068" i="22"/>
  <c r="H1069" i="22"/>
  <c r="H1070" i="22"/>
  <c r="H1071" i="22"/>
  <c r="H1072" i="22"/>
  <c r="H1073" i="22"/>
  <c r="H1074" i="22"/>
  <c r="H1075" i="22"/>
  <c r="H1076" i="22"/>
  <c r="H1077" i="22"/>
  <c r="H1078" i="22"/>
  <c r="H1079" i="22"/>
  <c r="H1080" i="22"/>
  <c r="H1081" i="22"/>
  <c r="H1082" i="22"/>
  <c r="H1083" i="22"/>
  <c r="H1084" i="22"/>
  <c r="H1085" i="22"/>
  <c r="H1086" i="22"/>
  <c r="H1087" i="22"/>
  <c r="H1088" i="22"/>
  <c r="H1089" i="22"/>
  <c r="H1090" i="22"/>
  <c r="H1091" i="22"/>
  <c r="H1092" i="22"/>
  <c r="H1093" i="22"/>
  <c r="H1094" i="22"/>
  <c r="H1095" i="22"/>
  <c r="H1096" i="22"/>
  <c r="H1097" i="22"/>
  <c r="H1098" i="22"/>
  <c r="H1099" i="22"/>
  <c r="H1100" i="22"/>
  <c r="H1101" i="22"/>
  <c r="H1102" i="22"/>
  <c r="H1103" i="22"/>
  <c r="H1104" i="22"/>
  <c r="H1105" i="22"/>
  <c r="H1106" i="22"/>
  <c r="H1107" i="22"/>
  <c r="H1108" i="22"/>
  <c r="H1109" i="22"/>
  <c r="H1110" i="22"/>
  <c r="H1111" i="22"/>
  <c r="H1112" i="22"/>
  <c r="H1113" i="22"/>
  <c r="H1114" i="22"/>
  <c r="H1115" i="22"/>
  <c r="H1116" i="22"/>
  <c r="H1117" i="22"/>
  <c r="H1118" i="22"/>
  <c r="H1119" i="22"/>
  <c r="H1120" i="22"/>
  <c r="H1121" i="22"/>
  <c r="H1122" i="22"/>
  <c r="H1123" i="22"/>
  <c r="H1124" i="22"/>
  <c r="H1125" i="22"/>
  <c r="H1126" i="22"/>
  <c r="H1127" i="22"/>
  <c r="H1128" i="22"/>
  <c r="H1129" i="22"/>
  <c r="H1130" i="22"/>
  <c r="H1131" i="22"/>
  <c r="H1132" i="22"/>
  <c r="H1133" i="22"/>
  <c r="H1134" i="22"/>
  <c r="H1135" i="22"/>
  <c r="H1136" i="22"/>
  <c r="H1137" i="22"/>
  <c r="H1138" i="22"/>
  <c r="H1139" i="22"/>
  <c r="H1140" i="22"/>
  <c r="H1141" i="22"/>
  <c r="H1142" i="22"/>
  <c r="H1143" i="22"/>
  <c r="H1144" i="22"/>
  <c r="H1145" i="22"/>
  <c r="H1146" i="22"/>
  <c r="H1147" i="22"/>
  <c r="H1148" i="22"/>
  <c r="H1149" i="22"/>
  <c r="H1150" i="22"/>
  <c r="H1151" i="22"/>
  <c r="H1152" i="22"/>
  <c r="H1153" i="22"/>
  <c r="H1154" i="22"/>
  <c r="H1155" i="22"/>
  <c r="H1156" i="22"/>
  <c r="H1157" i="22"/>
  <c r="H1158" i="22"/>
  <c r="H1159" i="22"/>
  <c r="H1160" i="22"/>
  <c r="H1161" i="22"/>
  <c r="H1162" i="22"/>
  <c r="H1163" i="22"/>
  <c r="H1164" i="22"/>
  <c r="H1165" i="22"/>
  <c r="H1166" i="22"/>
  <c r="H1167" i="22"/>
  <c r="H1168" i="22"/>
  <c r="H1169" i="22"/>
  <c r="H1170" i="22"/>
  <c r="H1171" i="22"/>
  <c r="H1172" i="22"/>
  <c r="H1173" i="22"/>
  <c r="H1174" i="22"/>
  <c r="H1175" i="22"/>
  <c r="H1176" i="22"/>
  <c r="H1177" i="22"/>
  <c r="H1178" i="22"/>
  <c r="H1179" i="22"/>
  <c r="H1180" i="22"/>
  <c r="H1181" i="22"/>
  <c r="H1182" i="22"/>
  <c r="H1183" i="22"/>
  <c r="H1184" i="22"/>
  <c r="H1185" i="22"/>
  <c r="H1186" i="22"/>
  <c r="H1187" i="22"/>
  <c r="H1188" i="22"/>
  <c r="H1189" i="22"/>
  <c r="H1190" i="22"/>
  <c r="H1191" i="22"/>
  <c r="H1192" i="22"/>
  <c r="H1193" i="22"/>
  <c r="H1194" i="22"/>
  <c r="H1195" i="22"/>
  <c r="H1196" i="22"/>
  <c r="H1197" i="22"/>
  <c r="H1198" i="22"/>
  <c r="H1199" i="22"/>
  <c r="H1200" i="22"/>
  <c r="H1201" i="22"/>
  <c r="H1202" i="22"/>
  <c r="H1203" i="22"/>
  <c r="H1204" i="22"/>
  <c r="H1205" i="22"/>
  <c r="H1206" i="22"/>
  <c r="H1207" i="22"/>
  <c r="H1208" i="22"/>
  <c r="H1209" i="22"/>
  <c r="H1210" i="22"/>
  <c r="H1211" i="22"/>
  <c r="H1212" i="22"/>
  <c r="H1213" i="22"/>
  <c r="H1214" i="22"/>
  <c r="H1215" i="22"/>
  <c r="H1216" i="22"/>
  <c r="H1217" i="22"/>
  <c r="H1218" i="22"/>
  <c r="H1219" i="22"/>
  <c r="H1220" i="22"/>
  <c r="H1221" i="22"/>
  <c r="H1222" i="22"/>
  <c r="H1223" i="22"/>
  <c r="H1224" i="22"/>
  <c r="H1225" i="22"/>
  <c r="H1226" i="22"/>
  <c r="H1227" i="22"/>
  <c r="H1228" i="22"/>
  <c r="H1229" i="22"/>
  <c r="H1230" i="22"/>
  <c r="H1231" i="22"/>
  <c r="H1232" i="22"/>
  <c r="H1233" i="22"/>
  <c r="H1234" i="22"/>
  <c r="H1235" i="22"/>
  <c r="H1236" i="22"/>
  <c r="H1237" i="22"/>
  <c r="H1238" i="22"/>
  <c r="H1239" i="22"/>
  <c r="H1240" i="22"/>
  <c r="H1241" i="22"/>
  <c r="H1242" i="22"/>
  <c r="H1243" i="22"/>
  <c r="H1244" i="22"/>
  <c r="H1245" i="22"/>
  <c r="H1246" i="22"/>
  <c r="H1247" i="22"/>
  <c r="H1248" i="22"/>
  <c r="H1249" i="22"/>
  <c r="H1250" i="22"/>
  <c r="H1251" i="22"/>
  <c r="H1252" i="22"/>
  <c r="H1253" i="22"/>
  <c r="H1254" i="22"/>
  <c r="H1255" i="22"/>
  <c r="H1256" i="22"/>
  <c r="H1257" i="22"/>
  <c r="H1258" i="22"/>
  <c r="H1259" i="22"/>
  <c r="H1260" i="22"/>
  <c r="H1261" i="22"/>
  <c r="H1262" i="22"/>
  <c r="H1263" i="22"/>
  <c r="H1264" i="22"/>
  <c r="H1265" i="22"/>
  <c r="H1266" i="22"/>
  <c r="H1267" i="22"/>
  <c r="H1268" i="22"/>
  <c r="H1269" i="22"/>
  <c r="H1270" i="22"/>
  <c r="H1271" i="22"/>
  <c r="H1272" i="22"/>
  <c r="H1273" i="22"/>
  <c r="H1274" i="22"/>
  <c r="H1275" i="22"/>
  <c r="H1276" i="22"/>
  <c r="H1277" i="22"/>
  <c r="H1278" i="22"/>
  <c r="H2" i="22"/>
  <c r="F31" i="24" l="1"/>
  <c r="C58" i="20" l="1"/>
  <c r="D58" i="20"/>
  <c r="E58" i="20"/>
  <c r="F58" i="20"/>
  <c r="G58" i="20"/>
  <c r="C59" i="20"/>
  <c r="D59" i="20"/>
  <c r="E59" i="20"/>
  <c r="F59" i="20"/>
  <c r="G59" i="20"/>
  <c r="C60" i="20"/>
  <c r="D60" i="20"/>
  <c r="E60" i="20"/>
  <c r="F60" i="20"/>
  <c r="G60" i="20"/>
  <c r="C61" i="20"/>
  <c r="D61" i="20"/>
  <c r="E61" i="20"/>
  <c r="F61" i="20"/>
  <c r="G61" i="20"/>
  <c r="C62" i="20"/>
  <c r="D62" i="20"/>
  <c r="E62" i="20"/>
  <c r="F62" i="20"/>
  <c r="G62" i="20"/>
  <c r="C63" i="20"/>
  <c r="D63" i="20"/>
  <c r="E63" i="20"/>
  <c r="F63" i="20"/>
  <c r="G63" i="20"/>
  <c r="C64" i="20"/>
  <c r="D64" i="20"/>
  <c r="E64" i="20"/>
  <c r="F64" i="20"/>
  <c r="G64" i="20"/>
  <c r="C65" i="20"/>
  <c r="D65" i="20"/>
  <c r="E65" i="20"/>
  <c r="F65" i="20"/>
  <c r="G65" i="20"/>
  <c r="C66" i="20"/>
  <c r="D66" i="20"/>
  <c r="E66" i="20"/>
  <c r="F66" i="20"/>
  <c r="G66" i="20"/>
  <c r="C67" i="20"/>
  <c r="D67" i="20"/>
  <c r="E67" i="20"/>
  <c r="F67" i="20"/>
  <c r="G67" i="20"/>
  <c r="G57" i="20"/>
  <c r="F57" i="20"/>
  <c r="E57" i="20"/>
  <c r="D57" i="20"/>
  <c r="C57" i="20"/>
  <c r="C47" i="20"/>
  <c r="D47" i="20"/>
  <c r="E47" i="20"/>
  <c r="F47" i="20"/>
  <c r="G47" i="20"/>
  <c r="C48" i="20"/>
  <c r="D48" i="20"/>
  <c r="E48" i="20"/>
  <c r="F48" i="20"/>
  <c r="G48" i="20"/>
  <c r="C49" i="20"/>
  <c r="D49" i="20"/>
  <c r="E49" i="20"/>
  <c r="F49" i="20"/>
  <c r="G49" i="20"/>
  <c r="C50" i="20"/>
  <c r="D50" i="20"/>
  <c r="E50" i="20"/>
  <c r="F50" i="20"/>
  <c r="G50" i="20"/>
  <c r="C51" i="20"/>
  <c r="D51" i="20"/>
  <c r="E51" i="20"/>
  <c r="F51" i="20"/>
  <c r="G51" i="20"/>
  <c r="C52" i="20"/>
  <c r="D52" i="20"/>
  <c r="E52" i="20"/>
  <c r="F52" i="20"/>
  <c r="G52" i="20"/>
  <c r="C53" i="20"/>
  <c r="D53" i="20"/>
  <c r="E53" i="20"/>
  <c r="F53" i="20"/>
  <c r="G53" i="20"/>
  <c r="C54" i="20"/>
  <c r="D54" i="20"/>
  <c r="E54" i="20"/>
  <c r="F54" i="20"/>
  <c r="G54" i="20"/>
  <c r="C55" i="20"/>
  <c r="D55" i="20"/>
  <c r="E55" i="20"/>
  <c r="F55" i="20"/>
  <c r="G55" i="20"/>
  <c r="C56" i="20"/>
  <c r="D56" i="20"/>
  <c r="E56" i="20"/>
  <c r="F56" i="20"/>
  <c r="G56" i="20"/>
  <c r="G46" i="20"/>
  <c r="F46" i="20"/>
  <c r="E46" i="20"/>
  <c r="D46" i="20"/>
  <c r="C46" i="20"/>
  <c r="C36" i="20"/>
  <c r="D36" i="20"/>
  <c r="E36" i="20"/>
  <c r="F36" i="20"/>
  <c r="G36" i="20"/>
  <c r="C37" i="20"/>
  <c r="D37" i="20"/>
  <c r="E37" i="20"/>
  <c r="F37" i="20"/>
  <c r="G37" i="20"/>
  <c r="C38" i="20"/>
  <c r="D38" i="20"/>
  <c r="E38" i="20"/>
  <c r="F38" i="20"/>
  <c r="G38" i="20"/>
  <c r="C39" i="20"/>
  <c r="D39" i="20"/>
  <c r="E39" i="20"/>
  <c r="F39" i="20"/>
  <c r="G39" i="20"/>
  <c r="C40" i="20"/>
  <c r="D40" i="20"/>
  <c r="E40" i="20"/>
  <c r="F40" i="20"/>
  <c r="G40" i="20"/>
  <c r="C41" i="20"/>
  <c r="D41" i="20"/>
  <c r="E41" i="20"/>
  <c r="F41" i="20"/>
  <c r="G41" i="20"/>
  <c r="C42" i="20"/>
  <c r="D42" i="20"/>
  <c r="E42" i="20"/>
  <c r="F42" i="20"/>
  <c r="G42" i="20"/>
  <c r="C43" i="20"/>
  <c r="D43" i="20"/>
  <c r="E43" i="20"/>
  <c r="F43" i="20"/>
  <c r="G43" i="20"/>
  <c r="C44" i="20"/>
  <c r="D44" i="20"/>
  <c r="E44" i="20"/>
  <c r="F44" i="20"/>
  <c r="G44" i="20"/>
  <c r="C45" i="20"/>
  <c r="D45" i="20"/>
  <c r="E45" i="20"/>
  <c r="F45" i="20"/>
  <c r="G45" i="20"/>
  <c r="G35" i="20"/>
  <c r="F35" i="20"/>
  <c r="E35" i="20"/>
  <c r="D35" i="20"/>
  <c r="C35" i="20"/>
  <c r="C25" i="20"/>
  <c r="D25" i="20"/>
  <c r="E25" i="20"/>
  <c r="F25" i="20"/>
  <c r="G25" i="20"/>
  <c r="C26" i="20"/>
  <c r="D26" i="20"/>
  <c r="E26" i="20"/>
  <c r="F26" i="20"/>
  <c r="G26" i="20"/>
  <c r="C27" i="20"/>
  <c r="D27" i="20"/>
  <c r="E27" i="20"/>
  <c r="F27" i="20"/>
  <c r="G27" i="20"/>
  <c r="C28" i="20"/>
  <c r="D28" i="20"/>
  <c r="E28" i="20"/>
  <c r="F28" i="20"/>
  <c r="G28" i="20"/>
  <c r="C29" i="20"/>
  <c r="D29" i="20"/>
  <c r="E29" i="20"/>
  <c r="F29" i="20"/>
  <c r="G29" i="20"/>
  <c r="C30" i="20"/>
  <c r="D30" i="20"/>
  <c r="E30" i="20"/>
  <c r="F30" i="20"/>
  <c r="G30" i="20"/>
  <c r="C31" i="20"/>
  <c r="D31" i="20"/>
  <c r="E31" i="20"/>
  <c r="F31" i="20"/>
  <c r="G31" i="20"/>
  <c r="C32" i="20"/>
  <c r="D32" i="20"/>
  <c r="E32" i="20"/>
  <c r="F32" i="20"/>
  <c r="G32" i="20"/>
  <c r="C33" i="20"/>
  <c r="D33" i="20"/>
  <c r="E33" i="20"/>
  <c r="F33" i="20"/>
  <c r="G33" i="20"/>
  <c r="C34" i="20"/>
  <c r="D34" i="20"/>
  <c r="E34" i="20"/>
  <c r="F34" i="20"/>
  <c r="G34" i="20"/>
  <c r="G24" i="20"/>
  <c r="F24" i="20"/>
  <c r="E24" i="20"/>
  <c r="D24" i="20"/>
  <c r="C24" i="20"/>
  <c r="C20" i="20"/>
  <c r="D20" i="20"/>
  <c r="E20" i="20"/>
  <c r="F20" i="20"/>
  <c r="G20" i="20"/>
  <c r="C21" i="20"/>
  <c r="D21" i="20"/>
  <c r="E21" i="20"/>
  <c r="F21" i="20"/>
  <c r="G21" i="20"/>
  <c r="C22" i="20"/>
  <c r="D22" i="20"/>
  <c r="E22" i="20"/>
  <c r="F22" i="20"/>
  <c r="G22" i="20"/>
  <c r="C23" i="20"/>
  <c r="D23" i="20"/>
  <c r="E23" i="20"/>
  <c r="F23" i="20"/>
  <c r="G23" i="20"/>
  <c r="C14" i="20"/>
  <c r="D14" i="20"/>
  <c r="E14" i="20"/>
  <c r="F14" i="20"/>
  <c r="G14" i="20"/>
  <c r="C15" i="20"/>
  <c r="D15" i="20"/>
  <c r="E15" i="20"/>
  <c r="F15" i="20"/>
  <c r="G15" i="20"/>
  <c r="C16" i="20"/>
  <c r="D16" i="20"/>
  <c r="E16" i="20"/>
  <c r="F16" i="20"/>
  <c r="G16" i="20"/>
  <c r="C17" i="20"/>
  <c r="D17" i="20"/>
  <c r="E17" i="20"/>
  <c r="F17" i="20"/>
  <c r="G17" i="20"/>
  <c r="C18" i="20"/>
  <c r="D18" i="20"/>
  <c r="E18" i="20"/>
  <c r="F18" i="20"/>
  <c r="G18" i="20"/>
  <c r="C19" i="20"/>
  <c r="D19" i="20"/>
  <c r="E19" i="20"/>
  <c r="F19" i="20"/>
  <c r="G19" i="20"/>
  <c r="G13" i="20"/>
  <c r="F13" i="20"/>
  <c r="E13" i="20"/>
  <c r="D13" i="20"/>
  <c r="C13" i="20"/>
  <c r="C5" i="20"/>
  <c r="D5" i="20"/>
  <c r="E5" i="20"/>
  <c r="F5" i="20"/>
  <c r="G5" i="20"/>
  <c r="C6" i="20"/>
  <c r="D6" i="20"/>
  <c r="E6" i="20"/>
  <c r="F6" i="20"/>
  <c r="G6" i="20"/>
  <c r="C7" i="20"/>
  <c r="D7" i="20"/>
  <c r="E7" i="20"/>
  <c r="F7" i="20"/>
  <c r="G7" i="20"/>
  <c r="C8" i="20"/>
  <c r="D8" i="20"/>
  <c r="E8" i="20"/>
  <c r="F8" i="20"/>
  <c r="G8" i="20"/>
  <c r="C3" i="20"/>
  <c r="D3" i="20"/>
  <c r="E3" i="20"/>
  <c r="F3" i="20"/>
  <c r="G3" i="20"/>
  <c r="C4" i="20"/>
  <c r="D4" i="20"/>
  <c r="E4" i="20"/>
  <c r="F4" i="20"/>
  <c r="G4" i="20"/>
  <c r="C9" i="20"/>
  <c r="D9" i="20"/>
  <c r="E9" i="20"/>
  <c r="F9" i="20"/>
  <c r="G9" i="20"/>
  <c r="C10" i="20"/>
  <c r="D10" i="20"/>
  <c r="E10" i="20"/>
  <c r="F10" i="20"/>
  <c r="G10" i="20"/>
  <c r="C11" i="20"/>
  <c r="D11" i="20"/>
  <c r="E11" i="20"/>
  <c r="F11" i="20"/>
  <c r="G11" i="20"/>
  <c r="C12" i="20"/>
  <c r="D12" i="20"/>
  <c r="E12" i="20"/>
  <c r="F12" i="20"/>
  <c r="G12" i="20"/>
  <c r="G2" i="20"/>
  <c r="F2" i="20"/>
  <c r="E2" i="20"/>
  <c r="D2" i="20"/>
  <c r="C2" i="20"/>
  <c r="R28" i="13"/>
  <c r="R29" i="13"/>
  <c r="R30" i="13"/>
  <c r="R31" i="13"/>
  <c r="R32" i="13"/>
  <c r="R33" i="13"/>
  <c r="R27" i="13"/>
  <c r="R15" i="13"/>
  <c r="R16" i="13"/>
  <c r="R17" i="13"/>
  <c r="R18" i="13"/>
  <c r="R19" i="13"/>
  <c r="R20" i="13"/>
  <c r="R21" i="13"/>
  <c r="R22" i="13"/>
  <c r="R23" i="13"/>
  <c r="R24" i="13"/>
  <c r="R25" i="13"/>
  <c r="R14" i="13"/>
  <c r="R5" i="13"/>
  <c r="R6" i="13"/>
  <c r="R7" i="13"/>
  <c r="R8" i="13"/>
  <c r="R9" i="13"/>
  <c r="R10" i="13"/>
  <c r="R11" i="13"/>
  <c r="K5" i="8"/>
  <c r="K6" i="8"/>
  <c r="K7" i="8"/>
  <c r="K8" i="8"/>
  <c r="K9" i="8"/>
  <c r="K10" i="8"/>
  <c r="K11" i="8"/>
  <c r="K14" i="8"/>
  <c r="K15" i="8"/>
  <c r="K16" i="8"/>
  <c r="K17" i="8"/>
  <c r="K18" i="8"/>
  <c r="K19" i="8"/>
  <c r="K20" i="8"/>
  <c r="K21" i="8"/>
  <c r="K22" i="8"/>
  <c r="K24" i="8"/>
  <c r="K25" i="8"/>
  <c r="K26" i="8"/>
  <c r="K27" i="8"/>
  <c r="K28" i="8"/>
  <c r="K29" i="8"/>
  <c r="K32" i="8"/>
  <c r="K33" i="8"/>
  <c r="K34" i="8"/>
  <c r="K35" i="8"/>
  <c r="K36" i="8"/>
  <c r="K37" i="8"/>
  <c r="K38" i="8"/>
  <c r="K39" i="8"/>
  <c r="P42" i="13"/>
  <c r="O42" i="13"/>
  <c r="N42" i="13"/>
  <c r="M42" i="13"/>
  <c r="L42" i="13"/>
  <c r="K42" i="13"/>
  <c r="J42" i="13"/>
  <c r="I42" i="13"/>
  <c r="H42" i="13"/>
  <c r="G42" i="13"/>
  <c r="P32" i="13"/>
  <c r="O32" i="13"/>
  <c r="N32" i="13"/>
  <c r="M32" i="13"/>
  <c r="L32" i="13"/>
  <c r="K32" i="13"/>
  <c r="J32" i="13"/>
  <c r="I32" i="13"/>
  <c r="H32" i="13"/>
  <c r="G32" i="13"/>
  <c r="P21" i="13"/>
  <c r="O21" i="13"/>
  <c r="N21" i="13"/>
  <c r="M21" i="13"/>
  <c r="L21" i="13"/>
  <c r="K21" i="13"/>
  <c r="J21" i="13"/>
  <c r="I21" i="13"/>
  <c r="H21" i="13"/>
  <c r="G21" i="13"/>
  <c r="P20" i="13"/>
  <c r="O20" i="13"/>
  <c r="N20" i="13"/>
  <c r="M20" i="13"/>
  <c r="L20" i="13"/>
  <c r="K20" i="13"/>
  <c r="J20" i="13"/>
  <c r="I20" i="13"/>
  <c r="H20" i="13"/>
  <c r="G20" i="13"/>
  <c r="P19" i="13"/>
  <c r="O19" i="13"/>
  <c r="N19" i="13"/>
  <c r="M19" i="13"/>
  <c r="L19" i="13"/>
  <c r="K19" i="13"/>
  <c r="J19" i="13"/>
  <c r="I19" i="13"/>
  <c r="H19" i="13"/>
  <c r="G19" i="13"/>
  <c r="P43" i="13"/>
  <c r="O43" i="13"/>
  <c r="N43" i="13"/>
  <c r="M43" i="13"/>
  <c r="L43" i="13"/>
  <c r="K43" i="13"/>
  <c r="J43" i="13"/>
  <c r="I43" i="13"/>
  <c r="H43" i="13"/>
  <c r="G43" i="13"/>
  <c r="P41" i="13"/>
  <c r="O41" i="13"/>
  <c r="N41" i="13"/>
  <c r="M41" i="13"/>
  <c r="L41" i="13"/>
  <c r="K41" i="13"/>
  <c r="J41" i="13"/>
  <c r="I41" i="13"/>
  <c r="H41" i="13"/>
  <c r="G41" i="13"/>
  <c r="P40" i="13"/>
  <c r="O40" i="13"/>
  <c r="N40" i="13"/>
  <c r="M40" i="13"/>
  <c r="L40" i="13"/>
  <c r="K40" i="13"/>
  <c r="J40" i="13"/>
  <c r="I40" i="13"/>
  <c r="H40" i="13"/>
  <c r="G40" i="13"/>
  <c r="P39" i="13"/>
  <c r="O39" i="13"/>
  <c r="N39" i="13"/>
  <c r="M39" i="13"/>
  <c r="L39" i="13"/>
  <c r="K39" i="13"/>
  <c r="J39" i="13"/>
  <c r="I39" i="13"/>
  <c r="H39" i="13"/>
  <c r="G39" i="13"/>
  <c r="P38" i="13"/>
  <c r="O38" i="13"/>
  <c r="N38" i="13"/>
  <c r="M38" i="13"/>
  <c r="L38" i="13"/>
  <c r="K38" i="13"/>
  <c r="J38" i="13"/>
  <c r="I38" i="13"/>
  <c r="H38" i="13"/>
  <c r="G38" i="13"/>
  <c r="P37" i="13"/>
  <c r="O37" i="13"/>
  <c r="N37" i="13"/>
  <c r="M37" i="13"/>
  <c r="L37" i="13"/>
  <c r="K37" i="13"/>
  <c r="J37" i="13"/>
  <c r="I37" i="13"/>
  <c r="H37" i="13"/>
  <c r="G37" i="13"/>
  <c r="P36" i="13"/>
  <c r="O36" i="13"/>
  <c r="N36" i="13"/>
  <c r="M36" i="13"/>
  <c r="L36" i="13"/>
  <c r="K36" i="13"/>
  <c r="J36" i="13"/>
  <c r="I36" i="13"/>
  <c r="H36" i="13"/>
  <c r="G36" i="13"/>
  <c r="P33" i="13"/>
  <c r="O33" i="13"/>
  <c r="N33" i="13"/>
  <c r="M33" i="13"/>
  <c r="L33" i="13"/>
  <c r="K33" i="13"/>
  <c r="J33" i="13"/>
  <c r="I33" i="13"/>
  <c r="H33" i="13"/>
  <c r="G33" i="13"/>
  <c r="P31" i="13"/>
  <c r="O31" i="13"/>
  <c r="N31" i="13"/>
  <c r="M31" i="13"/>
  <c r="L31" i="13"/>
  <c r="K31" i="13"/>
  <c r="J31" i="13"/>
  <c r="I31" i="13"/>
  <c r="H31" i="13"/>
  <c r="G31" i="13"/>
  <c r="P30" i="13"/>
  <c r="O30" i="13"/>
  <c r="N30" i="13"/>
  <c r="M30" i="13"/>
  <c r="L30" i="13"/>
  <c r="K30" i="13"/>
  <c r="J30" i="13"/>
  <c r="I30" i="13"/>
  <c r="H30" i="13"/>
  <c r="G30" i="13"/>
  <c r="P29" i="13"/>
  <c r="O29" i="13"/>
  <c r="N29" i="13"/>
  <c r="M29" i="13"/>
  <c r="L29" i="13"/>
  <c r="K29" i="13"/>
  <c r="J29" i="13"/>
  <c r="I29" i="13"/>
  <c r="H29" i="13"/>
  <c r="G29" i="13"/>
  <c r="P28" i="13"/>
  <c r="O28" i="13"/>
  <c r="N28" i="13"/>
  <c r="M28" i="13"/>
  <c r="L28" i="13"/>
  <c r="K28" i="13"/>
  <c r="J28" i="13"/>
  <c r="I28" i="13"/>
  <c r="H28" i="13"/>
  <c r="G28" i="13"/>
  <c r="P27" i="13"/>
  <c r="O27" i="13"/>
  <c r="N27" i="13"/>
  <c r="M27" i="13"/>
  <c r="L27" i="13"/>
  <c r="K27" i="13"/>
  <c r="J27" i="13"/>
  <c r="I27" i="13"/>
  <c r="H27" i="13"/>
  <c r="G27" i="13"/>
  <c r="P25" i="13"/>
  <c r="O25" i="13"/>
  <c r="N25" i="13"/>
  <c r="M25" i="13"/>
  <c r="L25" i="13"/>
  <c r="K25" i="13"/>
  <c r="J25" i="13"/>
  <c r="I25" i="13"/>
  <c r="H25" i="13"/>
  <c r="G25" i="13"/>
  <c r="P24" i="13"/>
  <c r="O24" i="13"/>
  <c r="N24" i="13"/>
  <c r="M24" i="13"/>
  <c r="L24" i="13"/>
  <c r="K24" i="13"/>
  <c r="J24" i="13"/>
  <c r="I24" i="13"/>
  <c r="H24" i="13"/>
  <c r="G24" i="13"/>
  <c r="P23" i="13"/>
  <c r="O23" i="13"/>
  <c r="N23" i="13"/>
  <c r="M23" i="13"/>
  <c r="L23" i="13"/>
  <c r="K23" i="13"/>
  <c r="J23" i="13"/>
  <c r="I23" i="13"/>
  <c r="H23" i="13"/>
  <c r="G23" i="13"/>
  <c r="P22" i="13"/>
  <c r="O22" i="13"/>
  <c r="N22" i="13"/>
  <c r="M22" i="13"/>
  <c r="L22" i="13"/>
  <c r="K22" i="13"/>
  <c r="J22" i="13"/>
  <c r="I22" i="13"/>
  <c r="H22" i="13"/>
  <c r="G22" i="13"/>
  <c r="P18" i="13"/>
  <c r="O18" i="13"/>
  <c r="N18" i="13"/>
  <c r="M18" i="13"/>
  <c r="L18" i="13"/>
  <c r="K18" i="13"/>
  <c r="J18" i="13"/>
  <c r="I18" i="13"/>
  <c r="H18" i="13"/>
  <c r="G18" i="13"/>
  <c r="P17" i="13"/>
  <c r="O17" i="13"/>
  <c r="N17" i="13"/>
  <c r="M17" i="13"/>
  <c r="L17" i="13"/>
  <c r="K17" i="13"/>
  <c r="J17" i="13"/>
  <c r="I17" i="13"/>
  <c r="H17" i="13"/>
  <c r="G17" i="13"/>
  <c r="P16" i="13"/>
  <c r="O16" i="13"/>
  <c r="N16" i="13"/>
  <c r="M16" i="13"/>
  <c r="L16" i="13"/>
  <c r="K16" i="13"/>
  <c r="J16" i="13"/>
  <c r="I16" i="13"/>
  <c r="H16" i="13"/>
  <c r="G16" i="13"/>
  <c r="P15" i="13"/>
  <c r="O15" i="13"/>
  <c r="N15" i="13"/>
  <c r="M15" i="13"/>
  <c r="L15" i="13"/>
  <c r="K15" i="13"/>
  <c r="J15" i="13"/>
  <c r="I15" i="13"/>
  <c r="H15" i="13"/>
  <c r="G15" i="13"/>
  <c r="P14" i="13"/>
  <c r="O14" i="13"/>
  <c r="N14" i="13"/>
  <c r="M14" i="13"/>
  <c r="L14" i="13"/>
  <c r="K14" i="13"/>
  <c r="J14" i="13"/>
  <c r="I14" i="13"/>
  <c r="H14" i="13"/>
  <c r="G14" i="13"/>
  <c r="P11" i="13"/>
  <c r="O11" i="13"/>
  <c r="N11" i="13"/>
  <c r="M11" i="13"/>
  <c r="L11" i="13"/>
  <c r="K11" i="13"/>
  <c r="J11" i="13"/>
  <c r="I11" i="13"/>
  <c r="H11" i="13"/>
  <c r="G11" i="13"/>
  <c r="P10" i="13"/>
  <c r="O10" i="13"/>
  <c r="N10" i="13"/>
  <c r="M10" i="13"/>
  <c r="L10" i="13"/>
  <c r="K10" i="13"/>
  <c r="J10" i="13"/>
  <c r="I10" i="13"/>
  <c r="H10" i="13"/>
  <c r="G10" i="13"/>
  <c r="P9" i="13"/>
  <c r="O9" i="13"/>
  <c r="N9" i="13"/>
  <c r="M9" i="13"/>
  <c r="L9" i="13"/>
  <c r="K9" i="13"/>
  <c r="J9" i="13"/>
  <c r="I9" i="13"/>
  <c r="H9" i="13"/>
  <c r="G9" i="13"/>
  <c r="P8" i="13"/>
  <c r="O8" i="13"/>
  <c r="N8" i="13"/>
  <c r="M8" i="13"/>
  <c r="L8" i="13"/>
  <c r="K8" i="13"/>
  <c r="J8" i="13"/>
  <c r="I8" i="13"/>
  <c r="H8" i="13"/>
  <c r="G8" i="13"/>
  <c r="P7" i="13"/>
  <c r="O7" i="13"/>
  <c r="N7" i="13"/>
  <c r="M7" i="13"/>
  <c r="L7" i="13"/>
  <c r="K7" i="13"/>
  <c r="J7" i="13"/>
  <c r="I7" i="13"/>
  <c r="H7" i="13"/>
  <c r="G7" i="13"/>
  <c r="P6" i="13"/>
  <c r="O6" i="13"/>
  <c r="N6" i="13"/>
  <c r="M6" i="13"/>
  <c r="L6" i="13"/>
  <c r="K6" i="13"/>
  <c r="J6" i="13"/>
  <c r="I6" i="13"/>
  <c r="H6" i="13"/>
  <c r="G6" i="13"/>
  <c r="P5" i="13"/>
  <c r="O5" i="13"/>
  <c r="N5" i="13"/>
  <c r="M5" i="13"/>
  <c r="L5" i="13"/>
  <c r="K5" i="13"/>
  <c r="J5" i="13"/>
  <c r="I5" i="13"/>
  <c r="H5" i="13"/>
  <c r="G5" i="13"/>
  <c r="P38" i="12"/>
  <c r="O38" i="12"/>
  <c r="N38" i="12"/>
  <c r="M38" i="12"/>
  <c r="L38" i="12"/>
  <c r="K38" i="12"/>
  <c r="J38" i="12"/>
  <c r="I38" i="12"/>
  <c r="H38" i="12"/>
  <c r="G38" i="12"/>
  <c r="P37" i="12"/>
  <c r="O37" i="12"/>
  <c r="N37" i="12"/>
  <c r="M37" i="12"/>
  <c r="L37" i="12"/>
  <c r="K37" i="12"/>
  <c r="J37" i="12"/>
  <c r="I37" i="12"/>
  <c r="H37" i="12"/>
  <c r="G37" i="12"/>
  <c r="P36" i="12"/>
  <c r="O36" i="12"/>
  <c r="N36" i="12"/>
  <c r="M36" i="12"/>
  <c r="L36" i="12"/>
  <c r="K36" i="12"/>
  <c r="J36" i="12"/>
  <c r="I36" i="12"/>
  <c r="H36" i="12"/>
  <c r="G36" i="12"/>
  <c r="P35" i="12"/>
  <c r="O35" i="12"/>
  <c r="N35" i="12"/>
  <c r="M35" i="12"/>
  <c r="L35" i="12"/>
  <c r="K35" i="12"/>
  <c r="J35" i="12"/>
  <c r="I35" i="12"/>
  <c r="H35" i="12"/>
  <c r="G35" i="12"/>
  <c r="P34" i="12"/>
  <c r="O34" i="12"/>
  <c r="N34" i="12"/>
  <c r="M34" i="12"/>
  <c r="L34" i="12"/>
  <c r="K34" i="12"/>
  <c r="J34" i="12"/>
  <c r="I34" i="12"/>
  <c r="H34" i="12"/>
  <c r="G34" i="12"/>
  <c r="P33" i="12"/>
  <c r="O33" i="12"/>
  <c r="N33" i="12"/>
  <c r="M33" i="12"/>
  <c r="L33" i="12"/>
  <c r="K33" i="12"/>
  <c r="J33" i="12"/>
  <c r="I33" i="12"/>
  <c r="H33" i="12"/>
  <c r="G33" i="12"/>
  <c r="P32" i="12"/>
  <c r="O32" i="12"/>
  <c r="N32" i="12"/>
  <c r="M32" i="12"/>
  <c r="L32" i="12"/>
  <c r="K32" i="12"/>
  <c r="J32" i="12"/>
  <c r="I32" i="12"/>
  <c r="H32" i="12"/>
  <c r="G32" i="12"/>
  <c r="P29" i="12"/>
  <c r="O29" i="12"/>
  <c r="N29" i="12"/>
  <c r="M29" i="12"/>
  <c r="L29" i="12"/>
  <c r="K29" i="12"/>
  <c r="J29" i="12"/>
  <c r="I29" i="12"/>
  <c r="H29" i="12"/>
  <c r="G29" i="12"/>
  <c r="P28" i="12"/>
  <c r="O28" i="12"/>
  <c r="N28" i="12"/>
  <c r="M28" i="12"/>
  <c r="L28" i="12"/>
  <c r="K28" i="12"/>
  <c r="J28" i="12"/>
  <c r="I28" i="12"/>
  <c r="H28" i="12"/>
  <c r="G28" i="12"/>
  <c r="P27" i="12"/>
  <c r="O27" i="12"/>
  <c r="N27" i="12"/>
  <c r="M27" i="12"/>
  <c r="L27" i="12"/>
  <c r="K27" i="12"/>
  <c r="J27" i="12"/>
  <c r="I27" i="12"/>
  <c r="H27" i="12"/>
  <c r="G27" i="12"/>
  <c r="P26" i="12"/>
  <c r="O26" i="12"/>
  <c r="N26" i="12"/>
  <c r="M26" i="12"/>
  <c r="L26" i="12"/>
  <c r="K26" i="12"/>
  <c r="J26" i="12"/>
  <c r="I26" i="12"/>
  <c r="H26" i="12"/>
  <c r="G26" i="12"/>
  <c r="P25" i="12"/>
  <c r="O25" i="12"/>
  <c r="N25" i="12"/>
  <c r="M25" i="12"/>
  <c r="L25" i="12"/>
  <c r="K25" i="12"/>
  <c r="J25" i="12"/>
  <c r="I25" i="12"/>
  <c r="H25" i="12"/>
  <c r="G25" i="12"/>
  <c r="P24" i="12"/>
  <c r="O24" i="12"/>
  <c r="N24" i="12"/>
  <c r="M24" i="12"/>
  <c r="L24" i="12"/>
  <c r="K24" i="12"/>
  <c r="J24" i="12"/>
  <c r="I24" i="12"/>
  <c r="H24" i="12"/>
  <c r="G24" i="12"/>
  <c r="P22" i="12"/>
  <c r="O22" i="12"/>
  <c r="N22" i="12"/>
  <c r="M22" i="12"/>
  <c r="L22" i="12"/>
  <c r="K22" i="12"/>
  <c r="J22" i="12"/>
  <c r="I22" i="12"/>
  <c r="H22" i="12"/>
  <c r="G22" i="12"/>
  <c r="P21" i="12"/>
  <c r="O21" i="12"/>
  <c r="N21" i="12"/>
  <c r="M21" i="12"/>
  <c r="L21" i="12"/>
  <c r="K21" i="12"/>
  <c r="J21" i="12"/>
  <c r="I21" i="12"/>
  <c r="H21" i="12"/>
  <c r="G21" i="12"/>
  <c r="P20" i="12"/>
  <c r="O20" i="12"/>
  <c r="N20" i="12"/>
  <c r="M20" i="12"/>
  <c r="L20" i="12"/>
  <c r="K20" i="12"/>
  <c r="J20" i="12"/>
  <c r="I20" i="12"/>
  <c r="H20" i="12"/>
  <c r="G20" i="12"/>
  <c r="P19" i="12"/>
  <c r="O19" i="12"/>
  <c r="N19" i="12"/>
  <c r="M19" i="12"/>
  <c r="L19" i="12"/>
  <c r="K19" i="12"/>
  <c r="J19" i="12"/>
  <c r="I19" i="12"/>
  <c r="H19" i="12"/>
  <c r="G19" i="12"/>
  <c r="P18" i="12"/>
  <c r="O18" i="12"/>
  <c r="N18" i="12"/>
  <c r="M18" i="12"/>
  <c r="L18" i="12"/>
  <c r="K18" i="12"/>
  <c r="J18" i="12"/>
  <c r="I18" i="12"/>
  <c r="H18" i="12"/>
  <c r="G18" i="12"/>
  <c r="P17" i="12"/>
  <c r="O17" i="12"/>
  <c r="N17" i="12"/>
  <c r="M17" i="12"/>
  <c r="L17" i="12"/>
  <c r="K17" i="12"/>
  <c r="J17" i="12"/>
  <c r="I17" i="12"/>
  <c r="H17" i="12"/>
  <c r="G17" i="12"/>
  <c r="P16" i="12"/>
  <c r="O16" i="12"/>
  <c r="N16" i="12"/>
  <c r="M16" i="12"/>
  <c r="L16" i="12"/>
  <c r="K16" i="12"/>
  <c r="J16" i="12"/>
  <c r="I16" i="12"/>
  <c r="H16" i="12"/>
  <c r="G16" i="12"/>
  <c r="P15" i="12"/>
  <c r="O15" i="12"/>
  <c r="N15" i="12"/>
  <c r="M15" i="12"/>
  <c r="L15" i="12"/>
  <c r="K15" i="12"/>
  <c r="J15" i="12"/>
  <c r="I15" i="12"/>
  <c r="H15" i="12"/>
  <c r="G15" i="12"/>
  <c r="P14" i="12"/>
  <c r="O14" i="12"/>
  <c r="N14" i="12"/>
  <c r="M14" i="12"/>
  <c r="L14" i="12"/>
  <c r="K14" i="12"/>
  <c r="J14" i="12"/>
  <c r="I14" i="12"/>
  <c r="H14" i="12"/>
  <c r="G14" i="12"/>
  <c r="P11" i="12"/>
  <c r="O11" i="12"/>
  <c r="N11" i="12"/>
  <c r="M11" i="12"/>
  <c r="L11" i="12"/>
  <c r="K11" i="12"/>
  <c r="J11" i="12"/>
  <c r="I11" i="12"/>
  <c r="H11" i="12"/>
  <c r="G11" i="12"/>
  <c r="P10" i="12"/>
  <c r="O10" i="12"/>
  <c r="N10" i="12"/>
  <c r="M10" i="12"/>
  <c r="L10" i="12"/>
  <c r="K10" i="12"/>
  <c r="J10" i="12"/>
  <c r="I10" i="12"/>
  <c r="H10" i="12"/>
  <c r="G10" i="12"/>
  <c r="P9" i="12"/>
  <c r="O9" i="12"/>
  <c r="N9" i="12"/>
  <c r="M9" i="12"/>
  <c r="L9" i="12"/>
  <c r="K9" i="12"/>
  <c r="J9" i="12"/>
  <c r="I9" i="12"/>
  <c r="H9" i="12"/>
  <c r="G9" i="12"/>
  <c r="P8" i="12"/>
  <c r="O8" i="12"/>
  <c r="N8" i="12"/>
  <c r="M8" i="12"/>
  <c r="L8" i="12"/>
  <c r="K8" i="12"/>
  <c r="J8" i="12"/>
  <c r="I8" i="12"/>
  <c r="H8" i="12"/>
  <c r="G8" i="12"/>
  <c r="P7" i="12"/>
  <c r="O7" i="12"/>
  <c r="N7" i="12"/>
  <c r="M7" i="12"/>
  <c r="L7" i="12"/>
  <c r="K7" i="12"/>
  <c r="J7" i="12"/>
  <c r="I7" i="12"/>
  <c r="H7" i="12"/>
  <c r="G7" i="12"/>
  <c r="P6" i="12"/>
  <c r="O6" i="12"/>
  <c r="N6" i="12"/>
  <c r="M6" i="12"/>
  <c r="L6" i="12"/>
  <c r="K6" i="12"/>
  <c r="J6" i="12"/>
  <c r="I6" i="12"/>
  <c r="H6" i="12"/>
  <c r="G6" i="12"/>
  <c r="P5" i="12"/>
  <c r="O5" i="12"/>
  <c r="N5" i="12"/>
  <c r="M5" i="12"/>
  <c r="L5" i="12"/>
  <c r="K5" i="12"/>
  <c r="J5" i="12"/>
  <c r="I5" i="12"/>
  <c r="H5" i="12"/>
  <c r="G5" i="12"/>
  <c r="P36" i="11"/>
  <c r="O36" i="11"/>
  <c r="N36" i="11"/>
  <c r="M36" i="11"/>
  <c r="L36" i="11"/>
  <c r="K36" i="11"/>
  <c r="J36" i="11"/>
  <c r="I36" i="11"/>
  <c r="H36" i="11"/>
  <c r="G36" i="11"/>
  <c r="P41" i="11"/>
  <c r="O41" i="11"/>
  <c r="N41" i="11"/>
  <c r="M41" i="11"/>
  <c r="L41" i="11"/>
  <c r="K41" i="11"/>
  <c r="J41" i="11"/>
  <c r="I41" i="11"/>
  <c r="H41" i="11"/>
  <c r="G41" i="11"/>
  <c r="P40" i="11"/>
  <c r="O40" i="11"/>
  <c r="N40" i="11"/>
  <c r="M40" i="11"/>
  <c r="L40" i="11"/>
  <c r="K40" i="11"/>
  <c r="J40" i="11"/>
  <c r="I40" i="11"/>
  <c r="H40" i="11"/>
  <c r="G40" i="11"/>
  <c r="P39" i="11"/>
  <c r="O39" i="11"/>
  <c r="N39" i="11"/>
  <c r="M39" i="11"/>
  <c r="L39" i="11"/>
  <c r="K39" i="11"/>
  <c r="J39" i="11"/>
  <c r="I39" i="11"/>
  <c r="H39" i="11"/>
  <c r="G39" i="11"/>
  <c r="P38" i="11"/>
  <c r="O38" i="11"/>
  <c r="N38" i="11"/>
  <c r="M38" i="11"/>
  <c r="L38" i="11"/>
  <c r="K38" i="11"/>
  <c r="J38" i="11"/>
  <c r="I38" i="11"/>
  <c r="H38" i="11"/>
  <c r="G38" i="11"/>
  <c r="P37" i="11"/>
  <c r="O37" i="11"/>
  <c r="N37" i="11"/>
  <c r="M37" i="11"/>
  <c r="L37" i="11"/>
  <c r="K37" i="11"/>
  <c r="J37" i="11"/>
  <c r="I37" i="11"/>
  <c r="H37" i="11"/>
  <c r="G37" i="11"/>
  <c r="P35" i="11"/>
  <c r="O35" i="11"/>
  <c r="N35" i="11"/>
  <c r="M35" i="11"/>
  <c r="L35" i="11"/>
  <c r="K35" i="11"/>
  <c r="J35" i="11"/>
  <c r="I35" i="11"/>
  <c r="H35" i="11"/>
  <c r="G35" i="11"/>
  <c r="P34" i="11"/>
  <c r="O34" i="11"/>
  <c r="N34" i="11"/>
  <c r="M34" i="11"/>
  <c r="L34" i="11"/>
  <c r="K34" i="11"/>
  <c r="J34" i="11"/>
  <c r="I34" i="11"/>
  <c r="H34" i="11"/>
  <c r="G34" i="11"/>
  <c r="P33" i="11"/>
  <c r="O33" i="11"/>
  <c r="N33" i="11"/>
  <c r="M33" i="11"/>
  <c r="L33" i="11"/>
  <c r="K33" i="11"/>
  <c r="J33" i="11"/>
  <c r="I33" i="11"/>
  <c r="H33" i="11"/>
  <c r="G33" i="11"/>
  <c r="P30" i="11"/>
  <c r="O30" i="11"/>
  <c r="N30" i="11"/>
  <c r="M30" i="11"/>
  <c r="L30" i="11"/>
  <c r="K30" i="11"/>
  <c r="J30" i="11"/>
  <c r="I30" i="11"/>
  <c r="H30" i="11"/>
  <c r="G30" i="11"/>
  <c r="P29" i="11"/>
  <c r="O29" i="11"/>
  <c r="N29" i="11"/>
  <c r="M29" i="11"/>
  <c r="L29" i="11"/>
  <c r="K29" i="11"/>
  <c r="J29" i="11"/>
  <c r="I29" i="11"/>
  <c r="H29" i="11"/>
  <c r="G29" i="11"/>
  <c r="P28" i="11"/>
  <c r="O28" i="11"/>
  <c r="N28" i="11"/>
  <c r="M28" i="11"/>
  <c r="L28" i="11"/>
  <c r="K28" i="11"/>
  <c r="J28" i="11"/>
  <c r="I28" i="11"/>
  <c r="H28" i="11"/>
  <c r="G28" i="11"/>
  <c r="P27" i="11"/>
  <c r="O27" i="11"/>
  <c r="N27" i="11"/>
  <c r="M27" i="11"/>
  <c r="L27" i="11"/>
  <c r="K27" i="11"/>
  <c r="J27" i="11"/>
  <c r="I27" i="11"/>
  <c r="H27" i="11"/>
  <c r="G27" i="11"/>
  <c r="P26" i="11"/>
  <c r="O26" i="11"/>
  <c r="N26" i="11"/>
  <c r="M26" i="11"/>
  <c r="L26" i="11"/>
  <c r="K26" i="11"/>
  <c r="J26" i="11"/>
  <c r="I26" i="11"/>
  <c r="H26" i="11"/>
  <c r="G26" i="11"/>
  <c r="P25" i="11"/>
  <c r="O25" i="11"/>
  <c r="N25" i="11"/>
  <c r="M25" i="11"/>
  <c r="L25" i="11"/>
  <c r="K25" i="11"/>
  <c r="J25" i="11"/>
  <c r="I25" i="11"/>
  <c r="H25" i="11"/>
  <c r="G25" i="11"/>
  <c r="P24" i="11"/>
  <c r="O24" i="11"/>
  <c r="N24" i="11"/>
  <c r="M24" i="11"/>
  <c r="L24" i="11"/>
  <c r="K24" i="11"/>
  <c r="J24" i="11"/>
  <c r="I24" i="11"/>
  <c r="H24" i="11"/>
  <c r="G24" i="11"/>
  <c r="P22" i="11"/>
  <c r="O22" i="11"/>
  <c r="N22" i="11"/>
  <c r="M22" i="11"/>
  <c r="L22" i="11"/>
  <c r="K22" i="11"/>
  <c r="J22" i="11"/>
  <c r="I22" i="11"/>
  <c r="H22" i="11"/>
  <c r="G22" i="11"/>
  <c r="P21" i="11"/>
  <c r="O21" i="11"/>
  <c r="N21" i="11"/>
  <c r="M21" i="11"/>
  <c r="L21" i="11"/>
  <c r="K21" i="11"/>
  <c r="J21" i="11"/>
  <c r="I21" i="11"/>
  <c r="H21" i="11"/>
  <c r="G21" i="11"/>
  <c r="P20" i="11"/>
  <c r="O20" i="11"/>
  <c r="N20" i="11"/>
  <c r="M20" i="11"/>
  <c r="L20" i="11"/>
  <c r="K20" i="11"/>
  <c r="J20" i="11"/>
  <c r="I20" i="11"/>
  <c r="H20" i="11"/>
  <c r="G20" i="11"/>
  <c r="P19" i="11"/>
  <c r="O19" i="11"/>
  <c r="N19" i="11"/>
  <c r="M19" i="11"/>
  <c r="L19" i="11"/>
  <c r="K19" i="11"/>
  <c r="J19" i="11"/>
  <c r="I19" i="11"/>
  <c r="H19" i="11"/>
  <c r="G19" i="11"/>
  <c r="P18" i="11"/>
  <c r="O18" i="11"/>
  <c r="N18" i="11"/>
  <c r="M18" i="11"/>
  <c r="L18" i="11"/>
  <c r="K18" i="11"/>
  <c r="J18" i="11"/>
  <c r="I18" i="11"/>
  <c r="H18" i="11"/>
  <c r="G18" i="11"/>
  <c r="P17" i="11"/>
  <c r="O17" i="11"/>
  <c r="N17" i="11"/>
  <c r="M17" i="11"/>
  <c r="L17" i="11"/>
  <c r="K17" i="11"/>
  <c r="J17" i="11"/>
  <c r="I17" i="11"/>
  <c r="H17" i="11"/>
  <c r="G17" i="11"/>
  <c r="P16" i="11"/>
  <c r="O16" i="11"/>
  <c r="N16" i="11"/>
  <c r="M16" i="11"/>
  <c r="L16" i="11"/>
  <c r="K16" i="11"/>
  <c r="J16" i="11"/>
  <c r="I16" i="11"/>
  <c r="H16" i="11"/>
  <c r="G16" i="11"/>
  <c r="P15" i="11"/>
  <c r="O15" i="11"/>
  <c r="N15" i="11"/>
  <c r="M15" i="11"/>
  <c r="L15" i="11"/>
  <c r="K15" i="11"/>
  <c r="J15" i="11"/>
  <c r="I15" i="11"/>
  <c r="H15" i="11"/>
  <c r="G15" i="11"/>
  <c r="P14" i="11"/>
  <c r="O14" i="11"/>
  <c r="N14" i="11"/>
  <c r="M14" i="11"/>
  <c r="L14" i="11"/>
  <c r="K14" i="11"/>
  <c r="J14" i="11"/>
  <c r="I14" i="11"/>
  <c r="H14" i="11"/>
  <c r="G14" i="11"/>
  <c r="P11" i="11"/>
  <c r="O11" i="11"/>
  <c r="N11" i="11"/>
  <c r="M11" i="11"/>
  <c r="L11" i="11"/>
  <c r="K11" i="11"/>
  <c r="J11" i="11"/>
  <c r="I11" i="11"/>
  <c r="H11" i="11"/>
  <c r="G11" i="11"/>
  <c r="P10" i="11"/>
  <c r="O10" i="11"/>
  <c r="N10" i="11"/>
  <c r="M10" i="11"/>
  <c r="L10" i="11"/>
  <c r="K10" i="11"/>
  <c r="J10" i="11"/>
  <c r="I10" i="11"/>
  <c r="H10" i="11"/>
  <c r="G10" i="11"/>
  <c r="P9" i="11"/>
  <c r="O9" i="11"/>
  <c r="N9" i="11"/>
  <c r="M9" i="11"/>
  <c r="L9" i="11"/>
  <c r="K9" i="11"/>
  <c r="J9" i="11"/>
  <c r="I9" i="11"/>
  <c r="H9" i="11"/>
  <c r="G9" i="11"/>
  <c r="P8" i="11"/>
  <c r="O8" i="11"/>
  <c r="N8" i="11"/>
  <c r="M8" i="11"/>
  <c r="L8" i="11"/>
  <c r="K8" i="11"/>
  <c r="J8" i="11"/>
  <c r="I8" i="11"/>
  <c r="H8" i="11"/>
  <c r="G8" i="11"/>
  <c r="P7" i="11"/>
  <c r="O7" i="11"/>
  <c r="N7" i="11"/>
  <c r="M7" i="11"/>
  <c r="L7" i="11"/>
  <c r="K7" i="11"/>
  <c r="J7" i="11"/>
  <c r="I7" i="11"/>
  <c r="H7" i="11"/>
  <c r="G7" i="11"/>
  <c r="P6" i="11"/>
  <c r="O6" i="11"/>
  <c r="N6" i="11"/>
  <c r="M6" i="11"/>
  <c r="L6" i="11"/>
  <c r="K6" i="11"/>
  <c r="J6" i="11"/>
  <c r="I6" i="11"/>
  <c r="H6" i="11"/>
  <c r="G6" i="11"/>
  <c r="P5" i="11"/>
  <c r="O5" i="11"/>
  <c r="N5" i="11"/>
  <c r="M5" i="11"/>
  <c r="L5" i="11"/>
  <c r="K5" i="11"/>
  <c r="J5" i="11"/>
  <c r="I5" i="11"/>
  <c r="H5" i="11"/>
  <c r="G5" i="11"/>
  <c r="P20" i="10"/>
  <c r="O20" i="10"/>
  <c r="N20" i="10"/>
  <c r="M20" i="10"/>
  <c r="L20" i="10"/>
  <c r="K20" i="10"/>
  <c r="J20" i="10"/>
  <c r="I20" i="10"/>
  <c r="H20" i="10"/>
  <c r="G20" i="10"/>
  <c r="P40" i="10"/>
  <c r="O40" i="10"/>
  <c r="N40" i="10"/>
  <c r="M40" i="10"/>
  <c r="L40" i="10"/>
  <c r="K40" i="10"/>
  <c r="J40" i="10"/>
  <c r="I40" i="10"/>
  <c r="H40" i="10"/>
  <c r="G40" i="10"/>
  <c r="P39" i="10"/>
  <c r="O39" i="10"/>
  <c r="N39" i="10"/>
  <c r="M39" i="10"/>
  <c r="L39" i="10"/>
  <c r="K39" i="10"/>
  <c r="J39" i="10"/>
  <c r="I39" i="10"/>
  <c r="H39" i="10"/>
  <c r="G39" i="10"/>
  <c r="P38" i="10"/>
  <c r="O38" i="10"/>
  <c r="N38" i="10"/>
  <c r="M38" i="10"/>
  <c r="L38" i="10"/>
  <c r="K38" i="10"/>
  <c r="J38" i="10"/>
  <c r="I38" i="10"/>
  <c r="H38" i="10"/>
  <c r="G38" i="10"/>
  <c r="P37" i="10"/>
  <c r="O37" i="10"/>
  <c r="N37" i="10"/>
  <c r="M37" i="10"/>
  <c r="L37" i="10"/>
  <c r="K37" i="10"/>
  <c r="J37" i="10"/>
  <c r="I37" i="10"/>
  <c r="H37" i="10"/>
  <c r="G37" i="10"/>
  <c r="P36" i="10"/>
  <c r="O36" i="10"/>
  <c r="N36" i="10"/>
  <c r="M36" i="10"/>
  <c r="L36" i="10"/>
  <c r="K36" i="10"/>
  <c r="J36" i="10"/>
  <c r="I36" i="10"/>
  <c r="H36" i="10"/>
  <c r="G36" i="10"/>
  <c r="P35" i="10"/>
  <c r="O35" i="10"/>
  <c r="N35" i="10"/>
  <c r="M35" i="10"/>
  <c r="L35" i="10"/>
  <c r="K35" i="10"/>
  <c r="J35" i="10"/>
  <c r="I35" i="10"/>
  <c r="H35" i="10"/>
  <c r="G35" i="10"/>
  <c r="P34" i="10"/>
  <c r="O34" i="10"/>
  <c r="N34" i="10"/>
  <c r="M34" i="10"/>
  <c r="L34" i="10"/>
  <c r="K34" i="10"/>
  <c r="J34" i="10"/>
  <c r="I34" i="10"/>
  <c r="H34" i="10"/>
  <c r="G34" i="10"/>
  <c r="P33" i="10"/>
  <c r="O33" i="10"/>
  <c r="N33" i="10"/>
  <c r="M33" i="10"/>
  <c r="L33" i="10"/>
  <c r="K33" i="10"/>
  <c r="J33" i="10"/>
  <c r="I33" i="10"/>
  <c r="H33" i="10"/>
  <c r="G33" i="10"/>
  <c r="P30" i="10"/>
  <c r="O30" i="10"/>
  <c r="N30" i="10"/>
  <c r="M30" i="10"/>
  <c r="L30" i="10"/>
  <c r="K30" i="10"/>
  <c r="J30" i="10"/>
  <c r="I30" i="10"/>
  <c r="H30" i="10"/>
  <c r="G30" i="10"/>
  <c r="P29" i="10"/>
  <c r="O29" i="10"/>
  <c r="N29" i="10"/>
  <c r="M29" i="10"/>
  <c r="L29" i="10"/>
  <c r="K29" i="10"/>
  <c r="J29" i="10"/>
  <c r="I29" i="10"/>
  <c r="H29" i="10"/>
  <c r="G29" i="10"/>
  <c r="P28" i="10"/>
  <c r="O28" i="10"/>
  <c r="N28" i="10"/>
  <c r="M28" i="10"/>
  <c r="L28" i="10"/>
  <c r="K28" i="10"/>
  <c r="J28" i="10"/>
  <c r="I28" i="10"/>
  <c r="H28" i="10"/>
  <c r="G28" i="10"/>
  <c r="P27" i="10"/>
  <c r="O27" i="10"/>
  <c r="N27" i="10"/>
  <c r="M27" i="10"/>
  <c r="L27" i="10"/>
  <c r="K27" i="10"/>
  <c r="J27" i="10"/>
  <c r="I27" i="10"/>
  <c r="H27" i="10"/>
  <c r="G27" i="10"/>
  <c r="P26" i="10"/>
  <c r="O26" i="10"/>
  <c r="N26" i="10"/>
  <c r="M26" i="10"/>
  <c r="L26" i="10"/>
  <c r="K26" i="10"/>
  <c r="J26" i="10"/>
  <c r="I26" i="10"/>
  <c r="H26" i="10"/>
  <c r="G26" i="10"/>
  <c r="P25" i="10"/>
  <c r="O25" i="10"/>
  <c r="N25" i="10"/>
  <c r="M25" i="10"/>
  <c r="L25" i="10"/>
  <c r="K25" i="10"/>
  <c r="J25" i="10"/>
  <c r="I25" i="10"/>
  <c r="H25" i="10"/>
  <c r="G25" i="10"/>
  <c r="P23" i="10"/>
  <c r="O23" i="10"/>
  <c r="N23" i="10"/>
  <c r="M23" i="10"/>
  <c r="L23" i="10"/>
  <c r="K23" i="10"/>
  <c r="J23" i="10"/>
  <c r="I23" i="10"/>
  <c r="H23" i="10"/>
  <c r="G23" i="10"/>
  <c r="P22" i="10"/>
  <c r="O22" i="10"/>
  <c r="N22" i="10"/>
  <c r="M22" i="10"/>
  <c r="L22" i="10"/>
  <c r="K22" i="10"/>
  <c r="J22" i="10"/>
  <c r="I22" i="10"/>
  <c r="H22" i="10"/>
  <c r="G22" i="10"/>
  <c r="P21" i="10"/>
  <c r="O21" i="10"/>
  <c r="N21" i="10"/>
  <c r="M21" i="10"/>
  <c r="L21" i="10"/>
  <c r="K21" i="10"/>
  <c r="J21" i="10"/>
  <c r="I21" i="10"/>
  <c r="H21" i="10"/>
  <c r="G21" i="10"/>
  <c r="P19" i="10"/>
  <c r="O19" i="10"/>
  <c r="N19" i="10"/>
  <c r="M19" i="10"/>
  <c r="L19" i="10"/>
  <c r="K19" i="10"/>
  <c r="J19" i="10"/>
  <c r="I19" i="10"/>
  <c r="H19" i="10"/>
  <c r="G19" i="10"/>
  <c r="P18" i="10"/>
  <c r="O18" i="10"/>
  <c r="N18" i="10"/>
  <c r="M18" i="10"/>
  <c r="L18" i="10"/>
  <c r="K18" i="10"/>
  <c r="J18" i="10"/>
  <c r="I18" i="10"/>
  <c r="H18" i="10"/>
  <c r="G18" i="10"/>
  <c r="P17" i="10"/>
  <c r="O17" i="10"/>
  <c r="N17" i="10"/>
  <c r="M17" i="10"/>
  <c r="L17" i="10"/>
  <c r="K17" i="10"/>
  <c r="J17" i="10"/>
  <c r="I17" i="10"/>
  <c r="H17" i="10"/>
  <c r="G17" i="10"/>
  <c r="P16" i="10"/>
  <c r="O16" i="10"/>
  <c r="N16" i="10"/>
  <c r="M16" i="10"/>
  <c r="L16" i="10"/>
  <c r="K16" i="10"/>
  <c r="J16" i="10"/>
  <c r="I16" i="10"/>
  <c r="H16" i="10"/>
  <c r="G16" i="10"/>
  <c r="P15" i="10"/>
  <c r="O15" i="10"/>
  <c r="N15" i="10"/>
  <c r="M15" i="10"/>
  <c r="L15" i="10"/>
  <c r="K15" i="10"/>
  <c r="J15" i="10"/>
  <c r="I15" i="10"/>
  <c r="H15" i="10"/>
  <c r="G15" i="10"/>
  <c r="P14" i="10"/>
  <c r="O14" i="10"/>
  <c r="N14" i="10"/>
  <c r="M14" i="10"/>
  <c r="L14" i="10"/>
  <c r="K14" i="10"/>
  <c r="J14" i="10"/>
  <c r="I14" i="10"/>
  <c r="H14" i="10"/>
  <c r="G14" i="10"/>
  <c r="P11" i="10"/>
  <c r="O11" i="10"/>
  <c r="N11" i="10"/>
  <c r="M11" i="10"/>
  <c r="L11" i="10"/>
  <c r="K11" i="10"/>
  <c r="J11" i="10"/>
  <c r="I11" i="10"/>
  <c r="H11" i="10"/>
  <c r="G11" i="10"/>
  <c r="P10" i="10"/>
  <c r="O10" i="10"/>
  <c r="N10" i="10"/>
  <c r="M10" i="10"/>
  <c r="L10" i="10"/>
  <c r="K10" i="10"/>
  <c r="J10" i="10"/>
  <c r="I10" i="10"/>
  <c r="H10" i="10"/>
  <c r="G10" i="10"/>
  <c r="P9" i="10"/>
  <c r="O9" i="10"/>
  <c r="N9" i="10"/>
  <c r="M9" i="10"/>
  <c r="L9" i="10"/>
  <c r="K9" i="10"/>
  <c r="J9" i="10"/>
  <c r="I9" i="10"/>
  <c r="H9" i="10"/>
  <c r="G9" i="10"/>
  <c r="P8" i="10"/>
  <c r="O8" i="10"/>
  <c r="N8" i="10"/>
  <c r="M8" i="10"/>
  <c r="L8" i="10"/>
  <c r="K8" i="10"/>
  <c r="J8" i="10"/>
  <c r="I8" i="10"/>
  <c r="H8" i="10"/>
  <c r="G8" i="10"/>
  <c r="P7" i="10"/>
  <c r="O7" i="10"/>
  <c r="N7" i="10"/>
  <c r="M7" i="10"/>
  <c r="L7" i="10"/>
  <c r="K7" i="10"/>
  <c r="J7" i="10"/>
  <c r="I7" i="10"/>
  <c r="H7" i="10"/>
  <c r="G7" i="10"/>
  <c r="P6" i="10"/>
  <c r="O6" i="10"/>
  <c r="N6" i="10"/>
  <c r="M6" i="10"/>
  <c r="L6" i="10"/>
  <c r="K6" i="10"/>
  <c r="J6" i="10"/>
  <c r="I6" i="10"/>
  <c r="H6" i="10"/>
  <c r="G6" i="10"/>
  <c r="P5" i="10"/>
  <c r="O5" i="10"/>
  <c r="N5" i="10"/>
  <c r="M5" i="10"/>
  <c r="L5" i="10"/>
  <c r="K5" i="10"/>
  <c r="J5" i="10"/>
  <c r="I5" i="10"/>
  <c r="H5" i="10"/>
  <c r="G5" i="10"/>
  <c r="P20" i="9"/>
  <c r="O20" i="9"/>
  <c r="N20" i="9"/>
  <c r="M20" i="9"/>
  <c r="L20" i="9"/>
  <c r="K20" i="9"/>
  <c r="J20" i="9"/>
  <c r="I20" i="9"/>
  <c r="H20" i="9"/>
  <c r="G20" i="9"/>
  <c r="P41" i="9"/>
  <c r="O41" i="9"/>
  <c r="N41" i="9"/>
  <c r="M41" i="9"/>
  <c r="L41" i="9"/>
  <c r="K41" i="9"/>
  <c r="J41" i="9"/>
  <c r="I41" i="9"/>
  <c r="H41" i="9"/>
  <c r="G41" i="9"/>
  <c r="P40" i="9"/>
  <c r="O40" i="9"/>
  <c r="N40" i="9"/>
  <c r="M40" i="9"/>
  <c r="L40" i="9"/>
  <c r="K40" i="9"/>
  <c r="J40" i="9"/>
  <c r="I40" i="9"/>
  <c r="H40" i="9"/>
  <c r="G40" i="9"/>
  <c r="P39" i="9"/>
  <c r="O39" i="9"/>
  <c r="N39" i="9"/>
  <c r="M39" i="9"/>
  <c r="L39" i="9"/>
  <c r="K39" i="9"/>
  <c r="J39" i="9"/>
  <c r="I39" i="9"/>
  <c r="H39" i="9"/>
  <c r="G39" i="9"/>
  <c r="P38" i="9"/>
  <c r="O38" i="9"/>
  <c r="N38" i="9"/>
  <c r="M38" i="9"/>
  <c r="L38" i="9"/>
  <c r="K38" i="9"/>
  <c r="J38" i="9"/>
  <c r="I38" i="9"/>
  <c r="H38" i="9"/>
  <c r="G38" i="9"/>
  <c r="P37" i="9"/>
  <c r="O37" i="9"/>
  <c r="N37" i="9"/>
  <c r="M37" i="9"/>
  <c r="L37" i="9"/>
  <c r="K37" i="9"/>
  <c r="J37" i="9"/>
  <c r="I37" i="9"/>
  <c r="H37" i="9"/>
  <c r="G37" i="9"/>
  <c r="P36" i="9"/>
  <c r="O36" i="9"/>
  <c r="N36" i="9"/>
  <c r="M36" i="9"/>
  <c r="L36" i="9"/>
  <c r="K36" i="9"/>
  <c r="J36" i="9"/>
  <c r="I36" i="9"/>
  <c r="H36" i="9"/>
  <c r="G36" i="9"/>
  <c r="P35" i="9"/>
  <c r="O35" i="9"/>
  <c r="N35" i="9"/>
  <c r="M35" i="9"/>
  <c r="L35" i="9"/>
  <c r="K35" i="9"/>
  <c r="J35" i="9"/>
  <c r="I35" i="9"/>
  <c r="H35" i="9"/>
  <c r="G35" i="9"/>
  <c r="P34" i="9"/>
  <c r="O34" i="9"/>
  <c r="N34" i="9"/>
  <c r="M34" i="9"/>
  <c r="L34" i="9"/>
  <c r="K34" i="9"/>
  <c r="J34" i="9"/>
  <c r="I34" i="9"/>
  <c r="H34" i="9"/>
  <c r="G34" i="9"/>
  <c r="P31" i="9"/>
  <c r="O31" i="9"/>
  <c r="N31" i="9"/>
  <c r="M31" i="9"/>
  <c r="L31" i="9"/>
  <c r="K31" i="9"/>
  <c r="J31" i="9"/>
  <c r="I31" i="9"/>
  <c r="H31" i="9"/>
  <c r="G31" i="9"/>
  <c r="P30" i="9"/>
  <c r="O30" i="9"/>
  <c r="N30" i="9"/>
  <c r="M30" i="9"/>
  <c r="L30" i="9"/>
  <c r="K30" i="9"/>
  <c r="J30" i="9"/>
  <c r="I30" i="9"/>
  <c r="H30" i="9"/>
  <c r="G30" i="9"/>
  <c r="P29" i="9"/>
  <c r="O29" i="9"/>
  <c r="N29" i="9"/>
  <c r="M29" i="9"/>
  <c r="L29" i="9"/>
  <c r="K29" i="9"/>
  <c r="J29" i="9"/>
  <c r="I29" i="9"/>
  <c r="H29" i="9"/>
  <c r="G29" i="9"/>
  <c r="P28" i="9"/>
  <c r="O28" i="9"/>
  <c r="N28" i="9"/>
  <c r="M28" i="9"/>
  <c r="L28" i="9"/>
  <c r="K28" i="9"/>
  <c r="J28" i="9"/>
  <c r="I28" i="9"/>
  <c r="H28" i="9"/>
  <c r="G28" i="9"/>
  <c r="P27" i="9"/>
  <c r="O27" i="9"/>
  <c r="N27" i="9"/>
  <c r="M27" i="9"/>
  <c r="L27" i="9"/>
  <c r="K27" i="9"/>
  <c r="J27" i="9"/>
  <c r="I27" i="9"/>
  <c r="H27" i="9"/>
  <c r="G27" i="9"/>
  <c r="P26" i="9"/>
  <c r="O26" i="9"/>
  <c r="N26" i="9"/>
  <c r="M26" i="9"/>
  <c r="L26" i="9"/>
  <c r="K26" i="9"/>
  <c r="J26" i="9"/>
  <c r="I26" i="9"/>
  <c r="H26" i="9"/>
  <c r="G26" i="9"/>
  <c r="P25" i="9"/>
  <c r="O25" i="9"/>
  <c r="N25" i="9"/>
  <c r="M25" i="9"/>
  <c r="L25" i="9"/>
  <c r="K25" i="9"/>
  <c r="J25" i="9"/>
  <c r="I25" i="9"/>
  <c r="H25" i="9"/>
  <c r="G25" i="9"/>
  <c r="P23" i="9"/>
  <c r="O23" i="9"/>
  <c r="N23" i="9"/>
  <c r="M23" i="9"/>
  <c r="L23" i="9"/>
  <c r="K23" i="9"/>
  <c r="J23" i="9"/>
  <c r="I23" i="9"/>
  <c r="H23" i="9"/>
  <c r="G23" i="9"/>
  <c r="P22" i="9"/>
  <c r="O22" i="9"/>
  <c r="N22" i="9"/>
  <c r="M22" i="9"/>
  <c r="L22" i="9"/>
  <c r="K22" i="9"/>
  <c r="J22" i="9"/>
  <c r="I22" i="9"/>
  <c r="H22" i="9"/>
  <c r="G22" i="9"/>
  <c r="P21" i="9"/>
  <c r="O21" i="9"/>
  <c r="N21" i="9"/>
  <c r="M21" i="9"/>
  <c r="L21" i="9"/>
  <c r="K21" i="9"/>
  <c r="J21" i="9"/>
  <c r="I21" i="9"/>
  <c r="H21" i="9"/>
  <c r="G21" i="9"/>
  <c r="P19" i="9"/>
  <c r="O19" i="9"/>
  <c r="N19" i="9"/>
  <c r="M19" i="9"/>
  <c r="L19" i="9"/>
  <c r="K19" i="9"/>
  <c r="J19" i="9"/>
  <c r="I19" i="9"/>
  <c r="H19" i="9"/>
  <c r="G19" i="9"/>
  <c r="P18" i="9"/>
  <c r="O18" i="9"/>
  <c r="N18" i="9"/>
  <c r="M18" i="9"/>
  <c r="L18" i="9"/>
  <c r="K18" i="9"/>
  <c r="J18" i="9"/>
  <c r="I18" i="9"/>
  <c r="H18" i="9"/>
  <c r="G18" i="9"/>
  <c r="P17" i="9"/>
  <c r="O17" i="9"/>
  <c r="N17" i="9"/>
  <c r="M17" i="9"/>
  <c r="L17" i="9"/>
  <c r="K17" i="9"/>
  <c r="J17" i="9"/>
  <c r="I17" i="9"/>
  <c r="H17" i="9"/>
  <c r="G17" i="9"/>
  <c r="P16" i="9"/>
  <c r="O16" i="9"/>
  <c r="N16" i="9"/>
  <c r="M16" i="9"/>
  <c r="L16" i="9"/>
  <c r="K16" i="9"/>
  <c r="J16" i="9"/>
  <c r="I16" i="9"/>
  <c r="H16" i="9"/>
  <c r="G16" i="9"/>
  <c r="P15" i="9"/>
  <c r="O15" i="9"/>
  <c r="N15" i="9"/>
  <c r="M15" i="9"/>
  <c r="L15" i="9"/>
  <c r="K15" i="9"/>
  <c r="J15" i="9"/>
  <c r="I15" i="9"/>
  <c r="H15" i="9"/>
  <c r="G15" i="9"/>
  <c r="P14" i="9"/>
  <c r="O14" i="9"/>
  <c r="N14" i="9"/>
  <c r="M14" i="9"/>
  <c r="L14" i="9"/>
  <c r="K14" i="9"/>
  <c r="J14" i="9"/>
  <c r="I14" i="9"/>
  <c r="H14" i="9"/>
  <c r="G14" i="9"/>
  <c r="P11" i="9"/>
  <c r="O11" i="9"/>
  <c r="N11" i="9"/>
  <c r="M11" i="9"/>
  <c r="L11" i="9"/>
  <c r="K11" i="9"/>
  <c r="J11" i="9"/>
  <c r="I11" i="9"/>
  <c r="H11" i="9"/>
  <c r="G11" i="9"/>
  <c r="P10" i="9"/>
  <c r="O10" i="9"/>
  <c r="N10" i="9"/>
  <c r="M10" i="9"/>
  <c r="L10" i="9"/>
  <c r="K10" i="9"/>
  <c r="J10" i="9"/>
  <c r="I10" i="9"/>
  <c r="H10" i="9"/>
  <c r="G10" i="9"/>
  <c r="P9" i="9"/>
  <c r="O9" i="9"/>
  <c r="N9" i="9"/>
  <c r="M9" i="9"/>
  <c r="L9" i="9"/>
  <c r="K9" i="9"/>
  <c r="J9" i="9"/>
  <c r="I9" i="9"/>
  <c r="H9" i="9"/>
  <c r="G9" i="9"/>
  <c r="P8" i="9"/>
  <c r="O8" i="9"/>
  <c r="N8" i="9"/>
  <c r="M8" i="9"/>
  <c r="L8" i="9"/>
  <c r="K8" i="9"/>
  <c r="J8" i="9"/>
  <c r="I8" i="9"/>
  <c r="H8" i="9"/>
  <c r="G8" i="9"/>
  <c r="P7" i="9"/>
  <c r="O7" i="9"/>
  <c r="N7" i="9"/>
  <c r="M7" i="9"/>
  <c r="L7" i="9"/>
  <c r="K7" i="9"/>
  <c r="J7" i="9"/>
  <c r="I7" i="9"/>
  <c r="H7" i="9"/>
  <c r="G7" i="9"/>
  <c r="P6" i="9"/>
  <c r="O6" i="9"/>
  <c r="N6" i="9"/>
  <c r="M6" i="9"/>
  <c r="L6" i="9"/>
  <c r="K6" i="9"/>
  <c r="J6" i="9"/>
  <c r="I6" i="9"/>
  <c r="H6" i="9"/>
  <c r="G6" i="9"/>
  <c r="P5" i="9"/>
  <c r="O5" i="9"/>
  <c r="N5" i="9"/>
  <c r="M5" i="9"/>
  <c r="L5" i="9"/>
  <c r="K5" i="9"/>
  <c r="J5" i="9"/>
  <c r="I5" i="9"/>
  <c r="H5" i="9"/>
  <c r="G5" i="9"/>
  <c r="P39" i="8"/>
  <c r="O39" i="8"/>
  <c r="N39" i="8"/>
  <c r="M39" i="8"/>
  <c r="L39" i="8"/>
  <c r="G39" i="8"/>
  <c r="H39" i="8"/>
  <c r="I39" i="8"/>
  <c r="J39" i="8"/>
  <c r="P38" i="8"/>
  <c r="O38" i="8"/>
  <c r="N38" i="8"/>
  <c r="M38" i="8"/>
  <c r="L38" i="8"/>
  <c r="G38" i="8"/>
  <c r="H38" i="8"/>
  <c r="I38" i="8"/>
  <c r="J38" i="8"/>
  <c r="P37" i="8"/>
  <c r="O37" i="8"/>
  <c r="N37" i="8"/>
  <c r="M37" i="8"/>
  <c r="L37" i="8"/>
  <c r="G37" i="8"/>
  <c r="H37" i="8"/>
  <c r="I37" i="8"/>
  <c r="J37" i="8"/>
  <c r="P36" i="8"/>
  <c r="O36" i="8"/>
  <c r="N36" i="8"/>
  <c r="M36" i="8"/>
  <c r="L36" i="8"/>
  <c r="G36" i="8"/>
  <c r="H36" i="8"/>
  <c r="I36" i="8"/>
  <c r="J36" i="8"/>
  <c r="P35" i="8"/>
  <c r="O35" i="8"/>
  <c r="N35" i="8"/>
  <c r="M35" i="8"/>
  <c r="L35" i="8"/>
  <c r="G35" i="8"/>
  <c r="H35" i="8"/>
  <c r="I35" i="8"/>
  <c r="J35" i="8"/>
  <c r="P34" i="8"/>
  <c r="O34" i="8"/>
  <c r="N34" i="8"/>
  <c r="M34" i="8"/>
  <c r="L34" i="8"/>
  <c r="G34" i="8"/>
  <c r="H34" i="8"/>
  <c r="I34" i="8"/>
  <c r="J34" i="8"/>
  <c r="P33" i="8"/>
  <c r="O33" i="8"/>
  <c r="N33" i="8"/>
  <c r="M33" i="8"/>
  <c r="L33" i="8"/>
  <c r="G33" i="8"/>
  <c r="H33" i="8"/>
  <c r="I33" i="8"/>
  <c r="J33" i="8"/>
  <c r="P32" i="8"/>
  <c r="O32" i="8"/>
  <c r="N32" i="8"/>
  <c r="M32" i="8"/>
  <c r="L32" i="8"/>
  <c r="G32" i="8"/>
  <c r="H32" i="8"/>
  <c r="I32" i="8"/>
  <c r="J32" i="8"/>
  <c r="P29" i="8"/>
  <c r="O29" i="8"/>
  <c r="N29" i="8"/>
  <c r="M29" i="8"/>
  <c r="L29" i="8"/>
  <c r="G29" i="8"/>
  <c r="H29" i="8"/>
  <c r="I29" i="8"/>
  <c r="J29" i="8"/>
  <c r="P28" i="8"/>
  <c r="O28" i="8"/>
  <c r="N28" i="8"/>
  <c r="M28" i="8"/>
  <c r="L28" i="8"/>
  <c r="G28" i="8"/>
  <c r="H28" i="8"/>
  <c r="I28" i="8"/>
  <c r="J28" i="8"/>
  <c r="P27" i="8"/>
  <c r="O27" i="8"/>
  <c r="N27" i="8"/>
  <c r="M27" i="8"/>
  <c r="L27" i="8"/>
  <c r="G27" i="8"/>
  <c r="H27" i="8"/>
  <c r="I27" i="8"/>
  <c r="J27" i="8"/>
  <c r="P26" i="8"/>
  <c r="O26" i="8"/>
  <c r="N26" i="8"/>
  <c r="M26" i="8"/>
  <c r="L26" i="8"/>
  <c r="G26" i="8"/>
  <c r="H26" i="8"/>
  <c r="I26" i="8"/>
  <c r="J26" i="8"/>
  <c r="P25" i="8"/>
  <c r="O25" i="8"/>
  <c r="N25" i="8"/>
  <c r="M25" i="8"/>
  <c r="L25" i="8"/>
  <c r="G25" i="8"/>
  <c r="H25" i="8"/>
  <c r="I25" i="8"/>
  <c r="J25" i="8"/>
  <c r="P24" i="8"/>
  <c r="O24" i="8"/>
  <c r="N24" i="8"/>
  <c r="M24" i="8"/>
  <c r="L24" i="8"/>
  <c r="G24" i="8"/>
  <c r="H24" i="8"/>
  <c r="I24" i="8"/>
  <c r="J24" i="8"/>
  <c r="P22" i="8"/>
  <c r="O22" i="8"/>
  <c r="N22" i="8"/>
  <c r="M22" i="8"/>
  <c r="L22" i="8"/>
  <c r="G22" i="8"/>
  <c r="H22" i="8"/>
  <c r="I22" i="8"/>
  <c r="J22" i="8"/>
  <c r="P21" i="8"/>
  <c r="O21" i="8"/>
  <c r="N21" i="8"/>
  <c r="M21" i="8"/>
  <c r="L21" i="8"/>
  <c r="G21" i="8"/>
  <c r="H21" i="8"/>
  <c r="I21" i="8"/>
  <c r="J21" i="8"/>
  <c r="P20" i="8"/>
  <c r="O20" i="8"/>
  <c r="N20" i="8"/>
  <c r="M20" i="8"/>
  <c r="L20" i="8"/>
  <c r="G20" i="8"/>
  <c r="H20" i="8"/>
  <c r="I20" i="8"/>
  <c r="J20" i="8"/>
  <c r="P19" i="8"/>
  <c r="O19" i="8"/>
  <c r="N19" i="8"/>
  <c r="M19" i="8"/>
  <c r="L19" i="8"/>
  <c r="G19" i="8"/>
  <c r="H19" i="8"/>
  <c r="I19" i="8"/>
  <c r="J19" i="8"/>
  <c r="P18" i="8"/>
  <c r="O18" i="8"/>
  <c r="N18" i="8"/>
  <c r="M18" i="8"/>
  <c r="L18" i="8"/>
  <c r="G18" i="8"/>
  <c r="H18" i="8"/>
  <c r="I18" i="8"/>
  <c r="J18" i="8"/>
  <c r="P17" i="8"/>
  <c r="O17" i="8"/>
  <c r="N17" i="8"/>
  <c r="M17" i="8"/>
  <c r="L17" i="8"/>
  <c r="G17" i="8"/>
  <c r="H17" i="8"/>
  <c r="I17" i="8"/>
  <c r="J17" i="8"/>
  <c r="P16" i="8"/>
  <c r="O16" i="8"/>
  <c r="N16" i="8"/>
  <c r="M16" i="8"/>
  <c r="L16" i="8"/>
  <c r="G16" i="8"/>
  <c r="H16" i="8"/>
  <c r="I16" i="8"/>
  <c r="J16" i="8"/>
  <c r="P15" i="8"/>
  <c r="O15" i="8"/>
  <c r="N15" i="8"/>
  <c r="M15" i="8"/>
  <c r="L15" i="8"/>
  <c r="G15" i="8"/>
  <c r="H15" i="8"/>
  <c r="I15" i="8"/>
  <c r="J15" i="8"/>
  <c r="P14" i="8"/>
  <c r="O14" i="8"/>
  <c r="N14" i="8"/>
  <c r="M14" i="8"/>
  <c r="L14" i="8"/>
  <c r="G14" i="8"/>
  <c r="H14" i="8"/>
  <c r="I14" i="8"/>
  <c r="J14" i="8"/>
  <c r="P11" i="8"/>
  <c r="O11" i="8"/>
  <c r="N11" i="8"/>
  <c r="M11" i="8"/>
  <c r="L11" i="8"/>
  <c r="G11" i="8"/>
  <c r="H11" i="8"/>
  <c r="I11" i="8"/>
  <c r="J11" i="8"/>
  <c r="P10" i="8"/>
  <c r="O10" i="8"/>
  <c r="N10" i="8"/>
  <c r="M10" i="8"/>
  <c r="L10" i="8"/>
  <c r="G10" i="8"/>
  <c r="H10" i="8"/>
  <c r="I10" i="8"/>
  <c r="J10" i="8"/>
  <c r="P9" i="8"/>
  <c r="O9" i="8"/>
  <c r="N9" i="8"/>
  <c r="M9" i="8"/>
  <c r="L9" i="8"/>
  <c r="G9" i="8"/>
  <c r="H9" i="8"/>
  <c r="I9" i="8"/>
  <c r="J9" i="8"/>
  <c r="P8" i="8"/>
  <c r="O8" i="8"/>
  <c r="N8" i="8"/>
  <c r="M8" i="8"/>
  <c r="L8" i="8"/>
  <c r="G8" i="8"/>
  <c r="H8" i="8"/>
  <c r="I8" i="8"/>
  <c r="J8" i="8"/>
  <c r="P7" i="8"/>
  <c r="O7" i="8"/>
  <c r="N7" i="8"/>
  <c r="M7" i="8"/>
  <c r="L7" i="8"/>
  <c r="G7" i="8"/>
  <c r="H7" i="8"/>
  <c r="I7" i="8"/>
  <c r="J7" i="8"/>
  <c r="P6" i="8"/>
  <c r="O6" i="8"/>
  <c r="N6" i="8"/>
  <c r="M6" i="8"/>
  <c r="L6" i="8"/>
  <c r="G6" i="8"/>
  <c r="H6" i="8"/>
  <c r="I6" i="8"/>
  <c r="J6" i="8"/>
  <c r="P5" i="8"/>
  <c r="O5" i="8"/>
  <c r="N5" i="8"/>
  <c r="M5" i="8"/>
  <c r="L5" i="8"/>
  <c r="G5" i="8"/>
  <c r="H5" i="8"/>
  <c r="I5" i="8"/>
  <c r="J5" i="8"/>
  <c r="L34" i="7"/>
  <c r="M34" i="7"/>
  <c r="N34" i="7"/>
  <c r="O34" i="7"/>
  <c r="P34" i="7"/>
  <c r="L35" i="7"/>
  <c r="M35" i="7"/>
  <c r="N35" i="7"/>
  <c r="O35" i="7"/>
  <c r="P35" i="7"/>
  <c r="L36" i="7"/>
  <c r="M36" i="7"/>
  <c r="N36" i="7"/>
  <c r="O36" i="7"/>
  <c r="P36" i="7"/>
  <c r="L37" i="7"/>
  <c r="M37" i="7"/>
  <c r="N37" i="7"/>
  <c r="O37" i="7"/>
  <c r="P37" i="7"/>
  <c r="L38" i="7"/>
  <c r="M38" i="7"/>
  <c r="N38" i="7"/>
  <c r="O38" i="7"/>
  <c r="P38" i="7"/>
  <c r="L39" i="7"/>
  <c r="M39" i="7"/>
  <c r="N39" i="7"/>
  <c r="O39" i="7"/>
  <c r="P39" i="7"/>
  <c r="L40" i="7"/>
  <c r="M40" i="7"/>
  <c r="N40" i="7"/>
  <c r="O40" i="7"/>
  <c r="P40" i="7"/>
  <c r="P33" i="7"/>
  <c r="O33" i="7"/>
  <c r="N33" i="7"/>
  <c r="M33" i="7"/>
  <c r="L33" i="7"/>
  <c r="P30" i="7"/>
  <c r="O30" i="7"/>
  <c r="N30" i="7"/>
  <c r="M30" i="7"/>
  <c r="L30" i="7"/>
  <c r="P29" i="7"/>
  <c r="O29" i="7"/>
  <c r="N29" i="7"/>
  <c r="M29" i="7"/>
  <c r="L29" i="7"/>
  <c r="P28" i="7"/>
  <c r="O28" i="7"/>
  <c r="N28" i="7"/>
  <c r="M28" i="7"/>
  <c r="L28" i="7"/>
  <c r="P27" i="7"/>
  <c r="O27" i="7"/>
  <c r="N27" i="7"/>
  <c r="M27" i="7"/>
  <c r="L27" i="7"/>
  <c r="P26" i="7"/>
  <c r="O26" i="7"/>
  <c r="N26" i="7"/>
  <c r="M26" i="7"/>
  <c r="L26" i="7"/>
  <c r="P25" i="7"/>
  <c r="O25" i="7"/>
  <c r="N25" i="7"/>
  <c r="M25" i="7"/>
  <c r="L25" i="7"/>
  <c r="P24" i="7"/>
  <c r="O24" i="7"/>
  <c r="N24" i="7"/>
  <c r="M24" i="7"/>
  <c r="L24" i="7"/>
  <c r="L15" i="7"/>
  <c r="M15" i="7"/>
  <c r="N15" i="7"/>
  <c r="O15" i="7"/>
  <c r="P15" i="7"/>
  <c r="L16" i="7"/>
  <c r="M16" i="7"/>
  <c r="N16" i="7"/>
  <c r="O16" i="7"/>
  <c r="P16" i="7"/>
  <c r="L17" i="7"/>
  <c r="M17" i="7"/>
  <c r="N17" i="7"/>
  <c r="O17" i="7"/>
  <c r="P17" i="7"/>
  <c r="L18" i="7"/>
  <c r="M18" i="7"/>
  <c r="N18" i="7"/>
  <c r="O18" i="7"/>
  <c r="P18" i="7"/>
  <c r="L19" i="7"/>
  <c r="M19" i="7"/>
  <c r="N19" i="7"/>
  <c r="O19" i="7"/>
  <c r="P19" i="7"/>
  <c r="L20" i="7"/>
  <c r="M20" i="7"/>
  <c r="N20" i="7"/>
  <c r="O20" i="7"/>
  <c r="P20" i="7"/>
  <c r="L21" i="7"/>
  <c r="M21" i="7"/>
  <c r="N21" i="7"/>
  <c r="O21" i="7"/>
  <c r="P21" i="7"/>
  <c r="L22" i="7"/>
  <c r="M22" i="7"/>
  <c r="N22" i="7"/>
  <c r="O22" i="7"/>
  <c r="P22" i="7"/>
  <c r="P14" i="7"/>
  <c r="O14" i="7"/>
  <c r="N14" i="7"/>
  <c r="M14" i="7"/>
  <c r="L14" i="7"/>
  <c r="L6" i="7"/>
  <c r="L7" i="7"/>
  <c r="L8" i="7"/>
  <c r="L9" i="7"/>
  <c r="L10" i="7"/>
  <c r="L11" i="7"/>
  <c r="L5" i="7"/>
  <c r="M6" i="7"/>
  <c r="N6" i="7"/>
  <c r="O6" i="7"/>
  <c r="P6" i="7"/>
  <c r="M7" i="7"/>
  <c r="N7" i="7"/>
  <c r="O7" i="7"/>
  <c r="P7" i="7"/>
  <c r="M8" i="7"/>
  <c r="N8" i="7"/>
  <c r="O8" i="7"/>
  <c r="P8" i="7"/>
  <c r="M9" i="7"/>
  <c r="N9" i="7"/>
  <c r="O9" i="7"/>
  <c r="P9" i="7"/>
  <c r="M10" i="7"/>
  <c r="N10" i="7"/>
  <c r="O10" i="7"/>
  <c r="P10" i="7"/>
  <c r="M11" i="7"/>
  <c r="N11" i="7"/>
  <c r="O11" i="7"/>
  <c r="P11" i="7"/>
  <c r="N5" i="7"/>
  <c r="O5" i="7"/>
  <c r="P5" i="7"/>
  <c r="M5" i="7"/>
  <c r="H33" i="7"/>
  <c r="I33" i="7"/>
  <c r="J33" i="7"/>
  <c r="K33" i="7"/>
  <c r="H34" i="7"/>
  <c r="I34" i="7"/>
  <c r="J34" i="7"/>
  <c r="K34" i="7"/>
  <c r="H35" i="7"/>
  <c r="I35" i="7"/>
  <c r="J35" i="7"/>
  <c r="K35" i="7"/>
  <c r="H36" i="7"/>
  <c r="I36" i="7"/>
  <c r="J36" i="7"/>
  <c r="K36" i="7"/>
  <c r="H37" i="7"/>
  <c r="I37" i="7"/>
  <c r="J37" i="7"/>
  <c r="K37" i="7"/>
  <c r="H38" i="7"/>
  <c r="I38" i="7"/>
  <c r="J38" i="7"/>
  <c r="K38" i="7"/>
  <c r="H39" i="7"/>
  <c r="I39" i="7"/>
  <c r="J39" i="7"/>
  <c r="K39" i="7"/>
  <c r="H40" i="7"/>
  <c r="I40" i="7"/>
  <c r="J40" i="7"/>
  <c r="K40" i="7"/>
  <c r="H24" i="7"/>
  <c r="I24" i="7"/>
  <c r="J24" i="7"/>
  <c r="K24" i="7"/>
  <c r="H25" i="7"/>
  <c r="I25" i="7"/>
  <c r="J25" i="7"/>
  <c r="K25" i="7"/>
  <c r="H26" i="7"/>
  <c r="I26" i="7"/>
  <c r="J26" i="7"/>
  <c r="K26" i="7"/>
  <c r="H27" i="7"/>
  <c r="I27" i="7"/>
  <c r="J27" i="7"/>
  <c r="K27" i="7"/>
  <c r="H28" i="7"/>
  <c r="I28" i="7"/>
  <c r="J28" i="7"/>
  <c r="K28" i="7"/>
  <c r="H29" i="7"/>
  <c r="I29" i="7"/>
  <c r="J29" i="7"/>
  <c r="K29" i="7"/>
  <c r="H30" i="7"/>
  <c r="I30" i="7"/>
  <c r="J30" i="7"/>
  <c r="K30" i="7"/>
  <c r="H14" i="7"/>
  <c r="I14" i="7"/>
  <c r="J14" i="7"/>
  <c r="K14" i="7"/>
  <c r="H15" i="7"/>
  <c r="I15" i="7"/>
  <c r="J15" i="7"/>
  <c r="K15" i="7"/>
  <c r="H16" i="7"/>
  <c r="I16" i="7"/>
  <c r="J16" i="7"/>
  <c r="K16" i="7"/>
  <c r="H17" i="7"/>
  <c r="I17" i="7"/>
  <c r="J17" i="7"/>
  <c r="K17" i="7"/>
  <c r="H18" i="7"/>
  <c r="I18" i="7"/>
  <c r="J18" i="7"/>
  <c r="K18" i="7"/>
  <c r="H19" i="7"/>
  <c r="I19" i="7"/>
  <c r="J19" i="7"/>
  <c r="K19" i="7"/>
  <c r="H20" i="7"/>
  <c r="I20" i="7"/>
  <c r="J20" i="7"/>
  <c r="K20" i="7"/>
  <c r="H21" i="7"/>
  <c r="I21" i="7"/>
  <c r="J21" i="7"/>
  <c r="K21" i="7"/>
  <c r="H22" i="7"/>
  <c r="I22" i="7"/>
  <c r="J22" i="7"/>
  <c r="K22" i="7"/>
  <c r="H5" i="7"/>
  <c r="I5" i="7"/>
  <c r="J5" i="7"/>
  <c r="K5" i="7"/>
  <c r="H6" i="7"/>
  <c r="I6" i="7"/>
  <c r="J6" i="7"/>
  <c r="K6" i="7"/>
  <c r="H7" i="7"/>
  <c r="I7" i="7"/>
  <c r="J7" i="7"/>
  <c r="K7" i="7"/>
  <c r="H8" i="7"/>
  <c r="I8" i="7"/>
  <c r="J8" i="7"/>
  <c r="K8" i="7"/>
  <c r="H9" i="7"/>
  <c r="I9" i="7"/>
  <c r="J9" i="7"/>
  <c r="K9" i="7"/>
  <c r="H10" i="7"/>
  <c r="I10" i="7"/>
  <c r="J10" i="7"/>
  <c r="K10" i="7"/>
  <c r="H11" i="7"/>
  <c r="I11" i="7"/>
  <c r="J11" i="7"/>
  <c r="K11" i="7"/>
  <c r="G34" i="7"/>
  <c r="G35" i="7"/>
  <c r="G36" i="7"/>
  <c r="G37" i="7"/>
  <c r="G38" i="7"/>
  <c r="G39" i="7"/>
  <c r="G40" i="7"/>
  <c r="G33" i="7"/>
  <c r="G25" i="7"/>
  <c r="G26" i="7"/>
  <c r="G27" i="7"/>
  <c r="G28" i="7"/>
  <c r="G29" i="7"/>
  <c r="G30" i="7"/>
  <c r="G24" i="7"/>
  <c r="G15" i="7"/>
  <c r="G16" i="7"/>
  <c r="G17" i="7"/>
  <c r="G18" i="7"/>
  <c r="G19" i="7"/>
  <c r="G20" i="7"/>
  <c r="G21" i="7"/>
  <c r="G22" i="7"/>
  <c r="G14" i="7"/>
  <c r="G6" i="7"/>
  <c r="G7" i="7"/>
  <c r="G8" i="7"/>
  <c r="G9" i="7"/>
  <c r="G10" i="7"/>
  <c r="G11" i="7"/>
  <c r="G5" i="7"/>
</calcChain>
</file>

<file path=xl/sharedStrings.xml><?xml version="1.0" encoding="utf-8"?>
<sst xmlns="http://schemas.openxmlformats.org/spreadsheetml/2006/main" count="5253" uniqueCount="2436">
  <si>
    <t>INCOME</t>
  </si>
  <si>
    <t>Interest / Discount on Advances / Bills</t>
  </si>
  <si>
    <t>Income from Investments</t>
  </si>
  <si>
    <t>Interest on Balance with RBI and Other Inter-Bank funds</t>
  </si>
  <si>
    <t>Others</t>
  </si>
  <si>
    <t>Total Interest Earned</t>
  </si>
  <si>
    <t>Other Income</t>
  </si>
  <si>
    <t>Total Income</t>
  </si>
  <si>
    <t>EXPENDITURE</t>
  </si>
  <si>
    <t>Interest Expended</t>
  </si>
  <si>
    <t>Payments to and Provisions for Employees</t>
  </si>
  <si>
    <t>Depreciation</t>
  </si>
  <si>
    <t>Depreciation on Leased Assets</t>
  </si>
  <si>
    <t>Operating Expenses (excludes Employee Cost &amp; Depreciation)</t>
  </si>
  <si>
    <t>Total Operating Expenses</t>
  </si>
  <si>
    <t>Provision Towards Income Tax</t>
  </si>
  <si>
    <t>Provision Towards Deferred Tax</t>
  </si>
  <si>
    <t>Provision Towards Other Taxes</t>
  </si>
  <si>
    <t>Other Provisions and Contingencies</t>
  </si>
  <si>
    <t>Total Provisions and Contingencies</t>
  </si>
  <si>
    <t>Total Expenditure</t>
  </si>
  <si>
    <t>Net Profit / Loss for The Year</t>
  </si>
  <si>
    <t>Net Profit / Loss After EI &amp; Prior Year Items</t>
  </si>
  <si>
    <t>Minority Interest</t>
  </si>
  <si>
    <t>Share Of Profit/Loss Of Associates</t>
  </si>
  <si>
    <t>Consolidated Profit/Loss After MI And Associates</t>
  </si>
  <si>
    <t>Profit / Loss Brought Forward</t>
  </si>
  <si>
    <t>Total Profit / Loss available for Appropriations</t>
  </si>
  <si>
    <t>APPROPRIATIONS</t>
  </si>
  <si>
    <t>Transfer To / From Statutory Reserve</t>
  </si>
  <si>
    <t>Transfer To / From Capital Reserve</t>
  </si>
  <si>
    <t>Transfer To / From Investment Reserve</t>
  </si>
  <si>
    <t>Transfer To / From Revenue And Other Reserves</t>
  </si>
  <si>
    <t>Equity Share Dividend</t>
  </si>
  <si>
    <t>Tax On Dividend</t>
  </si>
  <si>
    <t>Balance Carried Over To Balance Sheet</t>
  </si>
  <si>
    <t>Total Appropriations</t>
  </si>
  <si>
    <t>Transfer To / From Special Reserve</t>
  </si>
  <si>
    <t>Transfer To / From General Reserve</t>
  </si>
  <si>
    <t>Commonsize %age</t>
  </si>
  <si>
    <t>Trend Analysis</t>
  </si>
  <si>
    <t>BOI P&amp;L Commonsize</t>
  </si>
  <si>
    <t>BOI P&amp;L Commonsize And Trend Analysis</t>
  </si>
  <si>
    <t>ROE</t>
  </si>
  <si>
    <t>SBI</t>
  </si>
  <si>
    <t>Debt to asset</t>
  </si>
  <si>
    <t>Asset Turnover</t>
  </si>
  <si>
    <t>SBI P&amp;L Commonsize And Trend Analysis</t>
  </si>
  <si>
    <t>SBI P&amp;L Commonsize</t>
  </si>
  <si>
    <t>CAN P&amp;L Commonsize And Trend Analysis</t>
  </si>
  <si>
    <t>CAN P&amp;L Commonsize</t>
  </si>
  <si>
    <t>BOB P&amp;L Commonsize And Trend Analysis</t>
  </si>
  <si>
    <t>BOB P&amp;L Commonsize</t>
  </si>
  <si>
    <t>BOM P&amp;L Commonsize</t>
  </si>
  <si>
    <t>BOM P&amp;L Commonsize And Trend Analysis</t>
  </si>
  <si>
    <t>PNB P&amp;L Commonsize And Trend Analysis</t>
  </si>
  <si>
    <t>PNB P&amp;L Commonsize</t>
  </si>
  <si>
    <t>UBOI P&amp;L Commonsize And Trend Analysis</t>
  </si>
  <si>
    <t>UBOI P&amp;L Commonsize</t>
  </si>
  <si>
    <t>Mar-23</t>
  </si>
  <si>
    <t>Mar-22</t>
  </si>
  <si>
    <t>Mar-21</t>
  </si>
  <si>
    <t>Mar-20</t>
  </si>
  <si>
    <t>Mar-19</t>
  </si>
  <si>
    <t>Ratio</t>
  </si>
  <si>
    <t>Banks</t>
  </si>
  <si>
    <t>Bank</t>
  </si>
  <si>
    <t>Can</t>
  </si>
  <si>
    <t>BOB</t>
  </si>
  <si>
    <t>BOM</t>
  </si>
  <si>
    <t>PNB</t>
  </si>
  <si>
    <t>UBOI</t>
  </si>
  <si>
    <t>BOI</t>
  </si>
  <si>
    <t>Components</t>
  </si>
  <si>
    <t>Date</t>
  </si>
  <si>
    <t>Price</t>
  </si>
  <si>
    <t>Open</t>
  </si>
  <si>
    <t>High</t>
  </si>
  <si>
    <t>Low</t>
  </si>
  <si>
    <t>Volume</t>
  </si>
  <si>
    <t>Chg%</t>
  </si>
  <si>
    <t>Feb 23, 2024</t>
  </si>
  <si>
    <t>237.70K</t>
  </si>
  <si>
    <t>2</t>
  </si>
  <si>
    <t>Feb 22, 2024</t>
  </si>
  <si>
    <t>680.14K</t>
  </si>
  <si>
    <t>6</t>
  </si>
  <si>
    <t>Feb 21, 2024</t>
  </si>
  <si>
    <t>1.18M</t>
  </si>
  <si>
    <t>1</t>
  </si>
  <si>
    <t>Feb 20, 2024</t>
  </si>
  <si>
    <t>1.25M</t>
  </si>
  <si>
    <t>Digit</t>
  </si>
  <si>
    <t>Benford</t>
  </si>
  <si>
    <t>Difference</t>
  </si>
  <si>
    <t>Feb 19, 2024</t>
  </si>
  <si>
    <t>2.40M</t>
  </si>
  <si>
    <t>Feb 16, 2024</t>
  </si>
  <si>
    <t>1.70M</t>
  </si>
  <si>
    <t>Feb 15, 2024</t>
  </si>
  <si>
    <t>3.18M</t>
  </si>
  <si>
    <t>3</t>
  </si>
  <si>
    <t>Feb 14, 2024</t>
  </si>
  <si>
    <t>2.63M</t>
  </si>
  <si>
    <t>Feb 13, 2024</t>
  </si>
  <si>
    <t>1.77M</t>
  </si>
  <si>
    <t>Feb 12, 2024</t>
  </si>
  <si>
    <t>2.38M</t>
  </si>
  <si>
    <t>Feb 09, 2024</t>
  </si>
  <si>
    <t>3.16M</t>
  </si>
  <si>
    <t>Feb 08, 2024</t>
  </si>
  <si>
    <t>Feb 07, 2024</t>
  </si>
  <si>
    <t>8.93M</t>
  </si>
  <si>
    <t>Feb 06, 2024</t>
  </si>
  <si>
    <t>1.98M</t>
  </si>
  <si>
    <t>Feb 05, 2024</t>
  </si>
  <si>
    <t>1.07M</t>
  </si>
  <si>
    <t>Feb 02, 2024</t>
  </si>
  <si>
    <t>946.22K</t>
  </si>
  <si>
    <t>Feb 01, 2024</t>
  </si>
  <si>
    <t>1.74M</t>
  </si>
  <si>
    <t>Jan 31, 2024</t>
  </si>
  <si>
    <t>802.67K</t>
  </si>
  <si>
    <t>Jan 30, 2024</t>
  </si>
  <si>
    <t>992.52K</t>
  </si>
  <si>
    <t>Jan 29, 2024 E</t>
  </si>
  <si>
    <t>3.44M</t>
  </si>
  <si>
    <t>Jan 25, 2024</t>
  </si>
  <si>
    <t>1.09M</t>
  </si>
  <si>
    <t>Jan 24, 2024</t>
  </si>
  <si>
    <t>9.49M</t>
  </si>
  <si>
    <t>Jan 23, 2024</t>
  </si>
  <si>
    <t>1.59M</t>
  </si>
  <si>
    <t>Jan 20, 2024</t>
  </si>
  <si>
    <t>Jan 19, 2024</t>
  </si>
  <si>
    <t>796.19K</t>
  </si>
  <si>
    <t>Jan 18, 2024</t>
  </si>
  <si>
    <t>994.21K</t>
  </si>
  <si>
    <t>Jan 17, 2024</t>
  </si>
  <si>
    <t>1.15M</t>
  </si>
  <si>
    <t>Jan 16, 2024</t>
  </si>
  <si>
    <t>961.31K</t>
  </si>
  <si>
    <t>Jan 15, 2024</t>
  </si>
  <si>
    <t>687.29K</t>
  </si>
  <si>
    <t>Jan 12, 2024</t>
  </si>
  <si>
    <t>620.51K</t>
  </si>
  <si>
    <t>Jan 11, 2024</t>
  </si>
  <si>
    <t>985.47K</t>
  </si>
  <si>
    <t>Jan 10, 2024</t>
  </si>
  <si>
    <t>2.42M</t>
  </si>
  <si>
    <t>Jan 09, 2024</t>
  </si>
  <si>
    <t>939.53K</t>
  </si>
  <si>
    <t>Jan 08, 2024</t>
  </si>
  <si>
    <t>1.14M</t>
  </si>
  <si>
    <t>Jan 05, 2024</t>
  </si>
  <si>
    <t>871.73K</t>
  </si>
  <si>
    <t>Jan 04, 2024</t>
  </si>
  <si>
    <t>1.49M</t>
  </si>
  <si>
    <t>Jan 03, 2024</t>
  </si>
  <si>
    <t>8.06M</t>
  </si>
  <si>
    <t>Jan 02, 2024</t>
  </si>
  <si>
    <t>1.03M</t>
  </si>
  <si>
    <t>Jan 01, 2024</t>
  </si>
  <si>
    <t>912.76K</t>
  </si>
  <si>
    <t>Dec 29, 2023</t>
  </si>
  <si>
    <t>1.16M</t>
  </si>
  <si>
    <t>Dec 28, 2023</t>
  </si>
  <si>
    <t>Dec 27, 2023</t>
  </si>
  <si>
    <t>2.12M</t>
  </si>
  <si>
    <t>Dec 26, 2023</t>
  </si>
  <si>
    <t>2.81M</t>
  </si>
  <si>
    <t>Dec 22, 2023</t>
  </si>
  <si>
    <t>1.06M</t>
  </si>
  <si>
    <t>Dec 21, 2023</t>
  </si>
  <si>
    <t>2.13M</t>
  </si>
  <si>
    <t>Dec 20, 2023</t>
  </si>
  <si>
    <t>2.23M</t>
  </si>
  <si>
    <t>Dec 19, 2023</t>
  </si>
  <si>
    <t>965.11K</t>
  </si>
  <si>
    <t>Dec 18, 2023</t>
  </si>
  <si>
    <t>1.08M</t>
  </si>
  <si>
    <t>Dec 15, 2023</t>
  </si>
  <si>
    <t>Dec 14, 2023</t>
  </si>
  <si>
    <t>Dec 13, 2023</t>
  </si>
  <si>
    <t>2.83M</t>
  </si>
  <si>
    <t>Dec 12, 2023</t>
  </si>
  <si>
    <t>2.01M</t>
  </si>
  <si>
    <t>Dec 11, 2023</t>
  </si>
  <si>
    <t>2.71M</t>
  </si>
  <si>
    <t>Dec 08, 2023</t>
  </si>
  <si>
    <t>5.41M</t>
  </si>
  <si>
    <t>Dec 07, 2023</t>
  </si>
  <si>
    <t>10.88M</t>
  </si>
  <si>
    <t>Dec 06, 2023</t>
  </si>
  <si>
    <t>19.69M</t>
  </si>
  <si>
    <t>Dec 05, 2023</t>
  </si>
  <si>
    <t>16.96M</t>
  </si>
  <si>
    <t>Dec 04, 2023</t>
  </si>
  <si>
    <t>6.00M</t>
  </si>
  <si>
    <t>Dec 01, 2023</t>
  </si>
  <si>
    <t>Nov 30, 2023</t>
  </si>
  <si>
    <t>4.25M</t>
  </si>
  <si>
    <t>Nov 29, 2023 E</t>
  </si>
  <si>
    <t>6.65M</t>
  </si>
  <si>
    <t>Nov 28, 2023</t>
  </si>
  <si>
    <t>11.57M</t>
  </si>
  <si>
    <t>Nov 24, 2023</t>
  </si>
  <si>
    <t>738.02K</t>
  </si>
  <si>
    <t>Nov 23, 2023</t>
  </si>
  <si>
    <t>350.09K</t>
  </si>
  <si>
    <t>Nov 22, 2023</t>
  </si>
  <si>
    <t>288.74K</t>
  </si>
  <si>
    <t>Nov 21, 2023</t>
  </si>
  <si>
    <t>377.89K</t>
  </si>
  <si>
    <t>Nov 20, 2023</t>
  </si>
  <si>
    <t>472.98K</t>
  </si>
  <si>
    <t>Nov 17, 2023</t>
  </si>
  <si>
    <t>341.14K</t>
  </si>
  <si>
    <t>Nov 16, 2023</t>
  </si>
  <si>
    <t>353.02K</t>
  </si>
  <si>
    <t>Nov 15, 2023</t>
  </si>
  <si>
    <t>412.64K</t>
  </si>
  <si>
    <t>Nov 13, 2023</t>
  </si>
  <si>
    <t>341.11K</t>
  </si>
  <si>
    <t>Nov 12, 2023</t>
  </si>
  <si>
    <t>152.07K</t>
  </si>
  <si>
    <t>Nov 10, 2023</t>
  </si>
  <si>
    <t>311.27K</t>
  </si>
  <si>
    <t>Nov 09, 2023</t>
  </si>
  <si>
    <t>359.92K</t>
  </si>
  <si>
    <t>Nov 08, 2023</t>
  </si>
  <si>
    <t>492.82K</t>
  </si>
  <si>
    <t>Nov 07, 2023</t>
  </si>
  <si>
    <t>919.79K</t>
  </si>
  <si>
    <t>Nov 06, 2023</t>
  </si>
  <si>
    <t>619.39K</t>
  </si>
  <si>
    <t>Nov 03, 2023</t>
  </si>
  <si>
    <t>286.93K</t>
  </si>
  <si>
    <t>Nov 02, 2023</t>
  </si>
  <si>
    <t>510.41K</t>
  </si>
  <si>
    <t>Nov 01, 2023</t>
  </si>
  <si>
    <t>551.73K</t>
  </si>
  <si>
    <t>Oct 31, 2023</t>
  </si>
  <si>
    <t>713.14K</t>
  </si>
  <si>
    <t>Oct 30, 2023</t>
  </si>
  <si>
    <t>2.04M</t>
  </si>
  <si>
    <t>Oct 27, 2023</t>
  </si>
  <si>
    <t>902.42K</t>
  </si>
  <si>
    <t>Oct 26, 2023</t>
  </si>
  <si>
    <t>Oct 25, 2023</t>
  </si>
  <si>
    <t>464.13K</t>
  </si>
  <si>
    <t>Oct 23, 2023</t>
  </si>
  <si>
    <t>695.29K</t>
  </si>
  <si>
    <t>Oct 20, 2023</t>
  </si>
  <si>
    <t>625.76K</t>
  </si>
  <si>
    <t>Oct 19, 2023</t>
  </si>
  <si>
    <t>291.74K</t>
  </si>
  <si>
    <t>Oct 18, 2023</t>
  </si>
  <si>
    <t>281.56K</t>
  </si>
  <si>
    <t>Oct 17, 2023</t>
  </si>
  <si>
    <t>363.32K</t>
  </si>
  <si>
    <t>Oct 16, 2023</t>
  </si>
  <si>
    <t>376.85K</t>
  </si>
  <si>
    <t>Oct 13, 2023</t>
  </si>
  <si>
    <t>290.19K</t>
  </si>
  <si>
    <t>Oct 12, 2023</t>
  </si>
  <si>
    <t>353.63K</t>
  </si>
  <si>
    <t>Oct 11, 2023</t>
  </si>
  <si>
    <t>775.85K</t>
  </si>
  <si>
    <t>Oct 10, 2023</t>
  </si>
  <si>
    <t>356.18K</t>
  </si>
  <si>
    <t>Oct 09, 2023</t>
  </si>
  <si>
    <t>574.85K</t>
  </si>
  <si>
    <t>Oct 06, 2023</t>
  </si>
  <si>
    <t>359.02K</t>
  </si>
  <si>
    <t>Oct 05, 2023</t>
  </si>
  <si>
    <t>451.21K</t>
  </si>
  <si>
    <t>Oct 04, 2023</t>
  </si>
  <si>
    <t>755.64K</t>
  </si>
  <si>
    <t>Oct 03, 2023</t>
  </si>
  <si>
    <t>500.85K</t>
  </si>
  <si>
    <t>Sep 29, 2023</t>
  </si>
  <si>
    <t>895.63K</t>
  </si>
  <si>
    <t>Sep 28, 2023</t>
  </si>
  <si>
    <t>3.91M</t>
  </si>
  <si>
    <t>Sep 27, 2023</t>
  </si>
  <si>
    <t>5.38M</t>
  </si>
  <si>
    <t>Sep 26, 2023</t>
  </si>
  <si>
    <t>5.54M</t>
  </si>
  <si>
    <t>Sep 25, 2023</t>
  </si>
  <si>
    <t>4.65M</t>
  </si>
  <si>
    <t>Sep 22, 2023</t>
  </si>
  <si>
    <t>6.84M</t>
  </si>
  <si>
    <t>Sep 21, 2023</t>
  </si>
  <si>
    <t>8.25M</t>
  </si>
  <si>
    <t>Sep 20, 2023</t>
  </si>
  <si>
    <t>7.66M</t>
  </si>
  <si>
    <t>Sep 18, 2023</t>
  </si>
  <si>
    <t>5.21M</t>
  </si>
  <si>
    <t>Sep 15, 2023</t>
  </si>
  <si>
    <t>1.39M</t>
  </si>
  <si>
    <t>Sep 14, 2023</t>
  </si>
  <si>
    <t>466.90K</t>
  </si>
  <si>
    <t>Sep 13, 2023</t>
  </si>
  <si>
    <t>962.20K</t>
  </si>
  <si>
    <t>Sep 12, 2023</t>
  </si>
  <si>
    <t>7.83M</t>
  </si>
  <si>
    <t>Sep 11, 2023</t>
  </si>
  <si>
    <t>7.21M</t>
  </si>
  <si>
    <t>Sep 08, 2023</t>
  </si>
  <si>
    <t>5.25M</t>
  </si>
  <si>
    <t>Sep 07, 2023</t>
  </si>
  <si>
    <t>5.11M</t>
  </si>
  <si>
    <t>Sep 06, 2023</t>
  </si>
  <si>
    <t>7.45M</t>
  </si>
  <si>
    <t>Sep 05, 2023</t>
  </si>
  <si>
    <t>Sep 04, 2023</t>
  </si>
  <si>
    <t>4.89M</t>
  </si>
  <si>
    <t>Sep 01, 2023</t>
  </si>
  <si>
    <t>4.10M</t>
  </si>
  <si>
    <t>Aug 31, 2023</t>
  </si>
  <si>
    <t>4.44M</t>
  </si>
  <si>
    <t>Aug 30, 2023 E</t>
  </si>
  <si>
    <t>705.10K</t>
  </si>
  <si>
    <t>Aug 29, 2023</t>
  </si>
  <si>
    <t>1.47M</t>
  </si>
  <si>
    <t>Aug 28, 2023</t>
  </si>
  <si>
    <t>650.63K</t>
  </si>
  <si>
    <t>Aug 25, 2023</t>
  </si>
  <si>
    <t>589.83K</t>
  </si>
  <si>
    <t>Aug 24, 2023</t>
  </si>
  <si>
    <t>949.99K</t>
  </si>
  <si>
    <t>Aug 23, 2023</t>
  </si>
  <si>
    <t>1.55M</t>
  </si>
  <si>
    <t>Aug 22, 2023</t>
  </si>
  <si>
    <t>1.86M</t>
  </si>
  <si>
    <t>Aug 21, 2023</t>
  </si>
  <si>
    <t>2.53M</t>
  </si>
  <si>
    <t>Aug 18, 2023</t>
  </si>
  <si>
    <t>5.52M</t>
  </si>
  <si>
    <t>Aug 17, 2023</t>
  </si>
  <si>
    <t>1.20M</t>
  </si>
  <si>
    <t>Aug 16, 2023</t>
  </si>
  <si>
    <t>812.63K</t>
  </si>
  <si>
    <t>Aug 14, 2023</t>
  </si>
  <si>
    <t>1.04M</t>
  </si>
  <si>
    <t>Aug 11, 2023</t>
  </si>
  <si>
    <t>816.24K</t>
  </si>
  <si>
    <t>Aug 10, 2023</t>
  </si>
  <si>
    <t>Aug 09, 2023</t>
  </si>
  <si>
    <t>1.69M</t>
  </si>
  <si>
    <t>Aug 08, 2023</t>
  </si>
  <si>
    <t>3.86M</t>
  </si>
  <si>
    <t>Aug 07, 2023</t>
  </si>
  <si>
    <t>9.34M</t>
  </si>
  <si>
    <t>Aug 04, 2023</t>
  </si>
  <si>
    <t>924.38K</t>
  </si>
  <si>
    <t>Aug 03, 2023</t>
  </si>
  <si>
    <t>2.56M</t>
  </si>
  <si>
    <t>Aug 02, 2023</t>
  </si>
  <si>
    <t>Aug 01, 2023</t>
  </si>
  <si>
    <t>2.14M</t>
  </si>
  <si>
    <t>Jul 31, 2023</t>
  </si>
  <si>
    <t>3.15M</t>
  </si>
  <si>
    <t>Jul 28, 2023</t>
  </si>
  <si>
    <t>1.52M</t>
  </si>
  <si>
    <t>Jul 27, 2023</t>
  </si>
  <si>
    <t>2.03M</t>
  </si>
  <si>
    <t>Jul 26, 2023</t>
  </si>
  <si>
    <t>6.35M</t>
  </si>
  <si>
    <t>Jul 25, 2023</t>
  </si>
  <si>
    <t>3.65M</t>
  </si>
  <si>
    <t>Jul 24, 2023</t>
  </si>
  <si>
    <t>479.40K</t>
  </si>
  <si>
    <t>Jul 21, 2023</t>
  </si>
  <si>
    <t>729.19K</t>
  </si>
  <si>
    <t>Jul 20, 2023</t>
  </si>
  <si>
    <t>821.31K</t>
  </si>
  <si>
    <t>Jul 19, 2023</t>
  </si>
  <si>
    <t>735.70K</t>
  </si>
  <si>
    <t>Jul 18, 2023</t>
  </si>
  <si>
    <t>2.25M</t>
  </si>
  <si>
    <t>Jul 17, 2023</t>
  </si>
  <si>
    <t>754.57K</t>
  </si>
  <si>
    <t>Jul 14, 2023</t>
  </si>
  <si>
    <t>618.58K</t>
  </si>
  <si>
    <t>Jul 13, 2023</t>
  </si>
  <si>
    <t>542.92K</t>
  </si>
  <si>
    <t>Jul 12, 2023</t>
  </si>
  <si>
    <t>550.40K</t>
  </si>
  <si>
    <t>Jul 11, 2023</t>
  </si>
  <si>
    <t>603.87K</t>
  </si>
  <si>
    <t>Jul 10, 2023</t>
  </si>
  <si>
    <t>828.42K</t>
  </si>
  <si>
    <t>Jul 07, 2023</t>
  </si>
  <si>
    <t>585.95K</t>
  </si>
  <si>
    <t>Jul 06, 2023</t>
  </si>
  <si>
    <t>799.35K</t>
  </si>
  <si>
    <t>Jul 05, 2023</t>
  </si>
  <si>
    <t>567.90K</t>
  </si>
  <si>
    <t>Jul 04, 2023</t>
  </si>
  <si>
    <t>572.04K</t>
  </si>
  <si>
    <t>Jul 03, 2023</t>
  </si>
  <si>
    <t>634.38K</t>
  </si>
  <si>
    <t>Jun 30, 2023</t>
  </si>
  <si>
    <t>1.33M</t>
  </si>
  <si>
    <t>Jun 28, 2023</t>
  </si>
  <si>
    <t>55.12M</t>
  </si>
  <si>
    <t>Jun 27, 2023</t>
  </si>
  <si>
    <t>415.94K</t>
  </si>
  <si>
    <t>Jun 26, 2023</t>
  </si>
  <si>
    <t>Jun 23, 2023</t>
  </si>
  <si>
    <t>5.56M</t>
  </si>
  <si>
    <t>Jun 22, 2023</t>
  </si>
  <si>
    <t>4.56M</t>
  </si>
  <si>
    <t>Jun 21, 2023</t>
  </si>
  <si>
    <t>4.20M</t>
  </si>
  <si>
    <t>Jun 20, 2023</t>
  </si>
  <si>
    <t>320.09K</t>
  </si>
  <si>
    <t>Jun 19, 2023</t>
  </si>
  <si>
    <t>430.17K</t>
  </si>
  <si>
    <t>Jun 16, 2023</t>
  </si>
  <si>
    <t>1.95M</t>
  </si>
  <si>
    <t>Jun 15, 2023</t>
  </si>
  <si>
    <t>969.06K</t>
  </si>
  <si>
    <t>Jun 14, 2023</t>
  </si>
  <si>
    <t>381.84K</t>
  </si>
  <si>
    <t>Jun 13, 2023</t>
  </si>
  <si>
    <t>476.25K</t>
  </si>
  <si>
    <t>Jun 12, 2023</t>
  </si>
  <si>
    <t>431.40K</t>
  </si>
  <si>
    <t>Jun 09, 2023</t>
  </si>
  <si>
    <t>416.99K</t>
  </si>
  <si>
    <t>Jun 08, 2023</t>
  </si>
  <si>
    <t>636.88K</t>
  </si>
  <si>
    <t>Jun 07, 2023</t>
  </si>
  <si>
    <t>Jun 06, 2023</t>
  </si>
  <si>
    <t>4.00M</t>
  </si>
  <si>
    <t>Jun 05, 2023</t>
  </si>
  <si>
    <t>3.60M</t>
  </si>
  <si>
    <t>Jun 02, 2023</t>
  </si>
  <si>
    <t>3.71M</t>
  </si>
  <si>
    <t>Jun 01, 2023</t>
  </si>
  <si>
    <t>4.64M</t>
  </si>
  <si>
    <t>May 31, 2023 E</t>
  </si>
  <si>
    <t>6.23M</t>
  </si>
  <si>
    <t>May 30, 2023</t>
  </si>
  <si>
    <t>2.69M</t>
  </si>
  <si>
    <t>May 29, 2023</t>
  </si>
  <si>
    <t>May 26, 2023</t>
  </si>
  <si>
    <t>866.20K</t>
  </si>
  <si>
    <t>May 25, 2023</t>
  </si>
  <si>
    <t>1.89M</t>
  </si>
  <si>
    <t>May 24, 2023</t>
  </si>
  <si>
    <t>7.44M</t>
  </si>
  <si>
    <t>May 23, 2023</t>
  </si>
  <si>
    <t>228.54K</t>
  </si>
  <si>
    <t>May 22, 2023</t>
  </si>
  <si>
    <t>460.73K</t>
  </si>
  <si>
    <t>May 19, 2023</t>
  </si>
  <si>
    <t>2.85M</t>
  </si>
  <si>
    <t>May 18, 2023</t>
  </si>
  <si>
    <t>646.07K</t>
  </si>
  <si>
    <t>May 17, 2023</t>
  </si>
  <si>
    <t>781.90K</t>
  </si>
  <si>
    <t>May 16, 2023</t>
  </si>
  <si>
    <t>822.42K</t>
  </si>
  <si>
    <t>May 15, 2023</t>
  </si>
  <si>
    <t>868.70K</t>
  </si>
  <si>
    <t>May 12, 2023</t>
  </si>
  <si>
    <t>749.88K</t>
  </si>
  <si>
    <t>May 11, 2023</t>
  </si>
  <si>
    <t>May 10, 2023</t>
  </si>
  <si>
    <t>3.68M</t>
  </si>
  <si>
    <t>May 09, 2023</t>
  </si>
  <si>
    <t>3.48M</t>
  </si>
  <si>
    <t>May 08, 2023</t>
  </si>
  <si>
    <t>3.41M</t>
  </si>
  <si>
    <t>May 05, 2023</t>
  </si>
  <si>
    <t>3.27M</t>
  </si>
  <si>
    <t>May 04, 2023</t>
  </si>
  <si>
    <t>3.39M</t>
  </si>
  <si>
    <t>May 03, 2023</t>
  </si>
  <si>
    <t>1.87M</t>
  </si>
  <si>
    <t>May 02, 2023</t>
  </si>
  <si>
    <t>3.32M</t>
  </si>
  <si>
    <t>Apr 28, 2023</t>
  </si>
  <si>
    <t>2.76M</t>
  </si>
  <si>
    <t>Apr 27, 2023</t>
  </si>
  <si>
    <t>695.99K</t>
  </si>
  <si>
    <t>Apr 26, 2023</t>
  </si>
  <si>
    <t>1.63M</t>
  </si>
  <si>
    <t>Apr 25, 2023</t>
  </si>
  <si>
    <t>2.31M</t>
  </si>
  <si>
    <t>Apr 24, 2023</t>
  </si>
  <si>
    <t>1.45M</t>
  </si>
  <si>
    <t>Apr 21, 2023</t>
  </si>
  <si>
    <t>727.25K</t>
  </si>
  <si>
    <t>Apr 20, 2023</t>
  </si>
  <si>
    <t>Apr 19, 2023</t>
  </si>
  <si>
    <t>Apr 18, 2023</t>
  </si>
  <si>
    <t>1.38M</t>
  </si>
  <si>
    <t>Apr 17, 2023</t>
  </si>
  <si>
    <t>2.32M</t>
  </si>
  <si>
    <t>Apr 13, 2023</t>
  </si>
  <si>
    <t>2.59M</t>
  </si>
  <si>
    <t>Apr 12, 2023</t>
  </si>
  <si>
    <t>8.20M</t>
  </si>
  <si>
    <t>Apr 11, 2023</t>
  </si>
  <si>
    <t>Apr 10, 2023</t>
  </si>
  <si>
    <t>Apr 06, 2023</t>
  </si>
  <si>
    <t>3.00M</t>
  </si>
  <si>
    <t>Apr 05, 2023</t>
  </si>
  <si>
    <t>3.82M</t>
  </si>
  <si>
    <t>Apr 03, 2023</t>
  </si>
  <si>
    <t>2.79M</t>
  </si>
  <si>
    <t>Mar 31, 2023</t>
  </si>
  <si>
    <t>3.83M</t>
  </si>
  <si>
    <t>Mar 29, 2023</t>
  </si>
  <si>
    <t>8.90M</t>
  </si>
  <si>
    <t>Mar 28, 2023</t>
  </si>
  <si>
    <t>Mar 27, 2023</t>
  </si>
  <si>
    <t>Mar 24, 2023</t>
  </si>
  <si>
    <t>12.92M</t>
  </si>
  <si>
    <t>Mar 23, 2023</t>
  </si>
  <si>
    <t>1.17M</t>
  </si>
  <si>
    <t>Mar 22, 2023</t>
  </si>
  <si>
    <t>1.83M</t>
  </si>
  <si>
    <t>Mar 21, 2023</t>
  </si>
  <si>
    <t>Mar 20, 2023</t>
  </si>
  <si>
    <t>6.91M</t>
  </si>
  <si>
    <t>Mar 17, 2023</t>
  </si>
  <si>
    <t>3.38M</t>
  </si>
  <si>
    <t>Mar 16, 2023</t>
  </si>
  <si>
    <t>3.04M</t>
  </si>
  <si>
    <t>Mar 15, 2023</t>
  </si>
  <si>
    <t>3.89M</t>
  </si>
  <si>
    <t>Mar 14, 2023</t>
  </si>
  <si>
    <t>9.94M</t>
  </si>
  <si>
    <t>Mar 13, 2023</t>
  </si>
  <si>
    <t>854.81K</t>
  </si>
  <si>
    <t>Mar 10, 2023</t>
  </si>
  <si>
    <t>Mar 09, 2023</t>
  </si>
  <si>
    <t>784.13K</t>
  </si>
  <si>
    <t>Mar 08, 2023</t>
  </si>
  <si>
    <t>133.34K</t>
  </si>
  <si>
    <t>Mar 06, 2023</t>
  </si>
  <si>
    <t>155.81K</t>
  </si>
  <si>
    <t>Mar 03, 2023</t>
  </si>
  <si>
    <t>58.63K</t>
  </si>
  <si>
    <t>Mar 02, 2023</t>
  </si>
  <si>
    <t>206.75K</t>
  </si>
  <si>
    <t>Mar 01, 2023 E</t>
  </si>
  <si>
    <t>387.36K</t>
  </si>
  <si>
    <t>Feb 28, 2023</t>
  </si>
  <si>
    <t>8.61M</t>
  </si>
  <si>
    <t>Feb 27, 2023</t>
  </si>
  <si>
    <t>Feb 24, 2023</t>
  </si>
  <si>
    <t>1.42M</t>
  </si>
  <si>
    <t>Feb 23, 2023</t>
  </si>
  <si>
    <t>223.96K</t>
  </si>
  <si>
    <t>Feb 22, 2023</t>
  </si>
  <si>
    <t>861.92K</t>
  </si>
  <si>
    <t>Feb 21, 2023</t>
  </si>
  <si>
    <t>1.66M</t>
  </si>
  <si>
    <t>Feb 20, 2023</t>
  </si>
  <si>
    <t>2.08M</t>
  </si>
  <si>
    <t>Feb 17, 2023</t>
  </si>
  <si>
    <t>3.69M</t>
  </si>
  <si>
    <t>Feb 16, 2023</t>
  </si>
  <si>
    <t>13.54M</t>
  </si>
  <si>
    <t>Feb 15, 2023</t>
  </si>
  <si>
    <t>307.40K</t>
  </si>
  <si>
    <t>Feb 14, 2023</t>
  </si>
  <si>
    <t>206.26K</t>
  </si>
  <si>
    <t>Feb 13, 2023</t>
  </si>
  <si>
    <t>294.78K</t>
  </si>
  <si>
    <t>Feb 10, 2023</t>
  </si>
  <si>
    <t>2.07M</t>
  </si>
  <si>
    <t>Feb 09, 2023</t>
  </si>
  <si>
    <t>4.73M</t>
  </si>
  <si>
    <t>Feb 08, 2023</t>
  </si>
  <si>
    <t>11.52M</t>
  </si>
  <si>
    <t>Feb 07, 2023</t>
  </si>
  <si>
    <t>14.24M</t>
  </si>
  <si>
    <t>Feb 06, 2023</t>
  </si>
  <si>
    <t>290.65K</t>
  </si>
  <si>
    <t>Feb 03, 2023</t>
  </si>
  <si>
    <t>369.01K</t>
  </si>
  <si>
    <t>Feb 02, 2023</t>
  </si>
  <si>
    <t>509.11K</t>
  </si>
  <si>
    <t>Feb 01, 2023</t>
  </si>
  <si>
    <t>5.93M</t>
  </si>
  <si>
    <t>Jan 31, 2023</t>
  </si>
  <si>
    <t>11.36M</t>
  </si>
  <si>
    <t>Jan 30, 2023</t>
  </si>
  <si>
    <t>12.19M</t>
  </si>
  <si>
    <t>Jan 27, 2023</t>
  </si>
  <si>
    <t>5.84M</t>
  </si>
  <si>
    <t>Jan 25, 2023</t>
  </si>
  <si>
    <t>1.22M</t>
  </si>
  <si>
    <t>Jan 24, 2023</t>
  </si>
  <si>
    <t>892.16K</t>
  </si>
  <si>
    <t>Jan 23, 2023</t>
  </si>
  <si>
    <t>1.23M</t>
  </si>
  <si>
    <t>Jan 20, 2023</t>
  </si>
  <si>
    <t>2.84M</t>
  </si>
  <si>
    <t>Jan 19, 2023</t>
  </si>
  <si>
    <t>2.47M</t>
  </si>
  <si>
    <t>Jan 18, 2023</t>
  </si>
  <si>
    <t>1.92M</t>
  </si>
  <si>
    <t>Jan 17, 2023</t>
  </si>
  <si>
    <t>5.81M</t>
  </si>
  <si>
    <t>Jan 16, 2023</t>
  </si>
  <si>
    <t>5.27M</t>
  </si>
  <si>
    <t>Jan 13, 2023</t>
  </si>
  <si>
    <t>507.77K</t>
  </si>
  <si>
    <t>Jan 12, 2023</t>
  </si>
  <si>
    <t>575.62K</t>
  </si>
  <si>
    <t>Jan 11, 2023</t>
  </si>
  <si>
    <t>504.92K</t>
  </si>
  <si>
    <t>Jan 10, 2023</t>
  </si>
  <si>
    <t>654.66K</t>
  </si>
  <si>
    <t>Jan 09, 2023</t>
  </si>
  <si>
    <t>568.01K</t>
  </si>
  <si>
    <t>Jan 06, 2023</t>
  </si>
  <si>
    <t>455.10K</t>
  </si>
  <si>
    <t>Jan 05, 2023</t>
  </si>
  <si>
    <t>803.35K</t>
  </si>
  <si>
    <t>Jan 04, 2023</t>
  </si>
  <si>
    <t>728.95K</t>
  </si>
  <si>
    <t>Jan 03, 2023</t>
  </si>
  <si>
    <t>813.71K</t>
  </si>
  <si>
    <t>Jan 02, 2023</t>
  </si>
  <si>
    <t>Dec 30, 2022</t>
  </si>
  <si>
    <t>1.56M</t>
  </si>
  <si>
    <t>Dec 29, 2022</t>
  </si>
  <si>
    <t>779.00K</t>
  </si>
  <si>
    <t>Dec 28, 2022</t>
  </si>
  <si>
    <t>997.62K</t>
  </si>
  <si>
    <t>Dec 27, 2022</t>
  </si>
  <si>
    <t>899.44K</t>
  </si>
  <si>
    <t>Dec 26, 2022</t>
  </si>
  <si>
    <t>Dec 23, 2022</t>
  </si>
  <si>
    <t>1.24M</t>
  </si>
  <si>
    <t>Dec 22, 2022</t>
  </si>
  <si>
    <t>724.86K</t>
  </si>
  <si>
    <t>Dec 21, 2022</t>
  </si>
  <si>
    <t>592.37K</t>
  </si>
  <si>
    <t>Dec 20, 2022</t>
  </si>
  <si>
    <t>285.59K</t>
  </si>
  <si>
    <t>Dec 19, 2022</t>
  </si>
  <si>
    <t>341.43K</t>
  </si>
  <si>
    <t>Dec 16, 2022</t>
  </si>
  <si>
    <t>841.69K</t>
  </si>
  <si>
    <t>Dec 15, 2022</t>
  </si>
  <si>
    <t>351.17K</t>
  </si>
  <si>
    <t>Dec 14, 2022</t>
  </si>
  <si>
    <t>324.89K</t>
  </si>
  <si>
    <t>Dec 13, 2022</t>
  </si>
  <si>
    <t>430.09K</t>
  </si>
  <si>
    <t>Dec 12, 2022</t>
  </si>
  <si>
    <t>334.14K</t>
  </si>
  <si>
    <t>Dec 09, 2022</t>
  </si>
  <si>
    <t>395.04K</t>
  </si>
  <si>
    <t>Dec 08, 2022</t>
  </si>
  <si>
    <t>316.62K</t>
  </si>
  <si>
    <t>Dec 07, 2022</t>
  </si>
  <si>
    <t>340.02K</t>
  </si>
  <si>
    <t>Dec 06, 2022</t>
  </si>
  <si>
    <t>594.05K</t>
  </si>
  <si>
    <t>Dec 05, 2022</t>
  </si>
  <si>
    <t>505.07K</t>
  </si>
  <si>
    <t>Dec 02, 2022</t>
  </si>
  <si>
    <t>527.81K</t>
  </si>
  <si>
    <t>Dec 01, 2022</t>
  </si>
  <si>
    <t>728.89K</t>
  </si>
  <si>
    <t>Nov 30, 2022 E</t>
  </si>
  <si>
    <t>1.62M</t>
  </si>
  <si>
    <t>Nov 29, 2022</t>
  </si>
  <si>
    <t>499.22K</t>
  </si>
  <si>
    <t>Nov 28, 2022</t>
  </si>
  <si>
    <t>653.53K</t>
  </si>
  <si>
    <t>Nov 25, 2022</t>
  </si>
  <si>
    <t>655.73K</t>
  </si>
  <si>
    <t>Nov 24, 2022</t>
  </si>
  <si>
    <t>374.38K</t>
  </si>
  <si>
    <t>Nov 23, 2022</t>
  </si>
  <si>
    <t>637.28K</t>
  </si>
  <si>
    <t>Nov 22, 2022</t>
  </si>
  <si>
    <t>629.55K</t>
  </si>
  <si>
    <t>Nov 21, 2022</t>
  </si>
  <si>
    <t>718.53K</t>
  </si>
  <si>
    <t>Nov 18, 2022</t>
  </si>
  <si>
    <t>Nov 17, 2022</t>
  </si>
  <si>
    <t>594.68K</t>
  </si>
  <si>
    <t>Nov 16, 2022</t>
  </si>
  <si>
    <t>983.54K</t>
  </si>
  <si>
    <t>Nov 15, 2022</t>
  </si>
  <si>
    <t>603.54K</t>
  </si>
  <si>
    <t>Nov 14, 2022</t>
  </si>
  <si>
    <t>628.70K</t>
  </si>
  <si>
    <t>Nov 11, 2022</t>
  </si>
  <si>
    <t>770.51K</t>
  </si>
  <si>
    <t>Nov 10, 2022</t>
  </si>
  <si>
    <t>746.77K</t>
  </si>
  <si>
    <t>Nov 09, 2022</t>
  </si>
  <si>
    <t>Nov 07, 2022</t>
  </si>
  <si>
    <t>Nov 04, 2022</t>
  </si>
  <si>
    <t>777.12K</t>
  </si>
  <si>
    <t>Nov 03, 2022</t>
  </si>
  <si>
    <t>709.54K</t>
  </si>
  <si>
    <t>Nov 02, 2022</t>
  </si>
  <si>
    <t>912.28K</t>
  </si>
  <si>
    <t>Nov 01, 2022</t>
  </si>
  <si>
    <t>1.11M</t>
  </si>
  <si>
    <t>Oct 31, 2022</t>
  </si>
  <si>
    <t>854.15K</t>
  </si>
  <si>
    <t>Oct 28, 2022</t>
  </si>
  <si>
    <t>879.81K</t>
  </si>
  <si>
    <t>Oct 27, 2022</t>
  </si>
  <si>
    <t>1.27M</t>
  </si>
  <si>
    <t>Oct 25, 2022</t>
  </si>
  <si>
    <t>960.92K</t>
  </si>
  <si>
    <t>Oct 24, 2022</t>
  </si>
  <si>
    <t>120.56K</t>
  </si>
  <si>
    <t>Oct 21, 2022</t>
  </si>
  <si>
    <t>5.90M</t>
  </si>
  <si>
    <t>Oct 20, 2022</t>
  </si>
  <si>
    <t>1.00M</t>
  </si>
  <si>
    <t>Oct 19, 2022</t>
  </si>
  <si>
    <t>1.37M</t>
  </si>
  <si>
    <t>Oct 18, 2022</t>
  </si>
  <si>
    <t>Oct 17, 2022</t>
  </si>
  <si>
    <t>2.91M</t>
  </si>
  <si>
    <t>Oct 14, 2022</t>
  </si>
  <si>
    <t>949.50K</t>
  </si>
  <si>
    <t>Oct 13, 2022</t>
  </si>
  <si>
    <t>735.63K</t>
  </si>
  <si>
    <t>Oct 12, 2022</t>
  </si>
  <si>
    <t>1.26M</t>
  </si>
  <si>
    <t>Oct 11, 2022</t>
  </si>
  <si>
    <t>1.35M</t>
  </si>
  <si>
    <t>Oct 10, 2022</t>
  </si>
  <si>
    <t>905.48K</t>
  </si>
  <si>
    <t>Oct 07, 2022</t>
  </si>
  <si>
    <t>1.19M</t>
  </si>
  <si>
    <t>Oct 06, 2022</t>
  </si>
  <si>
    <t>Oct 04, 2022</t>
  </si>
  <si>
    <t>3.96M</t>
  </si>
  <si>
    <t>Oct 03, 2022</t>
  </si>
  <si>
    <t>3.14M</t>
  </si>
  <si>
    <t>Sep 30, 2022</t>
  </si>
  <si>
    <t>5.91M</t>
  </si>
  <si>
    <t>Sep 29, 2022</t>
  </si>
  <si>
    <t>1.91M</t>
  </si>
  <si>
    <t>Sep 28, 2022</t>
  </si>
  <si>
    <t>Sep 27, 2022</t>
  </si>
  <si>
    <t>855.87K</t>
  </si>
  <si>
    <t>Sep 26, 2022</t>
  </si>
  <si>
    <t>Sep 23, 2022</t>
  </si>
  <si>
    <t>Sep 22, 2022</t>
  </si>
  <si>
    <t>1.76M</t>
  </si>
  <si>
    <t>Sep 21, 2022</t>
  </si>
  <si>
    <t>2.73M</t>
  </si>
  <si>
    <t>Sep 20, 2022</t>
  </si>
  <si>
    <t>3.22M</t>
  </si>
  <si>
    <t>Sep 19, 2022</t>
  </si>
  <si>
    <t>2.11M</t>
  </si>
  <si>
    <t>Sep 16, 2022</t>
  </si>
  <si>
    <t>Sep 15, 2022</t>
  </si>
  <si>
    <t>1.88M</t>
  </si>
  <si>
    <t>Sep 14, 2022</t>
  </si>
  <si>
    <t>1.34M</t>
  </si>
  <si>
    <t>Sep 13, 2022</t>
  </si>
  <si>
    <t>929.99K</t>
  </si>
  <si>
    <t>Sep 12, 2022</t>
  </si>
  <si>
    <t>947.49K</t>
  </si>
  <si>
    <t>Sep 09, 2022</t>
  </si>
  <si>
    <t>Sep 08, 2022</t>
  </si>
  <si>
    <t>983.64K</t>
  </si>
  <si>
    <t>Sep 07, 2022</t>
  </si>
  <si>
    <t>1.32M</t>
  </si>
  <si>
    <t>Sep 06, 2022</t>
  </si>
  <si>
    <t>1.12M</t>
  </si>
  <si>
    <t>Sep 05, 2022</t>
  </si>
  <si>
    <t>963.00K</t>
  </si>
  <si>
    <t>Sep 02, 2022</t>
  </si>
  <si>
    <t>Sep 01, 2022</t>
  </si>
  <si>
    <t>Aug 30, 2022</t>
  </si>
  <si>
    <t>3.23M</t>
  </si>
  <si>
    <t>Aug 29, 2022</t>
  </si>
  <si>
    <t>Aug 26, 2022</t>
  </si>
  <si>
    <t>Aug 25, 2022</t>
  </si>
  <si>
    <t>2.61M</t>
  </si>
  <si>
    <t>Aug 24, 2022</t>
  </si>
  <si>
    <t>Aug 23, 2022</t>
  </si>
  <si>
    <t>5.36M</t>
  </si>
  <si>
    <t>Aug 22, 2022</t>
  </si>
  <si>
    <t>4.74M</t>
  </si>
  <si>
    <t>Aug 19, 2022</t>
  </si>
  <si>
    <t>7.40M</t>
  </si>
  <si>
    <t>Aug 18, 2022</t>
  </si>
  <si>
    <t>2.88M</t>
  </si>
  <si>
    <t>Aug 17, 2022</t>
  </si>
  <si>
    <t>Aug 16, 2022</t>
  </si>
  <si>
    <t>Aug 12, 2022</t>
  </si>
  <si>
    <t>519.75K</t>
  </si>
  <si>
    <t>Aug 11, 2022</t>
  </si>
  <si>
    <t>782.24K</t>
  </si>
  <si>
    <t>Aug 10, 2022</t>
  </si>
  <si>
    <t>907.53K</t>
  </si>
  <si>
    <t>Aug 08, 2022</t>
  </si>
  <si>
    <t>Aug 05, 2022</t>
  </si>
  <si>
    <t>1.72M</t>
  </si>
  <si>
    <t>Aug 04, 2022</t>
  </si>
  <si>
    <t>Aug 03, 2022</t>
  </si>
  <si>
    <t>Aug 02, 2022</t>
  </si>
  <si>
    <t>Aug 01, 2022</t>
  </si>
  <si>
    <t>2.24M</t>
  </si>
  <si>
    <t>Jul 29, 2022</t>
  </si>
  <si>
    <t>1.61M</t>
  </si>
  <si>
    <t>Jul 28, 2022</t>
  </si>
  <si>
    <t>Jul 27, 2022</t>
  </si>
  <si>
    <t>854.30K</t>
  </si>
  <si>
    <t>Jul 26, 2022</t>
  </si>
  <si>
    <t>Jul 25, 2022</t>
  </si>
  <si>
    <t>Jul 22, 2022</t>
  </si>
  <si>
    <t>1.40M</t>
  </si>
  <si>
    <t>Jul 21, 2022</t>
  </si>
  <si>
    <t>1.54M</t>
  </si>
  <si>
    <t>Jul 20, 2022</t>
  </si>
  <si>
    <t>1.93M</t>
  </si>
  <si>
    <t>Jul 19, 2022</t>
  </si>
  <si>
    <t>Jul 18, 2022</t>
  </si>
  <si>
    <t>3.66M</t>
  </si>
  <si>
    <t>Jul 15, 2022</t>
  </si>
  <si>
    <t>16.30M</t>
  </si>
  <si>
    <t>Jul 14, 2022</t>
  </si>
  <si>
    <t>8.95M</t>
  </si>
  <si>
    <t>Jul 13, 2022</t>
  </si>
  <si>
    <t>6.66M</t>
  </si>
  <si>
    <t>Jul 12, 2022</t>
  </si>
  <si>
    <t>8.10M</t>
  </si>
  <si>
    <t>Jul 11, 2022</t>
  </si>
  <si>
    <t>Jul 08, 2022</t>
  </si>
  <si>
    <t>392.35K</t>
  </si>
  <si>
    <t>Jul 07, 2022</t>
  </si>
  <si>
    <t>364.92K</t>
  </si>
  <si>
    <t>Jul 06, 2022</t>
  </si>
  <si>
    <t>497.25K</t>
  </si>
  <si>
    <t>Jul 05, 2022</t>
  </si>
  <si>
    <t>651.05K</t>
  </si>
  <si>
    <t>Jul 04, 2022</t>
  </si>
  <si>
    <t>Jul 01, 2022</t>
  </si>
  <si>
    <t>1.21M</t>
  </si>
  <si>
    <t>Jun 30, 2022</t>
  </si>
  <si>
    <t>Jun 29, 2022</t>
  </si>
  <si>
    <t>Jun 28, 2022</t>
  </si>
  <si>
    <t>959.33K</t>
  </si>
  <si>
    <t>Jun 27, 2022</t>
  </si>
  <si>
    <t>Jun 24, 2022</t>
  </si>
  <si>
    <t>Jun 23, 2022</t>
  </si>
  <si>
    <t>Jun 22, 2022</t>
  </si>
  <si>
    <t>1.28M</t>
  </si>
  <si>
    <t>Jun 21, 2022</t>
  </si>
  <si>
    <t>Jun 20, 2022</t>
  </si>
  <si>
    <t>Jun 17, 2022</t>
  </si>
  <si>
    <t>2.60M</t>
  </si>
  <si>
    <t>Jun 16, 2022</t>
  </si>
  <si>
    <t>Jun 15, 2022</t>
  </si>
  <si>
    <t>Jun 14, 2022</t>
  </si>
  <si>
    <t>Jun 13, 2022</t>
  </si>
  <si>
    <t>2.49M</t>
  </si>
  <si>
    <t>Jun 10, 2022</t>
  </si>
  <si>
    <t>1.96M</t>
  </si>
  <si>
    <t>Jun 09, 2022</t>
  </si>
  <si>
    <t>1.43M</t>
  </si>
  <si>
    <t>Jun 08, 2022</t>
  </si>
  <si>
    <t>1.57M</t>
  </si>
  <si>
    <t>Jun 07, 2022</t>
  </si>
  <si>
    <t>2.86M</t>
  </si>
  <si>
    <t>Jun 06, 2022</t>
  </si>
  <si>
    <t>1.73M</t>
  </si>
  <si>
    <t>Jun 03, 2022</t>
  </si>
  <si>
    <t>3.56M</t>
  </si>
  <si>
    <t>Jun 02, 2022</t>
  </si>
  <si>
    <t>4.26M</t>
  </si>
  <si>
    <t>Jun 01, 2022 E</t>
  </si>
  <si>
    <t>4.81M</t>
  </si>
  <si>
    <t>May 31, 2022</t>
  </si>
  <si>
    <t>14.90M</t>
  </si>
  <si>
    <t>May 30, 2022</t>
  </si>
  <si>
    <t>750.09K</t>
  </si>
  <si>
    <t>May 27, 2022</t>
  </si>
  <si>
    <t>664.37K</t>
  </si>
  <si>
    <t>May 26, 2022</t>
  </si>
  <si>
    <t>1.65M</t>
  </si>
  <si>
    <t>May 25, 2022</t>
  </si>
  <si>
    <t>May 24, 2022</t>
  </si>
  <si>
    <t>868.52K</t>
  </si>
  <si>
    <t>May 23, 2022</t>
  </si>
  <si>
    <t>633.16K</t>
  </si>
  <si>
    <t>May 20, 2022</t>
  </si>
  <si>
    <t>May 19, 2022</t>
  </si>
  <si>
    <t>698.98K</t>
  </si>
  <si>
    <t>May 18, 2022</t>
  </si>
  <si>
    <t>1.60M</t>
  </si>
  <si>
    <t>May 17, 2022</t>
  </si>
  <si>
    <t>966.04K</t>
  </si>
  <si>
    <t>May 16, 2022</t>
  </si>
  <si>
    <t>May 13, 2022</t>
  </si>
  <si>
    <t>May 12, 2022</t>
  </si>
  <si>
    <t>890.17K</t>
  </si>
  <si>
    <t>May 11, 2022</t>
  </si>
  <si>
    <t>1.29M</t>
  </si>
  <si>
    <t>May 10, 2022</t>
  </si>
  <si>
    <t>818.49K</t>
  </si>
  <si>
    <t>May 09, 2022</t>
  </si>
  <si>
    <t>581.86K</t>
  </si>
  <si>
    <t>May 06, 2022</t>
  </si>
  <si>
    <t>910.67K</t>
  </si>
  <si>
    <t>May 05, 2022</t>
  </si>
  <si>
    <t>865.15K</t>
  </si>
  <si>
    <t>May 04, 2022</t>
  </si>
  <si>
    <t>862.12K</t>
  </si>
  <si>
    <t>May 02, 2022</t>
  </si>
  <si>
    <t>374.59K</t>
  </si>
  <si>
    <t>Apr 29, 2022</t>
  </si>
  <si>
    <t>1.10M</t>
  </si>
  <si>
    <t>Apr 28, 2022</t>
  </si>
  <si>
    <t>887.14K</t>
  </si>
  <si>
    <t>Apr 27, 2022</t>
  </si>
  <si>
    <t>982.47K</t>
  </si>
  <si>
    <t>Apr 26, 2022</t>
  </si>
  <si>
    <t>Apr 25, 2022</t>
  </si>
  <si>
    <t>682.91K</t>
  </si>
  <si>
    <t>Apr 22, 2022</t>
  </si>
  <si>
    <t>7.60M</t>
  </si>
  <si>
    <t>Apr 21, 2022</t>
  </si>
  <si>
    <t>Apr 20, 2022</t>
  </si>
  <si>
    <t>Apr 19, 2022</t>
  </si>
  <si>
    <t>Apr 18, 2022</t>
  </si>
  <si>
    <t>Apr 13, 2022</t>
  </si>
  <si>
    <t>Apr 12, 2022</t>
  </si>
  <si>
    <t>7.84M</t>
  </si>
  <si>
    <t>Apr 11, 2022</t>
  </si>
  <si>
    <t>4.76M</t>
  </si>
  <si>
    <t>Apr 08, 2022</t>
  </si>
  <si>
    <t>2.50M</t>
  </si>
  <si>
    <t>Apr 07, 2022</t>
  </si>
  <si>
    <t>2.67M</t>
  </si>
  <si>
    <t>Apr 06, 2022</t>
  </si>
  <si>
    <t>Apr 05, 2022</t>
  </si>
  <si>
    <t>2.21M</t>
  </si>
  <si>
    <t>Apr 04, 2022</t>
  </si>
  <si>
    <t>1.90M</t>
  </si>
  <si>
    <t>Apr 01, 2022</t>
  </si>
  <si>
    <t>1.02M</t>
  </si>
  <si>
    <t>Mar 31, 2022</t>
  </si>
  <si>
    <t>Mar 30, 2022</t>
  </si>
  <si>
    <t>Mar 29, 2022</t>
  </si>
  <si>
    <t>481.91K</t>
  </si>
  <si>
    <t>Mar 28, 2022</t>
  </si>
  <si>
    <t>746.16K</t>
  </si>
  <si>
    <t>Mar 25, 2022</t>
  </si>
  <si>
    <t>579.48K</t>
  </si>
  <si>
    <t>Mar 24, 2022</t>
  </si>
  <si>
    <t>477.91K</t>
  </si>
  <si>
    <t>Mar 23, 2022</t>
  </si>
  <si>
    <t>834.79K</t>
  </si>
  <si>
    <t>Mar 22, 2022</t>
  </si>
  <si>
    <t>337.76K</t>
  </si>
  <si>
    <t>Mar 21, 2022</t>
  </si>
  <si>
    <t>546.50K</t>
  </si>
  <si>
    <t>Mar 17, 2022</t>
  </si>
  <si>
    <t>Mar 16, 2022</t>
  </si>
  <si>
    <t>315.89K</t>
  </si>
  <si>
    <t>Mar 15, 2022</t>
  </si>
  <si>
    <t>396.47K</t>
  </si>
  <si>
    <t>Mar 14, 2022</t>
  </si>
  <si>
    <t>362.12K</t>
  </si>
  <si>
    <t>Mar 11, 2022</t>
  </si>
  <si>
    <t>382.51K</t>
  </si>
  <si>
    <t>Mar 10, 2022</t>
  </si>
  <si>
    <t>657.96K</t>
  </si>
  <si>
    <t>Mar 09, 2022</t>
  </si>
  <si>
    <t>525.65K</t>
  </si>
  <si>
    <t>Mar 08, 2022</t>
  </si>
  <si>
    <t>844.35K</t>
  </si>
  <si>
    <t>Mar 07, 2022</t>
  </si>
  <si>
    <t>636.78K</t>
  </si>
  <si>
    <t>Mar 04, 2022</t>
  </si>
  <si>
    <t>646.86K</t>
  </si>
  <si>
    <t>Mar 03, 2022</t>
  </si>
  <si>
    <t>Mar 02, 2022 E</t>
  </si>
  <si>
    <t>977.41K</t>
  </si>
  <si>
    <t>Feb 28, 2022</t>
  </si>
  <si>
    <t>Feb 25, 2022</t>
  </si>
  <si>
    <t>644.99K</t>
  </si>
  <si>
    <t>Feb 24, 2022</t>
  </si>
  <si>
    <t>Feb 23, 2022</t>
  </si>
  <si>
    <t>770.25K</t>
  </si>
  <si>
    <t>Feb 22, 2022</t>
  </si>
  <si>
    <t>Feb 21, 2022</t>
  </si>
  <si>
    <t>466.50K</t>
  </si>
  <si>
    <t>Feb 18, 2022</t>
  </si>
  <si>
    <t>1.13M</t>
  </si>
  <si>
    <t>Feb 17, 2022</t>
  </si>
  <si>
    <t>1.67M</t>
  </si>
  <si>
    <t>Feb 16, 2022</t>
  </si>
  <si>
    <t>659.94K</t>
  </si>
  <si>
    <t>Feb 15, 2022</t>
  </si>
  <si>
    <t>410.32K</t>
  </si>
  <si>
    <t>Feb 14, 2022</t>
  </si>
  <si>
    <t>402.09K</t>
  </si>
  <si>
    <t>Feb 11, 2022</t>
  </si>
  <si>
    <t>397.43K</t>
  </si>
  <si>
    <t>Feb 10, 2022</t>
  </si>
  <si>
    <t>555.96K</t>
  </si>
  <si>
    <t>Feb 09, 2022</t>
  </si>
  <si>
    <t>348.10K</t>
  </si>
  <si>
    <t>Feb 08, 2022</t>
  </si>
  <si>
    <t>561.64K</t>
  </si>
  <si>
    <t>Feb 07, 2022</t>
  </si>
  <si>
    <t>470.44K</t>
  </si>
  <si>
    <t>Feb 04, 2022</t>
  </si>
  <si>
    <t>296.48K</t>
  </si>
  <si>
    <t>Feb 03, 2022</t>
  </si>
  <si>
    <t>242.27K</t>
  </si>
  <si>
    <t>Feb 02, 2022</t>
  </si>
  <si>
    <t>258.93K</t>
  </si>
  <si>
    <t>Feb 01, 2022</t>
  </si>
  <si>
    <t>492.31K</t>
  </si>
  <si>
    <t>Jan 31, 2022</t>
  </si>
  <si>
    <t>297.22K</t>
  </si>
  <si>
    <t>Jan 28, 2022</t>
  </si>
  <si>
    <t>352.84K</t>
  </si>
  <si>
    <t>Jan 27, 2022</t>
  </si>
  <si>
    <t>379.76K</t>
  </si>
  <si>
    <t>Jan 25, 2022</t>
  </si>
  <si>
    <t>620.11K</t>
  </si>
  <si>
    <t>Jan 24, 2022</t>
  </si>
  <si>
    <t>449.37K</t>
  </si>
  <si>
    <t>Jan 21, 2022</t>
  </si>
  <si>
    <t>827.06K</t>
  </si>
  <si>
    <t>Jan 20, 2022</t>
  </si>
  <si>
    <t>644.71K</t>
  </si>
  <si>
    <t>Jan 19, 2022</t>
  </si>
  <si>
    <t>Jan 18, 2022</t>
  </si>
  <si>
    <t>1.80M</t>
  </si>
  <si>
    <t>Jan 17, 2022</t>
  </si>
  <si>
    <t>Jan 14, 2022</t>
  </si>
  <si>
    <t>656.71K</t>
  </si>
  <si>
    <t>Jan 13, 2022</t>
  </si>
  <si>
    <t>940.20K</t>
  </si>
  <si>
    <t>Jan 12, 2022</t>
  </si>
  <si>
    <t>Jan 11, 2022</t>
  </si>
  <si>
    <t>Jan 10, 2022</t>
  </si>
  <si>
    <t>275.34K</t>
  </si>
  <si>
    <t>Jan 07, 2022</t>
  </si>
  <si>
    <t>285.81K</t>
  </si>
  <si>
    <t>Jan 06, 2022</t>
  </si>
  <si>
    <t>212.68K</t>
  </si>
  <si>
    <t>Jan 05, 2022</t>
  </si>
  <si>
    <t>394.71K</t>
  </si>
  <si>
    <t>Jan 04, 2022</t>
  </si>
  <si>
    <t>192.99K</t>
  </si>
  <si>
    <t>Jan 03, 2022</t>
  </si>
  <si>
    <t>130.55K</t>
  </si>
  <si>
    <t>Dec 31, 2021</t>
  </si>
  <si>
    <t>235.44K</t>
  </si>
  <si>
    <t>Dec 30, 2021</t>
  </si>
  <si>
    <t>866.54K</t>
  </si>
  <si>
    <t>Dec 29, 2021</t>
  </si>
  <si>
    <t>304.20K</t>
  </si>
  <si>
    <t>Dec 28, 2021</t>
  </si>
  <si>
    <t>525.39K</t>
  </si>
  <si>
    <t>Dec 27, 2021</t>
  </si>
  <si>
    <t>443.45K</t>
  </si>
  <si>
    <t>Dec 24, 2021</t>
  </si>
  <si>
    <t>674.14K</t>
  </si>
  <si>
    <t>Dec 23, 2021</t>
  </si>
  <si>
    <t>380.54K</t>
  </si>
  <si>
    <t>Dec 22, 2021</t>
  </si>
  <si>
    <t>663.07K</t>
  </si>
  <si>
    <t>Dec 21, 2021</t>
  </si>
  <si>
    <t>653.26K</t>
  </si>
  <si>
    <t>Dec 20, 2021</t>
  </si>
  <si>
    <t>608.78K</t>
  </si>
  <si>
    <t>Dec 17, 2021</t>
  </si>
  <si>
    <t>Dec 16, 2021</t>
  </si>
  <si>
    <t>508.32K</t>
  </si>
  <si>
    <t>Dec 15, 2021</t>
  </si>
  <si>
    <t>457.32K</t>
  </si>
  <si>
    <t>Dec 14, 2021</t>
  </si>
  <si>
    <t>949.58K</t>
  </si>
  <si>
    <t>Dec 13, 2021</t>
  </si>
  <si>
    <t>Dec 10, 2021</t>
  </si>
  <si>
    <t>757.78K</t>
  </si>
  <si>
    <t>Dec 09, 2021</t>
  </si>
  <si>
    <t>668.01K</t>
  </si>
  <si>
    <t>Dec 08, 2021</t>
  </si>
  <si>
    <t>727.98K</t>
  </si>
  <si>
    <t>Dec 07, 2021</t>
  </si>
  <si>
    <t>796.72K</t>
  </si>
  <si>
    <t>Dec 06, 2021</t>
  </si>
  <si>
    <t>516.59K</t>
  </si>
  <si>
    <t>Dec 03, 2021</t>
  </si>
  <si>
    <t>921.74K</t>
  </si>
  <si>
    <t>Dec 02, 2021</t>
  </si>
  <si>
    <t>454.79K</t>
  </si>
  <si>
    <t>Dec 01, 2021 E</t>
  </si>
  <si>
    <t>Nov 30, 2021</t>
  </si>
  <si>
    <t>Nov 29, 2021</t>
  </si>
  <si>
    <t>424.97K</t>
  </si>
  <si>
    <t>Nov 26, 2021</t>
  </si>
  <si>
    <t>Nov 25, 2021</t>
  </si>
  <si>
    <t>Nov 24, 2021</t>
  </si>
  <si>
    <t>3.01M</t>
  </si>
  <si>
    <t>Nov 23, 2021</t>
  </si>
  <si>
    <t>3.02M</t>
  </si>
  <si>
    <t>Nov 22, 2021</t>
  </si>
  <si>
    <t>Nov 18, 2021</t>
  </si>
  <si>
    <t>Nov 17, 2021</t>
  </si>
  <si>
    <t>2.18M</t>
  </si>
  <si>
    <t>Nov 16, 2021</t>
  </si>
  <si>
    <t>Nov 15, 2021</t>
  </si>
  <si>
    <t>Nov 12, 2021</t>
  </si>
  <si>
    <t>Nov 11, 2021</t>
  </si>
  <si>
    <t>Nov 10, 2021</t>
  </si>
  <si>
    <t>1.82M</t>
  </si>
  <si>
    <t>Nov 09, 2021</t>
  </si>
  <si>
    <t>2.22M</t>
  </si>
  <si>
    <t>Nov 08, 2021</t>
  </si>
  <si>
    <t>Nov 04, 2021</t>
  </si>
  <si>
    <t>37.04K</t>
  </si>
  <si>
    <t>Nov 03, 2021</t>
  </si>
  <si>
    <t>1.85M</t>
  </si>
  <si>
    <t>Nov 02, 2021</t>
  </si>
  <si>
    <t>1.64M</t>
  </si>
  <si>
    <t>Nov 01, 2021</t>
  </si>
  <si>
    <t>Oct 29, 2021</t>
  </si>
  <si>
    <t>364.24K</t>
  </si>
  <si>
    <t>Oct 28, 2021</t>
  </si>
  <si>
    <t>314.78K</t>
  </si>
  <si>
    <t>Oct 27, 2021</t>
  </si>
  <si>
    <t>381.13K</t>
  </si>
  <si>
    <t>Oct 26, 2021</t>
  </si>
  <si>
    <t>138.43K</t>
  </si>
  <si>
    <t>Oct 25, 2021</t>
  </si>
  <si>
    <t>218.74K</t>
  </si>
  <si>
    <t>Oct 22, 2021</t>
  </si>
  <si>
    <t>301.25K</t>
  </si>
  <si>
    <t>Oct 21, 2021</t>
  </si>
  <si>
    <t>271.74K</t>
  </si>
  <si>
    <t>Oct 20, 2021</t>
  </si>
  <si>
    <t>241.62K</t>
  </si>
  <si>
    <t>Oct 19, 2021</t>
  </si>
  <si>
    <t>176.43K</t>
  </si>
  <si>
    <t>Oct 18, 2021</t>
  </si>
  <si>
    <t>254.05K</t>
  </si>
  <si>
    <t>Oct 14, 2021</t>
  </si>
  <si>
    <t>250.39K</t>
  </si>
  <si>
    <t>Oct 13, 2021</t>
  </si>
  <si>
    <t>265.06K</t>
  </si>
  <si>
    <t>Oct 12, 2021</t>
  </si>
  <si>
    <t>418.42K</t>
  </si>
  <si>
    <t>Oct 11, 2021</t>
  </si>
  <si>
    <t>181.22K</t>
  </si>
  <si>
    <t>Oct 08, 2021</t>
  </si>
  <si>
    <t>174.74K</t>
  </si>
  <si>
    <t>Oct 07, 2021</t>
  </si>
  <si>
    <t>179.54K</t>
  </si>
  <si>
    <t>Oct 06, 2021</t>
  </si>
  <si>
    <t>375.50K</t>
  </si>
  <si>
    <t>Oct 05, 2021</t>
  </si>
  <si>
    <t>583.55K</t>
  </si>
  <si>
    <t>Oct 04, 2021</t>
  </si>
  <si>
    <t>278.91K</t>
  </si>
  <si>
    <t>Oct 01, 2021</t>
  </si>
  <si>
    <t>447.94K</t>
  </si>
  <si>
    <t>Sep 30, 2021</t>
  </si>
  <si>
    <t>Sep 29, 2021</t>
  </si>
  <si>
    <t>Sep 28, 2021</t>
  </si>
  <si>
    <t>3.47M</t>
  </si>
  <si>
    <t>Sep 27, 2021</t>
  </si>
  <si>
    <t>3.25M</t>
  </si>
  <si>
    <t>Sep 24, 2021</t>
  </si>
  <si>
    <t>3.33M</t>
  </si>
  <si>
    <t>Sep 23, 2021</t>
  </si>
  <si>
    <t>2.62M</t>
  </si>
  <si>
    <t>Sep 22, 2021</t>
  </si>
  <si>
    <t>Sep 21, 2021</t>
  </si>
  <si>
    <t>Sep 20, 2021</t>
  </si>
  <si>
    <t>1.78M</t>
  </si>
  <si>
    <t>Sep 17, 2021</t>
  </si>
  <si>
    <t>821.21K</t>
  </si>
  <si>
    <t>Sep 16, 2021</t>
  </si>
  <si>
    <t>581.39K</t>
  </si>
  <si>
    <t>Sep 15, 2021</t>
  </si>
  <si>
    <t>568.75K</t>
  </si>
  <si>
    <t>Sep 14, 2021</t>
  </si>
  <si>
    <t>903.67K</t>
  </si>
  <si>
    <t>Sep 13, 2021</t>
  </si>
  <si>
    <t>713.02K</t>
  </si>
  <si>
    <t>Sep 09, 2021</t>
  </si>
  <si>
    <t>582.10K</t>
  </si>
  <si>
    <t>Sep 08, 2021</t>
  </si>
  <si>
    <t>742.83K</t>
  </si>
  <si>
    <t>Sep 07, 2021</t>
  </si>
  <si>
    <t>244.58K</t>
  </si>
  <si>
    <t>Sep 06, 2021</t>
  </si>
  <si>
    <t>674.86K</t>
  </si>
  <si>
    <t>Sep 03, 2021</t>
  </si>
  <si>
    <t>Sep 02, 2021</t>
  </si>
  <si>
    <t>1.48M</t>
  </si>
  <si>
    <t>Sep 01, 2021</t>
  </si>
  <si>
    <t>Aug 31, 2021</t>
  </si>
  <si>
    <t>2.74M</t>
  </si>
  <si>
    <t>Aug 30, 2021</t>
  </si>
  <si>
    <t>2.43M</t>
  </si>
  <si>
    <t>Aug 27, 2021</t>
  </si>
  <si>
    <t>Aug 26, 2021</t>
  </si>
  <si>
    <t>Aug 25, 2021</t>
  </si>
  <si>
    <t>2.26M</t>
  </si>
  <si>
    <t>Aug 24, 2021</t>
  </si>
  <si>
    <t>Aug 23, 2021</t>
  </si>
  <si>
    <t>Aug 20, 2021</t>
  </si>
  <si>
    <t>Aug 18, 2021</t>
  </si>
  <si>
    <t>2.93M</t>
  </si>
  <si>
    <t>Aug 17, 2021</t>
  </si>
  <si>
    <t>Aug 16, 2021</t>
  </si>
  <si>
    <t>Aug 13, 2021</t>
  </si>
  <si>
    <t>2.48M</t>
  </si>
  <si>
    <t>Aug 12, 2021</t>
  </si>
  <si>
    <t>Aug 11, 2021</t>
  </si>
  <si>
    <t>Aug 10, 2021</t>
  </si>
  <si>
    <t>2.78M</t>
  </si>
  <si>
    <t>Aug 09, 2021</t>
  </si>
  <si>
    <t>1.81M</t>
  </si>
  <si>
    <t>Aug 06, 2021</t>
  </si>
  <si>
    <t>Aug 05, 2021</t>
  </si>
  <si>
    <t>Aug 04, 2021 E</t>
  </si>
  <si>
    <t>Aug 03, 2021</t>
  </si>
  <si>
    <t>Aug 02, 2021</t>
  </si>
  <si>
    <t>Jul 30, 2021</t>
  </si>
  <si>
    <t>238.19K</t>
  </si>
  <si>
    <t>Jul 29, 2021</t>
  </si>
  <si>
    <t>95.93K</t>
  </si>
  <si>
    <t>Jul 28, 2021</t>
  </si>
  <si>
    <t>163.91K</t>
  </si>
  <si>
    <t>Jul 27, 2021</t>
  </si>
  <si>
    <t>110.54K</t>
  </si>
  <si>
    <t>Jul 26, 2021</t>
  </si>
  <si>
    <t>95.73K</t>
  </si>
  <si>
    <t>Jul 23, 2021</t>
  </si>
  <si>
    <t>79.38K</t>
  </si>
  <si>
    <t>Jul 22, 2021</t>
  </si>
  <si>
    <t>296.80K</t>
  </si>
  <si>
    <t>Jul 20, 2021</t>
  </si>
  <si>
    <t>211.12K</t>
  </si>
  <si>
    <t>Jul 19, 2021</t>
  </si>
  <si>
    <t>114.61K</t>
  </si>
  <si>
    <t>Jul 16, 2021</t>
  </si>
  <si>
    <t>235.51K</t>
  </si>
  <si>
    <t>Jul 15, 2021</t>
  </si>
  <si>
    <t>125.83K</t>
  </si>
  <si>
    <t>Jul 14, 2021</t>
  </si>
  <si>
    <t>422.39K</t>
  </si>
  <si>
    <t>Jul 13, 2021</t>
  </si>
  <si>
    <t>109.70K</t>
  </si>
  <si>
    <t>Jul 12, 2021</t>
  </si>
  <si>
    <t>61.80K</t>
  </si>
  <si>
    <t>Jul 09, 2021</t>
  </si>
  <si>
    <t>91.94K</t>
  </si>
  <si>
    <t>Jul 08, 2021</t>
  </si>
  <si>
    <t>166.27K</t>
  </si>
  <si>
    <t>Jul 07, 2021</t>
  </si>
  <si>
    <t>247.29K</t>
  </si>
  <si>
    <t>Jul 06, 2021</t>
  </si>
  <si>
    <t>342.90K</t>
  </si>
  <si>
    <t>Jul 05, 2021</t>
  </si>
  <si>
    <t>163.27K</t>
  </si>
  <si>
    <t>Jul 02, 2021</t>
  </si>
  <si>
    <t>152.00K</t>
  </si>
  <si>
    <t>Jul 01, 2021</t>
  </si>
  <si>
    <t>231.56K</t>
  </si>
  <si>
    <t>Jun 30, 2021</t>
  </si>
  <si>
    <t>Jun 29, 2021</t>
  </si>
  <si>
    <t>2.00M</t>
  </si>
  <si>
    <t>Jun 28, 2021</t>
  </si>
  <si>
    <t>Jun 25, 2021</t>
  </si>
  <si>
    <t>Jun 24, 2021</t>
  </si>
  <si>
    <t>Jun 23, 2021</t>
  </si>
  <si>
    <t>Jun 22, 2021</t>
  </si>
  <si>
    <t>Jun 21, 2021</t>
  </si>
  <si>
    <t>2.05M</t>
  </si>
  <si>
    <t>Jun 18, 2021</t>
  </si>
  <si>
    <t>Jun 17, 2021</t>
  </si>
  <si>
    <t>1.71M</t>
  </si>
  <si>
    <t>Jun 16, 2021</t>
  </si>
  <si>
    <t>Jun 15, 2021</t>
  </si>
  <si>
    <t>1.99M</t>
  </si>
  <si>
    <t>Jun 14, 2021</t>
  </si>
  <si>
    <t>Jun 11, 2021</t>
  </si>
  <si>
    <t>Jun 10, 2021</t>
  </si>
  <si>
    <t>Jun 09, 2021</t>
  </si>
  <si>
    <t>300.53K</t>
  </si>
  <si>
    <t>Jun 08, 2021</t>
  </si>
  <si>
    <t>678.12K</t>
  </si>
  <si>
    <t>Jun 07, 2021</t>
  </si>
  <si>
    <t>647.08K</t>
  </si>
  <si>
    <t>Jun 04, 2021</t>
  </si>
  <si>
    <t>842.52K</t>
  </si>
  <si>
    <t>Jun 03, 2021</t>
  </si>
  <si>
    <t>Jun 02, 2021</t>
  </si>
  <si>
    <t>Jun 01, 2021</t>
  </si>
  <si>
    <t>664.01K</t>
  </si>
  <si>
    <t>May 31, 2021</t>
  </si>
  <si>
    <t>405.54K</t>
  </si>
  <si>
    <t>May 28, 2021</t>
  </si>
  <si>
    <t>747.22K</t>
  </si>
  <si>
    <t>May 27, 2021</t>
  </si>
  <si>
    <t>May 26, 2021</t>
  </si>
  <si>
    <t>May 25, 2021</t>
  </si>
  <si>
    <t>May 24, 2021</t>
  </si>
  <si>
    <t>May 21, 2021</t>
  </si>
  <si>
    <t>May 20, 2021</t>
  </si>
  <si>
    <t>May 19, 2021</t>
  </si>
  <si>
    <t>2.58M</t>
  </si>
  <si>
    <t>May 18, 2021</t>
  </si>
  <si>
    <t>825.22K</t>
  </si>
  <si>
    <t>May 17, 2021</t>
  </si>
  <si>
    <t>268.80K</t>
  </si>
  <si>
    <t>May 14, 2021</t>
  </si>
  <si>
    <t>681.05K</t>
  </si>
  <si>
    <t>May 12, 2021</t>
  </si>
  <si>
    <t>369.51K</t>
  </si>
  <si>
    <t>May 11, 2021</t>
  </si>
  <si>
    <t>344.01K</t>
  </si>
  <si>
    <t>May 10, 2021</t>
  </si>
  <si>
    <t>336.91K</t>
  </si>
  <si>
    <t>May 07, 2021</t>
  </si>
  <si>
    <t>784.57K</t>
  </si>
  <si>
    <t>May 06, 2021</t>
  </si>
  <si>
    <t>762.06K</t>
  </si>
  <si>
    <t>May 05, 2021 E</t>
  </si>
  <si>
    <t>446.01K</t>
  </si>
  <si>
    <t>May 04, 2021</t>
  </si>
  <si>
    <t>256.46K</t>
  </si>
  <si>
    <t>May 03, 2021</t>
  </si>
  <si>
    <t>324.74K</t>
  </si>
  <si>
    <t>Apr 30, 2021</t>
  </si>
  <si>
    <t>466.63K</t>
  </si>
  <si>
    <t>Apr 29, 2021</t>
  </si>
  <si>
    <t>218.77K</t>
  </si>
  <si>
    <t>Apr 28, 2021</t>
  </si>
  <si>
    <t>273.94K</t>
  </si>
  <si>
    <t>Apr 27, 2021</t>
  </si>
  <si>
    <t>204.81K</t>
  </si>
  <si>
    <t>Apr 26, 2021</t>
  </si>
  <si>
    <t>226.47K</t>
  </si>
  <si>
    <t>Apr 23, 2021</t>
  </si>
  <si>
    <t>363.92K</t>
  </si>
  <si>
    <t>Apr 22, 2021</t>
  </si>
  <si>
    <t>434.35K</t>
  </si>
  <si>
    <t>Apr 20, 2021</t>
  </si>
  <si>
    <t>477.55K</t>
  </si>
  <si>
    <t>Apr 19, 2021</t>
  </si>
  <si>
    <t>563.77K</t>
  </si>
  <si>
    <t>Apr 16, 2021</t>
  </si>
  <si>
    <t>494.74K</t>
  </si>
  <si>
    <t>Apr 15, 2021</t>
  </si>
  <si>
    <t>786.22K</t>
  </si>
  <si>
    <t>Apr 13, 2021</t>
  </si>
  <si>
    <t>888.79K</t>
  </si>
  <si>
    <t>Apr 12, 2021</t>
  </si>
  <si>
    <t>313.90K</t>
  </si>
  <si>
    <t>Apr 09, 2021</t>
  </si>
  <si>
    <t>526.46K</t>
  </si>
  <si>
    <t>Apr 08, 2021</t>
  </si>
  <si>
    <t>462.14K</t>
  </si>
  <si>
    <t>Apr 07, 2021</t>
  </si>
  <si>
    <t>572.00K</t>
  </si>
  <si>
    <t>Apr 06, 2021</t>
  </si>
  <si>
    <t>574.03K</t>
  </si>
  <si>
    <t>Apr 05, 2021</t>
  </si>
  <si>
    <t>822.64K</t>
  </si>
  <si>
    <t>Apr 01, 2021</t>
  </si>
  <si>
    <t>523.22K</t>
  </si>
  <si>
    <t>Mar 31, 2021</t>
  </si>
  <si>
    <t>779.16K</t>
  </si>
  <si>
    <t>Mar 30, 2021</t>
  </si>
  <si>
    <t>737.62K</t>
  </si>
  <si>
    <t>Mar 26, 2021</t>
  </si>
  <si>
    <t>436.90K</t>
  </si>
  <si>
    <t>Mar 25, 2021</t>
  </si>
  <si>
    <t>436.45K</t>
  </si>
  <si>
    <t>Mar 24, 2021</t>
  </si>
  <si>
    <t>Mar 23, 2021</t>
  </si>
  <si>
    <t>Mar 22, 2021</t>
  </si>
  <si>
    <t>382.03K</t>
  </si>
  <si>
    <t>Mar 19, 2021</t>
  </si>
  <si>
    <t>622.62K</t>
  </si>
  <si>
    <t>Mar 18, 2021</t>
  </si>
  <si>
    <t>269.26K</t>
  </si>
  <si>
    <t>Mar 17, 2021</t>
  </si>
  <si>
    <t>407.31K</t>
  </si>
  <si>
    <t>Mar 16, 2021</t>
  </si>
  <si>
    <t>648.76K</t>
  </si>
  <si>
    <t>Mar 15, 2021</t>
  </si>
  <si>
    <t>453.48K</t>
  </si>
  <si>
    <t>Mar 12, 2021</t>
  </si>
  <si>
    <t>296.92K</t>
  </si>
  <si>
    <t>Mar 10, 2021</t>
  </si>
  <si>
    <t>483.56K</t>
  </si>
  <si>
    <t>Mar 09, 2021</t>
  </si>
  <si>
    <t>332.18K</t>
  </si>
  <si>
    <t>Mar 08, 2021</t>
  </si>
  <si>
    <t>267.89K</t>
  </si>
  <si>
    <t>Mar 05, 2021</t>
  </si>
  <si>
    <t>595.72K</t>
  </si>
  <si>
    <t>Mar 04, 2021</t>
  </si>
  <si>
    <t>641.91K</t>
  </si>
  <si>
    <t>Mar 03, 2021</t>
  </si>
  <si>
    <t>494.66K</t>
  </si>
  <si>
    <t>Mar 02, 2021</t>
  </si>
  <si>
    <t>521.23K</t>
  </si>
  <si>
    <t>Mar 01, 2021</t>
  </si>
  <si>
    <t>448.40K</t>
  </si>
  <si>
    <t>Feb 26, 2021</t>
  </si>
  <si>
    <t>Feb 25, 2021</t>
  </si>
  <si>
    <t>678.59K</t>
  </si>
  <si>
    <t>Feb 24, 2021</t>
  </si>
  <si>
    <t>494.16K</t>
  </si>
  <si>
    <t>Feb 23, 2021</t>
  </si>
  <si>
    <t>Feb 22, 2021</t>
  </si>
  <si>
    <t>956.64K</t>
  </si>
  <si>
    <t>Feb 19, 2021</t>
  </si>
  <si>
    <t>Feb 18, 2021</t>
  </si>
  <si>
    <t>5.46M</t>
  </si>
  <si>
    <t>Feb 17, 2021</t>
  </si>
  <si>
    <t>6.15M</t>
  </si>
  <si>
    <t>Feb 16, 2021</t>
  </si>
  <si>
    <t>5.18M</t>
  </si>
  <si>
    <t>Feb 15, 2021</t>
  </si>
  <si>
    <t>4.53M</t>
  </si>
  <si>
    <t>Feb 12, 2021</t>
  </si>
  <si>
    <t>Feb 11, 2021</t>
  </si>
  <si>
    <t>4.50M</t>
  </si>
  <si>
    <t>Feb 10, 2021</t>
  </si>
  <si>
    <t>4.86M</t>
  </si>
  <si>
    <t>Feb 09, 2021</t>
  </si>
  <si>
    <t>3.54M</t>
  </si>
  <si>
    <t>Feb 08, 2021</t>
  </si>
  <si>
    <t>431.48K</t>
  </si>
  <si>
    <t>Feb 05, 2021</t>
  </si>
  <si>
    <t>692.82K</t>
  </si>
  <si>
    <t>Feb 04, 2021</t>
  </si>
  <si>
    <t>Feb 03, 2021 E</t>
  </si>
  <si>
    <t>397.32K</t>
  </si>
  <si>
    <t>Feb 02, 2021</t>
  </si>
  <si>
    <t>353.22K</t>
  </si>
  <si>
    <t>Feb 01, 2021</t>
  </si>
  <si>
    <t>535.86K</t>
  </si>
  <si>
    <t>Jan 29, 2021</t>
  </si>
  <si>
    <t>1.50M</t>
  </si>
  <si>
    <t>Jan 28, 2021</t>
  </si>
  <si>
    <t>273.11K</t>
  </si>
  <si>
    <t>Jan 27, 2021</t>
  </si>
  <si>
    <t>510.47K</t>
  </si>
  <si>
    <t>Jan 25, 2021</t>
  </si>
  <si>
    <t>528.37K</t>
  </si>
  <si>
    <t>Jan 22, 2021</t>
  </si>
  <si>
    <t>651.81K</t>
  </si>
  <si>
    <t>Jan 21, 2021</t>
  </si>
  <si>
    <t>902.54K</t>
  </si>
  <si>
    <t>Jan 20, 2021</t>
  </si>
  <si>
    <t>Jan 19, 2021</t>
  </si>
  <si>
    <t>849.10K</t>
  </si>
  <si>
    <t>Jan 18, 2021</t>
  </si>
  <si>
    <t>Jan 15, 2021</t>
  </si>
  <si>
    <t>Jan 14, 2021</t>
  </si>
  <si>
    <t>1.51M</t>
  </si>
  <si>
    <t>Jan 13, 2021</t>
  </si>
  <si>
    <t>985.03K</t>
  </si>
  <si>
    <t>Jan 12, 2021</t>
  </si>
  <si>
    <t>1.58M</t>
  </si>
  <si>
    <t>Jan 11, 2021</t>
  </si>
  <si>
    <t>1.30M</t>
  </si>
  <si>
    <t>Jan 08, 2021</t>
  </si>
  <si>
    <t>Jan 07, 2021</t>
  </si>
  <si>
    <t>Jan 06, 2021</t>
  </si>
  <si>
    <t>427.85K</t>
  </si>
  <si>
    <t>Jan 05, 2021</t>
  </si>
  <si>
    <t>526.90K</t>
  </si>
  <si>
    <t>Jan 04, 2021</t>
  </si>
  <si>
    <t>360.78K</t>
  </si>
  <si>
    <t>Jan 01, 2021</t>
  </si>
  <si>
    <t>297.56K</t>
  </si>
  <si>
    <t>Dec 31, 2020</t>
  </si>
  <si>
    <t>980.11K</t>
  </si>
  <si>
    <t>Dec 30, 2020</t>
  </si>
  <si>
    <t>Dec 29, 2020</t>
  </si>
  <si>
    <t>349.61K</t>
  </si>
  <si>
    <t>Dec 28, 2020</t>
  </si>
  <si>
    <t>425.29K</t>
  </si>
  <si>
    <t>Dec 24, 2020</t>
  </si>
  <si>
    <t>406.59K</t>
  </si>
  <si>
    <t>Dec 23, 2020</t>
  </si>
  <si>
    <t>684.86K</t>
  </si>
  <si>
    <t>Dec 22, 2020</t>
  </si>
  <si>
    <t>637.12K</t>
  </si>
  <si>
    <t>Dec 21, 2020</t>
  </si>
  <si>
    <t>999.12K</t>
  </si>
  <si>
    <t>Dec 18, 2020</t>
  </si>
  <si>
    <t>Dec 17, 2020</t>
  </si>
  <si>
    <t>686.58K</t>
  </si>
  <si>
    <t>Dec 16, 2020</t>
  </si>
  <si>
    <t>451.44K</t>
  </si>
  <si>
    <t>Dec 15, 2020</t>
  </si>
  <si>
    <t>754.88K</t>
  </si>
  <si>
    <t>Dec 14, 2020</t>
  </si>
  <si>
    <t>921.36K</t>
  </si>
  <si>
    <t>Dec 11, 2020</t>
  </si>
  <si>
    <t>1.79M</t>
  </si>
  <si>
    <t>Dec 10, 2020</t>
  </si>
  <si>
    <t>568.63K</t>
  </si>
  <si>
    <t>Dec 09, 2020</t>
  </si>
  <si>
    <t>Dec 08, 2020</t>
  </si>
  <si>
    <t>998.34K</t>
  </si>
  <si>
    <t>Dec 07, 2020</t>
  </si>
  <si>
    <t>Dec 04, 2020</t>
  </si>
  <si>
    <t>741.72K</t>
  </si>
  <si>
    <t>Dec 03, 2020</t>
  </si>
  <si>
    <t>592.14K</t>
  </si>
  <si>
    <t>Dec 02, 2020</t>
  </si>
  <si>
    <t>875.26K</t>
  </si>
  <si>
    <t>Dec 01, 2020</t>
  </si>
  <si>
    <t>Nov 27, 2020</t>
  </si>
  <si>
    <t>45.15M</t>
  </si>
  <si>
    <t>Nov 26, 2020</t>
  </si>
  <si>
    <t>3.21M</t>
  </si>
  <si>
    <t>Nov 25, 2020</t>
  </si>
  <si>
    <t>301.44K</t>
  </si>
  <si>
    <t>Nov 24, 2020</t>
  </si>
  <si>
    <t>Nov 23, 2020</t>
  </si>
  <si>
    <t>Nov 20, 2020</t>
  </si>
  <si>
    <t>5.04M</t>
  </si>
  <si>
    <t>Nov 19, 2020</t>
  </si>
  <si>
    <t>3.53M</t>
  </si>
  <si>
    <t>Nov 18, 2020</t>
  </si>
  <si>
    <t>Nov 17, 2020</t>
  </si>
  <si>
    <t>5.33M</t>
  </si>
  <si>
    <t>Nov 13, 2020</t>
  </si>
  <si>
    <t>4.57M</t>
  </si>
  <si>
    <t>Nov 12, 2020</t>
  </si>
  <si>
    <t>3.62M</t>
  </si>
  <si>
    <t>Nov 11, 2020</t>
  </si>
  <si>
    <t>2.29M</t>
  </si>
  <si>
    <t>Nov 10, 2020</t>
  </si>
  <si>
    <t>Nov 09, 2020</t>
  </si>
  <si>
    <t>Nov 06, 2020</t>
  </si>
  <si>
    <t>911.02K</t>
  </si>
  <si>
    <t>Nov 05, 2020</t>
  </si>
  <si>
    <t>Nov 04, 2020 E</t>
  </si>
  <si>
    <t>Nov 03, 2020</t>
  </si>
  <si>
    <t>Nov 02, 2020</t>
  </si>
  <si>
    <t>Oct 30, 2020</t>
  </si>
  <si>
    <t>Oct 29, 2020</t>
  </si>
  <si>
    <t>962.44K</t>
  </si>
  <si>
    <t>Oct 28, 2020</t>
  </si>
  <si>
    <t>Oct 27, 2020</t>
  </si>
  <si>
    <t>930.07K</t>
  </si>
  <si>
    <t>Oct 26, 2020</t>
  </si>
  <si>
    <t>271.18K</t>
  </si>
  <si>
    <t>Oct 23, 2020</t>
  </si>
  <si>
    <t>665.52K</t>
  </si>
  <si>
    <t>Oct 22, 2020</t>
  </si>
  <si>
    <t>864.98K</t>
  </si>
  <si>
    <t>Oct 21, 2020</t>
  </si>
  <si>
    <t>335.32K</t>
  </si>
  <si>
    <t>Oct 20, 2020</t>
  </si>
  <si>
    <t>261.01K</t>
  </si>
  <si>
    <t>Oct 19, 2020</t>
  </si>
  <si>
    <t>312.98K</t>
  </si>
  <si>
    <t>Oct 16, 2020</t>
  </si>
  <si>
    <t>277.65K</t>
  </si>
  <si>
    <t>Oct 15, 2020</t>
  </si>
  <si>
    <t>736.70K</t>
  </si>
  <si>
    <t>Oct 14, 2020</t>
  </si>
  <si>
    <t>Oct 13, 2020</t>
  </si>
  <si>
    <t>Oct 12, 2020</t>
  </si>
  <si>
    <t>625.31K</t>
  </si>
  <si>
    <t>Oct 09, 2020</t>
  </si>
  <si>
    <t>511.60K</t>
  </si>
  <si>
    <t>Oct 08, 2020</t>
  </si>
  <si>
    <t>733.82K</t>
  </si>
  <si>
    <t>Oct 07, 2020</t>
  </si>
  <si>
    <t>Oct 06, 2020</t>
  </si>
  <si>
    <t>558.62K</t>
  </si>
  <si>
    <t>Oct 05, 2020</t>
  </si>
  <si>
    <t>581.25K</t>
  </si>
  <si>
    <t>Oct 01, 2020</t>
  </si>
  <si>
    <t>890.02K</t>
  </si>
  <si>
    <t>Sep 30, 2020</t>
  </si>
  <si>
    <t>2.41M</t>
  </si>
  <si>
    <t>Sep 29, 2020</t>
  </si>
  <si>
    <t>204.48K</t>
  </si>
  <si>
    <t>Sep 28, 2020</t>
  </si>
  <si>
    <t>221.96K</t>
  </si>
  <si>
    <t>Sep 25, 2020</t>
  </si>
  <si>
    <t>253.93K</t>
  </si>
  <si>
    <t>Sep 24, 2020</t>
  </si>
  <si>
    <t>2.70M</t>
  </si>
  <si>
    <t>Sep 23, 2020</t>
  </si>
  <si>
    <t>410.11K</t>
  </si>
  <si>
    <t>Sep 22, 2020</t>
  </si>
  <si>
    <t>957.15K</t>
  </si>
  <si>
    <t>Sep 21, 2020</t>
  </si>
  <si>
    <t>Sep 18, 2020</t>
  </si>
  <si>
    <t>20.11M</t>
  </si>
  <si>
    <t>Sep 17, 2020</t>
  </si>
  <si>
    <t>706.81K</t>
  </si>
  <si>
    <t>Sep 16, 2020</t>
  </si>
  <si>
    <t>3.94M</t>
  </si>
  <si>
    <t>Sep 15, 2020</t>
  </si>
  <si>
    <t>2.82M</t>
  </si>
  <si>
    <t>Sep 14, 2020</t>
  </si>
  <si>
    <t>3.81M</t>
  </si>
  <si>
    <t>Sep 11, 2020 E</t>
  </si>
  <si>
    <t>Sep 10, 2020</t>
  </si>
  <si>
    <t>Sep 09, 2020</t>
  </si>
  <si>
    <t>Sep 08, 2020</t>
  </si>
  <si>
    <t>Sep 07, 2020</t>
  </si>
  <si>
    <t>2.51M</t>
  </si>
  <si>
    <t>Sep 04, 2020</t>
  </si>
  <si>
    <t>993.07K</t>
  </si>
  <si>
    <t>Sep 03, 2020</t>
  </si>
  <si>
    <t>509.89K</t>
  </si>
  <si>
    <t>Sep 02, 2020</t>
  </si>
  <si>
    <t>Sep 01, 2020</t>
  </si>
  <si>
    <t>Aug 31, 2020</t>
  </si>
  <si>
    <t>Aug 28, 2020</t>
  </si>
  <si>
    <t>Aug 27, 2020</t>
  </si>
  <si>
    <t>Aug 26, 2020</t>
  </si>
  <si>
    <t>Aug 25, 2020</t>
  </si>
  <si>
    <t>2.57M</t>
  </si>
  <si>
    <t>Aug 24, 2020</t>
  </si>
  <si>
    <t>Aug 21, 2020</t>
  </si>
  <si>
    <t>770.44K</t>
  </si>
  <si>
    <t>Aug 20, 2020</t>
  </si>
  <si>
    <t>Aug 19, 2020</t>
  </si>
  <si>
    <t>822.01K</t>
  </si>
  <si>
    <t>Aug 18, 2020</t>
  </si>
  <si>
    <t>715.26K</t>
  </si>
  <si>
    <t>Aug 17, 2020</t>
  </si>
  <si>
    <t>682.89K</t>
  </si>
  <si>
    <t>Aug 14, 2020</t>
  </si>
  <si>
    <t>472.40K</t>
  </si>
  <si>
    <t>Aug 13, 2020</t>
  </si>
  <si>
    <t>295.63K</t>
  </si>
  <si>
    <t>Aug 12, 2020</t>
  </si>
  <si>
    <t>470.02K</t>
  </si>
  <si>
    <t>Aug 11, 2020</t>
  </si>
  <si>
    <t>586.77K</t>
  </si>
  <si>
    <t>Aug 10, 2020</t>
  </si>
  <si>
    <t>Aug 07, 2020</t>
  </si>
  <si>
    <t>2.28M</t>
  </si>
  <si>
    <t>Aug 06, 2020</t>
  </si>
  <si>
    <t>295.91K</t>
  </si>
  <si>
    <t>Aug 05, 2020</t>
  </si>
  <si>
    <t>296.45K</t>
  </si>
  <si>
    <t>Aug 04, 2020</t>
  </si>
  <si>
    <t>440.29K</t>
  </si>
  <si>
    <t>Aug 03, 2020</t>
  </si>
  <si>
    <t>425.01K</t>
  </si>
  <si>
    <t>Jul 31, 2020</t>
  </si>
  <si>
    <t>452.66K</t>
  </si>
  <si>
    <t>Jul 30, 2020</t>
  </si>
  <si>
    <t>530.97K</t>
  </si>
  <si>
    <t>Jul 29, 2020</t>
  </si>
  <si>
    <t>567.33K</t>
  </si>
  <si>
    <t>Jul 28, 2020</t>
  </si>
  <si>
    <t>475.25K</t>
  </si>
  <si>
    <t>Jul 27, 2020</t>
  </si>
  <si>
    <t>1.84M</t>
  </si>
  <si>
    <t>Jul 24, 2020</t>
  </si>
  <si>
    <t>Jul 23, 2020</t>
  </si>
  <si>
    <t>832.61K</t>
  </si>
  <si>
    <t>Jul 22, 2020</t>
  </si>
  <si>
    <t>536.99K</t>
  </si>
  <si>
    <t>Jul 21, 2020</t>
  </si>
  <si>
    <t>463.87K</t>
  </si>
  <si>
    <t>Jul 20, 2020</t>
  </si>
  <si>
    <t>899.00K</t>
  </si>
  <si>
    <t>Jul 17, 2020</t>
  </si>
  <si>
    <t>586.03K</t>
  </si>
  <si>
    <t>Jul 16, 2020</t>
  </si>
  <si>
    <t>969.39K</t>
  </si>
  <si>
    <t>Jul 15, 2020</t>
  </si>
  <si>
    <t>Jul 14, 2020</t>
  </si>
  <si>
    <t>892.13K</t>
  </si>
  <si>
    <t>Jul 13, 2020</t>
  </si>
  <si>
    <t>855.92K</t>
  </si>
  <si>
    <t>Jul 10, 2020</t>
  </si>
  <si>
    <t>Jul 09, 2020</t>
  </si>
  <si>
    <t>Jul 08, 2020</t>
  </si>
  <si>
    <t>2.94M</t>
  </si>
  <si>
    <t>Jul 07, 2020</t>
  </si>
  <si>
    <t>5.55M</t>
  </si>
  <si>
    <t>Jul 06, 2020</t>
  </si>
  <si>
    <t>5.08M</t>
  </si>
  <si>
    <t>Jul 03, 2020</t>
  </si>
  <si>
    <t>127.96K</t>
  </si>
  <si>
    <t>Jul 02, 2020</t>
  </si>
  <si>
    <t>3.30M</t>
  </si>
  <si>
    <t>Jul 01, 2020</t>
  </si>
  <si>
    <t>80.91K</t>
  </si>
  <si>
    <t>Jun 30, 2020</t>
  </si>
  <si>
    <t>126.38K</t>
  </si>
  <si>
    <t>Jun 29, 2020</t>
  </si>
  <si>
    <t>94.45K</t>
  </si>
  <si>
    <t>Jun 26, 2020</t>
  </si>
  <si>
    <t>147.25K</t>
  </si>
  <si>
    <t>Jun 25, 2020</t>
  </si>
  <si>
    <t>158.39K</t>
  </si>
  <si>
    <t>Jun 24, 2020</t>
  </si>
  <si>
    <t>4.43M</t>
  </si>
  <si>
    <t>Jun 23, 2020</t>
  </si>
  <si>
    <t>Jun 22, 2020</t>
  </si>
  <si>
    <t>Jun 19, 2020</t>
  </si>
  <si>
    <t>Jun 18, 2020</t>
  </si>
  <si>
    <t>2.33M</t>
  </si>
  <si>
    <t>Jun 17, 2020</t>
  </si>
  <si>
    <t>940.60K</t>
  </si>
  <si>
    <t>Jun 16, 2020</t>
  </si>
  <si>
    <t>Jun 15, 2020</t>
  </si>
  <si>
    <t>Jun 12, 2020</t>
  </si>
  <si>
    <t>2.89M</t>
  </si>
  <si>
    <t>Jun 11, 2020</t>
  </si>
  <si>
    <t>5.51M</t>
  </si>
  <si>
    <t>Jun 10, 2020</t>
  </si>
  <si>
    <t>403.40K</t>
  </si>
  <si>
    <t>Jun 09, 2020</t>
  </si>
  <si>
    <t>Jun 08, 2020</t>
  </si>
  <si>
    <t>Jun 05, 2020</t>
  </si>
  <si>
    <t>Jun 04, 2020</t>
  </si>
  <si>
    <t>Jun 03, 2020</t>
  </si>
  <si>
    <t>1.41M</t>
  </si>
  <si>
    <t>Jun 02, 2020</t>
  </si>
  <si>
    <t>371.60K</t>
  </si>
  <si>
    <t>Jun 01, 2020</t>
  </si>
  <si>
    <t>864.60K</t>
  </si>
  <si>
    <t>May 29, 2020</t>
  </si>
  <si>
    <t>294.57K</t>
  </si>
  <si>
    <t>May 28, 2020</t>
  </si>
  <si>
    <t>444.39K</t>
  </si>
  <si>
    <t>May 27, 2020</t>
  </si>
  <si>
    <t>316.19K</t>
  </si>
  <si>
    <t>May 26, 2020</t>
  </si>
  <si>
    <t>281.22K</t>
  </si>
  <si>
    <t>May 22, 2020</t>
  </si>
  <si>
    <t>495.55K</t>
  </si>
  <si>
    <t>May 21, 2020</t>
  </si>
  <si>
    <t>365.83K</t>
  </si>
  <si>
    <t>May 20, 2020</t>
  </si>
  <si>
    <t>354.73K</t>
  </si>
  <si>
    <t>May 19, 2020</t>
  </si>
  <si>
    <t>477.71K</t>
  </si>
  <si>
    <t>May 18, 2020</t>
  </si>
  <si>
    <t>651.94K</t>
  </si>
  <si>
    <t>May 15, 2020</t>
  </si>
  <si>
    <t>325.46K</t>
  </si>
  <si>
    <t>May 14, 2020</t>
  </si>
  <si>
    <t>416.15K</t>
  </si>
  <si>
    <t>May 13, 2020</t>
  </si>
  <si>
    <t>563.57K</t>
  </si>
  <si>
    <t>May 12, 2020</t>
  </si>
  <si>
    <t>667.22K</t>
  </si>
  <si>
    <t>May 11, 2020</t>
  </si>
  <si>
    <t>May 08, 2020</t>
  </si>
  <si>
    <t>289.42K</t>
  </si>
  <si>
    <t>May 07, 2020</t>
  </si>
  <si>
    <t>188.21K</t>
  </si>
  <si>
    <t>May 06, 2020</t>
  </si>
  <si>
    <t>604.88K</t>
  </si>
  <si>
    <t>May 05, 2020</t>
  </si>
  <si>
    <t>594.71K</t>
  </si>
  <si>
    <t>May 04, 2020 E</t>
  </si>
  <si>
    <t>Apr 30, 2020</t>
  </si>
  <si>
    <t>488.63K</t>
  </si>
  <si>
    <t>Apr 29, 2020</t>
  </si>
  <si>
    <t>442.72K</t>
  </si>
  <si>
    <t>Apr 28, 2020</t>
  </si>
  <si>
    <t>339.07K</t>
  </si>
  <si>
    <t>Apr 27, 2020</t>
  </si>
  <si>
    <t>391.81K</t>
  </si>
  <si>
    <t>Apr 24, 2020</t>
  </si>
  <si>
    <t>232.56K</t>
  </si>
  <si>
    <t>Apr 23, 2020</t>
  </si>
  <si>
    <t>529.48K</t>
  </si>
  <si>
    <t>Apr 22, 2020</t>
  </si>
  <si>
    <t>568.00K</t>
  </si>
  <si>
    <t>Apr 21, 2020</t>
  </si>
  <si>
    <t>661.62K</t>
  </si>
  <si>
    <t>Apr 20, 2020</t>
  </si>
  <si>
    <t>493.26K</t>
  </si>
  <si>
    <t>Apr 17, 2020</t>
  </si>
  <si>
    <t>432.62K</t>
  </si>
  <si>
    <t>Apr 16, 2020</t>
  </si>
  <si>
    <t>431.50K</t>
  </si>
  <si>
    <t>Apr 15, 2020</t>
  </si>
  <si>
    <t>747.41K</t>
  </si>
  <si>
    <t>Apr 13, 2020</t>
  </si>
  <si>
    <t>769.35K</t>
  </si>
  <si>
    <t>Apr 09, 2020</t>
  </si>
  <si>
    <t>542.55K</t>
  </si>
  <si>
    <t>Apr 08, 2020</t>
  </si>
  <si>
    <t>702.01K</t>
  </si>
  <si>
    <t>Apr 07, 2020</t>
  </si>
  <si>
    <t>425.19K</t>
  </si>
  <si>
    <t>Apr 03, 2020</t>
  </si>
  <si>
    <t>259.62K</t>
  </si>
  <si>
    <t>Apr 01, 2020</t>
  </si>
  <si>
    <t>226.22K</t>
  </si>
  <si>
    <t>Mar 31, 2020</t>
  </si>
  <si>
    <t>452.21K</t>
  </si>
  <si>
    <t>Mar 30, 2020</t>
  </si>
  <si>
    <t>490.70K</t>
  </si>
  <si>
    <t>Mar 27, 2020</t>
  </si>
  <si>
    <t>567.76K</t>
  </si>
  <si>
    <t>Mar 26, 2020</t>
  </si>
  <si>
    <t>637.21K</t>
  </si>
  <si>
    <t>Mar 25, 2020</t>
  </si>
  <si>
    <t>436.89K</t>
  </si>
  <si>
    <t>Mar 24, 2020</t>
  </si>
  <si>
    <t>981.07K</t>
  </si>
  <si>
    <t>Mar 23, 2020</t>
  </si>
  <si>
    <t>255.50K</t>
  </si>
  <si>
    <t>Mar 20, 2020</t>
  </si>
  <si>
    <t>417.37K</t>
  </si>
  <si>
    <t>Mar 19, 2020</t>
  </si>
  <si>
    <t>920.14K</t>
  </si>
  <si>
    <t>Mar 18, 2020</t>
  </si>
  <si>
    <t>Mar 17, 2020</t>
  </si>
  <si>
    <t>Mar 16, 2020</t>
  </si>
  <si>
    <t>1.31M</t>
  </si>
  <si>
    <t>Mar 13, 2020</t>
  </si>
  <si>
    <t>2.37M</t>
  </si>
  <si>
    <t>Mar 12, 2020</t>
  </si>
  <si>
    <t>26.82K</t>
  </si>
  <si>
    <t>Mar 11, 2020</t>
  </si>
  <si>
    <t>Mar 09, 2020</t>
  </si>
  <si>
    <t>112.90K</t>
  </si>
  <si>
    <t>Mar 06, 2020</t>
  </si>
  <si>
    <t>425.09K</t>
  </si>
  <si>
    <t>Mar 05, 2020</t>
  </si>
  <si>
    <t>Mar 04, 2020</t>
  </si>
  <si>
    <t>480.12K</t>
  </si>
  <si>
    <t>Mar 03, 2020</t>
  </si>
  <si>
    <t>534.46K</t>
  </si>
  <si>
    <t>Mar 02, 2020</t>
  </si>
  <si>
    <t>Feb 28, 2020</t>
  </si>
  <si>
    <t>Feb 27, 2020</t>
  </si>
  <si>
    <t>727.99K</t>
  </si>
  <si>
    <t>Feb 26, 2020</t>
  </si>
  <si>
    <t>996.79K</t>
  </si>
  <si>
    <t>Feb 25, 2020</t>
  </si>
  <si>
    <t>861.69K</t>
  </si>
  <si>
    <t>Feb 24, 2020</t>
  </si>
  <si>
    <t>959.37K</t>
  </si>
  <si>
    <t>Feb 20, 2020</t>
  </si>
  <si>
    <t>911.20K</t>
  </si>
  <si>
    <t>Feb 19, 2020</t>
  </si>
  <si>
    <t>Feb 18, 2020</t>
  </si>
  <si>
    <t>839.72K</t>
  </si>
  <si>
    <t>Feb 17, 2020</t>
  </si>
  <si>
    <t>773.10K</t>
  </si>
  <si>
    <t>Feb 14, 2020</t>
  </si>
  <si>
    <t>Feb 13, 2020</t>
  </si>
  <si>
    <t>929.66K</t>
  </si>
  <si>
    <t>Feb 12, 2020</t>
  </si>
  <si>
    <t>879.58K</t>
  </si>
  <si>
    <t>Feb 11, 2020</t>
  </si>
  <si>
    <t>Feb 10, 2020</t>
  </si>
  <si>
    <t>2.06M</t>
  </si>
  <si>
    <t>Feb 07, 2020</t>
  </si>
  <si>
    <t>Feb 06, 2020</t>
  </si>
  <si>
    <t>Feb 05, 2020</t>
  </si>
  <si>
    <t>Feb 04, 2020 E</t>
  </si>
  <si>
    <t>3.98M</t>
  </si>
  <si>
    <t>Feb 03, 2020</t>
  </si>
  <si>
    <t>Feb 01, 2020</t>
  </si>
  <si>
    <t>Jan 31, 2020</t>
  </si>
  <si>
    <t>862.01K</t>
  </si>
  <si>
    <t>Jan 30, 2020</t>
  </si>
  <si>
    <t>Jan 29, 2020</t>
  </si>
  <si>
    <t>631.83K</t>
  </si>
  <si>
    <t>Jan 28, 2020</t>
  </si>
  <si>
    <t>957.27K</t>
  </si>
  <si>
    <t>Jan 27, 2020</t>
  </si>
  <si>
    <t>881.60K</t>
  </si>
  <si>
    <t>Jan 24, 2020</t>
  </si>
  <si>
    <t>2.52M</t>
  </si>
  <si>
    <t>Jan 23, 2020</t>
  </si>
  <si>
    <t>Jan 22, 2020</t>
  </si>
  <si>
    <t>1.75M</t>
  </si>
  <si>
    <t>Jan 21, 2020</t>
  </si>
  <si>
    <t>3.51M</t>
  </si>
  <si>
    <t>Jan 20, 2020</t>
  </si>
  <si>
    <t>Jan 17, 2020</t>
  </si>
  <si>
    <t>6.70M</t>
  </si>
  <si>
    <t>Jan 16, 2020</t>
  </si>
  <si>
    <t>60.47K</t>
  </si>
  <si>
    <t>Jan 15, 2020</t>
  </si>
  <si>
    <t>52.32K</t>
  </si>
  <si>
    <t>Jan 14, 2020</t>
  </si>
  <si>
    <t>80.68K</t>
  </si>
  <si>
    <t>Jan 13, 2020</t>
  </si>
  <si>
    <t>118.79K</t>
  </si>
  <si>
    <t>Jan 10, 2020</t>
  </si>
  <si>
    <t>3.34M</t>
  </si>
  <si>
    <t>Jan 09, 2020</t>
  </si>
  <si>
    <t>273.05K</t>
  </si>
  <si>
    <t>Jan 08, 2020</t>
  </si>
  <si>
    <t>Jan 07, 2020</t>
  </si>
  <si>
    <t>Jan 06, 2020</t>
  </si>
  <si>
    <t>9.50M</t>
  </si>
  <si>
    <t>Jan 03, 2020</t>
  </si>
  <si>
    <t>3.67M</t>
  </si>
  <si>
    <t>Jan 02, 2020</t>
  </si>
  <si>
    <t>3.09M</t>
  </si>
  <si>
    <t>Jan 01, 2020</t>
  </si>
  <si>
    <t>5.42M</t>
  </si>
  <si>
    <t>Dec 31, 2019</t>
  </si>
  <si>
    <t>Dec 30, 2019</t>
  </si>
  <si>
    <t>Dec 27, 2019</t>
  </si>
  <si>
    <t>5.37M</t>
  </si>
  <si>
    <t>Dec 26, 2019</t>
  </si>
  <si>
    <t>347.72K</t>
  </si>
  <si>
    <t>Dec 24, 2019</t>
  </si>
  <si>
    <t>Dec 23, 2019</t>
  </si>
  <si>
    <t>Dec 20, 2019</t>
  </si>
  <si>
    <t>617.64K</t>
  </si>
  <si>
    <t>Dec 19, 2019</t>
  </si>
  <si>
    <t>483.20K</t>
  </si>
  <si>
    <t>Dec 18, 2019</t>
  </si>
  <si>
    <t>690.74K</t>
  </si>
  <si>
    <t>Dec 17, 2019</t>
  </si>
  <si>
    <t>957.07K</t>
  </si>
  <si>
    <t>Dec 16, 2019</t>
  </si>
  <si>
    <t>2.16M</t>
  </si>
  <si>
    <t>Dec 13, 2019</t>
  </si>
  <si>
    <t>764.79K</t>
  </si>
  <si>
    <t>Dec 12, 2019</t>
  </si>
  <si>
    <t>Dec 11, 2019</t>
  </si>
  <si>
    <t>Dec 10, 2019</t>
  </si>
  <si>
    <t>Dec 09, 2019</t>
  </si>
  <si>
    <t>981.39K</t>
  </si>
  <si>
    <t>Dec 06, 2019</t>
  </si>
  <si>
    <t>Dec 05, 2019</t>
  </si>
  <si>
    <t>Dec 04, 2019</t>
  </si>
  <si>
    <t>6.95M</t>
  </si>
  <si>
    <t>Dec 03, 2019</t>
  </si>
  <si>
    <t>Dec 02, 2019</t>
  </si>
  <si>
    <t>3.12M</t>
  </si>
  <si>
    <t>Nov 29, 2019</t>
  </si>
  <si>
    <t>5.72M</t>
  </si>
  <si>
    <t>Nov 28, 2019</t>
  </si>
  <si>
    <t>3.05M</t>
  </si>
  <si>
    <t>Nov 27, 2019</t>
  </si>
  <si>
    <t>5.10M</t>
  </si>
  <si>
    <t>Nov 26, 2019</t>
  </si>
  <si>
    <t>Nov 25, 2019</t>
  </si>
  <si>
    <t>6.90M</t>
  </si>
  <si>
    <t>Nov 22, 2019</t>
  </si>
  <si>
    <t>4.23M</t>
  </si>
  <si>
    <t>Nov 21, 2019</t>
  </si>
  <si>
    <t>855.17K</t>
  </si>
  <si>
    <t>Nov 20, 2019</t>
  </si>
  <si>
    <t>Nov 19, 2019</t>
  </si>
  <si>
    <t>Nov 18, 2019</t>
  </si>
  <si>
    <t>643.26K</t>
  </si>
  <si>
    <t>Nov 15, 2019</t>
  </si>
  <si>
    <t>1.05M</t>
  </si>
  <si>
    <t>Nov 14, 2019</t>
  </si>
  <si>
    <t>Nov 13, 2019 E</t>
  </si>
  <si>
    <t>6.68M</t>
  </si>
  <si>
    <t>Nov 11, 2019</t>
  </si>
  <si>
    <t>4.14M</t>
  </si>
  <si>
    <t>Nov 08, 2019</t>
  </si>
  <si>
    <t>Nov 07, 2019</t>
  </si>
  <si>
    <t>911.50K</t>
  </si>
  <si>
    <t>Nov 06, 2019</t>
  </si>
  <si>
    <t>Nov 05, 2019</t>
  </si>
  <si>
    <t>963.02K</t>
  </si>
  <si>
    <t>Nov 04, 2019</t>
  </si>
  <si>
    <t>3.28M</t>
  </si>
  <si>
    <t>Nov 01, 2019</t>
  </si>
  <si>
    <t>937.09K</t>
  </si>
  <si>
    <t>Oct 31, 2019</t>
  </si>
  <si>
    <t>Oct 30, 2019</t>
  </si>
  <si>
    <t>Oct 29, 2019</t>
  </si>
  <si>
    <t>Oct 27, 2019</t>
  </si>
  <si>
    <t>Oct 25, 2019</t>
  </si>
  <si>
    <t>3.19M</t>
  </si>
  <si>
    <t>Oct 24, 2019</t>
  </si>
  <si>
    <t>Oct 23, 2019</t>
  </si>
  <si>
    <t>Oct 22, 2019</t>
  </si>
  <si>
    <t>Oct 18, 2019</t>
  </si>
  <si>
    <t>3.17M</t>
  </si>
  <si>
    <t>Oct 17, 2019</t>
  </si>
  <si>
    <t>8.40M</t>
  </si>
  <si>
    <t>Oct 16, 2019</t>
  </si>
  <si>
    <t>Oct 15, 2019</t>
  </si>
  <si>
    <t>2.72M</t>
  </si>
  <si>
    <t>Oct 14, 2019</t>
  </si>
  <si>
    <t>5.29M</t>
  </si>
  <si>
    <t>Oct 11, 2019</t>
  </si>
  <si>
    <t>6.38M</t>
  </si>
  <si>
    <t>Oct 10, 2019</t>
  </si>
  <si>
    <t>Oct 09, 2019</t>
  </si>
  <si>
    <t>6.94M</t>
  </si>
  <si>
    <t>Oct 07, 2019</t>
  </si>
  <si>
    <t>Oct 04, 2019</t>
  </si>
  <si>
    <t>Oct 03, 2019</t>
  </si>
  <si>
    <t>Oct 01, 2019</t>
  </si>
  <si>
    <t>Sep 30, 2019</t>
  </si>
  <si>
    <t>4.09M</t>
  </si>
  <si>
    <t>Sep 27, 2019</t>
  </si>
  <si>
    <t>Sep 26, 2019</t>
  </si>
  <si>
    <t>6.02M</t>
  </si>
  <si>
    <t>Sep 25, 2019</t>
  </si>
  <si>
    <t>910.88K</t>
  </si>
  <si>
    <t>Sep 24, 2019</t>
  </si>
  <si>
    <t>763.79K</t>
  </si>
  <si>
    <t>Sep 23, 2019</t>
  </si>
  <si>
    <t>Sep 20, 2019</t>
  </si>
  <si>
    <t>1.46M</t>
  </si>
  <si>
    <t>Sep 19, 2019</t>
  </si>
  <si>
    <t>Sep 18, 2019</t>
  </si>
  <si>
    <t>Sep 17, 2019</t>
  </si>
  <si>
    <t>1.97M</t>
  </si>
  <si>
    <t>Sep 16, 2019</t>
  </si>
  <si>
    <t>5.34M</t>
  </si>
  <si>
    <t>Sep 13, 2019</t>
  </si>
  <si>
    <t>706.13K</t>
  </si>
  <si>
    <t>Sep 12, 2019</t>
  </si>
  <si>
    <t>922.82K</t>
  </si>
  <si>
    <t>Sep 11, 2019</t>
  </si>
  <si>
    <t>Sep 09, 2019</t>
  </si>
  <si>
    <t>337.27K</t>
  </si>
  <si>
    <t>Sep 06, 2019</t>
  </si>
  <si>
    <t>278.21K</t>
  </si>
  <si>
    <t>Sep 05, 2019</t>
  </si>
  <si>
    <t>299.54K</t>
  </si>
  <si>
    <t>Sep 04, 2019</t>
  </si>
  <si>
    <t>266.07K</t>
  </si>
  <si>
    <t>Sep 03, 2019</t>
  </si>
  <si>
    <t>337.23K</t>
  </si>
  <si>
    <t>Aug 30, 2019</t>
  </si>
  <si>
    <t>Aug 29, 2019</t>
  </si>
  <si>
    <t>175.39K</t>
  </si>
  <si>
    <t>Aug 28, 2019</t>
  </si>
  <si>
    <t>292.46K</t>
  </si>
  <si>
    <t>Aug 27, 2019</t>
  </si>
  <si>
    <t>469.16K</t>
  </si>
  <si>
    <t>Aug 26, 2019</t>
  </si>
  <si>
    <t>445.22K</t>
  </si>
  <si>
    <t>Aug 23, 2019</t>
  </si>
  <si>
    <t>394.43K</t>
  </si>
  <si>
    <t>Aug 22, 2019</t>
  </si>
  <si>
    <t>486.73K</t>
  </si>
  <si>
    <t>Aug 21, 2019</t>
  </si>
  <si>
    <t>310.84K</t>
  </si>
  <si>
    <t>Aug 20, 2019</t>
  </si>
  <si>
    <t>298.64K</t>
  </si>
  <si>
    <t>Aug 19, 2019</t>
  </si>
  <si>
    <t>289.09K</t>
  </si>
  <si>
    <t>Aug 16, 2019</t>
  </si>
  <si>
    <t>348.50K</t>
  </si>
  <si>
    <t>Aug 14, 2019</t>
  </si>
  <si>
    <t>219.50K</t>
  </si>
  <si>
    <t>Aug 13, 2019</t>
  </si>
  <si>
    <t>393.92K</t>
  </si>
  <si>
    <t>Aug 09, 2019</t>
  </si>
  <si>
    <t>599.09K</t>
  </si>
  <si>
    <t>Aug 08, 2019</t>
  </si>
  <si>
    <t>860.69K</t>
  </si>
  <si>
    <t>Aug 07, 2019 E</t>
  </si>
  <si>
    <t>Aug 06, 2019</t>
  </si>
  <si>
    <t>584.38K</t>
  </si>
  <si>
    <t>Aug 05, 2019</t>
  </si>
  <si>
    <t>767.97K</t>
  </si>
  <si>
    <t>Aug 02, 2019</t>
  </si>
  <si>
    <t>932.02K</t>
  </si>
  <si>
    <t>Aug 01, 2019</t>
  </si>
  <si>
    <t>503.50K</t>
  </si>
  <si>
    <t>Jul 31, 2019</t>
  </si>
  <si>
    <t>473.06K</t>
  </si>
  <si>
    <t>Jul 30, 2019</t>
  </si>
  <si>
    <t>623.20K</t>
  </si>
  <si>
    <t>Jul 29, 2019</t>
  </si>
  <si>
    <t>328.74K</t>
  </si>
  <si>
    <t>Jul 26, 2019</t>
  </si>
  <si>
    <t>777.96K</t>
  </si>
  <si>
    <t>Jul 25, 2019</t>
  </si>
  <si>
    <t>677.10K</t>
  </si>
  <si>
    <t>Jul 24, 2019</t>
  </si>
  <si>
    <t>671.08K</t>
  </si>
  <si>
    <t>Jul 23, 2019</t>
  </si>
  <si>
    <t>Jul 22, 2019</t>
  </si>
  <si>
    <t>Jul 19, 2019</t>
  </si>
  <si>
    <t>Jul 18, 2019</t>
  </si>
  <si>
    <t>938.26K</t>
  </si>
  <si>
    <t>Jul 17, 2019</t>
  </si>
  <si>
    <t>705.79K</t>
  </si>
  <si>
    <t>Jul 16, 2019</t>
  </si>
  <si>
    <t>Jul 15, 2019</t>
  </si>
  <si>
    <t>967.17K</t>
  </si>
  <si>
    <t>Jul 12, 2019</t>
  </si>
  <si>
    <t>Jul 11, 2019</t>
  </si>
  <si>
    <t>Jul 10, 2019</t>
  </si>
  <si>
    <t>Jul 09, 2019</t>
  </si>
  <si>
    <t>5.88M</t>
  </si>
  <si>
    <t>Jul 08, 2019</t>
  </si>
  <si>
    <t>1.44M</t>
  </si>
  <si>
    <t>Jul 05, 2019</t>
  </si>
  <si>
    <t>Jul 04, 2019</t>
  </si>
  <si>
    <t>Jul 03, 2019</t>
  </si>
  <si>
    <t>Jul 02, 2019</t>
  </si>
  <si>
    <t>9.10M</t>
  </si>
  <si>
    <t>Jul 01, 2019</t>
  </si>
  <si>
    <t>Jun 28, 2019</t>
  </si>
  <si>
    <t>Jun 27, 2019</t>
  </si>
  <si>
    <t>520.76K</t>
  </si>
  <si>
    <t>Jun 26, 2019</t>
  </si>
  <si>
    <t>Jun 25, 2019</t>
  </si>
  <si>
    <t>420.53K</t>
  </si>
  <si>
    <t>Jun 24, 2019</t>
  </si>
  <si>
    <t>329.43K</t>
  </si>
  <si>
    <t>Jun 21, 2019</t>
  </si>
  <si>
    <t>544.87K</t>
  </si>
  <si>
    <t>Jun 20, 2019</t>
  </si>
  <si>
    <t>Jun 19, 2019</t>
  </si>
  <si>
    <t>716.30K</t>
  </si>
  <si>
    <t>Jun 18, 2019</t>
  </si>
  <si>
    <t>507.15K</t>
  </si>
  <si>
    <t>Jun 17, 2019</t>
  </si>
  <si>
    <t>463.84K</t>
  </si>
  <si>
    <t>Jun 14, 2019</t>
  </si>
  <si>
    <t>735.21K</t>
  </si>
  <si>
    <t>Jun 13, 2019</t>
  </si>
  <si>
    <t>878.61K</t>
  </si>
  <si>
    <t>Jun 12, 2019</t>
  </si>
  <si>
    <t>1.01M</t>
  </si>
  <si>
    <t>Jun 11, 2019</t>
  </si>
  <si>
    <t>373.55K</t>
  </si>
  <si>
    <t>Jun 10, 2019</t>
  </si>
  <si>
    <t>Jun 07, 2019</t>
  </si>
  <si>
    <t>958.80K</t>
  </si>
  <si>
    <t>Jun 06, 2019</t>
  </si>
  <si>
    <t>Jun 04, 2019</t>
  </si>
  <si>
    <t>Jun 03, 2019</t>
  </si>
  <si>
    <t>May 31, 2019</t>
  </si>
  <si>
    <t>733.08K</t>
  </si>
  <si>
    <t>May 30, 2019</t>
  </si>
  <si>
    <t>775.45K</t>
  </si>
  <si>
    <t>May 29, 2019</t>
  </si>
  <si>
    <t>May 28, 2019</t>
  </si>
  <si>
    <t>2.80M</t>
  </si>
  <si>
    <t>May 27, 2019</t>
  </si>
  <si>
    <t>728.28K</t>
  </si>
  <si>
    <t>May 24, 2019</t>
  </si>
  <si>
    <t>836.55K</t>
  </si>
  <si>
    <t>May 23, 2019</t>
  </si>
  <si>
    <t>May 22, 2019</t>
  </si>
  <si>
    <t>May 21, 2019</t>
  </si>
  <si>
    <t>May 20, 2019</t>
  </si>
  <si>
    <t>2.77M</t>
  </si>
  <si>
    <t>May 17, 2019</t>
  </si>
  <si>
    <t>605.74K</t>
  </si>
  <si>
    <t>May 16, 2019</t>
  </si>
  <si>
    <t>750.02K</t>
  </si>
  <si>
    <t>May 15, 2019 E</t>
  </si>
  <si>
    <t>991.43K</t>
  </si>
  <si>
    <t>May 14, 2019</t>
  </si>
  <si>
    <t>551.59K</t>
  </si>
  <si>
    <t>May 13, 2019</t>
  </si>
  <si>
    <t>388.13K</t>
  </si>
  <si>
    <t>May 10, 2019</t>
  </si>
  <si>
    <t>389.55K</t>
  </si>
  <si>
    <t>May 09, 2019</t>
  </si>
  <si>
    <t>704.89K</t>
  </si>
  <si>
    <t>May 08, 2019</t>
  </si>
  <si>
    <t>793.08K</t>
  </si>
  <si>
    <t>May 07, 2019</t>
  </si>
  <si>
    <t>752.89K</t>
  </si>
  <si>
    <t>May 06, 2019</t>
  </si>
  <si>
    <t>482.27K</t>
  </si>
  <si>
    <t>May 03, 2019</t>
  </si>
  <si>
    <t>432.76K</t>
  </si>
  <si>
    <t>May 02, 2019</t>
  </si>
  <si>
    <t>Apr 30, 2019</t>
  </si>
  <si>
    <t>958.20K</t>
  </si>
  <si>
    <t>Apr 26, 2019</t>
  </si>
  <si>
    <t>648.95K</t>
  </si>
  <si>
    <t>Apr 25, 2019</t>
  </si>
  <si>
    <t>599.11K</t>
  </si>
  <si>
    <t>Apr 24, 2019</t>
  </si>
  <si>
    <t>867.61K</t>
  </si>
  <si>
    <t>Apr 23, 2019</t>
  </si>
  <si>
    <t>Apr 22, 2019</t>
  </si>
  <si>
    <t>Apr 18, 2019</t>
  </si>
  <si>
    <t>Apr 16, 2019</t>
  </si>
  <si>
    <t>10.78M</t>
  </si>
  <si>
    <t>Apr 15, 2019</t>
  </si>
  <si>
    <t>598.60K</t>
  </si>
  <si>
    <t>Apr 12, 2019</t>
  </si>
  <si>
    <t>716.79K</t>
  </si>
  <si>
    <t>Apr 11, 2019</t>
  </si>
  <si>
    <t>592.64K</t>
  </si>
  <si>
    <t>Apr 10, 2019</t>
  </si>
  <si>
    <t>446.32K</t>
  </si>
  <si>
    <t>Apr 09, 2019</t>
  </si>
  <si>
    <t>434.73K</t>
  </si>
  <si>
    <t>Apr 08, 2019</t>
  </si>
  <si>
    <t>680.43K</t>
  </si>
  <si>
    <t>Apr 05, 2019</t>
  </si>
  <si>
    <t>258.02K</t>
  </si>
  <si>
    <t>Apr 04, 2019</t>
  </si>
  <si>
    <t>425.28K</t>
  </si>
  <si>
    <t>Apr 03, 2019</t>
  </si>
  <si>
    <t>368.04K</t>
  </si>
  <si>
    <t>Apr 02, 2019</t>
  </si>
  <si>
    <t>785.11K</t>
  </si>
  <si>
    <t>Apr 01, 2019</t>
  </si>
  <si>
    <t>780.25K</t>
  </si>
  <si>
    <t>Mar 29, 2019</t>
  </si>
  <si>
    <t>Mar 28, 2019</t>
  </si>
  <si>
    <t>498.01K</t>
  </si>
  <si>
    <t>Mar 27, 2019</t>
  </si>
  <si>
    <t>366.62K</t>
  </si>
  <si>
    <t>Mar 26, 2019</t>
  </si>
  <si>
    <t>480.55K</t>
  </si>
  <si>
    <t>Mar 25, 2019</t>
  </si>
  <si>
    <t>426.56K</t>
  </si>
  <si>
    <t>Mar 22, 2019</t>
  </si>
  <si>
    <t>505.50K</t>
  </si>
  <si>
    <t>Mar 20, 2019</t>
  </si>
  <si>
    <t>458.65K</t>
  </si>
  <si>
    <t>Mar 19, 2019</t>
  </si>
  <si>
    <t>514.59K</t>
  </si>
  <si>
    <t>Mar 18, 2019</t>
  </si>
  <si>
    <t>591.67K</t>
  </si>
  <si>
    <t>Mar 15, 2019</t>
  </si>
  <si>
    <t>886.00K</t>
  </si>
  <si>
    <t>Mar 14, 2019</t>
  </si>
  <si>
    <t>791.11K</t>
  </si>
  <si>
    <t>Mar 13, 2019</t>
  </si>
  <si>
    <t>Mar 12, 2019</t>
  </si>
  <si>
    <t>3.37M</t>
  </si>
  <si>
    <t>Mar 11, 2019</t>
  </si>
  <si>
    <t>515.57K</t>
  </si>
  <si>
    <t>Mar 08, 2019</t>
  </si>
  <si>
    <t>552.25K</t>
  </si>
  <si>
    <t>Mar 07, 2019</t>
  </si>
  <si>
    <t>816.82K</t>
  </si>
  <si>
    <t>Mar 06, 2019</t>
  </si>
  <si>
    <t>976.59K</t>
  </si>
  <si>
    <t>Mar 05, 2019</t>
  </si>
  <si>
    <t>Mar 01, 2019</t>
  </si>
  <si>
    <t>Feb 28, 2019</t>
  </si>
  <si>
    <t>305.91K</t>
  </si>
  <si>
    <t>Feb 27, 2019</t>
  </si>
  <si>
    <t>918.23K</t>
  </si>
  <si>
    <t>Feb 26, 2019</t>
  </si>
  <si>
    <t>602.01K</t>
  </si>
  <si>
    <t>Feb 25, 2019</t>
  </si>
  <si>
    <t>493.36K</t>
  </si>
  <si>
    <t>Feb 22, 2019</t>
  </si>
  <si>
    <t>788.76K</t>
  </si>
  <si>
    <t>Feb 21, 2019</t>
  </si>
  <si>
    <t>320.49K</t>
  </si>
  <si>
    <t>Feb 20, 2019</t>
  </si>
  <si>
    <t>220.60K</t>
  </si>
  <si>
    <t>Feb 19, 2019</t>
  </si>
  <si>
    <t>200.55K</t>
  </si>
  <si>
    <t>Feb 18, 2019</t>
  </si>
  <si>
    <t>238.51K</t>
  </si>
  <si>
    <t>Feb 15, 2019</t>
  </si>
  <si>
    <t>438.73K</t>
  </si>
  <si>
    <t>Feb 14, 2019</t>
  </si>
  <si>
    <t>418.34K</t>
  </si>
  <si>
    <t>Feb 13, 2019</t>
  </si>
  <si>
    <t>587.14K</t>
  </si>
  <si>
    <t>Feb 12, 2019</t>
  </si>
  <si>
    <t>216.30K</t>
  </si>
  <si>
    <t>Feb 11, 2019</t>
  </si>
  <si>
    <t>198.96K</t>
  </si>
  <si>
    <t>Feb 08, 2019</t>
  </si>
  <si>
    <t>190.27K</t>
  </si>
  <si>
    <t>Feb 07, 2019 E</t>
  </si>
  <si>
    <t>Feb 06, 2019</t>
  </si>
  <si>
    <t>345.01K</t>
  </si>
  <si>
    <t>Feb 05, 2019</t>
  </si>
  <si>
    <t>192.83K</t>
  </si>
  <si>
    <t>Feb 04, 2019</t>
  </si>
  <si>
    <t>251.42K</t>
  </si>
  <si>
    <t>Feb 01, 2019</t>
  </si>
  <si>
    <t>352.94K</t>
  </si>
  <si>
    <t>Jan 31, 2019</t>
  </si>
  <si>
    <t>733.19K</t>
  </si>
  <si>
    <t>Jan 30, 2019</t>
  </si>
  <si>
    <t>529.54K</t>
  </si>
  <si>
    <t>Jan 29, 2019</t>
  </si>
  <si>
    <t>542.96K</t>
  </si>
  <si>
    <t>Jan 28, 2019</t>
  </si>
  <si>
    <t>770.90K</t>
  </si>
  <si>
    <t>Jan 25, 2019</t>
  </si>
  <si>
    <t>250.18K</t>
  </si>
  <si>
    <t>Jan 24, 2019</t>
  </si>
  <si>
    <t>119.05K</t>
  </si>
  <si>
    <t>Jan 23, 2019</t>
  </si>
  <si>
    <t>113.54K</t>
  </si>
  <si>
    <t>Jan 22, 2019</t>
  </si>
  <si>
    <t>243.34K</t>
  </si>
  <si>
    <t>Jan 21, 2019</t>
  </si>
  <si>
    <t>113.14K</t>
  </si>
  <si>
    <t>Jan 18, 2019</t>
  </si>
  <si>
    <t>180.16K</t>
  </si>
  <si>
    <t>Jan 17, 2019</t>
  </si>
  <si>
    <t>221.46K</t>
  </si>
  <si>
    <t>Jan 16, 2019</t>
  </si>
  <si>
    <t>167.24K</t>
  </si>
  <si>
    <t>Jan 15, 2019</t>
  </si>
  <si>
    <t>228.07K</t>
  </si>
  <si>
    <t>Jan 14, 2019</t>
  </si>
  <si>
    <t>269.87K</t>
  </si>
  <si>
    <t>Jan 11, 2019</t>
  </si>
  <si>
    <t>346.64K</t>
  </si>
  <si>
    <t>Jan 10, 2019</t>
  </si>
  <si>
    <t>82.57K</t>
  </si>
  <si>
    <t>Jan 09, 2019</t>
  </si>
  <si>
    <t>160.41K</t>
  </si>
  <si>
    <t>Jan 08, 2019</t>
  </si>
  <si>
    <t>259.22K</t>
  </si>
  <si>
    <t>Jan 07, 2019</t>
  </si>
  <si>
    <t>292.86K</t>
  </si>
  <si>
    <t>Jan 04, 2019</t>
  </si>
  <si>
    <t>169.98K</t>
  </si>
  <si>
    <t>Jan 03, 2019</t>
  </si>
  <si>
    <t>211.04K</t>
  </si>
  <si>
    <t>Jan 02, 2019</t>
  </si>
  <si>
    <t>288.83K</t>
  </si>
  <si>
    <t>Jan 01, 2019</t>
  </si>
  <si>
    <t>105.17K</t>
  </si>
  <si>
    <t>Summary</t>
  </si>
  <si>
    <t>Highest</t>
  </si>
  <si>
    <t>Lowest</t>
  </si>
  <si>
    <t>Average</t>
  </si>
  <si>
    <t>Chg. %</t>
  </si>
  <si>
    <t>Row Labels</t>
  </si>
  <si>
    <t>0</t>
  </si>
  <si>
    <t>4</t>
  </si>
  <si>
    <t>5</t>
  </si>
  <si>
    <t>7</t>
  </si>
  <si>
    <t>8</t>
  </si>
  <si>
    <t>9</t>
  </si>
  <si>
    <t>Grand Total</t>
  </si>
  <si>
    <t>Count of Volume</t>
  </si>
  <si>
    <t>(All)</t>
  </si>
  <si>
    <t>1st Digit Options</t>
  </si>
  <si>
    <t>Count of 1st Digit</t>
  </si>
  <si>
    <t>% of each Digit</t>
  </si>
  <si>
    <t>(in millions)</t>
  </si>
  <si>
    <t>Years</t>
  </si>
  <si>
    <t>Revenue</t>
  </si>
  <si>
    <t xml:space="preserve">gross profit </t>
  </si>
  <si>
    <t>Cost of Goods Sold</t>
  </si>
  <si>
    <t>Selling, General, &amp; Admin. Expense</t>
  </si>
  <si>
    <t>Net Income from Continuing Operations</t>
  </si>
  <si>
    <t>Accounts Receivables</t>
  </si>
  <si>
    <t>Current Assets</t>
  </si>
  <si>
    <t>Property, Plants, &amp; Equipment</t>
  </si>
  <si>
    <t>Total long term investments/Securities(1)</t>
  </si>
  <si>
    <t>Total Assets</t>
  </si>
  <si>
    <t>Current Liabilities</t>
  </si>
  <si>
    <t>Total Long-term Debt</t>
  </si>
  <si>
    <t>Cash Flow from Operations</t>
  </si>
  <si>
    <t xml:space="preserve">Benish M score </t>
  </si>
  <si>
    <t>DSRI = (Net Receivablest / Salest) / Net Receivables t-1 / Sales t-1)</t>
  </si>
  <si>
    <t>GMI = [(Sales t-1– COGS t-1) / Sales t-1] / [(Salest – COGSt) / Salest]</t>
  </si>
  <si>
    <t>CY Non Current assets except PPE/total assets/PYNon Current assets except PPE/total assets</t>
  </si>
  <si>
    <t>SGI = Salest / Salest-1</t>
  </si>
  <si>
    <t>DEPI = (Depreciation t-1/ (PP&amp;E t-1 + Depreciation t-1)) / (Depreciation t / (PP&amp;E t + Depreciation t))</t>
  </si>
  <si>
    <t>SGAI = (SG&amp;A Expense t / Sales t) / (SG&amp;A Expense t-1/ Sales t-1)</t>
  </si>
  <si>
    <t>LVGI = [(Current Liabilities t + Total Long Term Debt t) / Total Assets t] / [(Current Liabilities t-1 + Total Long Term Debt t-1) / Total Assets t-1]</t>
  </si>
  <si>
    <t>TATA = (Income from the Continuing Operations t – Cash Flows from the Operations t) / Total Assets t</t>
  </si>
  <si>
    <t xml:space="preserve">Beneish M-Score </t>
  </si>
  <si>
    <t>Year</t>
  </si>
  <si>
    <t>retained earnings</t>
  </si>
  <si>
    <t>market cap</t>
  </si>
  <si>
    <t xml:space="preserve">Total liabilities </t>
  </si>
  <si>
    <t xml:space="preserve">Interest expenses </t>
  </si>
  <si>
    <t>Pre-income tax</t>
  </si>
  <si>
    <t>X1</t>
  </si>
  <si>
    <t>X1=(Total Current Assets - Total Current Liabilities)	/Total Assets</t>
  </si>
  <si>
    <t>X2</t>
  </si>
  <si>
    <t>X2=Retained Earnings/Total Assets</t>
  </si>
  <si>
    <t>X3</t>
  </si>
  <si>
    <t>X3=Earnings Before Interest and Taxes/Total Assets</t>
  </si>
  <si>
    <t>X4</t>
  </si>
  <si>
    <t>X4=Market Value Equity	/Book Value of Total Liabilities</t>
  </si>
  <si>
    <t>X5</t>
  </si>
  <si>
    <t>X5=Revenue/Total Assets</t>
  </si>
  <si>
    <t>Altman Z-score</t>
  </si>
  <si>
    <t>Particulars</t>
  </si>
  <si>
    <t>Gross profit</t>
  </si>
  <si>
    <t>Property, Plants, &amp; Equipment (M)</t>
  </si>
  <si>
    <t>Total long term investment</t>
  </si>
  <si>
    <t>Total Assets (MC)</t>
  </si>
  <si>
    <t>Current Liabilities(MC)</t>
  </si>
  <si>
    <t>Total Long-term Debt (MC)</t>
  </si>
  <si>
    <t>Actual</t>
  </si>
  <si>
    <t>Predicted</t>
  </si>
  <si>
    <t>CANB</t>
  </si>
  <si>
    <t>PROFIT &amp; LOSS ACCOUNT OF SBI (in Rs. Cr.)</t>
  </si>
  <si>
    <t>PROFIT &amp; LOSS ACCOUNT OF CAN (in Rs. Cr.)</t>
  </si>
  <si>
    <t>PROFIT &amp; LOSS ACCOUNT OF BOB (in Rs. Cr.)</t>
  </si>
  <si>
    <t>PROFIT &amp; LOSS ACCOUNT OF BOM (in Rs. Cr.)</t>
  </si>
  <si>
    <t>PROFIT &amp; LOSS ACCOUNT OF PNB (in Rs. Cr.)</t>
  </si>
  <si>
    <t>PROFIT &amp; LOSS ACCOUNT OF UBOI (in Rs. Cr.)</t>
  </si>
  <si>
    <t>PROFIT &amp; LOSS ACCOUNT OF BOI (in Rs. Cr.)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</si>
</sst>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1"/>
      <color theme="1"/>
      <name val="Calibri"/>
      <family val="2"/>
      <scheme val="minor"/>
    </font>
    <font>
      <b/>
      <sz val="11"/>
      <color theme="0"/>
      <name val="Calibri"/>
      <family val="2"/>
      <scheme val="minor"/>
    </font>
    <font>
      <b/>
      <sz val="11"/>
      <color theme="1"/>
      <name val="Calibri"/>
      <family val="2"/>
      <scheme val="minor"/>
    </font>
    <font>
      <b/>
      <sz val="8"/>
      <color rgb="FF333333"/>
      <name val="Arial"/>
      <family val="2"/>
    </font>
    <font>
      <sz val="10"/>
      <color theme="1"/>
      <name val="Arial"/>
      <family val="2"/>
    </font>
    <font>
      <b/>
      <sz val="10"/>
      <color theme="1"/>
      <name val="Arial"/>
      <family val="2"/>
    </font>
    <font>
      <sz val="10"/>
      <color rgb="FF212529"/>
      <name val="Roboto"/>
    </font>
    <font>
      <sz val="11"/>
      <color theme="1"/>
      <name val="Calibri"/>
      <family val="2"/>
      <scheme val="minor"/>
    </font>
    <font>
      <sz val="8"/>
      <name val="Calibri"/>
      <family val="2"/>
      <scheme val="minor"/>
    </font>
    <font>
      <sz val="11"/>
      <color rgb="FF000000"/>
      <name val="Calibri"/>
      <family val="2"/>
      <scheme val="minor"/>
    </font>
    <font>
      <sz val="11"/>
      <color rgb="FF66758A"/>
      <name val="Arial"/>
      <family val="2"/>
    </font>
    <font>
      <sz val="11"/>
      <color rgb="FF000000"/>
      <name val="Arial"/>
      <family val="2"/>
    </font>
    <font>
      <sz val="11"/>
      <color rgb="FF0EA600"/>
      <name val="Arial"/>
      <family val="2"/>
    </font>
    <font>
      <sz val="11"/>
      <color rgb="FFFF0000"/>
      <name val="Arial"/>
      <family val="2"/>
    </font>
    <font>
      <u/>
      <sz val="11"/>
      <color theme="10"/>
      <name val="Calibri"/>
      <family val="2"/>
      <scheme val="minor"/>
    </font>
    <font>
      <sz val="14"/>
      <color theme="1"/>
      <name val="Times New Roman"/>
      <family val="1"/>
    </font>
    <font>
      <sz val="7"/>
      <color rgb="FF000000"/>
      <name val="Courier New"/>
      <family val="3"/>
    </font>
    <font>
      <sz val="8"/>
      <color rgb="FF000000"/>
      <name val="Arial"/>
      <family val="2"/>
    </font>
  </fonts>
  <fills count="33">
    <fill>
      <patternFill patternType="none"/>
    </fill>
    <fill>
      <patternFill patternType="gray125"/>
    </fill>
    <fill>
      <patternFill patternType="solid">
        <fgColor theme="3" tint="0.39997558519241921"/>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theme="2"/>
        <bgColor indexed="64"/>
      </patternFill>
    </fill>
    <fill>
      <patternFill patternType="solid">
        <fgColor rgb="FF002060"/>
        <bgColor indexed="64"/>
      </patternFill>
    </fill>
    <fill>
      <patternFill patternType="solid">
        <fgColor rgb="FF00FF00"/>
        <bgColor indexed="64"/>
      </patternFill>
    </fill>
    <fill>
      <patternFill patternType="solid">
        <fgColor rgb="FF00FFFF"/>
        <bgColor indexed="64"/>
      </patternFill>
    </fill>
    <fill>
      <patternFill patternType="solid">
        <fgColor rgb="FFFF00FF"/>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0" tint="-0.499984740745262"/>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0"/>
        <bgColor indexed="64"/>
      </patternFill>
    </fill>
    <fill>
      <patternFill patternType="solid">
        <fgColor rgb="FFFFFFFF"/>
        <bgColor indexed="64"/>
      </patternFill>
    </fill>
    <fill>
      <patternFill patternType="solid">
        <fgColor rgb="FFF2F2F2"/>
        <bgColor indexed="64"/>
      </patternFill>
    </fill>
    <fill>
      <patternFill patternType="solid">
        <fgColor theme="3" tint="0.79998168889431442"/>
        <bgColor indexed="64"/>
      </patternFill>
    </fill>
    <fill>
      <patternFill patternType="solid">
        <fgColor rgb="FFFFFF00"/>
        <bgColor indexed="64"/>
      </patternFill>
    </fill>
  </fills>
  <borders count="38">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style="medium">
        <color rgb="FFCCCCCC"/>
      </left>
      <right/>
      <top style="medium">
        <color rgb="FFCCCCCC"/>
      </top>
      <bottom style="medium">
        <color rgb="FF000000"/>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medium">
        <color rgb="FFE3EAF2"/>
      </right>
      <top/>
      <bottom/>
      <diagonal/>
    </border>
    <border>
      <left style="medium">
        <color indexed="64"/>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2">
    <xf numFmtId="0" fontId="0" fillId="0" borderId="0"/>
    <xf numFmtId="0" fontId="14" fillId="0" borderId="0" applyNumberFormat="0" applyFill="0" applyBorder="0" applyAlignment="0" applyProtection="0"/>
  </cellStyleXfs>
  <cellXfs count="217">
    <xf numFmtId="0" fontId="0" fillId="0" borderId="0" xfId="0"/>
    <xf numFmtId="0" fontId="0" fillId="0" borderId="0" xfId="0" applyAlignment="1">
      <alignment horizontal="center" vertical="center"/>
    </xf>
    <xf numFmtId="0" fontId="2" fillId="3" borderId="1" xfId="0" applyFont="1" applyFill="1" applyBorder="1" applyAlignment="1">
      <alignment horizontal="center" vertical="center"/>
    </xf>
    <xf numFmtId="0" fontId="0" fillId="0" borderId="2" xfId="0" applyBorder="1" applyAlignment="1">
      <alignment horizontal="center" vertical="center"/>
    </xf>
    <xf numFmtId="4" fontId="0" fillId="0" borderId="2" xfId="0" applyNumberFormat="1" applyBorder="1" applyAlignment="1">
      <alignment horizontal="center" vertical="center"/>
    </xf>
    <xf numFmtId="0" fontId="2" fillId="5" borderId="2" xfId="0" applyFont="1" applyFill="1" applyBorder="1" applyAlignment="1">
      <alignment horizontal="center" vertical="center"/>
    </xf>
    <xf numFmtId="0" fontId="3" fillId="6" borderId="2" xfId="0" applyFont="1" applyFill="1" applyBorder="1" applyAlignment="1">
      <alignment horizontal="center" vertical="center" wrapText="1"/>
    </xf>
    <xf numFmtId="17" fontId="3" fillId="6" borderId="2" xfId="0" applyNumberFormat="1" applyFont="1" applyFill="1" applyBorder="1" applyAlignment="1">
      <alignment horizontal="center" vertical="center" wrapText="1"/>
    </xf>
    <xf numFmtId="0" fontId="2" fillId="7" borderId="2" xfId="0" applyFont="1" applyFill="1" applyBorder="1" applyAlignment="1">
      <alignment horizontal="center" vertical="center"/>
    </xf>
    <xf numFmtId="4" fontId="2" fillId="7" borderId="2" xfId="0" applyNumberFormat="1" applyFont="1" applyFill="1" applyBorder="1" applyAlignment="1">
      <alignment horizontal="center" vertical="center"/>
    </xf>
    <xf numFmtId="0" fontId="2" fillId="3" borderId="2" xfId="0" applyFont="1" applyFill="1" applyBorder="1" applyAlignment="1">
      <alignment horizontal="center" vertical="center"/>
    </xf>
    <xf numFmtId="0" fontId="2" fillId="8" borderId="2" xfId="0" applyFont="1" applyFill="1" applyBorder="1" applyAlignment="1">
      <alignment horizontal="center" vertical="center"/>
    </xf>
    <xf numFmtId="4" fontId="2" fillId="8" borderId="2" xfId="0" applyNumberFormat="1" applyFont="1" applyFill="1" applyBorder="1" applyAlignment="1">
      <alignment horizontal="center" vertical="center"/>
    </xf>
    <xf numFmtId="0" fontId="2" fillId="9" borderId="2" xfId="0" applyFont="1" applyFill="1" applyBorder="1" applyAlignment="1">
      <alignment horizontal="center" vertical="center"/>
    </xf>
    <xf numFmtId="4" fontId="2" fillId="9" borderId="2" xfId="0" applyNumberFormat="1" applyFont="1" applyFill="1" applyBorder="1" applyAlignment="1">
      <alignment horizontal="center" vertical="center"/>
    </xf>
    <xf numFmtId="0" fontId="2" fillId="10" borderId="2" xfId="0" applyFont="1" applyFill="1" applyBorder="1" applyAlignment="1">
      <alignment horizontal="center" vertical="center"/>
    </xf>
    <xf numFmtId="4" fontId="2" fillId="10" borderId="2" xfId="0" applyNumberFormat="1" applyFont="1" applyFill="1" applyBorder="1" applyAlignment="1">
      <alignment horizontal="center" vertical="center"/>
    </xf>
    <xf numFmtId="10" fontId="2" fillId="7" borderId="2" xfId="0" applyNumberFormat="1" applyFont="1" applyFill="1" applyBorder="1" applyAlignment="1">
      <alignment horizontal="center" vertical="center"/>
    </xf>
    <xf numFmtId="10" fontId="2" fillId="8" borderId="2" xfId="0" applyNumberFormat="1" applyFont="1" applyFill="1" applyBorder="1" applyAlignment="1">
      <alignment horizontal="center" vertical="center"/>
    </xf>
    <xf numFmtId="10" fontId="2" fillId="9" borderId="2" xfId="0" applyNumberFormat="1" applyFont="1" applyFill="1" applyBorder="1" applyAlignment="1">
      <alignment horizontal="center" vertical="center"/>
    </xf>
    <xf numFmtId="10" fontId="2" fillId="10" borderId="2" xfId="0" applyNumberFormat="1" applyFont="1" applyFill="1" applyBorder="1" applyAlignment="1">
      <alignment horizontal="center" vertical="center"/>
    </xf>
    <xf numFmtId="17" fontId="3" fillId="6" borderId="1" xfId="0" applyNumberFormat="1" applyFont="1" applyFill="1" applyBorder="1" applyAlignment="1">
      <alignment horizontal="center" vertical="center" wrapText="1"/>
    </xf>
    <xf numFmtId="0" fontId="2" fillId="5" borderId="1" xfId="0" applyFont="1" applyFill="1" applyBorder="1" applyAlignment="1">
      <alignment horizontal="center" vertical="center"/>
    </xf>
    <xf numFmtId="4" fontId="2" fillId="7" borderId="1" xfId="0" applyNumberFormat="1" applyFont="1" applyFill="1" applyBorder="1" applyAlignment="1">
      <alignment horizontal="center" vertical="center"/>
    </xf>
    <xf numFmtId="0" fontId="2" fillId="7" borderId="1" xfId="0" applyFont="1" applyFill="1" applyBorder="1" applyAlignment="1">
      <alignment horizontal="center" vertical="center"/>
    </xf>
    <xf numFmtId="4" fontId="2" fillId="8" borderId="1" xfId="0" applyNumberFormat="1" applyFont="1" applyFill="1" applyBorder="1" applyAlignment="1">
      <alignment horizontal="center" vertical="center"/>
    </xf>
    <xf numFmtId="0" fontId="2" fillId="8" borderId="1" xfId="0" applyFont="1" applyFill="1" applyBorder="1" applyAlignment="1">
      <alignment horizontal="center" vertical="center"/>
    </xf>
    <xf numFmtId="4" fontId="2" fillId="9" borderId="1" xfId="0" applyNumberFormat="1" applyFont="1" applyFill="1" applyBorder="1" applyAlignment="1">
      <alignment horizontal="center" vertical="center"/>
    </xf>
    <xf numFmtId="0" fontId="2" fillId="9" borderId="1" xfId="0" applyFont="1" applyFill="1" applyBorder="1" applyAlignment="1">
      <alignment horizontal="center" vertical="center"/>
    </xf>
    <xf numFmtId="0" fontId="2" fillId="10" borderId="1" xfId="0" applyFont="1" applyFill="1" applyBorder="1" applyAlignment="1">
      <alignment horizontal="center" vertical="center"/>
    </xf>
    <xf numFmtId="4" fontId="2" fillId="10" borderId="1" xfId="0" applyNumberFormat="1" applyFont="1" applyFill="1" applyBorder="1" applyAlignment="1">
      <alignment horizontal="center" vertical="center"/>
    </xf>
    <xf numFmtId="0" fontId="0" fillId="0" borderId="3" xfId="0" applyBorder="1" applyAlignment="1">
      <alignment horizontal="center" vertical="center"/>
    </xf>
    <xf numFmtId="0" fontId="2" fillId="5" borderId="7" xfId="0" applyFont="1" applyFill="1" applyBorder="1" applyAlignment="1">
      <alignment horizontal="center" vertical="center"/>
    </xf>
    <xf numFmtId="0" fontId="2" fillId="5" borderId="8" xfId="0" applyFont="1" applyFill="1" applyBorder="1" applyAlignment="1">
      <alignment horizontal="center" vertical="center"/>
    </xf>
    <xf numFmtId="0" fontId="0" fillId="0" borderId="1" xfId="0" applyBorder="1" applyAlignment="1">
      <alignment horizontal="center" vertical="center"/>
    </xf>
    <xf numFmtId="0" fontId="2" fillId="10" borderId="12" xfId="0" applyFont="1" applyFill="1" applyBorder="1" applyAlignment="1">
      <alignment horizontal="center" vertical="center"/>
    </xf>
    <xf numFmtId="0" fontId="0" fillId="10" borderId="12" xfId="0" applyFill="1" applyBorder="1" applyAlignment="1">
      <alignment horizontal="center" vertical="center"/>
    </xf>
    <xf numFmtId="0" fontId="0" fillId="0" borderId="13" xfId="0" applyBorder="1" applyAlignment="1">
      <alignment horizontal="center" vertical="center"/>
    </xf>
    <xf numFmtId="17" fontId="3" fillId="6" borderId="7" xfId="0" applyNumberFormat="1" applyFont="1" applyFill="1" applyBorder="1" applyAlignment="1">
      <alignment horizontal="center" vertical="center" wrapText="1"/>
    </xf>
    <xf numFmtId="17" fontId="3" fillId="6" borderId="8" xfId="0" applyNumberFormat="1" applyFont="1" applyFill="1" applyBorder="1" applyAlignment="1">
      <alignment horizontal="center" vertical="center" wrapText="1"/>
    </xf>
    <xf numFmtId="10" fontId="2" fillId="7" borderId="7" xfId="0" applyNumberFormat="1" applyFont="1" applyFill="1" applyBorder="1" applyAlignment="1">
      <alignment horizontal="center" vertical="center"/>
    </xf>
    <xf numFmtId="10" fontId="2" fillId="7" borderId="8" xfId="0" applyNumberFormat="1" applyFont="1" applyFill="1" applyBorder="1" applyAlignment="1">
      <alignment horizontal="center" vertical="center"/>
    </xf>
    <xf numFmtId="10" fontId="2" fillId="7" borderId="9" xfId="0" applyNumberFormat="1" applyFont="1" applyFill="1" applyBorder="1" applyAlignment="1">
      <alignment horizontal="center" vertical="center"/>
    </xf>
    <xf numFmtId="10" fontId="2" fillId="7" borderId="10" xfId="0" applyNumberFormat="1" applyFont="1" applyFill="1" applyBorder="1" applyAlignment="1">
      <alignment horizontal="center" vertical="center"/>
    </xf>
    <xf numFmtId="10" fontId="2" fillId="7" borderId="11" xfId="0" applyNumberFormat="1" applyFont="1" applyFill="1" applyBorder="1" applyAlignment="1">
      <alignment horizontal="center" vertical="center"/>
    </xf>
    <xf numFmtId="0" fontId="0" fillId="3" borderId="4" xfId="0" applyFill="1" applyBorder="1" applyAlignment="1">
      <alignment horizontal="center" vertical="center"/>
    </xf>
    <xf numFmtId="0" fontId="0" fillId="3" borderId="5" xfId="0" applyFill="1" applyBorder="1" applyAlignment="1">
      <alignment horizontal="center" vertical="center"/>
    </xf>
    <xf numFmtId="0" fontId="0" fillId="3" borderId="6" xfId="0" applyFill="1" applyBorder="1" applyAlignment="1">
      <alignment horizontal="center" vertical="center"/>
    </xf>
    <xf numFmtId="10" fontId="2" fillId="8" borderId="7" xfId="0" applyNumberFormat="1" applyFont="1" applyFill="1" applyBorder="1" applyAlignment="1">
      <alignment horizontal="center" vertical="center"/>
    </xf>
    <xf numFmtId="10" fontId="2" fillId="8" borderId="8" xfId="0" applyNumberFormat="1" applyFont="1" applyFill="1" applyBorder="1" applyAlignment="1">
      <alignment horizontal="center" vertical="center"/>
    </xf>
    <xf numFmtId="10" fontId="2" fillId="8" borderId="9" xfId="0" applyNumberFormat="1" applyFont="1" applyFill="1" applyBorder="1" applyAlignment="1">
      <alignment horizontal="center" vertical="center"/>
    </xf>
    <xf numFmtId="10" fontId="2" fillId="8" borderId="10" xfId="0" applyNumberFormat="1" applyFont="1" applyFill="1" applyBorder="1" applyAlignment="1">
      <alignment horizontal="center" vertical="center"/>
    </xf>
    <xf numFmtId="10" fontId="2" fillId="8" borderId="11" xfId="0" applyNumberFormat="1" applyFont="1" applyFill="1" applyBorder="1" applyAlignment="1">
      <alignment horizontal="center" vertical="center"/>
    </xf>
    <xf numFmtId="10" fontId="2" fillId="9" borderId="4" xfId="0" applyNumberFormat="1" applyFont="1" applyFill="1" applyBorder="1" applyAlignment="1">
      <alignment horizontal="center" vertical="center"/>
    </xf>
    <xf numFmtId="10" fontId="2" fillId="9" borderId="5" xfId="0" applyNumberFormat="1" applyFont="1" applyFill="1" applyBorder="1" applyAlignment="1">
      <alignment horizontal="center" vertical="center"/>
    </xf>
    <xf numFmtId="10" fontId="2" fillId="9" borderId="6" xfId="0" applyNumberFormat="1" applyFont="1" applyFill="1" applyBorder="1" applyAlignment="1">
      <alignment horizontal="center" vertical="center"/>
    </xf>
    <xf numFmtId="10" fontId="2" fillId="9" borderId="7" xfId="0" applyNumberFormat="1" applyFont="1" applyFill="1" applyBorder="1" applyAlignment="1">
      <alignment horizontal="center" vertical="center"/>
    </xf>
    <xf numFmtId="10" fontId="2" fillId="9" borderId="8" xfId="0" applyNumberFormat="1" applyFont="1" applyFill="1" applyBorder="1" applyAlignment="1">
      <alignment horizontal="center" vertical="center"/>
    </xf>
    <xf numFmtId="10" fontId="2" fillId="9" borderId="9" xfId="0" applyNumberFormat="1" applyFont="1" applyFill="1" applyBorder="1" applyAlignment="1">
      <alignment horizontal="center" vertical="center"/>
    </xf>
    <xf numFmtId="10" fontId="2" fillId="9" borderId="10" xfId="0" applyNumberFormat="1" applyFont="1" applyFill="1" applyBorder="1" applyAlignment="1">
      <alignment horizontal="center" vertical="center"/>
    </xf>
    <xf numFmtId="10" fontId="2" fillId="9" borderId="11" xfId="0" applyNumberFormat="1" applyFont="1" applyFill="1" applyBorder="1" applyAlignment="1">
      <alignment horizontal="center" vertical="center"/>
    </xf>
    <xf numFmtId="10" fontId="2" fillId="10" borderId="4" xfId="0" applyNumberFormat="1" applyFont="1" applyFill="1" applyBorder="1" applyAlignment="1">
      <alignment horizontal="center" vertical="center"/>
    </xf>
    <xf numFmtId="10" fontId="2" fillId="10" borderId="5" xfId="0" applyNumberFormat="1" applyFont="1" applyFill="1" applyBorder="1" applyAlignment="1">
      <alignment horizontal="center" vertical="center"/>
    </xf>
    <xf numFmtId="10" fontId="2" fillId="10" borderId="6" xfId="0" applyNumberFormat="1" applyFont="1" applyFill="1" applyBorder="1" applyAlignment="1">
      <alignment horizontal="center" vertical="center"/>
    </xf>
    <xf numFmtId="10" fontId="2" fillId="10" borderId="7" xfId="0" applyNumberFormat="1" applyFont="1" applyFill="1" applyBorder="1" applyAlignment="1">
      <alignment horizontal="center" vertical="center"/>
    </xf>
    <xf numFmtId="10" fontId="2" fillId="10" borderId="8" xfId="0" applyNumberFormat="1" applyFont="1" applyFill="1"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4" fillId="0" borderId="20" xfId="0" applyFont="1" applyBorder="1" applyAlignment="1">
      <alignment horizontal="center" vertical="center" wrapText="1"/>
    </xf>
    <xf numFmtId="0" fontId="4" fillId="12" borderId="20" xfId="0" applyFont="1" applyFill="1" applyBorder="1" applyAlignment="1">
      <alignment horizontal="center" vertical="center" wrapText="1"/>
    </xf>
    <xf numFmtId="0" fontId="4" fillId="13" borderId="20" xfId="0" applyFont="1" applyFill="1" applyBorder="1" applyAlignment="1">
      <alignment horizontal="center" vertical="center" wrapText="1"/>
    </xf>
    <xf numFmtId="0" fontId="4" fillId="14" borderId="20" xfId="0" applyFont="1" applyFill="1" applyBorder="1" applyAlignment="1">
      <alignment horizontal="center" vertical="center" wrapText="1"/>
    </xf>
    <xf numFmtId="0" fontId="6" fillId="13" borderId="21" xfId="0" applyFont="1" applyFill="1" applyBorder="1" applyAlignment="1">
      <alignment horizontal="center" vertical="center" wrapText="1"/>
    </xf>
    <xf numFmtId="0" fontId="6" fillId="14" borderId="21" xfId="0" applyFont="1" applyFill="1" applyBorder="1" applyAlignment="1">
      <alignment horizontal="center" vertical="center" wrapText="1"/>
    </xf>
    <xf numFmtId="0" fontId="5" fillId="0" borderId="22" xfId="0" applyFont="1" applyBorder="1" applyAlignment="1">
      <alignment horizontal="center" vertical="center" wrapText="1"/>
    </xf>
    <xf numFmtId="0" fontId="4" fillId="12" borderId="23" xfId="0" applyFont="1" applyFill="1" applyBorder="1" applyAlignment="1">
      <alignment horizontal="center" vertical="center" wrapText="1"/>
    </xf>
    <xf numFmtId="0" fontId="4" fillId="13" borderId="23" xfId="0" applyFont="1" applyFill="1" applyBorder="1" applyAlignment="1">
      <alignment horizontal="center" vertical="center" wrapText="1"/>
    </xf>
    <xf numFmtId="0" fontId="6" fillId="13" borderId="24" xfId="0" applyFont="1" applyFill="1" applyBorder="1" applyAlignment="1">
      <alignment horizontal="center" vertical="center" wrapText="1"/>
    </xf>
    <xf numFmtId="0" fontId="4" fillId="14" borderId="23" xfId="0" applyFont="1" applyFill="1" applyBorder="1" applyAlignment="1">
      <alignment horizontal="center" vertical="center" wrapText="1"/>
    </xf>
    <xf numFmtId="0" fontId="6" fillId="14" borderId="24" xfId="0" applyFont="1" applyFill="1" applyBorder="1" applyAlignment="1">
      <alignment horizontal="center" vertical="center" wrapText="1"/>
    </xf>
    <xf numFmtId="0" fontId="4" fillId="0" borderId="25" xfId="0" applyFont="1" applyBorder="1" applyAlignment="1">
      <alignment horizontal="center" vertical="center" wrapText="1"/>
    </xf>
    <xf numFmtId="17" fontId="5" fillId="0" borderId="26" xfId="0" applyNumberFormat="1" applyFont="1" applyBorder="1" applyAlignment="1">
      <alignment horizontal="center" vertical="center" wrapText="1"/>
    </xf>
    <xf numFmtId="0" fontId="4" fillId="14" borderId="27" xfId="0" applyFont="1" applyFill="1" applyBorder="1" applyAlignment="1">
      <alignment horizontal="center" vertical="center" wrapText="1"/>
    </xf>
    <xf numFmtId="0" fontId="4" fillId="14" borderId="28" xfId="0" applyFont="1" applyFill="1" applyBorder="1" applyAlignment="1">
      <alignment horizontal="center" vertical="center" wrapText="1"/>
    </xf>
    <xf numFmtId="0" fontId="0" fillId="0" borderId="2" xfId="0" applyBorder="1"/>
    <xf numFmtId="10" fontId="0" fillId="0" borderId="0" xfId="0" applyNumberFormat="1" applyAlignment="1">
      <alignment horizontal="center" vertical="center"/>
    </xf>
    <xf numFmtId="10" fontId="0" fillId="19" borderId="0" xfId="0" applyNumberFormat="1" applyFill="1" applyAlignment="1">
      <alignment horizontal="center" vertical="center"/>
    </xf>
    <xf numFmtId="0" fontId="2" fillId="20" borderId="2" xfId="0" applyFont="1" applyFill="1" applyBorder="1" applyAlignment="1">
      <alignment horizontal="center" vertical="center"/>
    </xf>
    <xf numFmtId="0" fontId="0" fillId="0" borderId="30" xfId="0" applyBorder="1" applyAlignment="1">
      <alignment horizontal="center" vertical="center"/>
    </xf>
    <xf numFmtId="0" fontId="2" fillId="0" borderId="29" xfId="0" applyFont="1" applyBorder="1" applyAlignment="1">
      <alignment horizontal="center" vertical="center"/>
    </xf>
    <xf numFmtId="164" fontId="2" fillId="7" borderId="2" xfId="0" applyNumberFormat="1" applyFont="1" applyFill="1" applyBorder="1" applyAlignment="1">
      <alignment horizontal="center" vertical="center"/>
    </xf>
    <xf numFmtId="164" fontId="2" fillId="8" borderId="2" xfId="0" applyNumberFormat="1" applyFont="1" applyFill="1" applyBorder="1" applyAlignment="1">
      <alignment horizontal="center" vertical="center"/>
    </xf>
    <xf numFmtId="164" fontId="2" fillId="9" borderId="2" xfId="0" applyNumberFormat="1" applyFont="1" applyFill="1" applyBorder="1" applyAlignment="1">
      <alignment horizontal="center" vertical="center"/>
    </xf>
    <xf numFmtId="164" fontId="2" fillId="7" borderId="9" xfId="0" applyNumberFormat="1" applyFont="1" applyFill="1" applyBorder="1" applyAlignment="1">
      <alignment horizontal="center" vertical="center"/>
    </xf>
    <xf numFmtId="164" fontId="2" fillId="7" borderId="11" xfId="0" applyNumberFormat="1" applyFont="1" applyFill="1" applyBorder="1" applyAlignment="1">
      <alignment horizontal="center" vertical="center"/>
    </xf>
    <xf numFmtId="164" fontId="2" fillId="7" borderId="10" xfId="0" applyNumberFormat="1" applyFont="1" applyFill="1" applyBorder="1" applyAlignment="1">
      <alignment horizontal="center" vertical="center"/>
    </xf>
    <xf numFmtId="164" fontId="2" fillId="8" borderId="9" xfId="0" applyNumberFormat="1" applyFont="1" applyFill="1" applyBorder="1" applyAlignment="1">
      <alignment horizontal="center" vertical="center"/>
    </xf>
    <xf numFmtId="164" fontId="2" fillId="8" borderId="11" xfId="0" applyNumberFormat="1" applyFont="1" applyFill="1" applyBorder="1" applyAlignment="1">
      <alignment horizontal="center" vertical="center"/>
    </xf>
    <xf numFmtId="164" fontId="2" fillId="8" borderId="10" xfId="0" applyNumberFormat="1" applyFont="1" applyFill="1" applyBorder="1" applyAlignment="1">
      <alignment horizontal="center" vertical="center"/>
    </xf>
    <xf numFmtId="164" fontId="2" fillId="9" borderId="9" xfId="0" applyNumberFormat="1" applyFont="1" applyFill="1" applyBorder="1" applyAlignment="1">
      <alignment horizontal="center" vertical="center"/>
    </xf>
    <xf numFmtId="164" fontId="2" fillId="9" borderId="11" xfId="0" applyNumberFormat="1" applyFont="1" applyFill="1" applyBorder="1" applyAlignment="1">
      <alignment horizontal="center" vertical="center"/>
    </xf>
    <xf numFmtId="164" fontId="2" fillId="9" borderId="10" xfId="0" applyNumberFormat="1" applyFont="1" applyFill="1" applyBorder="1" applyAlignment="1">
      <alignment horizontal="center" vertical="center"/>
    </xf>
    <xf numFmtId="4" fontId="0" fillId="0" borderId="0" xfId="0" applyNumberFormat="1" applyAlignment="1">
      <alignment horizontal="center" vertical="center"/>
    </xf>
    <xf numFmtId="0" fontId="2" fillId="0" borderId="2" xfId="0" applyFont="1" applyBorder="1" applyAlignment="1">
      <alignment horizontal="center" vertical="center"/>
    </xf>
    <xf numFmtId="10" fontId="0" fillId="0" borderId="2" xfId="0" applyNumberFormat="1" applyBorder="1" applyAlignment="1">
      <alignment horizontal="center" vertical="center"/>
    </xf>
    <xf numFmtId="0" fontId="0" fillId="0" borderId="29" xfId="0" applyBorder="1" applyAlignment="1">
      <alignment horizontal="center" vertical="center"/>
    </xf>
    <xf numFmtId="10" fontId="0" fillId="0" borderId="1" xfId="0" applyNumberFormat="1" applyBorder="1" applyAlignment="1">
      <alignment horizontal="center" vertical="center"/>
    </xf>
    <xf numFmtId="0" fontId="2" fillId="21" borderId="30" xfId="0" applyFont="1" applyFill="1" applyBorder="1" applyAlignment="1">
      <alignment horizontal="center" vertical="center"/>
    </xf>
    <xf numFmtId="17" fontId="3" fillId="6" borderId="3" xfId="0" applyNumberFormat="1" applyFont="1" applyFill="1" applyBorder="1" applyAlignment="1">
      <alignment horizontal="center" vertical="center" wrapText="1"/>
    </xf>
    <xf numFmtId="17" fontId="3" fillId="6" borderId="14" xfId="0" applyNumberFormat="1" applyFont="1" applyFill="1" applyBorder="1" applyAlignment="1">
      <alignment horizontal="center" vertical="center" wrapText="1"/>
    </xf>
    <xf numFmtId="0" fontId="0" fillId="0" borderId="32" xfId="0" applyBorder="1" applyAlignment="1">
      <alignment horizontal="center" vertical="center"/>
    </xf>
    <xf numFmtId="0" fontId="2" fillId="9" borderId="12" xfId="0" applyFont="1" applyFill="1" applyBorder="1" applyAlignment="1">
      <alignment horizontal="center" vertical="center"/>
    </xf>
    <xf numFmtId="10" fontId="0" fillId="0" borderId="12" xfId="0" applyNumberFormat="1" applyBorder="1" applyAlignment="1">
      <alignment horizontal="center" vertical="center"/>
    </xf>
    <xf numFmtId="10" fontId="0" fillId="0" borderId="31" xfId="0" applyNumberFormat="1" applyBorder="1" applyAlignment="1">
      <alignment horizontal="center" vertical="center"/>
    </xf>
    <xf numFmtId="10" fontId="0" fillId="16" borderId="2" xfId="0" applyNumberFormat="1" applyFill="1" applyBorder="1" applyAlignment="1">
      <alignment horizontal="center" vertical="center"/>
    </xf>
    <xf numFmtId="0" fontId="0" fillId="16" borderId="29" xfId="0" applyFill="1" applyBorder="1" applyAlignment="1">
      <alignment horizontal="center" vertical="center"/>
    </xf>
    <xf numFmtId="10" fontId="0" fillId="16" borderId="1" xfId="0" applyNumberFormat="1" applyFill="1" applyBorder="1" applyAlignment="1">
      <alignment horizontal="center" vertical="center"/>
    </xf>
    <xf numFmtId="0" fontId="1" fillId="21" borderId="30" xfId="0" applyFont="1" applyFill="1" applyBorder="1" applyAlignment="1">
      <alignment horizontal="center" vertical="center"/>
    </xf>
    <xf numFmtId="0" fontId="1" fillId="15" borderId="3" xfId="0" applyFont="1" applyFill="1" applyBorder="1" applyAlignment="1">
      <alignment horizontal="center" vertical="center"/>
    </xf>
    <xf numFmtId="0" fontId="0" fillId="16" borderId="32" xfId="0" applyFill="1" applyBorder="1" applyAlignment="1">
      <alignment horizontal="center" vertical="center"/>
    </xf>
    <xf numFmtId="10" fontId="0" fillId="16" borderId="12" xfId="0" applyNumberFormat="1" applyFill="1" applyBorder="1" applyAlignment="1">
      <alignment horizontal="center" vertical="center"/>
    </xf>
    <xf numFmtId="10" fontId="0" fillId="16" borderId="31" xfId="0" applyNumberFormat="1" applyFill="1" applyBorder="1" applyAlignment="1">
      <alignment horizontal="center" vertical="center"/>
    </xf>
    <xf numFmtId="0" fontId="0" fillId="18" borderId="0" xfId="0" applyFill="1"/>
    <xf numFmtId="0" fontId="0" fillId="17" borderId="0" xfId="0" applyFill="1"/>
    <xf numFmtId="0" fontId="11" fillId="0" borderId="0" xfId="0" applyFont="1" applyAlignment="1">
      <alignment horizontal="left" vertical="center" indent="1"/>
    </xf>
    <xf numFmtId="0" fontId="13" fillId="0" borderId="0" xfId="0" applyFont="1" applyAlignment="1">
      <alignment horizontal="right" vertical="center" indent="1"/>
    </xf>
    <xf numFmtId="0" fontId="11" fillId="0" borderId="0" xfId="0" applyFont="1" applyAlignment="1">
      <alignment horizontal="right" vertical="center" indent="1"/>
    </xf>
    <xf numFmtId="10" fontId="13" fillId="0" borderId="0" xfId="0" applyNumberFormat="1" applyFont="1" applyAlignment="1">
      <alignment horizontal="right" vertical="center" indent="1"/>
    </xf>
    <xf numFmtId="0" fontId="7" fillId="0" borderId="0" xfId="0" applyFont="1" applyAlignment="1">
      <alignment vertical="center"/>
    </xf>
    <xf numFmtId="0" fontId="0" fillId="0" borderId="33" xfId="0" applyBorder="1" applyAlignment="1">
      <alignment horizontal="left" vertical="center" indent="1"/>
    </xf>
    <xf numFmtId="0" fontId="7" fillId="0" borderId="0" xfId="0" applyFont="1" applyAlignment="1">
      <alignment horizontal="left" vertical="center" indent="1"/>
    </xf>
    <xf numFmtId="4" fontId="0" fillId="0" borderId="0" xfId="0" applyNumberFormat="1" applyAlignment="1">
      <alignment horizontal="left" vertical="center" indent="2"/>
    </xf>
    <xf numFmtId="0" fontId="0" fillId="0" borderId="0" xfId="0" applyAlignment="1">
      <alignment horizontal="left" vertical="center" indent="2"/>
    </xf>
    <xf numFmtId="10" fontId="0" fillId="0" borderId="0" xfId="0" applyNumberFormat="1"/>
    <xf numFmtId="0" fontId="10" fillId="0" borderId="2" xfId="0" applyFont="1" applyBorder="1" applyAlignment="1">
      <alignment horizontal="center" vertical="center"/>
    </xf>
    <xf numFmtId="0" fontId="11" fillId="0" borderId="2" xfId="0" applyFont="1" applyBorder="1" applyAlignment="1">
      <alignment horizontal="center" vertical="center"/>
    </xf>
    <xf numFmtId="4" fontId="12" fillId="0" borderId="2" xfId="0" applyNumberFormat="1" applyFont="1" applyBorder="1" applyAlignment="1">
      <alignment horizontal="center" vertical="center"/>
    </xf>
    <xf numFmtId="4" fontId="11" fillId="0" borderId="2" xfId="0" applyNumberFormat="1" applyFont="1" applyBorder="1" applyAlignment="1">
      <alignment horizontal="center" vertical="center"/>
    </xf>
    <xf numFmtId="10" fontId="12" fillId="0" borderId="2" xfId="0" applyNumberFormat="1" applyFont="1" applyBorder="1" applyAlignment="1">
      <alignment horizontal="center" vertical="center"/>
    </xf>
    <xf numFmtId="0" fontId="0" fillId="0" borderId="2" xfId="0" applyBorder="1" applyAlignment="1">
      <alignment horizontal="center"/>
    </xf>
    <xf numFmtId="4" fontId="13" fillId="0" borderId="2" xfId="0" applyNumberFormat="1" applyFont="1" applyBorder="1" applyAlignment="1">
      <alignment horizontal="center" vertical="center"/>
    </xf>
    <xf numFmtId="10" fontId="13" fillId="0" borderId="2" xfId="0" applyNumberFormat="1" applyFont="1" applyBorder="1" applyAlignment="1">
      <alignment horizontal="center" vertical="center"/>
    </xf>
    <xf numFmtId="0" fontId="12" fillId="0" borderId="2" xfId="0" applyFont="1" applyBorder="1" applyAlignment="1">
      <alignment horizontal="center" vertical="center"/>
    </xf>
    <xf numFmtId="0" fontId="13" fillId="0" borderId="2" xfId="0" applyFont="1" applyBorder="1" applyAlignment="1">
      <alignment horizontal="center" vertical="center"/>
    </xf>
    <xf numFmtId="0" fontId="0" fillId="0" borderId="0" xfId="0" pivotButton="1"/>
    <xf numFmtId="0" fontId="0" fillId="0" borderId="0" xfId="0" pivotButton="1" applyAlignment="1">
      <alignment horizontal="center" vertical="center"/>
    </xf>
    <xf numFmtId="10" fontId="2" fillId="0" borderId="2" xfId="0" applyNumberFormat="1" applyFont="1" applyBorder="1" applyAlignment="1">
      <alignment horizontal="center" vertical="center"/>
    </xf>
    <xf numFmtId="0" fontId="0" fillId="3" borderId="0" xfId="0" applyFill="1"/>
    <xf numFmtId="0" fontId="0" fillId="24" borderId="0" xfId="0" applyFill="1"/>
    <xf numFmtId="0" fontId="15" fillId="0" borderId="2" xfId="0" applyFont="1" applyBorder="1" applyAlignment="1">
      <alignment horizontal="left"/>
    </xf>
    <xf numFmtId="0" fontId="15" fillId="25" borderId="2" xfId="0" applyFont="1" applyFill="1" applyBorder="1"/>
    <xf numFmtId="0" fontId="0" fillId="25" borderId="2" xfId="0" applyFill="1" applyBorder="1"/>
    <xf numFmtId="0" fontId="15" fillId="26" borderId="2" xfId="0" applyFont="1" applyFill="1" applyBorder="1" applyAlignment="1">
      <alignment horizontal="left"/>
    </xf>
    <xf numFmtId="0" fontId="0" fillId="27" borderId="2" xfId="0" applyFill="1" applyBorder="1"/>
    <xf numFmtId="0" fontId="0" fillId="24" borderId="2" xfId="0" applyFill="1" applyBorder="1"/>
    <xf numFmtId="0" fontId="9" fillId="24" borderId="0" xfId="0" applyFont="1" applyFill="1" applyAlignment="1">
      <alignment horizontal="left" vertical="center"/>
    </xf>
    <xf numFmtId="0" fontId="16" fillId="0" borderId="0" xfId="0" applyFont="1" applyAlignment="1">
      <alignment horizontal="left" vertical="center"/>
    </xf>
    <xf numFmtId="0" fontId="14" fillId="0" borderId="0" xfId="1" applyAlignment="1">
      <alignment horizontal="left" vertical="center"/>
    </xf>
    <xf numFmtId="0" fontId="0" fillId="28" borderId="0" xfId="0" applyFill="1"/>
    <xf numFmtId="0" fontId="15" fillId="0" borderId="4" xfId="0" applyFont="1"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4" borderId="7" xfId="0" applyFill="1" applyBorder="1" applyAlignment="1">
      <alignment horizontal="center" vertical="center"/>
    </xf>
    <xf numFmtId="0" fontId="0" fillId="22" borderId="2" xfId="0" applyFill="1" applyBorder="1" applyAlignment="1">
      <alignment horizontal="center" vertical="center"/>
    </xf>
    <xf numFmtId="0" fontId="0" fillId="22" borderId="8" xfId="0" applyFill="1" applyBorder="1" applyAlignment="1">
      <alignment horizontal="center" vertical="center"/>
    </xf>
    <xf numFmtId="0" fontId="15" fillId="4" borderId="7" xfId="0" applyFont="1" applyFill="1" applyBorder="1" applyAlignment="1">
      <alignment horizontal="center" vertical="center"/>
    </xf>
    <xf numFmtId="0" fontId="0" fillId="5" borderId="2" xfId="0" applyFill="1" applyBorder="1" applyAlignment="1">
      <alignment horizontal="center" vertical="center"/>
    </xf>
    <xf numFmtId="0" fontId="0" fillId="5" borderId="8" xfId="0" applyFill="1" applyBorder="1" applyAlignment="1">
      <alignment horizontal="center" vertical="center"/>
    </xf>
    <xf numFmtId="0" fontId="15" fillId="4" borderId="9" xfId="0" applyFont="1" applyFill="1" applyBorder="1" applyAlignment="1">
      <alignment horizontal="center" vertical="center"/>
    </xf>
    <xf numFmtId="0" fontId="0" fillId="5" borderId="10" xfId="0" applyFill="1" applyBorder="1" applyAlignment="1">
      <alignment horizontal="center" vertical="center"/>
    </xf>
    <xf numFmtId="0" fontId="0" fillId="5" borderId="11" xfId="0" applyFill="1" applyBorder="1" applyAlignment="1">
      <alignment horizontal="center" vertical="center"/>
    </xf>
    <xf numFmtId="0" fontId="15" fillId="23" borderId="2" xfId="0" applyFont="1" applyFill="1" applyBorder="1" applyAlignment="1">
      <alignment horizontal="center" vertical="center"/>
    </xf>
    <xf numFmtId="0" fontId="0" fillId="21" borderId="2" xfId="0" applyFill="1" applyBorder="1" applyAlignment="1">
      <alignment horizontal="center" vertical="center"/>
    </xf>
    <xf numFmtId="0" fontId="0" fillId="7" borderId="2" xfId="0" applyFill="1" applyBorder="1" applyAlignment="1">
      <alignment horizontal="center" vertical="center"/>
    </xf>
    <xf numFmtId="0" fontId="15" fillId="23" borderId="2" xfId="0" applyFont="1" applyFill="1" applyBorder="1" applyAlignment="1">
      <alignment horizontal="center" vertical="center" wrapText="1"/>
    </xf>
    <xf numFmtId="0" fontId="2" fillId="24" borderId="2" xfId="0" applyFont="1" applyFill="1" applyBorder="1" applyAlignment="1">
      <alignment horizontal="center" vertical="center"/>
    </xf>
    <xf numFmtId="0" fontId="2" fillId="20" borderId="12" xfId="0" applyFont="1" applyFill="1" applyBorder="1" applyAlignment="1">
      <alignment horizontal="center" vertical="center"/>
    </xf>
    <xf numFmtId="0" fontId="15" fillId="23" borderId="2" xfId="0" applyFont="1" applyFill="1" applyBorder="1" applyAlignment="1">
      <alignment horizontal="left"/>
    </xf>
    <xf numFmtId="0" fontId="15" fillId="23" borderId="2" xfId="0" applyFont="1" applyFill="1" applyBorder="1" applyAlignment="1">
      <alignment horizontal="left" wrapText="1"/>
    </xf>
    <xf numFmtId="0" fontId="15" fillId="0" borderId="34" xfId="0" applyFont="1" applyBorder="1" applyAlignment="1">
      <alignment horizontal="left"/>
    </xf>
    <xf numFmtId="0" fontId="0" fillId="4" borderId="2" xfId="0" applyFill="1" applyBorder="1"/>
    <xf numFmtId="0" fontId="15" fillId="4" borderId="2" xfId="0" applyFont="1" applyFill="1" applyBorder="1" applyAlignment="1">
      <alignment horizontal="left"/>
    </xf>
    <xf numFmtId="4" fontId="0" fillId="0" borderId="0" xfId="0" applyNumberFormat="1"/>
    <xf numFmtId="0" fontId="0" fillId="5" borderId="2" xfId="0" applyFill="1" applyBorder="1"/>
    <xf numFmtId="0" fontId="0" fillId="7" borderId="2" xfId="0" applyFill="1" applyBorder="1"/>
    <xf numFmtId="4" fontId="17" fillId="29" borderId="0" xfId="0" applyNumberFormat="1" applyFont="1" applyFill="1" applyAlignment="1">
      <alignment horizontal="left" vertical="center" wrapText="1"/>
    </xf>
    <xf numFmtId="0" fontId="0" fillId="6" borderId="2" xfId="0" applyFill="1" applyBorder="1"/>
    <xf numFmtId="0" fontId="0" fillId="31" borderId="2" xfId="0" applyFill="1" applyBorder="1"/>
    <xf numFmtId="4" fontId="0" fillId="0" borderId="2" xfId="0" applyNumberFormat="1" applyBorder="1"/>
    <xf numFmtId="0" fontId="15" fillId="28" borderId="2" xfId="0" applyFont="1" applyFill="1" applyBorder="1" applyAlignment="1">
      <alignment horizontal="left"/>
    </xf>
    <xf numFmtId="0" fontId="17" fillId="30" borderId="0" xfId="0" applyFont="1" applyFill="1" applyAlignment="1">
      <alignment horizontal="left" vertical="center" wrapText="1"/>
    </xf>
    <xf numFmtId="4" fontId="17" fillId="30" borderId="0" xfId="0" applyNumberFormat="1" applyFont="1" applyFill="1" applyAlignment="1">
      <alignment horizontal="left" vertical="center" wrapText="1"/>
    </xf>
    <xf numFmtId="4" fontId="17" fillId="0" borderId="0" xfId="0" applyNumberFormat="1" applyFont="1"/>
    <xf numFmtId="14" fontId="0" fillId="0" borderId="0" xfId="0" applyNumberFormat="1"/>
    <xf numFmtId="0" fontId="2" fillId="0" borderId="30" xfId="0" applyFont="1" applyBorder="1" applyAlignment="1">
      <alignment horizontal="center" vertical="center"/>
    </xf>
    <xf numFmtId="0" fontId="2" fillId="0" borderId="3" xfId="0" applyFont="1" applyBorder="1" applyAlignment="1">
      <alignment horizontal="center" vertical="center"/>
    </xf>
    <xf numFmtId="0" fontId="2" fillId="0" borderId="14" xfId="0" applyFont="1" applyBorder="1" applyAlignment="1">
      <alignment horizontal="center" vertical="center"/>
    </xf>
    <xf numFmtId="0" fontId="0" fillId="0" borderId="12" xfId="0" applyBorder="1" applyAlignment="1">
      <alignment horizontal="center" vertical="center"/>
    </xf>
    <xf numFmtId="0" fontId="0" fillId="0" borderId="31" xfId="0" applyBorder="1" applyAlignment="1">
      <alignment horizontal="center" vertical="center"/>
    </xf>
    <xf numFmtId="17" fontId="0" fillId="0" borderId="2" xfId="0" applyNumberFormat="1" applyBorder="1" applyAlignment="1">
      <alignment horizontal="center" vertical="center"/>
    </xf>
    <xf numFmtId="17" fontId="0" fillId="0" borderId="12" xfId="0" applyNumberFormat="1" applyBorder="1" applyAlignment="1">
      <alignment horizontal="center" vertical="center"/>
    </xf>
    <xf numFmtId="0" fontId="0" fillId="32" borderId="0" xfId="0" applyFill="1"/>
    <xf numFmtId="0" fontId="1" fillId="11" borderId="17"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19"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14" xfId="0" applyFont="1" applyFill="1" applyBorder="1" applyAlignment="1">
      <alignment horizontal="center" vertical="center"/>
    </xf>
    <xf numFmtId="0" fontId="2" fillId="3" borderId="15"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16" xfId="0" applyFont="1" applyFill="1" applyBorder="1" applyAlignment="1">
      <alignment horizontal="center" vertical="center"/>
    </xf>
    <xf numFmtId="0" fontId="2" fillId="4" borderId="15"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16" xfId="0" applyFont="1" applyFill="1" applyBorder="1" applyAlignment="1">
      <alignment horizontal="center" vertical="center"/>
    </xf>
    <xf numFmtId="0" fontId="2" fillId="3" borderId="35" xfId="0" applyFont="1" applyFill="1" applyBorder="1" applyAlignment="1">
      <alignment horizontal="center" vertical="center"/>
    </xf>
    <xf numFmtId="0" fontId="2" fillId="3" borderId="36" xfId="0" applyFont="1" applyFill="1" applyBorder="1" applyAlignment="1">
      <alignment horizontal="center" vertical="center"/>
    </xf>
    <xf numFmtId="0" fontId="2" fillId="3" borderId="37" xfId="0" applyFont="1" applyFill="1" applyBorder="1" applyAlignment="1">
      <alignment horizontal="center" vertical="center"/>
    </xf>
  </cellXfs>
  <cellStyles count="2">
    <cellStyle name="Hyperlink" xfId="1" builtinId="8"/>
    <cellStyle name="Normal" xfId="0" builtinId="0"/>
  </cellStyles>
  <dxfs count="87">
    <dxf>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22" formatCode="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1"/>
        <color theme="1"/>
        <name val="Calibri"/>
        <family val="2"/>
        <scheme val="minor"/>
      </font>
      <numFmt numFmtId="14" formatCode="0.00%"/>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4" formatCode="0.0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4" formatCode="0.0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4" formatCode="0.0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4" formatCode="0.0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fill>
        <patternFill patternType="solid">
          <fgColor indexed="64"/>
          <bgColor theme="7"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8"/>
        <color rgb="FF333333"/>
        <name val="Arial"/>
        <family val="2"/>
        <scheme val="none"/>
      </font>
      <numFmt numFmtId="22" formatCode="mmm/yy"/>
      <fill>
        <patternFill patternType="solid">
          <fgColor indexed="64"/>
          <bgColor theme="8" tint="0.79998168889431442"/>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14" formatCode="0.00%"/>
      <fill>
        <patternFill patternType="solid">
          <fgColor theme="4" tint="0.79998168889431442"/>
          <bgColor theme="4"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4" formatCode="0.00%"/>
      <fill>
        <patternFill patternType="solid">
          <fgColor theme="4" tint="0.79998168889431442"/>
          <bgColor theme="4"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4" formatCode="0.00%"/>
      <fill>
        <patternFill patternType="solid">
          <fgColor theme="4" tint="0.79998168889431442"/>
          <bgColor theme="4"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4" formatCode="0.00%"/>
      <fill>
        <patternFill patternType="solid">
          <fgColor theme="4" tint="0.79998168889431442"/>
          <bgColor theme="4"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4" formatCode="0.00%"/>
      <fill>
        <patternFill patternType="solid">
          <fgColor theme="4" tint="0.79998168889431442"/>
          <bgColor theme="4"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fill>
        <patternFill patternType="solid">
          <fgColor indexed="64"/>
          <bgColor theme="7"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8"/>
        <color rgb="FF333333"/>
        <name val="Arial"/>
        <family val="2"/>
        <scheme val="none"/>
      </font>
      <numFmt numFmtId="22" formatCode="mmm/yy"/>
      <fill>
        <patternFill patternType="solid">
          <fgColor indexed="64"/>
          <bgColor theme="8" tint="0.79998168889431442"/>
        </patternFill>
      </fill>
      <alignment horizontal="center" vertical="center" textRotation="0" wrapText="1" indent="0" justifyLastLine="0" shrinkToFit="0" readingOrder="0"/>
      <border diagonalUp="0" diagonalDown="0" outline="0">
        <left style="thin">
          <color indexed="64"/>
        </left>
        <right style="thin">
          <color indexed="64"/>
        </right>
        <top/>
        <bottom/>
      </border>
    </dxf>
    <dxf>
      <numFmt numFmtId="14" formatCode="0.00%"/>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numFmt numFmtId="14" formatCode="0.0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4" formatCode="0.0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4" formatCode="0.0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4" formatCode="0.0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fill>
        <patternFill patternType="solid">
          <fgColor indexed="64"/>
          <bgColor theme="7"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8"/>
        <color rgb="FF333333"/>
        <name val="Arial"/>
        <family val="2"/>
        <scheme val="none"/>
      </font>
      <numFmt numFmtId="22" formatCode="mmm/yy"/>
      <fill>
        <patternFill patternType="solid">
          <fgColor indexed="64"/>
          <bgColor theme="8" tint="0.79998168889431442"/>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0"/>
        <color theme="1"/>
        <name val="Arial"/>
        <family val="2"/>
        <scheme val="none"/>
      </font>
      <fill>
        <patternFill patternType="solid">
          <fgColor indexed="64"/>
          <bgColor rgb="FFFF00FF"/>
        </patternFill>
      </fill>
      <alignment horizontal="center" vertical="center"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i val="0"/>
        <strike val="0"/>
        <condense val="0"/>
        <extend val="0"/>
        <outline val="0"/>
        <shadow val="0"/>
        <u val="none"/>
        <vertAlign val="baseline"/>
        <sz val="10"/>
        <color theme="1"/>
        <name val="Arial"/>
        <family val="2"/>
        <scheme val="none"/>
      </font>
      <fill>
        <patternFill patternType="solid">
          <fgColor indexed="64"/>
          <bgColor rgb="FFFF00FF"/>
        </patternFill>
      </fill>
      <alignment horizontal="center" vertical="center"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i val="0"/>
        <strike val="0"/>
        <condense val="0"/>
        <extend val="0"/>
        <outline val="0"/>
        <shadow val="0"/>
        <u val="none"/>
        <vertAlign val="baseline"/>
        <sz val="10"/>
        <color theme="1"/>
        <name val="Arial"/>
        <family val="2"/>
        <scheme val="none"/>
      </font>
      <fill>
        <patternFill patternType="solid">
          <fgColor indexed="64"/>
          <bgColor rgb="FFFF00FF"/>
        </patternFill>
      </fill>
      <alignment horizontal="center" vertical="center"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i val="0"/>
        <strike val="0"/>
        <condense val="0"/>
        <extend val="0"/>
        <outline val="0"/>
        <shadow val="0"/>
        <u val="none"/>
        <vertAlign val="baseline"/>
        <sz val="10"/>
        <color theme="1"/>
        <name val="Arial"/>
        <family val="2"/>
        <scheme val="none"/>
      </font>
      <fill>
        <patternFill patternType="solid">
          <fgColor indexed="64"/>
          <bgColor rgb="FFFF00FF"/>
        </patternFill>
      </fill>
      <alignment horizontal="center" vertical="center"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i val="0"/>
        <strike val="0"/>
        <condense val="0"/>
        <extend val="0"/>
        <outline val="0"/>
        <shadow val="0"/>
        <u val="none"/>
        <vertAlign val="baseline"/>
        <sz val="10"/>
        <color theme="1"/>
        <name val="Arial"/>
        <family val="2"/>
        <scheme val="none"/>
      </font>
      <fill>
        <patternFill patternType="solid">
          <fgColor indexed="64"/>
          <bgColor rgb="FFFF00FF"/>
        </patternFill>
      </fill>
      <alignment horizontal="center" vertical="center"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i val="0"/>
        <strike val="0"/>
        <condense val="0"/>
        <extend val="0"/>
        <outline val="0"/>
        <shadow val="0"/>
        <u val="none"/>
        <vertAlign val="baseline"/>
        <sz val="10"/>
        <color theme="1"/>
        <name val="Arial"/>
        <family val="2"/>
        <scheme val="none"/>
      </font>
      <fill>
        <patternFill patternType="solid">
          <fgColor indexed="64"/>
          <bgColor rgb="FFFF00FF"/>
        </patternFill>
      </fill>
      <alignment horizontal="center" vertical="center"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i val="0"/>
        <strike val="0"/>
        <condense val="0"/>
        <extend val="0"/>
        <outline val="0"/>
        <shadow val="0"/>
        <u val="none"/>
        <vertAlign val="baseline"/>
        <sz val="10"/>
        <color theme="1"/>
        <name val="Arial"/>
        <family val="2"/>
        <scheme val="none"/>
      </font>
      <alignment horizontal="center" vertical="center"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family val="2"/>
        <scheme val="none"/>
      </font>
      <fill>
        <patternFill patternType="solid">
          <fgColor indexed="64"/>
          <bgColor rgb="FFFF00FF"/>
        </patternFill>
      </fill>
      <alignment horizontal="center" vertical="center" textRotation="0" wrapText="1" indent="0" justifyLastLine="0" shrinkToFit="0" readingOrder="0"/>
    </dxf>
    <dxf>
      <border outline="0">
        <bottom style="medium">
          <color rgb="FFCCCCCC"/>
        </bottom>
      </border>
    </dxf>
    <dxf>
      <font>
        <b/>
        <i val="0"/>
        <strike val="0"/>
        <condense val="0"/>
        <extend val="0"/>
        <outline val="0"/>
        <shadow val="0"/>
        <u val="none"/>
        <vertAlign val="baseline"/>
        <sz val="10"/>
        <color theme="1"/>
        <name val="Arial"/>
        <family val="2"/>
        <scheme val="none"/>
      </font>
      <numFmt numFmtId="22" formatCode="mmm/yy"/>
      <alignment horizontal="center" vertical="center" textRotation="0" wrapText="1" indent="0" justifyLastLine="0" shrinkToFit="0" readingOrder="0"/>
      <border diagonalUp="0" diagonalDown="0" outline="0">
        <left style="medium">
          <color rgb="FFCCCCCC"/>
        </left>
        <right style="medium">
          <color rgb="FFCCCCCC"/>
        </right>
        <top/>
        <bottom/>
      </border>
    </dxf>
    <dxf>
      <alignment horizontal="center" vertical="center" textRotation="0" wrapText="0" indent="0" justifyLastLine="0" shrinkToFit="0" readingOrder="0"/>
      <border diagonalUp="0" diagonalDown="0" outline="0">
        <left/>
        <right/>
        <top/>
        <bottom/>
      </border>
    </dxf>
    <dxf>
      <numFmt numFmtId="164" formatCode="0.0%"/>
      <alignment horizontal="center" vertical="center" textRotation="0" indent="0" justifyLastLine="0" shrinkToFit="0" readingOrder="0"/>
    </dxf>
    <dxf>
      <alignment horizontal="center" vertical="center" textRotation="0" wrapText="0" indent="0" justifyLastLine="0" shrinkToFit="0" readingOrder="0"/>
      <border diagonalUp="0" diagonalDown="0" outline="0">
        <left/>
        <right/>
        <top/>
        <bottom/>
      </border>
    </dxf>
    <dxf>
      <numFmt numFmtId="164" formatCode="0.0%"/>
      <alignment horizontal="center" vertical="center" textRotation="0" indent="0" justifyLastLine="0" shrinkToFit="0" readingOrder="0"/>
    </dxf>
    <dxf>
      <alignment horizontal="center" vertical="center" textRotation="0" wrapText="0" indent="0" justifyLastLine="0" shrinkToFit="0" readingOrder="0"/>
      <border diagonalUp="0" diagonalDown="0" outline="0">
        <left/>
        <right/>
        <top/>
        <bottom/>
      </border>
    </dxf>
    <dxf>
      <numFmt numFmtId="164" formatCode="0.0%"/>
      <alignment horizontal="center" vertical="center" textRotation="0" indent="0" justifyLastLine="0" shrinkToFit="0" readingOrder="0"/>
    </dxf>
    <dxf>
      <alignment horizontal="center" vertical="center" textRotation="0" wrapText="0" indent="0" justifyLastLine="0" shrinkToFit="0" readingOrder="0"/>
      <border diagonalUp="0" diagonalDown="0" outline="0">
        <left/>
        <right/>
        <top/>
        <bottom/>
      </border>
    </dxf>
    <dxf>
      <numFmt numFmtId="164" formatCode="0.0%"/>
      <alignment horizontal="center" vertical="center" textRotation="0" indent="0" justifyLastLine="0" shrinkToFit="0" readingOrder="0"/>
    </dxf>
    <dxf>
      <alignment horizontal="center" vertical="center" textRotation="0" wrapText="0" indent="0" justifyLastLine="0" shrinkToFit="0" readingOrder="0"/>
      <border diagonalUp="0" diagonalDown="0" outline="0">
        <left/>
        <right/>
        <top/>
        <bottom/>
      </border>
    </dxf>
    <dxf>
      <numFmt numFmtId="164" formatCode="0.0%"/>
      <alignment horizontal="center" vertical="center" textRotation="0" indent="0" justifyLastLine="0" shrinkToFit="0" readingOrder="0"/>
    </dxf>
    <dxf>
      <alignment horizontal="center" vertical="center" textRotation="0" wrapText="0" indent="0" justifyLastLine="0" shrinkToFit="0" readingOrder="0"/>
      <border diagonalUp="0" diagonalDown="0" outline="0">
        <left/>
        <right/>
        <top/>
        <bottom/>
      </border>
    </dxf>
    <dxf>
      <alignment horizontal="center" vertical="center" textRotation="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right style="thin">
          <color indexed="64"/>
        </right>
        <top style="thin">
          <color indexed="64"/>
        </top>
        <bottom/>
      </border>
    </dxf>
    <dxf>
      <font>
        <b/>
        <i val="0"/>
        <strike val="0"/>
        <condense val="0"/>
        <extend val="0"/>
        <outline val="0"/>
        <shadow val="0"/>
        <u val="none"/>
        <vertAlign val="baseline"/>
        <sz val="11"/>
        <color theme="1"/>
        <name val="Calibri"/>
        <family val="2"/>
        <scheme val="minor"/>
      </font>
      <alignment horizontal="center" vertical="center" textRotation="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top style="thin">
          <color indexed="64"/>
        </top>
      </border>
    </dxf>
    <dxf>
      <alignment horizontal="center" vertical="center" textRotation="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07/relationships/slicerCache" Target="slicerCaches/slicerCache8.xml"/><Relationship Id="rId21" Type="http://schemas.openxmlformats.org/officeDocument/2006/relationships/worksheet" Target="worksheets/sheet21.xml"/><Relationship Id="rId34" Type="http://schemas.microsoft.com/office/2007/relationships/slicerCache" Target="slicerCaches/slicerCache3.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1.xml"/><Relationship Id="rId37" Type="http://schemas.microsoft.com/office/2007/relationships/slicerCache" Target="slicerCaches/slicerCache6.xml"/><Relationship Id="rId40" Type="http://schemas.microsoft.com/office/2007/relationships/slicerCache" Target="slicerCaches/slicerCache9.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07/relationships/slicerCache" Target="slicerCaches/slicerCache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microsoft.com/office/2007/relationships/slicerCache" Target="slicerCaches/slicerCache4.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2.xml"/><Relationship Id="rId38"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050"/>
              <a:t>Trend Analysis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0.13029040084545199"/>
          <c:y val="0.2064442602569416"/>
          <c:w val="0.67752308371661485"/>
          <c:h val="0.69568746773689305"/>
        </c:manualLayout>
      </c:layout>
      <c:lineChart>
        <c:grouping val="standard"/>
        <c:varyColors val="0"/>
        <c:ser>
          <c:idx val="0"/>
          <c:order val="0"/>
          <c:tx>
            <c:strRef>
              <c:f>Trend!$A$2:$B$2</c:f>
              <c:strCache>
                <c:ptCount val="2"/>
                <c:pt idx="0">
                  <c:v>SBI</c:v>
                </c:pt>
                <c:pt idx="1">
                  <c:v>Total Income</c:v>
                </c:pt>
              </c:strCache>
            </c:strRef>
          </c:tx>
          <c:spPr>
            <a:ln w="22225" cap="rnd">
              <a:solidFill>
                <a:schemeClr val="accent1"/>
              </a:solidFill>
            </a:ln>
            <a:effectLst>
              <a:glow rad="139700">
                <a:schemeClr val="accent1">
                  <a:satMod val="175000"/>
                  <a:alpha val="14000"/>
                </a:schemeClr>
              </a:glow>
            </a:effectLst>
          </c:spPr>
          <c:marker>
            <c:symbol val="none"/>
          </c:marker>
          <c:cat>
            <c:strRef>
              <c:f>Trend!$C$1:$G$1</c:f>
              <c:strCache>
                <c:ptCount val="5"/>
                <c:pt idx="0">
                  <c:v>Mar-19</c:v>
                </c:pt>
                <c:pt idx="1">
                  <c:v>Mar-20</c:v>
                </c:pt>
                <c:pt idx="2">
                  <c:v>Mar-21</c:v>
                </c:pt>
                <c:pt idx="3">
                  <c:v>Mar-22</c:v>
                </c:pt>
                <c:pt idx="4">
                  <c:v>Mar-23</c:v>
                </c:pt>
              </c:strCache>
            </c:strRef>
          </c:cat>
          <c:val>
            <c:numRef>
              <c:f>Trend!$C$2:$G$2</c:f>
            </c:numRef>
          </c:val>
          <c:smooth val="0"/>
          <c:extLst>
            <c:ext xmlns:c16="http://schemas.microsoft.com/office/drawing/2014/chart" uri="{C3380CC4-5D6E-409C-BE32-E72D297353CC}">
              <c16:uniqueId val="{00000000-7B8A-471E-816B-DF6D2251DADE}"/>
            </c:ext>
          </c:extLst>
        </c:ser>
        <c:ser>
          <c:idx val="1"/>
          <c:order val="1"/>
          <c:tx>
            <c:strRef>
              <c:f>Trend!$A$3:$B$3</c:f>
              <c:strCache>
                <c:ptCount val="2"/>
                <c:pt idx="0">
                  <c:v>SBI</c:v>
                </c:pt>
                <c:pt idx="1">
                  <c:v>Total Expenditure</c:v>
                </c:pt>
              </c:strCache>
            </c:strRef>
          </c:tx>
          <c:spPr>
            <a:ln w="22225" cap="rnd">
              <a:solidFill>
                <a:schemeClr val="accent2"/>
              </a:solidFill>
            </a:ln>
            <a:effectLst>
              <a:glow rad="139700">
                <a:schemeClr val="accent2">
                  <a:satMod val="175000"/>
                  <a:alpha val="14000"/>
                </a:schemeClr>
              </a:glow>
            </a:effectLst>
          </c:spPr>
          <c:marker>
            <c:symbol val="none"/>
          </c:marker>
          <c:cat>
            <c:strRef>
              <c:f>Trend!$C$1:$G$1</c:f>
              <c:strCache>
                <c:ptCount val="5"/>
                <c:pt idx="0">
                  <c:v>Mar-19</c:v>
                </c:pt>
                <c:pt idx="1">
                  <c:v>Mar-20</c:v>
                </c:pt>
                <c:pt idx="2">
                  <c:v>Mar-21</c:v>
                </c:pt>
                <c:pt idx="3">
                  <c:v>Mar-22</c:v>
                </c:pt>
                <c:pt idx="4">
                  <c:v>Mar-23</c:v>
                </c:pt>
              </c:strCache>
            </c:strRef>
          </c:cat>
          <c:val>
            <c:numRef>
              <c:f>Trend!$C$3:$G$3</c:f>
            </c:numRef>
          </c:val>
          <c:smooth val="0"/>
          <c:extLst>
            <c:ext xmlns:c16="http://schemas.microsoft.com/office/drawing/2014/chart" uri="{C3380CC4-5D6E-409C-BE32-E72D297353CC}">
              <c16:uniqueId val="{00000001-7B8A-471E-816B-DF6D2251DADE}"/>
            </c:ext>
          </c:extLst>
        </c:ser>
        <c:ser>
          <c:idx val="2"/>
          <c:order val="2"/>
          <c:tx>
            <c:strRef>
              <c:f>Trend!$A$4:$B$4</c:f>
              <c:strCache>
                <c:ptCount val="2"/>
                <c:pt idx="0">
                  <c:v>SBI</c:v>
                </c:pt>
                <c:pt idx="1">
                  <c:v>Total Profit / Loss available for Appropriations</c:v>
                </c:pt>
              </c:strCache>
            </c:strRef>
          </c:tx>
          <c:spPr>
            <a:ln w="22225" cap="rnd">
              <a:solidFill>
                <a:schemeClr val="accent3"/>
              </a:solidFill>
            </a:ln>
            <a:effectLst>
              <a:glow rad="139700">
                <a:schemeClr val="accent3">
                  <a:satMod val="175000"/>
                  <a:alpha val="14000"/>
                </a:schemeClr>
              </a:glow>
            </a:effectLst>
          </c:spPr>
          <c:marker>
            <c:symbol val="none"/>
          </c:marker>
          <c:cat>
            <c:strRef>
              <c:f>Trend!$C$1:$G$1</c:f>
              <c:strCache>
                <c:ptCount val="5"/>
                <c:pt idx="0">
                  <c:v>Mar-19</c:v>
                </c:pt>
                <c:pt idx="1">
                  <c:v>Mar-20</c:v>
                </c:pt>
                <c:pt idx="2">
                  <c:v>Mar-21</c:v>
                </c:pt>
                <c:pt idx="3">
                  <c:v>Mar-22</c:v>
                </c:pt>
                <c:pt idx="4">
                  <c:v>Mar-23</c:v>
                </c:pt>
              </c:strCache>
            </c:strRef>
          </c:cat>
          <c:val>
            <c:numRef>
              <c:f>Trend!$C$4:$G$4</c:f>
            </c:numRef>
          </c:val>
          <c:smooth val="0"/>
          <c:extLst>
            <c:ext xmlns:c16="http://schemas.microsoft.com/office/drawing/2014/chart" uri="{C3380CC4-5D6E-409C-BE32-E72D297353CC}">
              <c16:uniqueId val="{00000002-7B8A-471E-816B-DF6D2251DADE}"/>
            </c:ext>
          </c:extLst>
        </c:ser>
        <c:ser>
          <c:idx val="3"/>
          <c:order val="3"/>
          <c:tx>
            <c:strRef>
              <c:f>Trend!$A$5:$B$5</c:f>
              <c:strCache>
                <c:ptCount val="2"/>
                <c:pt idx="0">
                  <c:v>Can</c:v>
                </c:pt>
                <c:pt idx="1">
                  <c:v>Total Income</c:v>
                </c:pt>
              </c:strCache>
            </c:strRef>
          </c:tx>
          <c:spPr>
            <a:ln w="22225" cap="rnd">
              <a:solidFill>
                <a:schemeClr val="accent4"/>
              </a:solidFill>
            </a:ln>
            <a:effectLst>
              <a:glow rad="139700">
                <a:schemeClr val="accent4">
                  <a:satMod val="175000"/>
                  <a:alpha val="14000"/>
                </a:schemeClr>
              </a:glow>
            </a:effectLst>
          </c:spPr>
          <c:marker>
            <c:symbol val="none"/>
          </c:marker>
          <c:cat>
            <c:strRef>
              <c:f>Trend!$C$1:$G$1</c:f>
              <c:strCache>
                <c:ptCount val="5"/>
                <c:pt idx="0">
                  <c:v>Mar-19</c:v>
                </c:pt>
                <c:pt idx="1">
                  <c:v>Mar-20</c:v>
                </c:pt>
                <c:pt idx="2">
                  <c:v>Mar-21</c:v>
                </c:pt>
                <c:pt idx="3">
                  <c:v>Mar-22</c:v>
                </c:pt>
                <c:pt idx="4">
                  <c:v>Mar-23</c:v>
                </c:pt>
              </c:strCache>
            </c:strRef>
          </c:cat>
          <c:val>
            <c:numRef>
              <c:f>Trend!$C$5:$G$5</c:f>
            </c:numRef>
          </c:val>
          <c:smooth val="0"/>
          <c:extLst>
            <c:ext xmlns:c16="http://schemas.microsoft.com/office/drawing/2014/chart" uri="{C3380CC4-5D6E-409C-BE32-E72D297353CC}">
              <c16:uniqueId val="{00000003-7B8A-471E-816B-DF6D2251DADE}"/>
            </c:ext>
          </c:extLst>
        </c:ser>
        <c:ser>
          <c:idx val="4"/>
          <c:order val="4"/>
          <c:tx>
            <c:strRef>
              <c:f>Trend!$A$6:$B$6</c:f>
              <c:strCache>
                <c:ptCount val="2"/>
                <c:pt idx="0">
                  <c:v>Can</c:v>
                </c:pt>
                <c:pt idx="1">
                  <c:v>Total Expenditure</c:v>
                </c:pt>
              </c:strCache>
            </c:strRef>
          </c:tx>
          <c:spPr>
            <a:ln w="22225" cap="rnd">
              <a:solidFill>
                <a:schemeClr val="accent5"/>
              </a:solidFill>
            </a:ln>
            <a:effectLst>
              <a:glow rad="139700">
                <a:schemeClr val="accent5">
                  <a:satMod val="175000"/>
                  <a:alpha val="14000"/>
                </a:schemeClr>
              </a:glow>
            </a:effectLst>
          </c:spPr>
          <c:marker>
            <c:symbol val="none"/>
          </c:marker>
          <c:cat>
            <c:strRef>
              <c:f>Trend!$C$1:$G$1</c:f>
              <c:strCache>
                <c:ptCount val="5"/>
                <c:pt idx="0">
                  <c:v>Mar-19</c:v>
                </c:pt>
                <c:pt idx="1">
                  <c:v>Mar-20</c:v>
                </c:pt>
                <c:pt idx="2">
                  <c:v>Mar-21</c:v>
                </c:pt>
                <c:pt idx="3">
                  <c:v>Mar-22</c:v>
                </c:pt>
                <c:pt idx="4">
                  <c:v>Mar-23</c:v>
                </c:pt>
              </c:strCache>
            </c:strRef>
          </c:cat>
          <c:val>
            <c:numRef>
              <c:f>Trend!$C$6:$G$6</c:f>
            </c:numRef>
          </c:val>
          <c:smooth val="0"/>
          <c:extLst>
            <c:ext xmlns:c16="http://schemas.microsoft.com/office/drawing/2014/chart" uri="{C3380CC4-5D6E-409C-BE32-E72D297353CC}">
              <c16:uniqueId val="{00000004-7B8A-471E-816B-DF6D2251DADE}"/>
            </c:ext>
          </c:extLst>
        </c:ser>
        <c:ser>
          <c:idx val="5"/>
          <c:order val="5"/>
          <c:tx>
            <c:strRef>
              <c:f>Trend!$A$7:$B$7</c:f>
              <c:strCache>
                <c:ptCount val="2"/>
                <c:pt idx="0">
                  <c:v>Can</c:v>
                </c:pt>
                <c:pt idx="1">
                  <c:v>Total Profit / Loss available for Appropriations</c:v>
                </c:pt>
              </c:strCache>
            </c:strRef>
          </c:tx>
          <c:spPr>
            <a:ln w="22225" cap="rnd">
              <a:solidFill>
                <a:schemeClr val="accent6"/>
              </a:solidFill>
            </a:ln>
            <a:effectLst>
              <a:glow rad="139700">
                <a:schemeClr val="accent6">
                  <a:satMod val="175000"/>
                  <a:alpha val="14000"/>
                </a:schemeClr>
              </a:glow>
            </a:effectLst>
          </c:spPr>
          <c:marker>
            <c:symbol val="none"/>
          </c:marker>
          <c:cat>
            <c:strRef>
              <c:f>Trend!$C$1:$G$1</c:f>
              <c:strCache>
                <c:ptCount val="5"/>
                <c:pt idx="0">
                  <c:v>Mar-19</c:v>
                </c:pt>
                <c:pt idx="1">
                  <c:v>Mar-20</c:v>
                </c:pt>
                <c:pt idx="2">
                  <c:v>Mar-21</c:v>
                </c:pt>
                <c:pt idx="3">
                  <c:v>Mar-22</c:v>
                </c:pt>
                <c:pt idx="4">
                  <c:v>Mar-23</c:v>
                </c:pt>
              </c:strCache>
            </c:strRef>
          </c:cat>
          <c:val>
            <c:numRef>
              <c:f>Trend!$C$7:$G$7</c:f>
            </c:numRef>
          </c:val>
          <c:smooth val="0"/>
          <c:extLst>
            <c:ext xmlns:c16="http://schemas.microsoft.com/office/drawing/2014/chart" uri="{C3380CC4-5D6E-409C-BE32-E72D297353CC}">
              <c16:uniqueId val="{00000005-7B8A-471E-816B-DF6D2251DADE}"/>
            </c:ext>
          </c:extLst>
        </c:ser>
        <c:ser>
          <c:idx val="6"/>
          <c:order val="6"/>
          <c:tx>
            <c:strRef>
              <c:f>Trend!$A$8:$B$8</c:f>
              <c:strCache>
                <c:ptCount val="2"/>
                <c:pt idx="0">
                  <c:v>BOB</c:v>
                </c:pt>
                <c:pt idx="1">
                  <c:v>Total Income</c:v>
                </c:pt>
              </c:strCache>
            </c:strRef>
          </c:tx>
          <c:spPr>
            <a:ln w="22225" cap="rnd">
              <a:solidFill>
                <a:schemeClr val="accent1">
                  <a:lumMod val="60000"/>
                </a:schemeClr>
              </a:solidFill>
            </a:ln>
            <a:effectLst>
              <a:glow rad="139700">
                <a:schemeClr val="accent1">
                  <a:lumMod val="60000"/>
                  <a:satMod val="175000"/>
                  <a:alpha val="14000"/>
                </a:schemeClr>
              </a:glow>
            </a:effectLst>
          </c:spPr>
          <c:marker>
            <c:symbol val="none"/>
          </c:marker>
          <c:cat>
            <c:strRef>
              <c:f>Trend!$C$1:$G$1</c:f>
              <c:strCache>
                <c:ptCount val="5"/>
                <c:pt idx="0">
                  <c:v>Mar-19</c:v>
                </c:pt>
                <c:pt idx="1">
                  <c:v>Mar-20</c:v>
                </c:pt>
                <c:pt idx="2">
                  <c:v>Mar-21</c:v>
                </c:pt>
                <c:pt idx="3">
                  <c:v>Mar-22</c:v>
                </c:pt>
                <c:pt idx="4">
                  <c:v>Mar-23</c:v>
                </c:pt>
              </c:strCache>
            </c:strRef>
          </c:cat>
          <c:val>
            <c:numRef>
              <c:f>Trend!$C$8:$G$8</c:f>
              <c:numCache>
                <c:formatCode>0.0%</c:formatCode>
                <c:ptCount val="5"/>
                <c:pt idx="0">
                  <c:v>1</c:v>
                </c:pt>
                <c:pt idx="1">
                  <c:v>1.498290601102424</c:v>
                </c:pt>
                <c:pt idx="2">
                  <c:v>1.4639965259329561</c:v>
                </c:pt>
                <c:pt idx="3">
                  <c:v>1.4439122403291151</c:v>
                </c:pt>
                <c:pt idx="4">
                  <c:v>1.822207052421895</c:v>
                </c:pt>
              </c:numCache>
            </c:numRef>
          </c:val>
          <c:smooth val="0"/>
          <c:extLst>
            <c:ext xmlns:c16="http://schemas.microsoft.com/office/drawing/2014/chart" uri="{C3380CC4-5D6E-409C-BE32-E72D297353CC}">
              <c16:uniqueId val="{00000006-7B8A-471E-816B-DF6D2251DADE}"/>
            </c:ext>
          </c:extLst>
        </c:ser>
        <c:ser>
          <c:idx val="7"/>
          <c:order val="7"/>
          <c:tx>
            <c:strRef>
              <c:f>Trend!$A$9:$B$9</c:f>
              <c:strCache>
                <c:ptCount val="2"/>
                <c:pt idx="0">
                  <c:v>BOB</c:v>
                </c:pt>
                <c:pt idx="1">
                  <c:v>Total Expenditure</c:v>
                </c:pt>
              </c:strCache>
            </c:strRef>
          </c:tx>
          <c:spPr>
            <a:ln w="22225" cap="rnd">
              <a:solidFill>
                <a:schemeClr val="accent2">
                  <a:lumMod val="60000"/>
                </a:schemeClr>
              </a:solidFill>
            </a:ln>
            <a:effectLst>
              <a:glow rad="139700">
                <a:schemeClr val="accent2">
                  <a:lumMod val="60000"/>
                  <a:satMod val="175000"/>
                  <a:alpha val="14000"/>
                </a:schemeClr>
              </a:glow>
            </a:effectLst>
          </c:spPr>
          <c:marker>
            <c:symbol val="none"/>
          </c:marker>
          <c:cat>
            <c:strRef>
              <c:f>Trend!$C$1:$G$1</c:f>
              <c:strCache>
                <c:ptCount val="5"/>
                <c:pt idx="0">
                  <c:v>Mar-19</c:v>
                </c:pt>
                <c:pt idx="1">
                  <c:v>Mar-20</c:v>
                </c:pt>
                <c:pt idx="2">
                  <c:v>Mar-21</c:v>
                </c:pt>
                <c:pt idx="3">
                  <c:v>Mar-22</c:v>
                </c:pt>
                <c:pt idx="4">
                  <c:v>Mar-23</c:v>
                </c:pt>
              </c:strCache>
            </c:strRef>
          </c:cat>
          <c:val>
            <c:numRef>
              <c:f>Trend!$C$9:$G$9</c:f>
              <c:numCache>
                <c:formatCode>0.0%</c:formatCode>
                <c:ptCount val="5"/>
                <c:pt idx="0">
                  <c:v>1</c:v>
                </c:pt>
                <c:pt idx="1">
                  <c:v>1.509789681914266</c:v>
                </c:pt>
                <c:pt idx="2">
                  <c:v>1.4663005853827984</c:v>
                </c:pt>
                <c:pt idx="3">
                  <c:v>1.3412328998163174</c:v>
                </c:pt>
                <c:pt idx="4">
                  <c:v>1.6093814665571751</c:v>
                </c:pt>
              </c:numCache>
            </c:numRef>
          </c:val>
          <c:smooth val="0"/>
          <c:extLst>
            <c:ext xmlns:c16="http://schemas.microsoft.com/office/drawing/2014/chart" uri="{C3380CC4-5D6E-409C-BE32-E72D297353CC}">
              <c16:uniqueId val="{00000007-7B8A-471E-816B-DF6D2251DADE}"/>
            </c:ext>
          </c:extLst>
        </c:ser>
        <c:ser>
          <c:idx val="8"/>
          <c:order val="8"/>
          <c:tx>
            <c:strRef>
              <c:f>Trend!$A$10:$B$10</c:f>
              <c:strCache>
                <c:ptCount val="2"/>
                <c:pt idx="0">
                  <c:v>BOB</c:v>
                </c:pt>
                <c:pt idx="1">
                  <c:v>Total Profit / Loss available for Appropriations</c:v>
                </c:pt>
              </c:strCache>
            </c:strRef>
          </c:tx>
          <c:spPr>
            <a:ln w="22225" cap="rnd">
              <a:solidFill>
                <a:schemeClr val="accent3">
                  <a:lumMod val="60000"/>
                </a:schemeClr>
              </a:solidFill>
            </a:ln>
            <a:effectLst>
              <a:glow rad="139700">
                <a:schemeClr val="accent3">
                  <a:lumMod val="60000"/>
                  <a:satMod val="175000"/>
                  <a:alpha val="14000"/>
                </a:schemeClr>
              </a:glow>
            </a:effectLst>
          </c:spPr>
          <c:marker>
            <c:symbol val="none"/>
          </c:marker>
          <c:cat>
            <c:strRef>
              <c:f>Trend!$C$1:$G$1</c:f>
              <c:strCache>
                <c:ptCount val="5"/>
                <c:pt idx="0">
                  <c:v>Mar-19</c:v>
                </c:pt>
                <c:pt idx="1">
                  <c:v>Mar-20</c:v>
                </c:pt>
                <c:pt idx="2">
                  <c:v>Mar-21</c:v>
                </c:pt>
                <c:pt idx="3">
                  <c:v>Mar-22</c:v>
                </c:pt>
                <c:pt idx="4">
                  <c:v>Mar-23</c:v>
                </c:pt>
              </c:strCache>
            </c:strRef>
          </c:cat>
          <c:val>
            <c:numRef>
              <c:f>Trend!$C$10:$G$10</c:f>
              <c:numCache>
                <c:formatCode>0.0%</c:formatCode>
                <c:ptCount val="5"/>
                <c:pt idx="0">
                  <c:v>1</c:v>
                </c:pt>
                <c:pt idx="1">
                  <c:v>0.99744902955404546</c:v>
                </c:pt>
                <c:pt idx="2">
                  <c:v>4.1666307604927599</c:v>
                </c:pt>
                <c:pt idx="3">
                  <c:v>0.88188174464834801</c:v>
                </c:pt>
                <c:pt idx="4">
                  <c:v>8.1728931236412787</c:v>
                </c:pt>
              </c:numCache>
            </c:numRef>
          </c:val>
          <c:smooth val="0"/>
          <c:extLst>
            <c:ext xmlns:c16="http://schemas.microsoft.com/office/drawing/2014/chart" uri="{C3380CC4-5D6E-409C-BE32-E72D297353CC}">
              <c16:uniqueId val="{00000008-7B8A-471E-816B-DF6D2251DADE}"/>
            </c:ext>
          </c:extLst>
        </c:ser>
        <c:ser>
          <c:idx val="9"/>
          <c:order val="9"/>
          <c:tx>
            <c:strRef>
              <c:f>Trend!$A$11:$B$11</c:f>
              <c:strCache>
                <c:ptCount val="2"/>
                <c:pt idx="0">
                  <c:v>BOM</c:v>
                </c:pt>
                <c:pt idx="1">
                  <c:v>Total Income</c:v>
                </c:pt>
              </c:strCache>
            </c:strRef>
          </c:tx>
          <c:spPr>
            <a:ln w="22225" cap="rnd">
              <a:solidFill>
                <a:schemeClr val="accent4">
                  <a:lumMod val="60000"/>
                </a:schemeClr>
              </a:solidFill>
            </a:ln>
            <a:effectLst>
              <a:glow rad="139700">
                <a:schemeClr val="accent4">
                  <a:lumMod val="60000"/>
                  <a:satMod val="175000"/>
                  <a:alpha val="14000"/>
                </a:schemeClr>
              </a:glow>
            </a:effectLst>
          </c:spPr>
          <c:marker>
            <c:symbol val="none"/>
          </c:marker>
          <c:cat>
            <c:strRef>
              <c:f>Trend!$C$1:$G$1</c:f>
              <c:strCache>
                <c:ptCount val="5"/>
                <c:pt idx="0">
                  <c:v>Mar-19</c:v>
                </c:pt>
                <c:pt idx="1">
                  <c:v>Mar-20</c:v>
                </c:pt>
                <c:pt idx="2">
                  <c:v>Mar-21</c:v>
                </c:pt>
                <c:pt idx="3">
                  <c:v>Mar-22</c:v>
                </c:pt>
                <c:pt idx="4">
                  <c:v>Mar-23</c:v>
                </c:pt>
              </c:strCache>
            </c:strRef>
          </c:cat>
          <c:val>
            <c:numRef>
              <c:f>Trend!$C$11:$G$11</c:f>
            </c:numRef>
          </c:val>
          <c:smooth val="0"/>
          <c:extLst>
            <c:ext xmlns:c16="http://schemas.microsoft.com/office/drawing/2014/chart" uri="{C3380CC4-5D6E-409C-BE32-E72D297353CC}">
              <c16:uniqueId val="{00000009-7B8A-471E-816B-DF6D2251DADE}"/>
            </c:ext>
          </c:extLst>
        </c:ser>
        <c:ser>
          <c:idx val="10"/>
          <c:order val="10"/>
          <c:tx>
            <c:strRef>
              <c:f>Trend!$A$12:$B$12</c:f>
              <c:strCache>
                <c:ptCount val="2"/>
                <c:pt idx="0">
                  <c:v>BOM</c:v>
                </c:pt>
                <c:pt idx="1">
                  <c:v>Total Expenditure</c:v>
                </c:pt>
              </c:strCache>
            </c:strRef>
          </c:tx>
          <c:spPr>
            <a:ln w="22225" cap="rnd">
              <a:solidFill>
                <a:schemeClr val="accent5">
                  <a:lumMod val="60000"/>
                </a:schemeClr>
              </a:solidFill>
            </a:ln>
            <a:effectLst>
              <a:glow rad="139700">
                <a:schemeClr val="accent5">
                  <a:lumMod val="60000"/>
                  <a:satMod val="175000"/>
                  <a:alpha val="14000"/>
                </a:schemeClr>
              </a:glow>
            </a:effectLst>
          </c:spPr>
          <c:marker>
            <c:symbol val="none"/>
          </c:marker>
          <c:cat>
            <c:strRef>
              <c:f>Trend!$C$1:$G$1</c:f>
              <c:strCache>
                <c:ptCount val="5"/>
                <c:pt idx="0">
                  <c:v>Mar-19</c:v>
                </c:pt>
                <c:pt idx="1">
                  <c:v>Mar-20</c:v>
                </c:pt>
                <c:pt idx="2">
                  <c:v>Mar-21</c:v>
                </c:pt>
                <c:pt idx="3">
                  <c:v>Mar-22</c:v>
                </c:pt>
                <c:pt idx="4">
                  <c:v>Mar-23</c:v>
                </c:pt>
              </c:strCache>
            </c:strRef>
          </c:cat>
          <c:val>
            <c:numRef>
              <c:f>Trend!$C$12:$G$12</c:f>
            </c:numRef>
          </c:val>
          <c:smooth val="0"/>
          <c:extLst>
            <c:ext xmlns:c16="http://schemas.microsoft.com/office/drawing/2014/chart" uri="{C3380CC4-5D6E-409C-BE32-E72D297353CC}">
              <c16:uniqueId val="{0000000A-7B8A-471E-816B-DF6D2251DADE}"/>
            </c:ext>
          </c:extLst>
        </c:ser>
        <c:ser>
          <c:idx val="11"/>
          <c:order val="11"/>
          <c:tx>
            <c:strRef>
              <c:f>Trend!$A$13:$B$13</c:f>
              <c:strCache>
                <c:ptCount val="2"/>
                <c:pt idx="0">
                  <c:v>BOM</c:v>
                </c:pt>
                <c:pt idx="1">
                  <c:v>Total Profit / Loss available for Appropriations</c:v>
                </c:pt>
              </c:strCache>
            </c:strRef>
          </c:tx>
          <c:spPr>
            <a:ln w="22225" cap="rnd">
              <a:solidFill>
                <a:schemeClr val="accent6">
                  <a:lumMod val="60000"/>
                </a:schemeClr>
              </a:solidFill>
            </a:ln>
            <a:effectLst>
              <a:glow rad="139700">
                <a:schemeClr val="accent6">
                  <a:lumMod val="60000"/>
                  <a:satMod val="175000"/>
                  <a:alpha val="14000"/>
                </a:schemeClr>
              </a:glow>
            </a:effectLst>
          </c:spPr>
          <c:marker>
            <c:symbol val="none"/>
          </c:marker>
          <c:cat>
            <c:strRef>
              <c:f>Trend!$C$1:$G$1</c:f>
              <c:strCache>
                <c:ptCount val="5"/>
                <c:pt idx="0">
                  <c:v>Mar-19</c:v>
                </c:pt>
                <c:pt idx="1">
                  <c:v>Mar-20</c:v>
                </c:pt>
                <c:pt idx="2">
                  <c:v>Mar-21</c:v>
                </c:pt>
                <c:pt idx="3">
                  <c:v>Mar-22</c:v>
                </c:pt>
                <c:pt idx="4">
                  <c:v>Mar-23</c:v>
                </c:pt>
              </c:strCache>
            </c:strRef>
          </c:cat>
          <c:val>
            <c:numRef>
              <c:f>Trend!$C$13:$G$13</c:f>
            </c:numRef>
          </c:val>
          <c:smooth val="0"/>
          <c:extLst>
            <c:ext xmlns:c16="http://schemas.microsoft.com/office/drawing/2014/chart" uri="{C3380CC4-5D6E-409C-BE32-E72D297353CC}">
              <c16:uniqueId val="{0000000B-7B8A-471E-816B-DF6D2251DADE}"/>
            </c:ext>
          </c:extLst>
        </c:ser>
        <c:ser>
          <c:idx val="12"/>
          <c:order val="12"/>
          <c:tx>
            <c:strRef>
              <c:f>Trend!$A$14:$B$14</c:f>
              <c:strCache>
                <c:ptCount val="2"/>
                <c:pt idx="0">
                  <c:v>PNB</c:v>
                </c:pt>
                <c:pt idx="1">
                  <c:v>Total Income</c:v>
                </c:pt>
              </c:strCache>
            </c:strRef>
          </c:tx>
          <c:spPr>
            <a:ln w="22225" cap="rnd">
              <a:solidFill>
                <a:schemeClr val="accent1">
                  <a:lumMod val="80000"/>
                  <a:lumOff val="20000"/>
                </a:schemeClr>
              </a:solidFill>
            </a:ln>
            <a:effectLst>
              <a:glow rad="139700">
                <a:schemeClr val="accent1">
                  <a:lumMod val="80000"/>
                  <a:lumOff val="20000"/>
                  <a:satMod val="175000"/>
                  <a:alpha val="14000"/>
                </a:schemeClr>
              </a:glow>
            </a:effectLst>
          </c:spPr>
          <c:marker>
            <c:symbol val="none"/>
          </c:marker>
          <c:cat>
            <c:strRef>
              <c:f>Trend!$C$1:$G$1</c:f>
              <c:strCache>
                <c:ptCount val="5"/>
                <c:pt idx="0">
                  <c:v>Mar-19</c:v>
                </c:pt>
                <c:pt idx="1">
                  <c:v>Mar-20</c:v>
                </c:pt>
                <c:pt idx="2">
                  <c:v>Mar-21</c:v>
                </c:pt>
                <c:pt idx="3">
                  <c:v>Mar-22</c:v>
                </c:pt>
                <c:pt idx="4">
                  <c:v>Mar-23</c:v>
                </c:pt>
              </c:strCache>
            </c:strRef>
          </c:cat>
          <c:val>
            <c:numRef>
              <c:f>Trend!$C$14:$G$14</c:f>
            </c:numRef>
          </c:val>
          <c:smooth val="0"/>
          <c:extLst>
            <c:ext xmlns:c16="http://schemas.microsoft.com/office/drawing/2014/chart" uri="{C3380CC4-5D6E-409C-BE32-E72D297353CC}">
              <c16:uniqueId val="{0000000C-7B8A-471E-816B-DF6D2251DADE}"/>
            </c:ext>
          </c:extLst>
        </c:ser>
        <c:ser>
          <c:idx val="13"/>
          <c:order val="13"/>
          <c:tx>
            <c:strRef>
              <c:f>Trend!$A$15:$B$15</c:f>
              <c:strCache>
                <c:ptCount val="2"/>
                <c:pt idx="0">
                  <c:v>PNB</c:v>
                </c:pt>
                <c:pt idx="1">
                  <c:v>Total Expenditure</c:v>
                </c:pt>
              </c:strCache>
            </c:strRef>
          </c:tx>
          <c:spPr>
            <a:ln w="22225" cap="rnd">
              <a:solidFill>
                <a:schemeClr val="accent2">
                  <a:lumMod val="80000"/>
                  <a:lumOff val="20000"/>
                </a:schemeClr>
              </a:solidFill>
            </a:ln>
            <a:effectLst>
              <a:glow rad="139700">
                <a:schemeClr val="accent2">
                  <a:lumMod val="80000"/>
                  <a:lumOff val="20000"/>
                  <a:satMod val="175000"/>
                  <a:alpha val="14000"/>
                </a:schemeClr>
              </a:glow>
            </a:effectLst>
          </c:spPr>
          <c:marker>
            <c:symbol val="none"/>
          </c:marker>
          <c:cat>
            <c:strRef>
              <c:f>Trend!$C$1:$G$1</c:f>
              <c:strCache>
                <c:ptCount val="5"/>
                <c:pt idx="0">
                  <c:v>Mar-19</c:v>
                </c:pt>
                <c:pt idx="1">
                  <c:v>Mar-20</c:v>
                </c:pt>
                <c:pt idx="2">
                  <c:v>Mar-21</c:v>
                </c:pt>
                <c:pt idx="3">
                  <c:v>Mar-22</c:v>
                </c:pt>
                <c:pt idx="4">
                  <c:v>Mar-23</c:v>
                </c:pt>
              </c:strCache>
            </c:strRef>
          </c:cat>
          <c:val>
            <c:numRef>
              <c:f>Trend!$C$15:$G$15</c:f>
            </c:numRef>
          </c:val>
          <c:smooth val="0"/>
          <c:extLst>
            <c:ext xmlns:c16="http://schemas.microsoft.com/office/drawing/2014/chart" uri="{C3380CC4-5D6E-409C-BE32-E72D297353CC}">
              <c16:uniqueId val="{0000000D-7B8A-471E-816B-DF6D2251DADE}"/>
            </c:ext>
          </c:extLst>
        </c:ser>
        <c:ser>
          <c:idx val="14"/>
          <c:order val="14"/>
          <c:tx>
            <c:strRef>
              <c:f>Trend!$A$16:$B$16</c:f>
              <c:strCache>
                <c:ptCount val="2"/>
                <c:pt idx="0">
                  <c:v>PNB</c:v>
                </c:pt>
                <c:pt idx="1">
                  <c:v>Total Profit / Loss available for Appropriations</c:v>
                </c:pt>
              </c:strCache>
            </c:strRef>
          </c:tx>
          <c:spPr>
            <a:ln w="22225" cap="rnd">
              <a:solidFill>
                <a:schemeClr val="accent3">
                  <a:lumMod val="80000"/>
                  <a:lumOff val="20000"/>
                </a:schemeClr>
              </a:solidFill>
            </a:ln>
            <a:effectLst>
              <a:glow rad="139700">
                <a:schemeClr val="accent3">
                  <a:lumMod val="80000"/>
                  <a:lumOff val="20000"/>
                  <a:satMod val="175000"/>
                  <a:alpha val="14000"/>
                </a:schemeClr>
              </a:glow>
            </a:effectLst>
          </c:spPr>
          <c:marker>
            <c:symbol val="none"/>
          </c:marker>
          <c:cat>
            <c:strRef>
              <c:f>Trend!$C$1:$G$1</c:f>
              <c:strCache>
                <c:ptCount val="5"/>
                <c:pt idx="0">
                  <c:v>Mar-19</c:v>
                </c:pt>
                <c:pt idx="1">
                  <c:v>Mar-20</c:v>
                </c:pt>
                <c:pt idx="2">
                  <c:v>Mar-21</c:v>
                </c:pt>
                <c:pt idx="3">
                  <c:v>Mar-22</c:v>
                </c:pt>
                <c:pt idx="4">
                  <c:v>Mar-23</c:v>
                </c:pt>
              </c:strCache>
            </c:strRef>
          </c:cat>
          <c:val>
            <c:numRef>
              <c:f>Trend!$C$16:$G$16</c:f>
            </c:numRef>
          </c:val>
          <c:smooth val="0"/>
          <c:extLst>
            <c:ext xmlns:c16="http://schemas.microsoft.com/office/drawing/2014/chart" uri="{C3380CC4-5D6E-409C-BE32-E72D297353CC}">
              <c16:uniqueId val="{0000000E-7B8A-471E-816B-DF6D2251DADE}"/>
            </c:ext>
          </c:extLst>
        </c:ser>
        <c:ser>
          <c:idx val="15"/>
          <c:order val="15"/>
          <c:tx>
            <c:strRef>
              <c:f>Trend!$A$17:$B$17</c:f>
              <c:strCache>
                <c:ptCount val="2"/>
                <c:pt idx="0">
                  <c:v>UBOI</c:v>
                </c:pt>
                <c:pt idx="1">
                  <c:v>Total Income</c:v>
                </c:pt>
              </c:strCache>
            </c:strRef>
          </c:tx>
          <c:spPr>
            <a:ln w="22225" cap="rnd">
              <a:solidFill>
                <a:schemeClr val="accent4">
                  <a:lumMod val="80000"/>
                  <a:lumOff val="20000"/>
                </a:schemeClr>
              </a:solidFill>
            </a:ln>
            <a:effectLst>
              <a:glow rad="139700">
                <a:schemeClr val="accent4">
                  <a:lumMod val="80000"/>
                  <a:lumOff val="20000"/>
                  <a:satMod val="175000"/>
                  <a:alpha val="14000"/>
                </a:schemeClr>
              </a:glow>
            </a:effectLst>
          </c:spPr>
          <c:marker>
            <c:symbol val="none"/>
          </c:marker>
          <c:cat>
            <c:strRef>
              <c:f>Trend!$C$1:$G$1</c:f>
              <c:strCache>
                <c:ptCount val="5"/>
                <c:pt idx="0">
                  <c:v>Mar-19</c:v>
                </c:pt>
                <c:pt idx="1">
                  <c:v>Mar-20</c:v>
                </c:pt>
                <c:pt idx="2">
                  <c:v>Mar-21</c:v>
                </c:pt>
                <c:pt idx="3">
                  <c:v>Mar-22</c:v>
                </c:pt>
                <c:pt idx="4">
                  <c:v>Mar-23</c:v>
                </c:pt>
              </c:strCache>
            </c:strRef>
          </c:cat>
          <c:val>
            <c:numRef>
              <c:f>Trend!$C$17:$G$17</c:f>
            </c:numRef>
          </c:val>
          <c:smooth val="0"/>
          <c:extLst>
            <c:ext xmlns:c16="http://schemas.microsoft.com/office/drawing/2014/chart" uri="{C3380CC4-5D6E-409C-BE32-E72D297353CC}">
              <c16:uniqueId val="{0000000F-7B8A-471E-816B-DF6D2251DADE}"/>
            </c:ext>
          </c:extLst>
        </c:ser>
        <c:ser>
          <c:idx val="16"/>
          <c:order val="16"/>
          <c:tx>
            <c:strRef>
              <c:f>Trend!$A$18:$B$18</c:f>
              <c:strCache>
                <c:ptCount val="2"/>
                <c:pt idx="0">
                  <c:v>UBOI</c:v>
                </c:pt>
                <c:pt idx="1">
                  <c:v>Total Expenditure</c:v>
                </c:pt>
              </c:strCache>
            </c:strRef>
          </c:tx>
          <c:spPr>
            <a:ln w="22225" cap="rnd">
              <a:solidFill>
                <a:schemeClr val="accent5">
                  <a:lumMod val="80000"/>
                  <a:lumOff val="20000"/>
                </a:schemeClr>
              </a:solidFill>
            </a:ln>
            <a:effectLst>
              <a:glow rad="139700">
                <a:schemeClr val="accent5">
                  <a:lumMod val="80000"/>
                  <a:lumOff val="20000"/>
                  <a:satMod val="175000"/>
                  <a:alpha val="14000"/>
                </a:schemeClr>
              </a:glow>
            </a:effectLst>
          </c:spPr>
          <c:marker>
            <c:symbol val="none"/>
          </c:marker>
          <c:cat>
            <c:strRef>
              <c:f>Trend!$C$1:$G$1</c:f>
              <c:strCache>
                <c:ptCount val="5"/>
                <c:pt idx="0">
                  <c:v>Mar-19</c:v>
                </c:pt>
                <c:pt idx="1">
                  <c:v>Mar-20</c:v>
                </c:pt>
                <c:pt idx="2">
                  <c:v>Mar-21</c:v>
                </c:pt>
                <c:pt idx="3">
                  <c:v>Mar-22</c:v>
                </c:pt>
                <c:pt idx="4">
                  <c:v>Mar-23</c:v>
                </c:pt>
              </c:strCache>
            </c:strRef>
          </c:cat>
          <c:val>
            <c:numRef>
              <c:f>Trend!$C$18:$G$18</c:f>
            </c:numRef>
          </c:val>
          <c:smooth val="0"/>
          <c:extLst>
            <c:ext xmlns:c16="http://schemas.microsoft.com/office/drawing/2014/chart" uri="{C3380CC4-5D6E-409C-BE32-E72D297353CC}">
              <c16:uniqueId val="{00000010-7B8A-471E-816B-DF6D2251DADE}"/>
            </c:ext>
          </c:extLst>
        </c:ser>
        <c:ser>
          <c:idx val="17"/>
          <c:order val="17"/>
          <c:tx>
            <c:strRef>
              <c:f>Trend!$A$19:$B$19</c:f>
              <c:strCache>
                <c:ptCount val="2"/>
                <c:pt idx="0">
                  <c:v>UBOI</c:v>
                </c:pt>
                <c:pt idx="1">
                  <c:v>Total Profit / Loss available for Appropriations</c:v>
                </c:pt>
              </c:strCache>
            </c:strRef>
          </c:tx>
          <c:spPr>
            <a:ln w="22225" cap="rnd">
              <a:solidFill>
                <a:schemeClr val="accent6">
                  <a:lumMod val="80000"/>
                  <a:lumOff val="20000"/>
                </a:schemeClr>
              </a:solidFill>
            </a:ln>
            <a:effectLst>
              <a:glow rad="139700">
                <a:schemeClr val="accent6">
                  <a:lumMod val="80000"/>
                  <a:lumOff val="20000"/>
                  <a:satMod val="175000"/>
                  <a:alpha val="14000"/>
                </a:schemeClr>
              </a:glow>
            </a:effectLst>
          </c:spPr>
          <c:marker>
            <c:symbol val="none"/>
          </c:marker>
          <c:cat>
            <c:strRef>
              <c:f>Trend!$C$1:$G$1</c:f>
              <c:strCache>
                <c:ptCount val="5"/>
                <c:pt idx="0">
                  <c:v>Mar-19</c:v>
                </c:pt>
                <c:pt idx="1">
                  <c:v>Mar-20</c:v>
                </c:pt>
                <c:pt idx="2">
                  <c:v>Mar-21</c:v>
                </c:pt>
                <c:pt idx="3">
                  <c:v>Mar-22</c:v>
                </c:pt>
                <c:pt idx="4">
                  <c:v>Mar-23</c:v>
                </c:pt>
              </c:strCache>
            </c:strRef>
          </c:cat>
          <c:val>
            <c:numRef>
              <c:f>Trend!$C$19:$G$19</c:f>
            </c:numRef>
          </c:val>
          <c:smooth val="0"/>
          <c:extLst>
            <c:ext xmlns:c16="http://schemas.microsoft.com/office/drawing/2014/chart" uri="{C3380CC4-5D6E-409C-BE32-E72D297353CC}">
              <c16:uniqueId val="{00000011-7B8A-471E-816B-DF6D2251DADE}"/>
            </c:ext>
          </c:extLst>
        </c:ser>
        <c:ser>
          <c:idx val="18"/>
          <c:order val="18"/>
          <c:tx>
            <c:strRef>
              <c:f>Trend!$A$20:$B$20</c:f>
              <c:strCache>
                <c:ptCount val="2"/>
                <c:pt idx="0">
                  <c:v>BOI</c:v>
                </c:pt>
                <c:pt idx="1">
                  <c:v>Total Income</c:v>
                </c:pt>
              </c:strCache>
            </c:strRef>
          </c:tx>
          <c:spPr>
            <a:ln w="22225" cap="rnd">
              <a:solidFill>
                <a:schemeClr val="accent1">
                  <a:lumMod val="80000"/>
                </a:schemeClr>
              </a:solidFill>
            </a:ln>
            <a:effectLst>
              <a:glow rad="139700">
                <a:schemeClr val="accent1">
                  <a:lumMod val="80000"/>
                  <a:satMod val="175000"/>
                  <a:alpha val="14000"/>
                </a:schemeClr>
              </a:glow>
            </a:effectLst>
          </c:spPr>
          <c:marker>
            <c:symbol val="none"/>
          </c:marker>
          <c:cat>
            <c:strRef>
              <c:f>Trend!$C$1:$G$1</c:f>
              <c:strCache>
                <c:ptCount val="5"/>
                <c:pt idx="0">
                  <c:v>Mar-19</c:v>
                </c:pt>
                <c:pt idx="1">
                  <c:v>Mar-20</c:v>
                </c:pt>
                <c:pt idx="2">
                  <c:v>Mar-21</c:v>
                </c:pt>
                <c:pt idx="3">
                  <c:v>Mar-22</c:v>
                </c:pt>
                <c:pt idx="4">
                  <c:v>Mar-23</c:v>
                </c:pt>
              </c:strCache>
            </c:strRef>
          </c:cat>
          <c:val>
            <c:numRef>
              <c:f>Trend!$C$20:$G$20</c:f>
            </c:numRef>
          </c:val>
          <c:smooth val="0"/>
          <c:extLst>
            <c:ext xmlns:c16="http://schemas.microsoft.com/office/drawing/2014/chart" uri="{C3380CC4-5D6E-409C-BE32-E72D297353CC}">
              <c16:uniqueId val="{00000012-7B8A-471E-816B-DF6D2251DADE}"/>
            </c:ext>
          </c:extLst>
        </c:ser>
        <c:ser>
          <c:idx val="19"/>
          <c:order val="19"/>
          <c:tx>
            <c:strRef>
              <c:f>Trend!$A$21:$B$21</c:f>
              <c:strCache>
                <c:ptCount val="2"/>
                <c:pt idx="0">
                  <c:v>BOI</c:v>
                </c:pt>
                <c:pt idx="1">
                  <c:v>Total Expenditure</c:v>
                </c:pt>
              </c:strCache>
            </c:strRef>
          </c:tx>
          <c:spPr>
            <a:ln w="22225" cap="rnd">
              <a:solidFill>
                <a:schemeClr val="accent2">
                  <a:lumMod val="80000"/>
                </a:schemeClr>
              </a:solidFill>
            </a:ln>
            <a:effectLst>
              <a:glow rad="139700">
                <a:schemeClr val="accent2">
                  <a:lumMod val="80000"/>
                  <a:satMod val="175000"/>
                  <a:alpha val="14000"/>
                </a:schemeClr>
              </a:glow>
            </a:effectLst>
          </c:spPr>
          <c:marker>
            <c:symbol val="none"/>
          </c:marker>
          <c:cat>
            <c:strRef>
              <c:f>Trend!$C$1:$G$1</c:f>
              <c:strCache>
                <c:ptCount val="5"/>
                <c:pt idx="0">
                  <c:v>Mar-19</c:v>
                </c:pt>
                <c:pt idx="1">
                  <c:v>Mar-20</c:v>
                </c:pt>
                <c:pt idx="2">
                  <c:v>Mar-21</c:v>
                </c:pt>
                <c:pt idx="3">
                  <c:v>Mar-22</c:v>
                </c:pt>
                <c:pt idx="4">
                  <c:v>Mar-23</c:v>
                </c:pt>
              </c:strCache>
            </c:strRef>
          </c:cat>
          <c:val>
            <c:numRef>
              <c:f>Trend!$C$21:$G$21</c:f>
            </c:numRef>
          </c:val>
          <c:smooth val="0"/>
          <c:extLst>
            <c:ext xmlns:c16="http://schemas.microsoft.com/office/drawing/2014/chart" uri="{C3380CC4-5D6E-409C-BE32-E72D297353CC}">
              <c16:uniqueId val="{00000013-7B8A-471E-816B-DF6D2251DADE}"/>
            </c:ext>
          </c:extLst>
        </c:ser>
        <c:ser>
          <c:idx val="20"/>
          <c:order val="20"/>
          <c:tx>
            <c:strRef>
              <c:f>Trend!$A$22:$B$22</c:f>
              <c:strCache>
                <c:ptCount val="2"/>
                <c:pt idx="0">
                  <c:v>BOI</c:v>
                </c:pt>
                <c:pt idx="1">
                  <c:v>Total Profit / Loss available for Appropriations</c:v>
                </c:pt>
              </c:strCache>
            </c:strRef>
          </c:tx>
          <c:spPr>
            <a:ln w="22225" cap="rnd">
              <a:solidFill>
                <a:schemeClr val="accent3">
                  <a:lumMod val="80000"/>
                </a:schemeClr>
              </a:solidFill>
            </a:ln>
            <a:effectLst>
              <a:glow rad="139700">
                <a:schemeClr val="accent3">
                  <a:lumMod val="80000"/>
                  <a:satMod val="175000"/>
                  <a:alpha val="14000"/>
                </a:schemeClr>
              </a:glow>
            </a:effectLst>
          </c:spPr>
          <c:marker>
            <c:symbol val="none"/>
          </c:marker>
          <c:cat>
            <c:strRef>
              <c:f>Trend!$C$1:$G$1</c:f>
              <c:strCache>
                <c:ptCount val="5"/>
                <c:pt idx="0">
                  <c:v>Mar-19</c:v>
                </c:pt>
                <c:pt idx="1">
                  <c:v>Mar-20</c:v>
                </c:pt>
                <c:pt idx="2">
                  <c:v>Mar-21</c:v>
                </c:pt>
                <c:pt idx="3">
                  <c:v>Mar-22</c:v>
                </c:pt>
                <c:pt idx="4">
                  <c:v>Mar-23</c:v>
                </c:pt>
              </c:strCache>
            </c:strRef>
          </c:cat>
          <c:val>
            <c:numRef>
              <c:f>Trend!$C$22:$G$22</c:f>
            </c:numRef>
          </c:val>
          <c:smooth val="0"/>
          <c:extLst>
            <c:ext xmlns:c16="http://schemas.microsoft.com/office/drawing/2014/chart" uri="{C3380CC4-5D6E-409C-BE32-E72D297353CC}">
              <c16:uniqueId val="{00000014-7B8A-471E-816B-DF6D2251DADE}"/>
            </c:ext>
          </c:extLst>
        </c:ser>
        <c:dLbls>
          <c:showLegendKey val="0"/>
          <c:showVal val="0"/>
          <c:showCatName val="0"/>
          <c:showSerName val="0"/>
          <c:showPercent val="0"/>
          <c:showBubbleSize val="0"/>
        </c:dLbls>
        <c:smooth val="0"/>
        <c:axId val="940407360"/>
        <c:axId val="624114256"/>
      </c:lineChart>
      <c:catAx>
        <c:axId val="9404073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24114256"/>
        <c:crosses val="autoZero"/>
        <c:auto val="1"/>
        <c:lblAlgn val="ctr"/>
        <c:lblOffset val="100"/>
        <c:noMultiLvlLbl val="0"/>
      </c:catAx>
      <c:valAx>
        <c:axId val="6241142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40407360"/>
        <c:crosses val="autoZero"/>
        <c:crossBetween val="between"/>
      </c:valAx>
      <c:spPr>
        <a:noFill/>
        <a:ln>
          <a:noFill/>
        </a:ln>
        <a:effectLst/>
      </c:spPr>
    </c:plotArea>
    <c:legend>
      <c:legendPos val="t"/>
      <c:layout>
        <c:manualLayout>
          <c:xMode val="edge"/>
          <c:yMode val="edge"/>
          <c:x val="0.8198232191675473"/>
          <c:y val="0.18970452446906744"/>
          <c:w val="0.17635860262268727"/>
          <c:h val="0.77389578380264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050"/>
              <a:t>Ratios</a:t>
            </a:r>
          </a:p>
        </c:rich>
      </c:tx>
      <c:overlay val="0"/>
      <c:spPr>
        <a:noFill/>
        <a:ln>
          <a:noFill/>
        </a:ln>
        <a:effectLst/>
      </c:spPr>
      <c:txPr>
        <a:bodyPr rot="0" spcFirstLastPara="1" vertOverflow="ellipsis" vert="horz" wrap="square" anchor="ctr" anchorCtr="1"/>
        <a:lstStyle/>
        <a:p>
          <a:pPr>
            <a:defRPr sz="105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Ratios!$A$2:$B$2</c:f>
              <c:strCache>
                <c:ptCount val="2"/>
                <c:pt idx="0">
                  <c:v>SBI</c:v>
                </c:pt>
                <c:pt idx="1">
                  <c:v>ROE</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Ratios!$C$1:$G$1</c:f>
              <c:strCache>
                <c:ptCount val="5"/>
                <c:pt idx="0">
                  <c:v>Mar-19</c:v>
                </c:pt>
                <c:pt idx="1">
                  <c:v>Mar-20</c:v>
                </c:pt>
                <c:pt idx="2">
                  <c:v>Mar-21</c:v>
                </c:pt>
                <c:pt idx="3">
                  <c:v>Mar-22</c:v>
                </c:pt>
                <c:pt idx="4">
                  <c:v>Mar-23</c:v>
                </c:pt>
              </c:strCache>
            </c:strRef>
          </c:cat>
          <c:val>
            <c:numRef>
              <c:f>Ratios!$C$2:$G$2</c:f>
              <c:numCache>
                <c:formatCode>General</c:formatCode>
                <c:ptCount val="5"/>
                <c:pt idx="0">
                  <c:v>1.31</c:v>
                </c:pt>
                <c:pt idx="1">
                  <c:v>7.24</c:v>
                </c:pt>
                <c:pt idx="2">
                  <c:v>8.81</c:v>
                </c:pt>
                <c:pt idx="3">
                  <c:v>11.9</c:v>
                </c:pt>
                <c:pt idx="4">
                  <c:v>15.76</c:v>
                </c:pt>
              </c:numCache>
            </c:numRef>
          </c:val>
          <c:smooth val="0"/>
          <c:extLst>
            <c:ext xmlns:c16="http://schemas.microsoft.com/office/drawing/2014/chart" uri="{C3380CC4-5D6E-409C-BE32-E72D297353CC}">
              <c16:uniqueId val="{00000000-A6D9-45CB-AB96-79F8F8515D81}"/>
            </c:ext>
          </c:extLst>
        </c:ser>
        <c:ser>
          <c:idx val="1"/>
          <c:order val="1"/>
          <c:tx>
            <c:strRef>
              <c:f>Ratios!$A$3:$B$3</c:f>
              <c:strCache>
                <c:ptCount val="2"/>
                <c:pt idx="0">
                  <c:v>Can</c:v>
                </c:pt>
                <c:pt idx="1">
                  <c:v>ROE</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Ratios!$C$1:$G$1</c:f>
              <c:strCache>
                <c:ptCount val="5"/>
                <c:pt idx="0">
                  <c:v>Mar-19</c:v>
                </c:pt>
                <c:pt idx="1">
                  <c:v>Mar-20</c:v>
                </c:pt>
                <c:pt idx="2">
                  <c:v>Mar-21</c:v>
                </c:pt>
                <c:pt idx="3">
                  <c:v>Mar-22</c:v>
                </c:pt>
                <c:pt idx="4">
                  <c:v>Mar-23</c:v>
                </c:pt>
              </c:strCache>
            </c:strRef>
          </c:cat>
          <c:val>
            <c:numRef>
              <c:f>Ratios!$C$3:$G$3</c:f>
            </c:numRef>
          </c:val>
          <c:smooth val="0"/>
          <c:extLst>
            <c:ext xmlns:c16="http://schemas.microsoft.com/office/drawing/2014/chart" uri="{C3380CC4-5D6E-409C-BE32-E72D297353CC}">
              <c16:uniqueId val="{00000001-A6D9-45CB-AB96-79F8F8515D81}"/>
            </c:ext>
          </c:extLst>
        </c:ser>
        <c:ser>
          <c:idx val="2"/>
          <c:order val="2"/>
          <c:tx>
            <c:strRef>
              <c:f>Ratios!$A$4:$B$4</c:f>
              <c:strCache>
                <c:ptCount val="2"/>
                <c:pt idx="0">
                  <c:v>BOB</c:v>
                </c:pt>
                <c:pt idx="1">
                  <c:v>ROE</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Ratios!$C$1:$G$1</c:f>
              <c:strCache>
                <c:ptCount val="5"/>
                <c:pt idx="0">
                  <c:v>Mar-19</c:v>
                </c:pt>
                <c:pt idx="1">
                  <c:v>Mar-20</c:v>
                </c:pt>
                <c:pt idx="2">
                  <c:v>Mar-21</c:v>
                </c:pt>
                <c:pt idx="3">
                  <c:v>Mar-22</c:v>
                </c:pt>
                <c:pt idx="4">
                  <c:v>Mar-23</c:v>
                </c:pt>
              </c:strCache>
            </c:strRef>
          </c:cat>
          <c:val>
            <c:numRef>
              <c:f>Ratios!$C$4:$G$4</c:f>
            </c:numRef>
          </c:val>
          <c:smooth val="0"/>
          <c:extLst>
            <c:ext xmlns:c16="http://schemas.microsoft.com/office/drawing/2014/chart" uri="{C3380CC4-5D6E-409C-BE32-E72D297353CC}">
              <c16:uniqueId val="{00000002-A6D9-45CB-AB96-79F8F8515D81}"/>
            </c:ext>
          </c:extLst>
        </c:ser>
        <c:ser>
          <c:idx val="3"/>
          <c:order val="3"/>
          <c:tx>
            <c:strRef>
              <c:f>Ratios!$A$5:$B$5</c:f>
              <c:strCache>
                <c:ptCount val="2"/>
                <c:pt idx="0">
                  <c:v>BOM</c:v>
                </c:pt>
                <c:pt idx="1">
                  <c:v>ROE</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Ratios!$C$1:$G$1</c:f>
              <c:strCache>
                <c:ptCount val="5"/>
                <c:pt idx="0">
                  <c:v>Mar-19</c:v>
                </c:pt>
                <c:pt idx="1">
                  <c:v>Mar-20</c:v>
                </c:pt>
                <c:pt idx="2">
                  <c:v>Mar-21</c:v>
                </c:pt>
                <c:pt idx="3">
                  <c:v>Mar-22</c:v>
                </c:pt>
                <c:pt idx="4">
                  <c:v>Mar-23</c:v>
                </c:pt>
              </c:strCache>
            </c:strRef>
          </c:cat>
          <c:val>
            <c:numRef>
              <c:f>Ratios!$C$5:$G$5</c:f>
            </c:numRef>
          </c:val>
          <c:smooth val="0"/>
          <c:extLst>
            <c:ext xmlns:c16="http://schemas.microsoft.com/office/drawing/2014/chart" uri="{C3380CC4-5D6E-409C-BE32-E72D297353CC}">
              <c16:uniqueId val="{00000003-A6D9-45CB-AB96-79F8F8515D81}"/>
            </c:ext>
          </c:extLst>
        </c:ser>
        <c:ser>
          <c:idx val="4"/>
          <c:order val="4"/>
          <c:tx>
            <c:strRef>
              <c:f>Ratios!$A$6:$B$6</c:f>
              <c:strCache>
                <c:ptCount val="2"/>
                <c:pt idx="0">
                  <c:v>PNB</c:v>
                </c:pt>
                <c:pt idx="1">
                  <c:v>ROE</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strRef>
              <c:f>Ratios!$C$1:$G$1</c:f>
              <c:strCache>
                <c:ptCount val="5"/>
                <c:pt idx="0">
                  <c:v>Mar-19</c:v>
                </c:pt>
                <c:pt idx="1">
                  <c:v>Mar-20</c:v>
                </c:pt>
                <c:pt idx="2">
                  <c:v>Mar-21</c:v>
                </c:pt>
                <c:pt idx="3">
                  <c:v>Mar-22</c:v>
                </c:pt>
                <c:pt idx="4">
                  <c:v>Mar-23</c:v>
                </c:pt>
              </c:strCache>
            </c:strRef>
          </c:cat>
          <c:val>
            <c:numRef>
              <c:f>Ratios!$C$6:$G$6</c:f>
            </c:numRef>
          </c:val>
          <c:smooth val="0"/>
          <c:extLst>
            <c:ext xmlns:c16="http://schemas.microsoft.com/office/drawing/2014/chart" uri="{C3380CC4-5D6E-409C-BE32-E72D297353CC}">
              <c16:uniqueId val="{00000004-A6D9-45CB-AB96-79F8F8515D81}"/>
            </c:ext>
          </c:extLst>
        </c:ser>
        <c:ser>
          <c:idx val="5"/>
          <c:order val="5"/>
          <c:tx>
            <c:strRef>
              <c:f>Ratios!$A$7:$B$7</c:f>
              <c:strCache>
                <c:ptCount val="2"/>
                <c:pt idx="0">
                  <c:v>BOI</c:v>
                </c:pt>
                <c:pt idx="1">
                  <c:v>ROE</c:v>
                </c:pt>
              </c:strCache>
            </c:strRef>
          </c:tx>
          <c:spPr>
            <a:ln w="34925" cap="rnd">
              <a:solidFill>
                <a:schemeClr val="accent6"/>
              </a:solidFill>
              <a:round/>
            </a:ln>
            <a:effectLst>
              <a:outerShdw blurRad="57150" dist="19050" dir="5400000" algn="ctr" rotWithShape="0">
                <a:srgbClr val="000000">
                  <a:alpha val="63000"/>
                </a:srgbClr>
              </a:outerShdw>
            </a:effectLst>
          </c:spPr>
          <c:marker>
            <c:symbol val="none"/>
          </c:marker>
          <c:cat>
            <c:strRef>
              <c:f>Ratios!$C$1:$G$1</c:f>
              <c:strCache>
                <c:ptCount val="5"/>
                <c:pt idx="0">
                  <c:v>Mar-19</c:v>
                </c:pt>
                <c:pt idx="1">
                  <c:v>Mar-20</c:v>
                </c:pt>
                <c:pt idx="2">
                  <c:v>Mar-21</c:v>
                </c:pt>
                <c:pt idx="3">
                  <c:v>Mar-22</c:v>
                </c:pt>
                <c:pt idx="4">
                  <c:v>Mar-23</c:v>
                </c:pt>
              </c:strCache>
            </c:strRef>
          </c:cat>
          <c:val>
            <c:numRef>
              <c:f>Ratios!$C$7:$G$7</c:f>
            </c:numRef>
          </c:val>
          <c:smooth val="0"/>
          <c:extLst>
            <c:ext xmlns:c16="http://schemas.microsoft.com/office/drawing/2014/chart" uri="{C3380CC4-5D6E-409C-BE32-E72D297353CC}">
              <c16:uniqueId val="{00000005-A6D9-45CB-AB96-79F8F8515D81}"/>
            </c:ext>
          </c:extLst>
        </c:ser>
        <c:ser>
          <c:idx val="6"/>
          <c:order val="6"/>
          <c:tx>
            <c:strRef>
              <c:f>Ratios!$A$8:$B$8</c:f>
              <c:strCache>
                <c:ptCount val="2"/>
                <c:pt idx="0">
                  <c:v>UBOI</c:v>
                </c:pt>
                <c:pt idx="1">
                  <c:v>ROE</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none"/>
          </c:marker>
          <c:cat>
            <c:strRef>
              <c:f>Ratios!$C$1:$G$1</c:f>
              <c:strCache>
                <c:ptCount val="5"/>
                <c:pt idx="0">
                  <c:v>Mar-19</c:v>
                </c:pt>
                <c:pt idx="1">
                  <c:v>Mar-20</c:v>
                </c:pt>
                <c:pt idx="2">
                  <c:v>Mar-21</c:v>
                </c:pt>
                <c:pt idx="3">
                  <c:v>Mar-22</c:v>
                </c:pt>
                <c:pt idx="4">
                  <c:v>Mar-23</c:v>
                </c:pt>
              </c:strCache>
            </c:strRef>
          </c:cat>
          <c:val>
            <c:numRef>
              <c:f>Ratios!$C$8:$G$8</c:f>
            </c:numRef>
          </c:val>
          <c:smooth val="0"/>
          <c:extLst>
            <c:ext xmlns:c16="http://schemas.microsoft.com/office/drawing/2014/chart" uri="{C3380CC4-5D6E-409C-BE32-E72D297353CC}">
              <c16:uniqueId val="{00000006-A6D9-45CB-AB96-79F8F8515D81}"/>
            </c:ext>
          </c:extLst>
        </c:ser>
        <c:ser>
          <c:idx val="7"/>
          <c:order val="7"/>
          <c:tx>
            <c:strRef>
              <c:f>Ratios!$A$9:$B$9</c:f>
              <c:strCache>
                <c:ptCount val="2"/>
                <c:pt idx="0">
                  <c:v>SBI</c:v>
                </c:pt>
                <c:pt idx="1">
                  <c:v>Debt to asset</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none"/>
          </c:marker>
          <c:cat>
            <c:strRef>
              <c:f>Ratios!$C$1:$G$1</c:f>
              <c:strCache>
                <c:ptCount val="5"/>
                <c:pt idx="0">
                  <c:v>Mar-19</c:v>
                </c:pt>
                <c:pt idx="1">
                  <c:v>Mar-20</c:v>
                </c:pt>
                <c:pt idx="2">
                  <c:v>Mar-21</c:v>
                </c:pt>
                <c:pt idx="3">
                  <c:v>Mar-22</c:v>
                </c:pt>
                <c:pt idx="4">
                  <c:v>Mar-23</c:v>
                </c:pt>
              </c:strCache>
            </c:strRef>
          </c:cat>
          <c:val>
            <c:numRef>
              <c:f>Ratios!$C$9:$G$9</c:f>
              <c:numCache>
                <c:formatCode>General</c:formatCode>
                <c:ptCount val="5"/>
                <c:pt idx="0">
                  <c:v>10.64</c:v>
                </c:pt>
                <c:pt idx="1">
                  <c:v>7.93</c:v>
                </c:pt>
                <c:pt idx="2">
                  <c:v>8.9499999999999993</c:v>
                </c:pt>
                <c:pt idx="3">
                  <c:v>8.3800000000000008</c:v>
                </c:pt>
                <c:pt idx="4">
                  <c:v>8.75</c:v>
                </c:pt>
              </c:numCache>
            </c:numRef>
          </c:val>
          <c:smooth val="0"/>
          <c:extLst>
            <c:ext xmlns:c16="http://schemas.microsoft.com/office/drawing/2014/chart" uri="{C3380CC4-5D6E-409C-BE32-E72D297353CC}">
              <c16:uniqueId val="{00000007-A6D9-45CB-AB96-79F8F8515D81}"/>
            </c:ext>
          </c:extLst>
        </c:ser>
        <c:ser>
          <c:idx val="8"/>
          <c:order val="8"/>
          <c:tx>
            <c:strRef>
              <c:f>Ratios!$A$10:$B$10</c:f>
              <c:strCache>
                <c:ptCount val="2"/>
                <c:pt idx="0">
                  <c:v>Can</c:v>
                </c:pt>
                <c:pt idx="1">
                  <c:v>Debt to asset</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none"/>
          </c:marker>
          <c:cat>
            <c:strRef>
              <c:f>Ratios!$C$1:$G$1</c:f>
              <c:strCache>
                <c:ptCount val="5"/>
                <c:pt idx="0">
                  <c:v>Mar-19</c:v>
                </c:pt>
                <c:pt idx="1">
                  <c:v>Mar-20</c:v>
                </c:pt>
                <c:pt idx="2">
                  <c:v>Mar-21</c:v>
                </c:pt>
                <c:pt idx="3">
                  <c:v>Mar-22</c:v>
                </c:pt>
                <c:pt idx="4">
                  <c:v>Mar-23</c:v>
                </c:pt>
              </c:strCache>
            </c:strRef>
          </c:cat>
          <c:val>
            <c:numRef>
              <c:f>Ratios!$C$10:$G$10</c:f>
            </c:numRef>
          </c:val>
          <c:smooth val="0"/>
          <c:extLst>
            <c:ext xmlns:c16="http://schemas.microsoft.com/office/drawing/2014/chart" uri="{C3380CC4-5D6E-409C-BE32-E72D297353CC}">
              <c16:uniqueId val="{00000008-A6D9-45CB-AB96-79F8F8515D81}"/>
            </c:ext>
          </c:extLst>
        </c:ser>
        <c:ser>
          <c:idx val="9"/>
          <c:order val="9"/>
          <c:tx>
            <c:strRef>
              <c:f>Ratios!$A$11:$B$11</c:f>
              <c:strCache>
                <c:ptCount val="2"/>
                <c:pt idx="0">
                  <c:v>BOB</c:v>
                </c:pt>
                <c:pt idx="1">
                  <c:v>Debt to asset</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none"/>
          </c:marker>
          <c:cat>
            <c:strRef>
              <c:f>Ratios!$C$1:$G$1</c:f>
              <c:strCache>
                <c:ptCount val="5"/>
                <c:pt idx="0">
                  <c:v>Mar-19</c:v>
                </c:pt>
                <c:pt idx="1">
                  <c:v>Mar-20</c:v>
                </c:pt>
                <c:pt idx="2">
                  <c:v>Mar-21</c:v>
                </c:pt>
                <c:pt idx="3">
                  <c:v>Mar-22</c:v>
                </c:pt>
                <c:pt idx="4">
                  <c:v>Mar-23</c:v>
                </c:pt>
              </c:strCache>
            </c:strRef>
          </c:cat>
          <c:val>
            <c:numRef>
              <c:f>Ratios!$C$11:$G$11</c:f>
            </c:numRef>
          </c:val>
          <c:smooth val="0"/>
          <c:extLst>
            <c:ext xmlns:c16="http://schemas.microsoft.com/office/drawing/2014/chart" uri="{C3380CC4-5D6E-409C-BE32-E72D297353CC}">
              <c16:uniqueId val="{00000009-A6D9-45CB-AB96-79F8F8515D81}"/>
            </c:ext>
          </c:extLst>
        </c:ser>
        <c:ser>
          <c:idx val="10"/>
          <c:order val="10"/>
          <c:tx>
            <c:strRef>
              <c:f>Ratios!$A$12:$B$12</c:f>
              <c:strCache>
                <c:ptCount val="2"/>
                <c:pt idx="0">
                  <c:v>BOM</c:v>
                </c:pt>
                <c:pt idx="1">
                  <c:v>Debt to asset</c:v>
                </c:pt>
              </c:strCache>
            </c:strRef>
          </c:tx>
          <c:spPr>
            <a:ln w="34925" cap="rnd">
              <a:solidFill>
                <a:schemeClr val="accent5">
                  <a:lumMod val="60000"/>
                </a:schemeClr>
              </a:solidFill>
              <a:round/>
            </a:ln>
            <a:effectLst>
              <a:outerShdw blurRad="57150" dist="19050" dir="5400000" algn="ctr" rotWithShape="0">
                <a:srgbClr val="000000">
                  <a:alpha val="63000"/>
                </a:srgbClr>
              </a:outerShdw>
            </a:effectLst>
          </c:spPr>
          <c:marker>
            <c:symbol val="none"/>
          </c:marker>
          <c:cat>
            <c:strRef>
              <c:f>Ratios!$C$1:$G$1</c:f>
              <c:strCache>
                <c:ptCount val="5"/>
                <c:pt idx="0">
                  <c:v>Mar-19</c:v>
                </c:pt>
                <c:pt idx="1">
                  <c:v>Mar-20</c:v>
                </c:pt>
                <c:pt idx="2">
                  <c:v>Mar-21</c:v>
                </c:pt>
                <c:pt idx="3">
                  <c:v>Mar-22</c:v>
                </c:pt>
                <c:pt idx="4">
                  <c:v>Mar-23</c:v>
                </c:pt>
              </c:strCache>
            </c:strRef>
          </c:cat>
          <c:val>
            <c:numRef>
              <c:f>Ratios!$C$12:$G$12</c:f>
            </c:numRef>
          </c:val>
          <c:smooth val="0"/>
          <c:extLst>
            <c:ext xmlns:c16="http://schemas.microsoft.com/office/drawing/2014/chart" uri="{C3380CC4-5D6E-409C-BE32-E72D297353CC}">
              <c16:uniqueId val="{0000000A-A6D9-45CB-AB96-79F8F8515D81}"/>
            </c:ext>
          </c:extLst>
        </c:ser>
        <c:ser>
          <c:idx val="11"/>
          <c:order val="11"/>
          <c:tx>
            <c:strRef>
              <c:f>Ratios!$A$13:$B$13</c:f>
              <c:strCache>
                <c:ptCount val="2"/>
                <c:pt idx="0">
                  <c:v>PNB</c:v>
                </c:pt>
                <c:pt idx="1">
                  <c:v>Debt to asset</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none"/>
          </c:marker>
          <c:cat>
            <c:strRef>
              <c:f>Ratios!$C$1:$G$1</c:f>
              <c:strCache>
                <c:ptCount val="5"/>
                <c:pt idx="0">
                  <c:v>Mar-19</c:v>
                </c:pt>
                <c:pt idx="1">
                  <c:v>Mar-20</c:v>
                </c:pt>
                <c:pt idx="2">
                  <c:v>Mar-21</c:v>
                </c:pt>
                <c:pt idx="3">
                  <c:v>Mar-22</c:v>
                </c:pt>
                <c:pt idx="4">
                  <c:v>Mar-23</c:v>
                </c:pt>
              </c:strCache>
            </c:strRef>
          </c:cat>
          <c:val>
            <c:numRef>
              <c:f>Ratios!$C$13:$G$13</c:f>
            </c:numRef>
          </c:val>
          <c:smooth val="0"/>
          <c:extLst>
            <c:ext xmlns:c16="http://schemas.microsoft.com/office/drawing/2014/chart" uri="{C3380CC4-5D6E-409C-BE32-E72D297353CC}">
              <c16:uniqueId val="{0000000B-A6D9-45CB-AB96-79F8F8515D81}"/>
            </c:ext>
          </c:extLst>
        </c:ser>
        <c:ser>
          <c:idx val="12"/>
          <c:order val="12"/>
          <c:tx>
            <c:strRef>
              <c:f>Ratios!$A$14:$B$14</c:f>
              <c:strCache>
                <c:ptCount val="2"/>
                <c:pt idx="0">
                  <c:v>BOI</c:v>
                </c:pt>
                <c:pt idx="1">
                  <c:v>Debt to asset</c:v>
                </c:pt>
              </c:strCache>
            </c:strRef>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none"/>
          </c:marker>
          <c:cat>
            <c:strRef>
              <c:f>Ratios!$C$1:$G$1</c:f>
              <c:strCache>
                <c:ptCount val="5"/>
                <c:pt idx="0">
                  <c:v>Mar-19</c:v>
                </c:pt>
                <c:pt idx="1">
                  <c:v>Mar-20</c:v>
                </c:pt>
                <c:pt idx="2">
                  <c:v>Mar-21</c:v>
                </c:pt>
                <c:pt idx="3">
                  <c:v>Mar-22</c:v>
                </c:pt>
                <c:pt idx="4">
                  <c:v>Mar-23</c:v>
                </c:pt>
              </c:strCache>
            </c:strRef>
          </c:cat>
          <c:val>
            <c:numRef>
              <c:f>Ratios!$C$14:$G$14</c:f>
            </c:numRef>
          </c:val>
          <c:smooth val="0"/>
          <c:extLst>
            <c:ext xmlns:c16="http://schemas.microsoft.com/office/drawing/2014/chart" uri="{C3380CC4-5D6E-409C-BE32-E72D297353CC}">
              <c16:uniqueId val="{0000000C-A6D9-45CB-AB96-79F8F8515D81}"/>
            </c:ext>
          </c:extLst>
        </c:ser>
        <c:ser>
          <c:idx val="13"/>
          <c:order val="13"/>
          <c:tx>
            <c:strRef>
              <c:f>Ratios!$A$15:$B$15</c:f>
              <c:strCache>
                <c:ptCount val="2"/>
                <c:pt idx="0">
                  <c:v>UBOI</c:v>
                </c:pt>
                <c:pt idx="1">
                  <c:v>Debt to asset</c:v>
                </c:pt>
              </c:strCache>
            </c:strRef>
          </c:tx>
          <c:spPr>
            <a:ln w="34925" cap="rnd">
              <a:solidFill>
                <a:schemeClr val="accent2">
                  <a:lumMod val="80000"/>
                  <a:lumOff val="20000"/>
                </a:schemeClr>
              </a:solidFill>
              <a:round/>
            </a:ln>
            <a:effectLst>
              <a:outerShdw blurRad="57150" dist="19050" dir="5400000" algn="ctr" rotWithShape="0">
                <a:srgbClr val="000000">
                  <a:alpha val="63000"/>
                </a:srgbClr>
              </a:outerShdw>
            </a:effectLst>
          </c:spPr>
          <c:marker>
            <c:symbol val="none"/>
          </c:marker>
          <c:cat>
            <c:strRef>
              <c:f>Ratios!$C$1:$G$1</c:f>
              <c:strCache>
                <c:ptCount val="5"/>
                <c:pt idx="0">
                  <c:v>Mar-19</c:v>
                </c:pt>
                <c:pt idx="1">
                  <c:v>Mar-20</c:v>
                </c:pt>
                <c:pt idx="2">
                  <c:v>Mar-21</c:v>
                </c:pt>
                <c:pt idx="3">
                  <c:v>Mar-22</c:v>
                </c:pt>
                <c:pt idx="4">
                  <c:v>Mar-23</c:v>
                </c:pt>
              </c:strCache>
            </c:strRef>
          </c:cat>
          <c:val>
            <c:numRef>
              <c:f>Ratios!$C$15:$G$15</c:f>
            </c:numRef>
          </c:val>
          <c:smooth val="0"/>
          <c:extLst>
            <c:ext xmlns:c16="http://schemas.microsoft.com/office/drawing/2014/chart" uri="{C3380CC4-5D6E-409C-BE32-E72D297353CC}">
              <c16:uniqueId val="{0000000D-A6D9-45CB-AB96-79F8F8515D81}"/>
            </c:ext>
          </c:extLst>
        </c:ser>
        <c:ser>
          <c:idx val="14"/>
          <c:order val="14"/>
          <c:tx>
            <c:strRef>
              <c:f>Ratios!$A$16:$B$16</c:f>
              <c:strCache>
                <c:ptCount val="2"/>
                <c:pt idx="0">
                  <c:v>SBI</c:v>
                </c:pt>
                <c:pt idx="1">
                  <c:v>Asset Turnover</c:v>
                </c:pt>
              </c:strCache>
            </c:strRef>
          </c:tx>
          <c:spPr>
            <a:ln w="34925" cap="rnd">
              <a:solidFill>
                <a:schemeClr val="accent3">
                  <a:lumMod val="80000"/>
                  <a:lumOff val="20000"/>
                </a:schemeClr>
              </a:solidFill>
              <a:round/>
            </a:ln>
            <a:effectLst>
              <a:outerShdw blurRad="57150" dist="19050" dir="5400000" algn="ctr" rotWithShape="0">
                <a:srgbClr val="000000">
                  <a:alpha val="63000"/>
                </a:srgbClr>
              </a:outerShdw>
            </a:effectLst>
          </c:spPr>
          <c:marker>
            <c:symbol val="none"/>
          </c:marker>
          <c:cat>
            <c:strRef>
              <c:f>Ratios!$C$1:$G$1</c:f>
              <c:strCache>
                <c:ptCount val="5"/>
                <c:pt idx="0">
                  <c:v>Mar-19</c:v>
                </c:pt>
                <c:pt idx="1">
                  <c:v>Mar-20</c:v>
                </c:pt>
                <c:pt idx="2">
                  <c:v>Mar-21</c:v>
                </c:pt>
                <c:pt idx="3">
                  <c:v>Mar-22</c:v>
                </c:pt>
                <c:pt idx="4">
                  <c:v>Mar-23</c:v>
                </c:pt>
              </c:strCache>
            </c:strRef>
          </c:cat>
          <c:val>
            <c:numRef>
              <c:f>Ratios!$C$16:$G$16</c:f>
              <c:numCache>
                <c:formatCode>General</c:formatCode>
                <c:ptCount val="5"/>
                <c:pt idx="0">
                  <c:v>8.81</c:v>
                </c:pt>
                <c:pt idx="1">
                  <c:v>9.1</c:v>
                </c:pt>
                <c:pt idx="2">
                  <c:v>8.52</c:v>
                </c:pt>
                <c:pt idx="3">
                  <c:v>7.97</c:v>
                </c:pt>
                <c:pt idx="4">
                  <c:v>8.3699999999999992</c:v>
                </c:pt>
              </c:numCache>
            </c:numRef>
          </c:val>
          <c:smooth val="0"/>
          <c:extLst>
            <c:ext xmlns:c16="http://schemas.microsoft.com/office/drawing/2014/chart" uri="{C3380CC4-5D6E-409C-BE32-E72D297353CC}">
              <c16:uniqueId val="{0000000E-A6D9-45CB-AB96-79F8F8515D81}"/>
            </c:ext>
          </c:extLst>
        </c:ser>
        <c:ser>
          <c:idx val="15"/>
          <c:order val="15"/>
          <c:tx>
            <c:strRef>
              <c:f>Ratios!$A$17:$B$17</c:f>
              <c:strCache>
                <c:ptCount val="2"/>
                <c:pt idx="0">
                  <c:v>Can</c:v>
                </c:pt>
                <c:pt idx="1">
                  <c:v>Asset Turnover</c:v>
                </c:pt>
              </c:strCache>
            </c:strRef>
          </c:tx>
          <c:spPr>
            <a:ln w="34925" cap="rnd">
              <a:solidFill>
                <a:schemeClr val="accent4">
                  <a:lumMod val="80000"/>
                  <a:lumOff val="20000"/>
                </a:schemeClr>
              </a:solidFill>
              <a:round/>
            </a:ln>
            <a:effectLst>
              <a:outerShdw blurRad="57150" dist="19050" dir="5400000" algn="ctr" rotWithShape="0">
                <a:srgbClr val="000000">
                  <a:alpha val="63000"/>
                </a:srgbClr>
              </a:outerShdw>
            </a:effectLst>
          </c:spPr>
          <c:marker>
            <c:symbol val="none"/>
          </c:marker>
          <c:cat>
            <c:strRef>
              <c:f>Ratios!$C$1:$G$1</c:f>
              <c:strCache>
                <c:ptCount val="5"/>
                <c:pt idx="0">
                  <c:v>Mar-19</c:v>
                </c:pt>
                <c:pt idx="1">
                  <c:v>Mar-20</c:v>
                </c:pt>
                <c:pt idx="2">
                  <c:v>Mar-21</c:v>
                </c:pt>
                <c:pt idx="3">
                  <c:v>Mar-22</c:v>
                </c:pt>
                <c:pt idx="4">
                  <c:v>Mar-23</c:v>
                </c:pt>
              </c:strCache>
            </c:strRef>
          </c:cat>
          <c:val>
            <c:numRef>
              <c:f>Ratios!$C$17:$G$17</c:f>
            </c:numRef>
          </c:val>
          <c:smooth val="0"/>
          <c:extLst>
            <c:ext xmlns:c16="http://schemas.microsoft.com/office/drawing/2014/chart" uri="{C3380CC4-5D6E-409C-BE32-E72D297353CC}">
              <c16:uniqueId val="{0000000F-A6D9-45CB-AB96-79F8F8515D81}"/>
            </c:ext>
          </c:extLst>
        </c:ser>
        <c:ser>
          <c:idx val="16"/>
          <c:order val="16"/>
          <c:tx>
            <c:strRef>
              <c:f>Ratios!$A$18:$B$18</c:f>
              <c:strCache>
                <c:ptCount val="2"/>
                <c:pt idx="0">
                  <c:v>BOB</c:v>
                </c:pt>
                <c:pt idx="1">
                  <c:v>Asset Turnover</c:v>
                </c:pt>
              </c:strCache>
            </c:strRef>
          </c:tx>
          <c:spPr>
            <a:ln w="34925" cap="rnd">
              <a:solidFill>
                <a:schemeClr val="accent5">
                  <a:lumMod val="80000"/>
                  <a:lumOff val="20000"/>
                </a:schemeClr>
              </a:solidFill>
              <a:round/>
            </a:ln>
            <a:effectLst>
              <a:outerShdw blurRad="57150" dist="19050" dir="5400000" algn="ctr" rotWithShape="0">
                <a:srgbClr val="000000">
                  <a:alpha val="63000"/>
                </a:srgbClr>
              </a:outerShdw>
            </a:effectLst>
          </c:spPr>
          <c:marker>
            <c:symbol val="none"/>
          </c:marker>
          <c:cat>
            <c:strRef>
              <c:f>Ratios!$C$1:$G$1</c:f>
              <c:strCache>
                <c:ptCount val="5"/>
                <c:pt idx="0">
                  <c:v>Mar-19</c:v>
                </c:pt>
                <c:pt idx="1">
                  <c:v>Mar-20</c:v>
                </c:pt>
                <c:pt idx="2">
                  <c:v>Mar-21</c:v>
                </c:pt>
                <c:pt idx="3">
                  <c:v>Mar-22</c:v>
                </c:pt>
                <c:pt idx="4">
                  <c:v>Mar-23</c:v>
                </c:pt>
              </c:strCache>
            </c:strRef>
          </c:cat>
          <c:val>
            <c:numRef>
              <c:f>Ratios!$C$18:$G$18</c:f>
            </c:numRef>
          </c:val>
          <c:smooth val="0"/>
          <c:extLst>
            <c:ext xmlns:c16="http://schemas.microsoft.com/office/drawing/2014/chart" uri="{C3380CC4-5D6E-409C-BE32-E72D297353CC}">
              <c16:uniqueId val="{00000010-A6D9-45CB-AB96-79F8F8515D81}"/>
            </c:ext>
          </c:extLst>
        </c:ser>
        <c:ser>
          <c:idx val="17"/>
          <c:order val="17"/>
          <c:tx>
            <c:strRef>
              <c:f>Ratios!$A$19:$B$19</c:f>
              <c:strCache>
                <c:ptCount val="2"/>
                <c:pt idx="0">
                  <c:v>BOM</c:v>
                </c:pt>
                <c:pt idx="1">
                  <c:v>Asset Turnover</c:v>
                </c:pt>
              </c:strCache>
            </c:strRef>
          </c:tx>
          <c:spPr>
            <a:ln w="34925" cap="rnd">
              <a:solidFill>
                <a:schemeClr val="accent6">
                  <a:lumMod val="80000"/>
                  <a:lumOff val="20000"/>
                </a:schemeClr>
              </a:solidFill>
              <a:round/>
            </a:ln>
            <a:effectLst>
              <a:outerShdw blurRad="57150" dist="19050" dir="5400000" algn="ctr" rotWithShape="0">
                <a:srgbClr val="000000">
                  <a:alpha val="63000"/>
                </a:srgbClr>
              </a:outerShdw>
            </a:effectLst>
          </c:spPr>
          <c:marker>
            <c:symbol val="none"/>
          </c:marker>
          <c:cat>
            <c:strRef>
              <c:f>Ratios!$C$1:$G$1</c:f>
              <c:strCache>
                <c:ptCount val="5"/>
                <c:pt idx="0">
                  <c:v>Mar-19</c:v>
                </c:pt>
                <c:pt idx="1">
                  <c:v>Mar-20</c:v>
                </c:pt>
                <c:pt idx="2">
                  <c:v>Mar-21</c:v>
                </c:pt>
                <c:pt idx="3">
                  <c:v>Mar-22</c:v>
                </c:pt>
                <c:pt idx="4">
                  <c:v>Mar-23</c:v>
                </c:pt>
              </c:strCache>
            </c:strRef>
          </c:cat>
          <c:val>
            <c:numRef>
              <c:f>Ratios!$C$19:$G$19</c:f>
            </c:numRef>
          </c:val>
          <c:smooth val="0"/>
          <c:extLst>
            <c:ext xmlns:c16="http://schemas.microsoft.com/office/drawing/2014/chart" uri="{C3380CC4-5D6E-409C-BE32-E72D297353CC}">
              <c16:uniqueId val="{00000011-A6D9-45CB-AB96-79F8F8515D81}"/>
            </c:ext>
          </c:extLst>
        </c:ser>
        <c:ser>
          <c:idx val="18"/>
          <c:order val="18"/>
          <c:tx>
            <c:strRef>
              <c:f>Ratios!$A$20:$B$20</c:f>
              <c:strCache>
                <c:ptCount val="2"/>
                <c:pt idx="0">
                  <c:v>PNB</c:v>
                </c:pt>
                <c:pt idx="1">
                  <c:v>Asset Turnover</c:v>
                </c:pt>
              </c:strCache>
            </c:strRef>
          </c:tx>
          <c:spPr>
            <a:ln w="34925" cap="rnd">
              <a:solidFill>
                <a:schemeClr val="accent1">
                  <a:lumMod val="80000"/>
                </a:schemeClr>
              </a:solidFill>
              <a:round/>
            </a:ln>
            <a:effectLst>
              <a:outerShdw blurRad="57150" dist="19050" dir="5400000" algn="ctr" rotWithShape="0">
                <a:srgbClr val="000000">
                  <a:alpha val="63000"/>
                </a:srgbClr>
              </a:outerShdw>
            </a:effectLst>
          </c:spPr>
          <c:marker>
            <c:symbol val="none"/>
          </c:marker>
          <c:cat>
            <c:strRef>
              <c:f>Ratios!$C$1:$G$1</c:f>
              <c:strCache>
                <c:ptCount val="5"/>
                <c:pt idx="0">
                  <c:v>Mar-19</c:v>
                </c:pt>
                <c:pt idx="1">
                  <c:v>Mar-20</c:v>
                </c:pt>
                <c:pt idx="2">
                  <c:v>Mar-21</c:v>
                </c:pt>
                <c:pt idx="3">
                  <c:v>Mar-22</c:v>
                </c:pt>
                <c:pt idx="4">
                  <c:v>Mar-23</c:v>
                </c:pt>
              </c:strCache>
            </c:strRef>
          </c:cat>
          <c:val>
            <c:numRef>
              <c:f>Ratios!$C$20:$G$20</c:f>
            </c:numRef>
          </c:val>
          <c:smooth val="0"/>
          <c:extLst>
            <c:ext xmlns:c16="http://schemas.microsoft.com/office/drawing/2014/chart" uri="{C3380CC4-5D6E-409C-BE32-E72D297353CC}">
              <c16:uniqueId val="{00000012-A6D9-45CB-AB96-79F8F8515D81}"/>
            </c:ext>
          </c:extLst>
        </c:ser>
        <c:ser>
          <c:idx val="19"/>
          <c:order val="19"/>
          <c:tx>
            <c:strRef>
              <c:f>Ratios!$A$21:$B$21</c:f>
              <c:strCache>
                <c:ptCount val="2"/>
                <c:pt idx="0">
                  <c:v>BOI</c:v>
                </c:pt>
                <c:pt idx="1">
                  <c:v>Asset Turnover</c:v>
                </c:pt>
              </c:strCache>
            </c:strRef>
          </c:tx>
          <c:spPr>
            <a:ln w="34925" cap="rnd">
              <a:solidFill>
                <a:schemeClr val="accent2">
                  <a:lumMod val="80000"/>
                </a:schemeClr>
              </a:solidFill>
              <a:round/>
            </a:ln>
            <a:effectLst>
              <a:outerShdw blurRad="57150" dist="19050" dir="5400000" algn="ctr" rotWithShape="0">
                <a:srgbClr val="000000">
                  <a:alpha val="63000"/>
                </a:srgbClr>
              </a:outerShdw>
            </a:effectLst>
          </c:spPr>
          <c:marker>
            <c:symbol val="none"/>
          </c:marker>
          <c:cat>
            <c:strRef>
              <c:f>Ratios!$C$1:$G$1</c:f>
              <c:strCache>
                <c:ptCount val="5"/>
                <c:pt idx="0">
                  <c:v>Mar-19</c:v>
                </c:pt>
                <c:pt idx="1">
                  <c:v>Mar-20</c:v>
                </c:pt>
                <c:pt idx="2">
                  <c:v>Mar-21</c:v>
                </c:pt>
                <c:pt idx="3">
                  <c:v>Mar-22</c:v>
                </c:pt>
                <c:pt idx="4">
                  <c:v>Mar-23</c:v>
                </c:pt>
              </c:strCache>
            </c:strRef>
          </c:cat>
          <c:val>
            <c:numRef>
              <c:f>Ratios!$C$21:$G$21</c:f>
            </c:numRef>
          </c:val>
          <c:smooth val="0"/>
          <c:extLst>
            <c:ext xmlns:c16="http://schemas.microsoft.com/office/drawing/2014/chart" uri="{C3380CC4-5D6E-409C-BE32-E72D297353CC}">
              <c16:uniqueId val="{00000013-A6D9-45CB-AB96-79F8F8515D81}"/>
            </c:ext>
          </c:extLst>
        </c:ser>
        <c:ser>
          <c:idx val="20"/>
          <c:order val="20"/>
          <c:tx>
            <c:strRef>
              <c:f>Ratios!$A$22:$B$22</c:f>
              <c:strCache>
                <c:ptCount val="2"/>
                <c:pt idx="0">
                  <c:v>UBOI</c:v>
                </c:pt>
                <c:pt idx="1">
                  <c:v>Asset Turnover</c:v>
                </c:pt>
              </c:strCache>
            </c:strRef>
          </c:tx>
          <c:spPr>
            <a:ln w="34925" cap="rnd">
              <a:solidFill>
                <a:schemeClr val="accent3">
                  <a:lumMod val="80000"/>
                </a:schemeClr>
              </a:solidFill>
              <a:round/>
            </a:ln>
            <a:effectLst>
              <a:outerShdw blurRad="57150" dist="19050" dir="5400000" algn="ctr" rotWithShape="0">
                <a:srgbClr val="000000">
                  <a:alpha val="63000"/>
                </a:srgbClr>
              </a:outerShdw>
            </a:effectLst>
          </c:spPr>
          <c:marker>
            <c:symbol val="none"/>
          </c:marker>
          <c:cat>
            <c:strRef>
              <c:f>Ratios!$C$1:$G$1</c:f>
              <c:strCache>
                <c:ptCount val="5"/>
                <c:pt idx="0">
                  <c:v>Mar-19</c:v>
                </c:pt>
                <c:pt idx="1">
                  <c:v>Mar-20</c:v>
                </c:pt>
                <c:pt idx="2">
                  <c:v>Mar-21</c:v>
                </c:pt>
                <c:pt idx="3">
                  <c:v>Mar-22</c:v>
                </c:pt>
                <c:pt idx="4">
                  <c:v>Mar-23</c:v>
                </c:pt>
              </c:strCache>
            </c:strRef>
          </c:cat>
          <c:val>
            <c:numRef>
              <c:f>Ratios!$C$22:$G$22</c:f>
            </c:numRef>
          </c:val>
          <c:smooth val="0"/>
          <c:extLst>
            <c:ext xmlns:c16="http://schemas.microsoft.com/office/drawing/2014/chart" uri="{C3380CC4-5D6E-409C-BE32-E72D297353CC}">
              <c16:uniqueId val="{00000014-A6D9-45CB-AB96-79F8F8515D81}"/>
            </c:ext>
          </c:extLst>
        </c:ser>
        <c:dLbls>
          <c:showLegendKey val="0"/>
          <c:showVal val="0"/>
          <c:showCatName val="0"/>
          <c:showSerName val="0"/>
          <c:showPercent val="0"/>
          <c:showBubbleSize val="0"/>
        </c:dLbls>
        <c:smooth val="0"/>
        <c:axId val="940400160"/>
        <c:axId val="848737088"/>
      </c:lineChart>
      <c:catAx>
        <c:axId val="94040016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8737088"/>
        <c:crosses val="autoZero"/>
        <c:auto val="1"/>
        <c:lblAlgn val="ctr"/>
        <c:lblOffset val="100"/>
        <c:noMultiLvlLbl val="0"/>
      </c:catAx>
      <c:valAx>
        <c:axId val="8487370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0400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050"/>
              <a:t>Adani Benford(vol Traded)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Adani_Bford!$P$5</c:f>
              <c:strCache>
                <c:ptCount val="1"/>
                <c:pt idx="0">
                  <c:v>% of each Digit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Adani_Bford!$N$6:$N$14</c:f>
              <c:numCache>
                <c:formatCode>General</c:formatCode>
                <c:ptCount val="9"/>
                <c:pt idx="0">
                  <c:v>1</c:v>
                </c:pt>
                <c:pt idx="1">
                  <c:v>2</c:v>
                </c:pt>
                <c:pt idx="2">
                  <c:v>3</c:v>
                </c:pt>
                <c:pt idx="3">
                  <c:v>4</c:v>
                </c:pt>
                <c:pt idx="4">
                  <c:v>5</c:v>
                </c:pt>
                <c:pt idx="5">
                  <c:v>6</c:v>
                </c:pt>
                <c:pt idx="6">
                  <c:v>7</c:v>
                </c:pt>
                <c:pt idx="7">
                  <c:v>8</c:v>
                </c:pt>
                <c:pt idx="8">
                  <c:v>9</c:v>
                </c:pt>
              </c:numCache>
            </c:numRef>
          </c:cat>
          <c:val>
            <c:numRef>
              <c:f>Adani_Bford!$P$6:$P$14</c:f>
              <c:numCache>
                <c:formatCode>0.00%</c:formatCode>
                <c:ptCount val="9"/>
                <c:pt idx="0">
                  <c:v>0.26724137931034481</c:v>
                </c:pt>
                <c:pt idx="1">
                  <c:v>0.16614420062695925</c:v>
                </c:pt>
                <c:pt idx="2">
                  <c:v>0.12225705329153605</c:v>
                </c:pt>
                <c:pt idx="3">
                  <c:v>9.7178683385579931E-2</c:v>
                </c:pt>
                <c:pt idx="4">
                  <c:v>9.1692789968652044E-2</c:v>
                </c:pt>
                <c:pt idx="5">
                  <c:v>7.2100313479623826E-2</c:v>
                </c:pt>
                <c:pt idx="6">
                  <c:v>6.6614420062695925E-2</c:v>
                </c:pt>
                <c:pt idx="7">
                  <c:v>5.4858934169278999E-2</c:v>
                </c:pt>
                <c:pt idx="8">
                  <c:v>6.1912225705329151E-2</c:v>
                </c:pt>
              </c:numCache>
            </c:numRef>
          </c:val>
          <c:extLst>
            <c:ext xmlns:c16="http://schemas.microsoft.com/office/drawing/2014/chart" uri="{C3380CC4-5D6E-409C-BE32-E72D297353CC}">
              <c16:uniqueId val="{00000000-1243-4BBB-B2B4-6210BE9CCE5D}"/>
            </c:ext>
          </c:extLst>
        </c:ser>
        <c:ser>
          <c:idx val="1"/>
          <c:order val="1"/>
          <c:tx>
            <c:strRef>
              <c:f>Adani_Bford!$Q$5</c:f>
              <c:strCache>
                <c:ptCount val="1"/>
                <c:pt idx="0">
                  <c:v>Benford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Adani_Bford!$N$6:$N$14</c:f>
              <c:numCache>
                <c:formatCode>General</c:formatCode>
                <c:ptCount val="9"/>
                <c:pt idx="0">
                  <c:v>1</c:v>
                </c:pt>
                <c:pt idx="1">
                  <c:v>2</c:v>
                </c:pt>
                <c:pt idx="2">
                  <c:v>3</c:v>
                </c:pt>
                <c:pt idx="3">
                  <c:v>4</c:v>
                </c:pt>
                <c:pt idx="4">
                  <c:v>5</c:v>
                </c:pt>
                <c:pt idx="5">
                  <c:v>6</c:v>
                </c:pt>
                <c:pt idx="6">
                  <c:v>7</c:v>
                </c:pt>
                <c:pt idx="7">
                  <c:v>8</c:v>
                </c:pt>
                <c:pt idx="8">
                  <c:v>9</c:v>
                </c:pt>
              </c:numCache>
            </c:numRef>
          </c:cat>
          <c:val>
            <c:numRef>
              <c:f>Adani_Bford!$Q$6:$Q$14</c:f>
              <c:numCache>
                <c:formatCode>0.00%</c:formatCode>
                <c:ptCount val="9"/>
                <c:pt idx="0">
                  <c:v>0.3010299956639812</c:v>
                </c:pt>
                <c:pt idx="1">
                  <c:v>0.17609125905568124</c:v>
                </c:pt>
                <c:pt idx="2">
                  <c:v>0.12493873660829993</c:v>
                </c:pt>
                <c:pt idx="3">
                  <c:v>9.691001300805642E-2</c:v>
                </c:pt>
                <c:pt idx="4">
                  <c:v>7.9181246047624818E-2</c:v>
                </c:pt>
                <c:pt idx="5">
                  <c:v>6.6946789630613221E-2</c:v>
                </c:pt>
                <c:pt idx="6">
                  <c:v>5.7991946977686733E-2</c:v>
                </c:pt>
                <c:pt idx="7">
                  <c:v>5.1152522447381291E-2</c:v>
                </c:pt>
                <c:pt idx="8">
                  <c:v>4.5757490560675143E-2</c:v>
                </c:pt>
              </c:numCache>
            </c:numRef>
          </c:val>
          <c:extLst>
            <c:ext xmlns:c16="http://schemas.microsoft.com/office/drawing/2014/chart" uri="{C3380CC4-5D6E-409C-BE32-E72D297353CC}">
              <c16:uniqueId val="{00000001-1243-4BBB-B2B4-6210BE9CCE5D}"/>
            </c:ext>
          </c:extLst>
        </c:ser>
        <c:dLbls>
          <c:showLegendKey val="0"/>
          <c:showVal val="0"/>
          <c:showCatName val="0"/>
          <c:showSerName val="0"/>
          <c:showPercent val="0"/>
          <c:showBubbleSize val="0"/>
        </c:dLbls>
        <c:gapWidth val="100"/>
        <c:overlap val="-24"/>
        <c:axId val="1152639376"/>
        <c:axId val="918382128"/>
      </c:barChart>
      <c:catAx>
        <c:axId val="11526393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8382128"/>
        <c:crosses val="autoZero"/>
        <c:auto val="1"/>
        <c:lblAlgn val="ctr"/>
        <c:lblOffset val="100"/>
        <c:noMultiLvlLbl val="0"/>
      </c:catAx>
      <c:valAx>
        <c:axId val="91838212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2639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PSU Stocks Prediction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Pred!$C$1</c:f>
              <c:strCache>
                <c:ptCount val="1"/>
                <c:pt idx="0">
                  <c:v>Actual</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Pred!$B$2:$B$1730</c:f>
              <c:numCache>
                <c:formatCode>mmm\-yy</c:formatCode>
                <c:ptCount val="247"/>
                <c:pt idx="0">
                  <c:v>44980</c:v>
                </c:pt>
                <c:pt idx="1">
                  <c:v>44981</c:v>
                </c:pt>
                <c:pt idx="2">
                  <c:v>44984</c:v>
                </c:pt>
                <c:pt idx="3">
                  <c:v>44985</c:v>
                </c:pt>
                <c:pt idx="4">
                  <c:v>44986</c:v>
                </c:pt>
                <c:pt idx="5">
                  <c:v>44987</c:v>
                </c:pt>
                <c:pt idx="6">
                  <c:v>44988</c:v>
                </c:pt>
                <c:pt idx="7">
                  <c:v>44991</c:v>
                </c:pt>
                <c:pt idx="8">
                  <c:v>44993</c:v>
                </c:pt>
                <c:pt idx="9">
                  <c:v>44994</c:v>
                </c:pt>
                <c:pt idx="10">
                  <c:v>44995</c:v>
                </c:pt>
                <c:pt idx="11">
                  <c:v>44998</c:v>
                </c:pt>
                <c:pt idx="12">
                  <c:v>44999</c:v>
                </c:pt>
                <c:pt idx="13">
                  <c:v>45000</c:v>
                </c:pt>
                <c:pt idx="14">
                  <c:v>45001</c:v>
                </c:pt>
                <c:pt idx="15">
                  <c:v>45002</c:v>
                </c:pt>
                <c:pt idx="16">
                  <c:v>45005</c:v>
                </c:pt>
                <c:pt idx="17">
                  <c:v>45006</c:v>
                </c:pt>
                <c:pt idx="18">
                  <c:v>45007</c:v>
                </c:pt>
                <c:pt idx="19">
                  <c:v>45008</c:v>
                </c:pt>
                <c:pt idx="20">
                  <c:v>45009</c:v>
                </c:pt>
                <c:pt idx="21">
                  <c:v>45012</c:v>
                </c:pt>
                <c:pt idx="22">
                  <c:v>45013</c:v>
                </c:pt>
                <c:pt idx="23">
                  <c:v>45014</c:v>
                </c:pt>
                <c:pt idx="24">
                  <c:v>45016</c:v>
                </c:pt>
                <c:pt idx="25">
                  <c:v>45019</c:v>
                </c:pt>
                <c:pt idx="26">
                  <c:v>45021</c:v>
                </c:pt>
                <c:pt idx="27">
                  <c:v>45022</c:v>
                </c:pt>
                <c:pt idx="28">
                  <c:v>45026</c:v>
                </c:pt>
                <c:pt idx="29">
                  <c:v>45027</c:v>
                </c:pt>
                <c:pt idx="30">
                  <c:v>45028</c:v>
                </c:pt>
                <c:pt idx="31">
                  <c:v>45029</c:v>
                </c:pt>
                <c:pt idx="32">
                  <c:v>45033</c:v>
                </c:pt>
                <c:pt idx="33">
                  <c:v>45034</c:v>
                </c:pt>
                <c:pt idx="34">
                  <c:v>45035</c:v>
                </c:pt>
                <c:pt idx="35">
                  <c:v>45036</c:v>
                </c:pt>
                <c:pt idx="36">
                  <c:v>45037</c:v>
                </c:pt>
                <c:pt idx="37">
                  <c:v>45040</c:v>
                </c:pt>
                <c:pt idx="38">
                  <c:v>45041</c:v>
                </c:pt>
                <c:pt idx="39">
                  <c:v>45042</c:v>
                </c:pt>
                <c:pt idx="40">
                  <c:v>45043</c:v>
                </c:pt>
                <c:pt idx="41">
                  <c:v>45044</c:v>
                </c:pt>
                <c:pt idx="42">
                  <c:v>45048</c:v>
                </c:pt>
                <c:pt idx="43">
                  <c:v>45049</c:v>
                </c:pt>
                <c:pt idx="44">
                  <c:v>45050</c:v>
                </c:pt>
                <c:pt idx="45">
                  <c:v>45051</c:v>
                </c:pt>
                <c:pt idx="46">
                  <c:v>45054</c:v>
                </c:pt>
                <c:pt idx="47">
                  <c:v>45055</c:v>
                </c:pt>
                <c:pt idx="48">
                  <c:v>45056</c:v>
                </c:pt>
                <c:pt idx="49">
                  <c:v>45057</c:v>
                </c:pt>
                <c:pt idx="50">
                  <c:v>45058</c:v>
                </c:pt>
                <c:pt idx="51">
                  <c:v>45061</c:v>
                </c:pt>
                <c:pt idx="52">
                  <c:v>45062</c:v>
                </c:pt>
                <c:pt idx="53">
                  <c:v>45063</c:v>
                </c:pt>
                <c:pt idx="54">
                  <c:v>45064</c:v>
                </c:pt>
                <c:pt idx="55">
                  <c:v>45065</c:v>
                </c:pt>
                <c:pt idx="56">
                  <c:v>45068</c:v>
                </c:pt>
                <c:pt idx="57">
                  <c:v>45069</c:v>
                </c:pt>
                <c:pt idx="58">
                  <c:v>45070</c:v>
                </c:pt>
                <c:pt idx="59">
                  <c:v>45071</c:v>
                </c:pt>
                <c:pt idx="60">
                  <c:v>45072</c:v>
                </c:pt>
                <c:pt idx="61">
                  <c:v>45075</c:v>
                </c:pt>
                <c:pt idx="62">
                  <c:v>45076</c:v>
                </c:pt>
                <c:pt idx="63">
                  <c:v>45077</c:v>
                </c:pt>
                <c:pt idx="64">
                  <c:v>45078</c:v>
                </c:pt>
                <c:pt idx="65">
                  <c:v>45079</c:v>
                </c:pt>
                <c:pt idx="66">
                  <c:v>45082</c:v>
                </c:pt>
                <c:pt idx="67">
                  <c:v>45083</c:v>
                </c:pt>
                <c:pt idx="68">
                  <c:v>45084</c:v>
                </c:pt>
                <c:pt idx="69">
                  <c:v>45085</c:v>
                </c:pt>
                <c:pt idx="70">
                  <c:v>45086</c:v>
                </c:pt>
                <c:pt idx="71">
                  <c:v>45089</c:v>
                </c:pt>
                <c:pt idx="72">
                  <c:v>45090</c:v>
                </c:pt>
                <c:pt idx="73">
                  <c:v>45091</c:v>
                </c:pt>
                <c:pt idx="74">
                  <c:v>45092</c:v>
                </c:pt>
                <c:pt idx="75">
                  <c:v>45093</c:v>
                </c:pt>
                <c:pt idx="76">
                  <c:v>45096</c:v>
                </c:pt>
                <c:pt idx="77">
                  <c:v>45097</c:v>
                </c:pt>
                <c:pt idx="78">
                  <c:v>45098</c:v>
                </c:pt>
                <c:pt idx="79">
                  <c:v>45099</c:v>
                </c:pt>
                <c:pt idx="80">
                  <c:v>45100</c:v>
                </c:pt>
                <c:pt idx="81">
                  <c:v>45103</c:v>
                </c:pt>
                <c:pt idx="82">
                  <c:v>45104</c:v>
                </c:pt>
                <c:pt idx="83">
                  <c:v>45105</c:v>
                </c:pt>
                <c:pt idx="84">
                  <c:v>45107</c:v>
                </c:pt>
                <c:pt idx="85">
                  <c:v>45110</c:v>
                </c:pt>
                <c:pt idx="86">
                  <c:v>45111</c:v>
                </c:pt>
                <c:pt idx="87">
                  <c:v>45112</c:v>
                </c:pt>
                <c:pt idx="88">
                  <c:v>45113</c:v>
                </c:pt>
                <c:pt idx="89">
                  <c:v>45114</c:v>
                </c:pt>
                <c:pt idx="90">
                  <c:v>45117</c:v>
                </c:pt>
                <c:pt idx="91">
                  <c:v>45118</c:v>
                </c:pt>
                <c:pt idx="92">
                  <c:v>45119</c:v>
                </c:pt>
                <c:pt idx="93">
                  <c:v>45120</c:v>
                </c:pt>
                <c:pt idx="94">
                  <c:v>45121</c:v>
                </c:pt>
                <c:pt idx="95">
                  <c:v>45124</c:v>
                </c:pt>
                <c:pt idx="96">
                  <c:v>45125</c:v>
                </c:pt>
                <c:pt idx="97">
                  <c:v>45126</c:v>
                </c:pt>
                <c:pt idx="98">
                  <c:v>45127</c:v>
                </c:pt>
                <c:pt idx="99">
                  <c:v>45128</c:v>
                </c:pt>
                <c:pt idx="100">
                  <c:v>45131</c:v>
                </c:pt>
                <c:pt idx="101">
                  <c:v>45132</c:v>
                </c:pt>
                <c:pt idx="102">
                  <c:v>45133</c:v>
                </c:pt>
                <c:pt idx="103">
                  <c:v>45134</c:v>
                </c:pt>
                <c:pt idx="104">
                  <c:v>45135</c:v>
                </c:pt>
                <c:pt idx="105">
                  <c:v>45138</c:v>
                </c:pt>
                <c:pt idx="106">
                  <c:v>45139</c:v>
                </c:pt>
                <c:pt idx="107">
                  <c:v>45140</c:v>
                </c:pt>
                <c:pt idx="108">
                  <c:v>45141</c:v>
                </c:pt>
                <c:pt idx="109">
                  <c:v>45142</c:v>
                </c:pt>
                <c:pt idx="110">
                  <c:v>45145</c:v>
                </c:pt>
                <c:pt idx="111">
                  <c:v>45146</c:v>
                </c:pt>
                <c:pt idx="112">
                  <c:v>45147</c:v>
                </c:pt>
                <c:pt idx="113">
                  <c:v>45148</c:v>
                </c:pt>
                <c:pt idx="114">
                  <c:v>45149</c:v>
                </c:pt>
                <c:pt idx="115">
                  <c:v>45152</c:v>
                </c:pt>
                <c:pt idx="116">
                  <c:v>45154</c:v>
                </c:pt>
                <c:pt idx="117">
                  <c:v>45155</c:v>
                </c:pt>
                <c:pt idx="118">
                  <c:v>45156</c:v>
                </c:pt>
                <c:pt idx="119">
                  <c:v>45159</c:v>
                </c:pt>
                <c:pt idx="120">
                  <c:v>45160</c:v>
                </c:pt>
                <c:pt idx="121">
                  <c:v>45161</c:v>
                </c:pt>
                <c:pt idx="122">
                  <c:v>45162</c:v>
                </c:pt>
                <c:pt idx="123">
                  <c:v>45163</c:v>
                </c:pt>
                <c:pt idx="124">
                  <c:v>45166</c:v>
                </c:pt>
                <c:pt idx="125">
                  <c:v>45167</c:v>
                </c:pt>
                <c:pt idx="126">
                  <c:v>45168</c:v>
                </c:pt>
                <c:pt idx="127">
                  <c:v>45169</c:v>
                </c:pt>
                <c:pt idx="128">
                  <c:v>45170</c:v>
                </c:pt>
                <c:pt idx="129">
                  <c:v>45173</c:v>
                </c:pt>
                <c:pt idx="130">
                  <c:v>45174</c:v>
                </c:pt>
                <c:pt idx="131">
                  <c:v>45175</c:v>
                </c:pt>
                <c:pt idx="132">
                  <c:v>45176</c:v>
                </c:pt>
                <c:pt idx="133">
                  <c:v>45177</c:v>
                </c:pt>
                <c:pt idx="134">
                  <c:v>45180</c:v>
                </c:pt>
                <c:pt idx="135">
                  <c:v>45181</c:v>
                </c:pt>
                <c:pt idx="136">
                  <c:v>45182</c:v>
                </c:pt>
                <c:pt idx="137">
                  <c:v>45183</c:v>
                </c:pt>
                <c:pt idx="138">
                  <c:v>45184</c:v>
                </c:pt>
                <c:pt idx="139">
                  <c:v>45187</c:v>
                </c:pt>
                <c:pt idx="140">
                  <c:v>45189</c:v>
                </c:pt>
                <c:pt idx="141">
                  <c:v>45190</c:v>
                </c:pt>
                <c:pt idx="142">
                  <c:v>45191</c:v>
                </c:pt>
                <c:pt idx="143">
                  <c:v>45194</c:v>
                </c:pt>
                <c:pt idx="144">
                  <c:v>45195</c:v>
                </c:pt>
                <c:pt idx="145">
                  <c:v>45196</c:v>
                </c:pt>
                <c:pt idx="146">
                  <c:v>45197</c:v>
                </c:pt>
                <c:pt idx="147">
                  <c:v>45198</c:v>
                </c:pt>
                <c:pt idx="148">
                  <c:v>45202</c:v>
                </c:pt>
                <c:pt idx="149">
                  <c:v>45203</c:v>
                </c:pt>
                <c:pt idx="150">
                  <c:v>45204</c:v>
                </c:pt>
                <c:pt idx="151">
                  <c:v>45205</c:v>
                </c:pt>
                <c:pt idx="152">
                  <c:v>45208</c:v>
                </c:pt>
                <c:pt idx="153">
                  <c:v>45209</c:v>
                </c:pt>
                <c:pt idx="154">
                  <c:v>45210</c:v>
                </c:pt>
                <c:pt idx="155">
                  <c:v>45211</c:v>
                </c:pt>
                <c:pt idx="156">
                  <c:v>45212</c:v>
                </c:pt>
                <c:pt idx="157">
                  <c:v>45215</c:v>
                </c:pt>
                <c:pt idx="158">
                  <c:v>45216</c:v>
                </c:pt>
                <c:pt idx="159">
                  <c:v>45217</c:v>
                </c:pt>
                <c:pt idx="160">
                  <c:v>45218</c:v>
                </c:pt>
                <c:pt idx="161">
                  <c:v>45219</c:v>
                </c:pt>
                <c:pt idx="162">
                  <c:v>45222</c:v>
                </c:pt>
                <c:pt idx="163">
                  <c:v>45224</c:v>
                </c:pt>
                <c:pt idx="164">
                  <c:v>45225</c:v>
                </c:pt>
                <c:pt idx="165">
                  <c:v>45226</c:v>
                </c:pt>
                <c:pt idx="166">
                  <c:v>45229</c:v>
                </c:pt>
                <c:pt idx="167">
                  <c:v>45230</c:v>
                </c:pt>
                <c:pt idx="168">
                  <c:v>45231</c:v>
                </c:pt>
                <c:pt idx="169">
                  <c:v>45232</c:v>
                </c:pt>
                <c:pt idx="170">
                  <c:v>45233</c:v>
                </c:pt>
                <c:pt idx="171">
                  <c:v>45236</c:v>
                </c:pt>
                <c:pt idx="172">
                  <c:v>45237</c:v>
                </c:pt>
                <c:pt idx="173">
                  <c:v>45238</c:v>
                </c:pt>
                <c:pt idx="174">
                  <c:v>45239</c:v>
                </c:pt>
                <c:pt idx="175">
                  <c:v>45240</c:v>
                </c:pt>
                <c:pt idx="176">
                  <c:v>45243</c:v>
                </c:pt>
                <c:pt idx="177">
                  <c:v>45245</c:v>
                </c:pt>
                <c:pt idx="178">
                  <c:v>45246</c:v>
                </c:pt>
                <c:pt idx="179">
                  <c:v>45247</c:v>
                </c:pt>
                <c:pt idx="180">
                  <c:v>45250</c:v>
                </c:pt>
                <c:pt idx="181">
                  <c:v>45251</c:v>
                </c:pt>
                <c:pt idx="182">
                  <c:v>45252</c:v>
                </c:pt>
                <c:pt idx="183">
                  <c:v>45253</c:v>
                </c:pt>
                <c:pt idx="184">
                  <c:v>45254</c:v>
                </c:pt>
                <c:pt idx="185">
                  <c:v>45258</c:v>
                </c:pt>
                <c:pt idx="186">
                  <c:v>45259</c:v>
                </c:pt>
                <c:pt idx="187">
                  <c:v>45260</c:v>
                </c:pt>
                <c:pt idx="188">
                  <c:v>45261</c:v>
                </c:pt>
                <c:pt idx="189">
                  <c:v>45264</c:v>
                </c:pt>
                <c:pt idx="190">
                  <c:v>45265</c:v>
                </c:pt>
                <c:pt idx="191">
                  <c:v>45266</c:v>
                </c:pt>
                <c:pt idx="192">
                  <c:v>45267</c:v>
                </c:pt>
                <c:pt idx="193">
                  <c:v>45268</c:v>
                </c:pt>
                <c:pt idx="194">
                  <c:v>45271</c:v>
                </c:pt>
                <c:pt idx="195">
                  <c:v>45272</c:v>
                </c:pt>
                <c:pt idx="196">
                  <c:v>45273</c:v>
                </c:pt>
                <c:pt idx="197">
                  <c:v>45274</c:v>
                </c:pt>
                <c:pt idx="198">
                  <c:v>45275</c:v>
                </c:pt>
                <c:pt idx="199">
                  <c:v>45278</c:v>
                </c:pt>
                <c:pt idx="200">
                  <c:v>45279</c:v>
                </c:pt>
                <c:pt idx="201">
                  <c:v>45280</c:v>
                </c:pt>
                <c:pt idx="202">
                  <c:v>45281</c:v>
                </c:pt>
                <c:pt idx="203">
                  <c:v>45282</c:v>
                </c:pt>
                <c:pt idx="204">
                  <c:v>45286</c:v>
                </c:pt>
                <c:pt idx="205">
                  <c:v>45287</c:v>
                </c:pt>
                <c:pt idx="206">
                  <c:v>45288</c:v>
                </c:pt>
                <c:pt idx="207">
                  <c:v>45289</c:v>
                </c:pt>
                <c:pt idx="208">
                  <c:v>45292</c:v>
                </c:pt>
                <c:pt idx="209">
                  <c:v>45293</c:v>
                </c:pt>
                <c:pt idx="210">
                  <c:v>45294</c:v>
                </c:pt>
                <c:pt idx="211">
                  <c:v>45295</c:v>
                </c:pt>
                <c:pt idx="212">
                  <c:v>45296</c:v>
                </c:pt>
                <c:pt idx="213">
                  <c:v>45299</c:v>
                </c:pt>
                <c:pt idx="214">
                  <c:v>45300</c:v>
                </c:pt>
                <c:pt idx="215">
                  <c:v>45301</c:v>
                </c:pt>
                <c:pt idx="216">
                  <c:v>45302</c:v>
                </c:pt>
                <c:pt idx="217">
                  <c:v>45303</c:v>
                </c:pt>
                <c:pt idx="218">
                  <c:v>45306</c:v>
                </c:pt>
                <c:pt idx="219">
                  <c:v>45307</c:v>
                </c:pt>
                <c:pt idx="220">
                  <c:v>45308</c:v>
                </c:pt>
                <c:pt idx="221">
                  <c:v>45309</c:v>
                </c:pt>
                <c:pt idx="222">
                  <c:v>45310</c:v>
                </c:pt>
                <c:pt idx="223">
                  <c:v>45314</c:v>
                </c:pt>
                <c:pt idx="224">
                  <c:v>45315</c:v>
                </c:pt>
                <c:pt idx="225">
                  <c:v>45316</c:v>
                </c:pt>
                <c:pt idx="226">
                  <c:v>45320</c:v>
                </c:pt>
                <c:pt idx="227">
                  <c:v>45321</c:v>
                </c:pt>
                <c:pt idx="228">
                  <c:v>45322</c:v>
                </c:pt>
                <c:pt idx="229">
                  <c:v>45323</c:v>
                </c:pt>
                <c:pt idx="230">
                  <c:v>45324</c:v>
                </c:pt>
                <c:pt idx="231">
                  <c:v>45327</c:v>
                </c:pt>
                <c:pt idx="232">
                  <c:v>45328</c:v>
                </c:pt>
                <c:pt idx="233">
                  <c:v>45329</c:v>
                </c:pt>
                <c:pt idx="234">
                  <c:v>45330</c:v>
                </c:pt>
                <c:pt idx="235">
                  <c:v>45331</c:v>
                </c:pt>
                <c:pt idx="236">
                  <c:v>45334</c:v>
                </c:pt>
                <c:pt idx="237">
                  <c:v>45335</c:v>
                </c:pt>
                <c:pt idx="238">
                  <c:v>45336</c:v>
                </c:pt>
                <c:pt idx="239">
                  <c:v>45337</c:v>
                </c:pt>
                <c:pt idx="240">
                  <c:v>45338</c:v>
                </c:pt>
                <c:pt idx="241">
                  <c:v>45341</c:v>
                </c:pt>
                <c:pt idx="242">
                  <c:v>45342</c:v>
                </c:pt>
                <c:pt idx="243">
                  <c:v>45343</c:v>
                </c:pt>
                <c:pt idx="244">
                  <c:v>45344</c:v>
                </c:pt>
                <c:pt idx="245">
                  <c:v>45345</c:v>
                </c:pt>
                <c:pt idx="246">
                  <c:v>45348</c:v>
                </c:pt>
              </c:numCache>
            </c:numRef>
          </c:xVal>
          <c:yVal>
            <c:numRef>
              <c:f>Pred!$C$2:$C$1730</c:f>
              <c:numCache>
                <c:formatCode>General</c:formatCode>
                <c:ptCount val="247"/>
                <c:pt idx="0">
                  <c:v>521</c:v>
                </c:pt>
                <c:pt idx="1">
                  <c:v>521.04998779296795</c:v>
                </c:pt>
                <c:pt idx="2">
                  <c:v>527.70001220703102</c:v>
                </c:pt>
                <c:pt idx="3">
                  <c:v>522.79998779296795</c:v>
                </c:pt>
                <c:pt idx="4">
                  <c:v>536.70001220703102</c:v>
                </c:pt>
                <c:pt idx="5">
                  <c:v>533.75</c:v>
                </c:pt>
                <c:pt idx="6">
                  <c:v>561.20001220703102</c:v>
                </c:pt>
                <c:pt idx="7">
                  <c:v>561.70001220703102</c:v>
                </c:pt>
                <c:pt idx="8">
                  <c:v>564.79998779296795</c:v>
                </c:pt>
                <c:pt idx="9">
                  <c:v>558.90002441406205</c:v>
                </c:pt>
                <c:pt idx="10">
                  <c:v>547.34997558593705</c:v>
                </c:pt>
                <c:pt idx="11">
                  <c:v>530</c:v>
                </c:pt>
                <c:pt idx="12">
                  <c:v>525.40002441406205</c:v>
                </c:pt>
                <c:pt idx="13">
                  <c:v>517.54998779296795</c:v>
                </c:pt>
                <c:pt idx="14">
                  <c:v>524.5</c:v>
                </c:pt>
                <c:pt idx="15">
                  <c:v>529.79998779296795</c:v>
                </c:pt>
                <c:pt idx="16">
                  <c:v>519.20001220703102</c:v>
                </c:pt>
                <c:pt idx="17">
                  <c:v>521.84997558593705</c:v>
                </c:pt>
                <c:pt idx="18">
                  <c:v>521.54998779296795</c:v>
                </c:pt>
                <c:pt idx="19">
                  <c:v>512.75</c:v>
                </c:pt>
                <c:pt idx="20">
                  <c:v>505.350006103515</c:v>
                </c:pt>
                <c:pt idx="21">
                  <c:v>510.14999389648398</c:v>
                </c:pt>
                <c:pt idx="22">
                  <c:v>508.100006103515</c:v>
                </c:pt>
                <c:pt idx="23">
                  <c:v>516.5</c:v>
                </c:pt>
                <c:pt idx="24">
                  <c:v>523.75</c:v>
                </c:pt>
                <c:pt idx="25">
                  <c:v>526.75</c:v>
                </c:pt>
                <c:pt idx="26">
                  <c:v>523</c:v>
                </c:pt>
                <c:pt idx="27">
                  <c:v>527.65002441406205</c:v>
                </c:pt>
                <c:pt idx="28">
                  <c:v>526.29998779296795</c:v>
                </c:pt>
                <c:pt idx="29">
                  <c:v>532.09997558593705</c:v>
                </c:pt>
                <c:pt idx="30">
                  <c:v>528.20001220703102</c:v>
                </c:pt>
                <c:pt idx="31">
                  <c:v>532.95001220703102</c:v>
                </c:pt>
                <c:pt idx="32">
                  <c:v>544</c:v>
                </c:pt>
                <c:pt idx="33">
                  <c:v>545.84997558593705</c:v>
                </c:pt>
                <c:pt idx="34">
                  <c:v>540.29998779296795</c:v>
                </c:pt>
                <c:pt idx="35">
                  <c:v>544.79998779296795</c:v>
                </c:pt>
                <c:pt idx="36">
                  <c:v>543.15002441406205</c:v>
                </c:pt>
                <c:pt idx="37">
                  <c:v>554.59997558593705</c:v>
                </c:pt>
                <c:pt idx="38">
                  <c:v>561.79998779296795</c:v>
                </c:pt>
                <c:pt idx="39">
                  <c:v>566.34997558593705</c:v>
                </c:pt>
                <c:pt idx="40">
                  <c:v>564.75</c:v>
                </c:pt>
                <c:pt idx="41">
                  <c:v>578.29998779296795</c:v>
                </c:pt>
                <c:pt idx="42">
                  <c:v>575.29998779296795</c:v>
                </c:pt>
                <c:pt idx="43">
                  <c:v>570.5</c:v>
                </c:pt>
                <c:pt idx="44">
                  <c:v>580</c:v>
                </c:pt>
                <c:pt idx="45">
                  <c:v>576.5</c:v>
                </c:pt>
                <c:pt idx="46">
                  <c:v>583.59997558593705</c:v>
                </c:pt>
                <c:pt idx="47">
                  <c:v>573.5</c:v>
                </c:pt>
                <c:pt idx="48">
                  <c:v>572.20001220703102</c:v>
                </c:pt>
                <c:pt idx="49">
                  <c:v>573.45001220703102</c:v>
                </c:pt>
                <c:pt idx="50">
                  <c:v>578.15002441406205</c:v>
                </c:pt>
                <c:pt idx="51">
                  <c:v>581.90002441406205</c:v>
                </c:pt>
                <c:pt idx="52">
                  <c:v>586.29998779296795</c:v>
                </c:pt>
                <c:pt idx="53">
                  <c:v>586.29998779296795</c:v>
                </c:pt>
                <c:pt idx="54">
                  <c:v>574.20001220703102</c:v>
                </c:pt>
                <c:pt idx="55">
                  <c:v>575.15002441406205</c:v>
                </c:pt>
                <c:pt idx="56">
                  <c:v>577.15002441406205</c:v>
                </c:pt>
                <c:pt idx="57">
                  <c:v>581.59997558593705</c:v>
                </c:pt>
                <c:pt idx="58">
                  <c:v>582.70001220703102</c:v>
                </c:pt>
                <c:pt idx="59">
                  <c:v>581.25</c:v>
                </c:pt>
                <c:pt idx="60">
                  <c:v>586</c:v>
                </c:pt>
                <c:pt idx="61">
                  <c:v>595</c:v>
                </c:pt>
                <c:pt idx="62">
                  <c:v>592.79998779296795</c:v>
                </c:pt>
                <c:pt idx="63">
                  <c:v>579.84997558593705</c:v>
                </c:pt>
                <c:pt idx="64">
                  <c:v>582.75</c:v>
                </c:pt>
                <c:pt idx="65">
                  <c:v>587.20001220703102</c:v>
                </c:pt>
                <c:pt idx="66">
                  <c:v>587.20001220703102</c:v>
                </c:pt>
                <c:pt idx="67">
                  <c:v>585.34997558593705</c:v>
                </c:pt>
                <c:pt idx="68">
                  <c:v>589.20001220703102</c:v>
                </c:pt>
                <c:pt idx="69">
                  <c:v>588.5</c:v>
                </c:pt>
                <c:pt idx="70">
                  <c:v>578.70001220703102</c:v>
                </c:pt>
                <c:pt idx="71">
                  <c:v>578.65002441406205</c:v>
                </c:pt>
                <c:pt idx="72">
                  <c:v>576.40002441406205</c:v>
                </c:pt>
                <c:pt idx="73">
                  <c:v>576.54998779296795</c:v>
                </c:pt>
                <c:pt idx="74">
                  <c:v>566.5</c:v>
                </c:pt>
                <c:pt idx="75">
                  <c:v>571.25</c:v>
                </c:pt>
                <c:pt idx="76">
                  <c:v>568.84997558593705</c:v>
                </c:pt>
                <c:pt idx="77">
                  <c:v>567.40002441406205</c:v>
                </c:pt>
                <c:pt idx="78">
                  <c:v>566.34997558593705</c:v>
                </c:pt>
                <c:pt idx="79">
                  <c:v>562.95001220703102</c:v>
                </c:pt>
                <c:pt idx="80">
                  <c:v>554.59997558593705</c:v>
                </c:pt>
                <c:pt idx="81">
                  <c:v>557.04998779296795</c:v>
                </c:pt>
                <c:pt idx="82">
                  <c:v>566.09997558593705</c:v>
                </c:pt>
                <c:pt idx="83">
                  <c:v>569.79998779296795</c:v>
                </c:pt>
                <c:pt idx="84">
                  <c:v>572.84997558593705</c:v>
                </c:pt>
                <c:pt idx="85">
                  <c:v>585.45001220703102</c:v>
                </c:pt>
                <c:pt idx="86">
                  <c:v>589.25</c:v>
                </c:pt>
                <c:pt idx="87">
                  <c:v>590.59997558593705</c:v>
                </c:pt>
                <c:pt idx="88">
                  <c:v>592.5</c:v>
                </c:pt>
                <c:pt idx="89">
                  <c:v>593.59997558593705</c:v>
                </c:pt>
                <c:pt idx="90">
                  <c:v>592.59997558593705</c:v>
                </c:pt>
                <c:pt idx="91">
                  <c:v>588.54998779296795</c:v>
                </c:pt>
                <c:pt idx="92">
                  <c:v>589.25</c:v>
                </c:pt>
                <c:pt idx="93">
                  <c:v>585.65002441406205</c:v>
                </c:pt>
                <c:pt idx="94">
                  <c:v>584.40002441406205</c:v>
                </c:pt>
                <c:pt idx="95">
                  <c:v>601.09997558593705</c:v>
                </c:pt>
                <c:pt idx="96">
                  <c:v>592.34997558593705</c:v>
                </c:pt>
                <c:pt idx="97">
                  <c:v>601.45001220703102</c:v>
                </c:pt>
                <c:pt idx="98">
                  <c:v>610.04998779296795</c:v>
                </c:pt>
                <c:pt idx="99">
                  <c:v>615.09997558593705</c:v>
                </c:pt>
                <c:pt idx="100">
                  <c:v>617.65002441406205</c:v>
                </c:pt>
                <c:pt idx="101">
                  <c:v>609.59997558593705</c:v>
                </c:pt>
                <c:pt idx="102">
                  <c:v>615.15002441406205</c:v>
                </c:pt>
                <c:pt idx="103">
                  <c:v>616.54998779296795</c:v>
                </c:pt>
                <c:pt idx="104">
                  <c:v>616.04998779296795</c:v>
                </c:pt>
                <c:pt idx="105">
                  <c:v>620.20001220703102</c:v>
                </c:pt>
                <c:pt idx="106">
                  <c:v>611.84997558593705</c:v>
                </c:pt>
                <c:pt idx="107">
                  <c:v>598.45001220703102</c:v>
                </c:pt>
                <c:pt idx="108">
                  <c:v>590.5</c:v>
                </c:pt>
                <c:pt idx="109">
                  <c:v>573.29998779296795</c:v>
                </c:pt>
                <c:pt idx="110">
                  <c:v>567.90002441406205</c:v>
                </c:pt>
                <c:pt idx="111">
                  <c:v>573.09997558593705</c:v>
                </c:pt>
                <c:pt idx="112">
                  <c:v>573.75</c:v>
                </c:pt>
                <c:pt idx="113">
                  <c:v>573.65002441406205</c:v>
                </c:pt>
                <c:pt idx="114">
                  <c:v>574.15002441406205</c:v>
                </c:pt>
                <c:pt idx="115">
                  <c:v>560.79998779296795</c:v>
                </c:pt>
                <c:pt idx="116">
                  <c:v>565.34997558593705</c:v>
                </c:pt>
                <c:pt idx="117">
                  <c:v>572.15002441406205</c:v>
                </c:pt>
                <c:pt idx="118">
                  <c:v>572.95001220703102</c:v>
                </c:pt>
                <c:pt idx="119">
                  <c:v>571.70001220703102</c:v>
                </c:pt>
                <c:pt idx="120">
                  <c:v>568.5</c:v>
                </c:pt>
                <c:pt idx="121">
                  <c:v>576.90002441406205</c:v>
                </c:pt>
                <c:pt idx="122">
                  <c:v>576.95001220703102</c:v>
                </c:pt>
                <c:pt idx="123">
                  <c:v>569.95001220703102</c:v>
                </c:pt>
                <c:pt idx="124">
                  <c:v>572.84997558593705</c:v>
                </c:pt>
                <c:pt idx="125">
                  <c:v>574.84997558593705</c:v>
                </c:pt>
                <c:pt idx="126">
                  <c:v>567.40002441406205</c:v>
                </c:pt>
                <c:pt idx="127">
                  <c:v>561.34997558593705</c:v>
                </c:pt>
                <c:pt idx="128">
                  <c:v>569.54998779296795</c:v>
                </c:pt>
                <c:pt idx="129">
                  <c:v>575.54998779296795</c:v>
                </c:pt>
                <c:pt idx="130">
                  <c:v>573</c:v>
                </c:pt>
                <c:pt idx="131">
                  <c:v>570.5</c:v>
                </c:pt>
                <c:pt idx="132">
                  <c:v>579.04998779296795</c:v>
                </c:pt>
                <c:pt idx="133">
                  <c:v>583.45001220703102</c:v>
                </c:pt>
                <c:pt idx="134">
                  <c:v>591.70001220703102</c:v>
                </c:pt>
                <c:pt idx="135">
                  <c:v>588.34997558593705</c:v>
                </c:pt>
                <c:pt idx="136">
                  <c:v>596.45001220703102</c:v>
                </c:pt>
                <c:pt idx="137">
                  <c:v>597.29998779296795</c:v>
                </c:pt>
                <c:pt idx="138">
                  <c:v>598.79998779296795</c:v>
                </c:pt>
                <c:pt idx="139">
                  <c:v>603.95001220703102</c:v>
                </c:pt>
                <c:pt idx="140">
                  <c:v>601.09997558593705</c:v>
                </c:pt>
                <c:pt idx="141">
                  <c:v>588.15002441406205</c:v>
                </c:pt>
                <c:pt idx="142">
                  <c:v>598.15002441406205</c:v>
                </c:pt>
                <c:pt idx="143">
                  <c:v>594.04998779296795</c:v>
                </c:pt>
                <c:pt idx="144">
                  <c:v>594.40002441406205</c:v>
                </c:pt>
                <c:pt idx="145">
                  <c:v>589.75</c:v>
                </c:pt>
                <c:pt idx="146">
                  <c:v>589.95001220703102</c:v>
                </c:pt>
                <c:pt idx="147">
                  <c:v>598.54998779296795</c:v>
                </c:pt>
                <c:pt idx="148">
                  <c:v>602.95001220703102</c:v>
                </c:pt>
                <c:pt idx="149">
                  <c:v>586.25</c:v>
                </c:pt>
                <c:pt idx="150">
                  <c:v>592.15002441406205</c:v>
                </c:pt>
                <c:pt idx="151">
                  <c:v>594.25</c:v>
                </c:pt>
                <c:pt idx="152">
                  <c:v>585.09997558593705</c:v>
                </c:pt>
                <c:pt idx="153">
                  <c:v>591.65002441406205</c:v>
                </c:pt>
                <c:pt idx="154">
                  <c:v>588.34997558593705</c:v>
                </c:pt>
                <c:pt idx="155">
                  <c:v>586.04998779296795</c:v>
                </c:pt>
                <c:pt idx="156">
                  <c:v>576.15002441406205</c:v>
                </c:pt>
                <c:pt idx="157">
                  <c:v>575.65002441406205</c:v>
                </c:pt>
                <c:pt idx="158">
                  <c:v>576.45001220703102</c:v>
                </c:pt>
                <c:pt idx="159">
                  <c:v>572.65002441406205</c:v>
                </c:pt>
                <c:pt idx="160">
                  <c:v>571.20001220703102</c:v>
                </c:pt>
                <c:pt idx="161">
                  <c:v>563.09997558593705</c:v>
                </c:pt>
                <c:pt idx="162">
                  <c:v>552.95001220703102</c:v>
                </c:pt>
                <c:pt idx="163">
                  <c:v>556.20001220703102</c:v>
                </c:pt>
                <c:pt idx="164">
                  <c:v>547</c:v>
                </c:pt>
                <c:pt idx="165">
                  <c:v>561.15002441406205</c:v>
                </c:pt>
                <c:pt idx="166">
                  <c:v>565.20001220703102</c:v>
                </c:pt>
                <c:pt idx="167">
                  <c:v>565.54998779296795</c:v>
                </c:pt>
                <c:pt idx="168">
                  <c:v>566.40002441406205</c:v>
                </c:pt>
                <c:pt idx="169">
                  <c:v>572.09997558593705</c:v>
                </c:pt>
                <c:pt idx="170">
                  <c:v>578.15002441406205</c:v>
                </c:pt>
                <c:pt idx="171">
                  <c:v>574.34997558593705</c:v>
                </c:pt>
                <c:pt idx="172">
                  <c:v>579.75</c:v>
                </c:pt>
                <c:pt idx="173">
                  <c:v>580.29998779296795</c:v>
                </c:pt>
                <c:pt idx="174">
                  <c:v>578.34997558593705</c:v>
                </c:pt>
                <c:pt idx="175">
                  <c:v>579.5</c:v>
                </c:pt>
                <c:pt idx="176">
                  <c:v>581.34997558593705</c:v>
                </c:pt>
                <c:pt idx="177">
                  <c:v>584.70001220703102</c:v>
                </c:pt>
                <c:pt idx="178">
                  <c:v>584.65002441406205</c:v>
                </c:pt>
                <c:pt idx="179">
                  <c:v>563.04998779296795</c:v>
                </c:pt>
                <c:pt idx="180">
                  <c:v>563.75</c:v>
                </c:pt>
                <c:pt idx="181">
                  <c:v>561.5</c:v>
                </c:pt>
                <c:pt idx="182">
                  <c:v>558.95001220703102</c:v>
                </c:pt>
                <c:pt idx="183">
                  <c:v>559.95001220703102</c:v>
                </c:pt>
                <c:pt idx="184">
                  <c:v>560.34997558593705</c:v>
                </c:pt>
                <c:pt idx="185">
                  <c:v>564.45001220703102</c:v>
                </c:pt>
                <c:pt idx="186">
                  <c:v>568.59997558593705</c:v>
                </c:pt>
                <c:pt idx="187">
                  <c:v>564.75</c:v>
                </c:pt>
                <c:pt idx="188">
                  <c:v>571.75</c:v>
                </c:pt>
                <c:pt idx="189">
                  <c:v>594.70001220703102</c:v>
                </c:pt>
                <c:pt idx="190">
                  <c:v>608.25</c:v>
                </c:pt>
                <c:pt idx="191">
                  <c:v>608.45001220703102</c:v>
                </c:pt>
                <c:pt idx="192">
                  <c:v>611.70001220703102</c:v>
                </c:pt>
                <c:pt idx="193">
                  <c:v>614.15002441406205</c:v>
                </c:pt>
                <c:pt idx="194">
                  <c:v>614.25</c:v>
                </c:pt>
                <c:pt idx="195">
                  <c:v>612.40002441406205</c:v>
                </c:pt>
                <c:pt idx="196">
                  <c:v>619.84997558593705</c:v>
                </c:pt>
                <c:pt idx="197">
                  <c:v>623.65002441406205</c:v>
                </c:pt>
                <c:pt idx="198">
                  <c:v>648.25</c:v>
                </c:pt>
                <c:pt idx="199">
                  <c:v>648.5</c:v>
                </c:pt>
                <c:pt idx="200">
                  <c:v>655.40002441406205</c:v>
                </c:pt>
                <c:pt idx="201">
                  <c:v>636.45001220703102</c:v>
                </c:pt>
                <c:pt idx="202">
                  <c:v>643.75</c:v>
                </c:pt>
                <c:pt idx="203">
                  <c:v>636.75</c:v>
                </c:pt>
                <c:pt idx="204">
                  <c:v>638.04998779296795</c:v>
                </c:pt>
                <c:pt idx="205">
                  <c:v>648.54998779296795</c:v>
                </c:pt>
                <c:pt idx="206">
                  <c:v>651.40002441406205</c:v>
                </c:pt>
                <c:pt idx="207">
                  <c:v>642.04998779296795</c:v>
                </c:pt>
                <c:pt idx="208">
                  <c:v>641.34997558593705</c:v>
                </c:pt>
                <c:pt idx="209">
                  <c:v>639.45001220703102</c:v>
                </c:pt>
                <c:pt idx="210">
                  <c:v>643.45001220703102</c:v>
                </c:pt>
                <c:pt idx="211">
                  <c:v>642.75</c:v>
                </c:pt>
                <c:pt idx="212">
                  <c:v>641.95001220703102</c:v>
                </c:pt>
                <c:pt idx="213">
                  <c:v>627</c:v>
                </c:pt>
                <c:pt idx="214">
                  <c:v>625.40002441406205</c:v>
                </c:pt>
                <c:pt idx="215">
                  <c:v>621.75</c:v>
                </c:pt>
                <c:pt idx="216">
                  <c:v>620.20001220703102</c:v>
                </c:pt>
                <c:pt idx="217">
                  <c:v>633.59997558593705</c:v>
                </c:pt>
                <c:pt idx="218">
                  <c:v>640.09997558593705</c:v>
                </c:pt>
                <c:pt idx="219">
                  <c:v>636.90002441406205</c:v>
                </c:pt>
                <c:pt idx="220">
                  <c:v>626</c:v>
                </c:pt>
                <c:pt idx="221">
                  <c:v>628.29998779296795</c:v>
                </c:pt>
                <c:pt idx="222">
                  <c:v>627.75</c:v>
                </c:pt>
                <c:pt idx="223">
                  <c:v>605.09997558593705</c:v>
                </c:pt>
                <c:pt idx="224">
                  <c:v>618.29998779296795</c:v>
                </c:pt>
                <c:pt idx="225">
                  <c:v>612.75</c:v>
                </c:pt>
                <c:pt idx="226">
                  <c:v>622.95001220703102</c:v>
                </c:pt>
                <c:pt idx="227">
                  <c:v>626.75</c:v>
                </c:pt>
                <c:pt idx="228">
                  <c:v>640.5</c:v>
                </c:pt>
                <c:pt idx="229">
                  <c:v>647.65002441406205</c:v>
                </c:pt>
                <c:pt idx="230">
                  <c:v>649.65002441406205</c:v>
                </c:pt>
                <c:pt idx="231">
                  <c:v>642.95001220703102</c:v>
                </c:pt>
                <c:pt idx="232">
                  <c:v>650.25</c:v>
                </c:pt>
                <c:pt idx="233">
                  <c:v>675.25</c:v>
                </c:pt>
                <c:pt idx="234">
                  <c:v>699.54998779296795</c:v>
                </c:pt>
                <c:pt idx="235">
                  <c:v>725.25</c:v>
                </c:pt>
                <c:pt idx="236">
                  <c:v>707.90002441406205</c:v>
                </c:pt>
                <c:pt idx="237">
                  <c:v>713.45001220703102</c:v>
                </c:pt>
                <c:pt idx="238">
                  <c:v>743.40002441406205</c:v>
                </c:pt>
                <c:pt idx="239">
                  <c:v>761.70001220703102</c:v>
                </c:pt>
                <c:pt idx="240">
                  <c:v>754.70001220703102</c:v>
                </c:pt>
                <c:pt idx="241">
                  <c:v>759.25</c:v>
                </c:pt>
                <c:pt idx="242">
                  <c:v>760.09997558593705</c:v>
                </c:pt>
                <c:pt idx="243">
                  <c:v>771.5</c:v>
                </c:pt>
                <c:pt idx="244">
                  <c:v>765.90002441406205</c:v>
                </c:pt>
                <c:pt idx="245">
                  <c:v>759.04998779296795</c:v>
                </c:pt>
                <c:pt idx="246">
                  <c:v>754.75</c:v>
                </c:pt>
              </c:numCache>
            </c:numRef>
          </c:yVal>
          <c:smooth val="0"/>
          <c:extLst>
            <c:ext xmlns:c16="http://schemas.microsoft.com/office/drawing/2014/chart" uri="{C3380CC4-5D6E-409C-BE32-E72D297353CC}">
              <c16:uniqueId val="{00000000-B697-4AA1-9E21-2507580535BC}"/>
            </c:ext>
          </c:extLst>
        </c:ser>
        <c:ser>
          <c:idx val="1"/>
          <c:order val="1"/>
          <c:tx>
            <c:strRef>
              <c:f>Pred!$D$1</c:f>
              <c:strCache>
                <c:ptCount val="1"/>
                <c:pt idx="0">
                  <c:v>Predicted</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Pred!$B$2:$B$1730</c:f>
              <c:numCache>
                <c:formatCode>mmm\-yy</c:formatCode>
                <c:ptCount val="247"/>
                <c:pt idx="0">
                  <c:v>44980</c:v>
                </c:pt>
                <c:pt idx="1">
                  <c:v>44981</c:v>
                </c:pt>
                <c:pt idx="2">
                  <c:v>44984</c:v>
                </c:pt>
                <c:pt idx="3">
                  <c:v>44985</c:v>
                </c:pt>
                <c:pt idx="4">
                  <c:v>44986</c:v>
                </c:pt>
                <c:pt idx="5">
                  <c:v>44987</c:v>
                </c:pt>
                <c:pt idx="6">
                  <c:v>44988</c:v>
                </c:pt>
                <c:pt idx="7">
                  <c:v>44991</c:v>
                </c:pt>
                <c:pt idx="8">
                  <c:v>44993</c:v>
                </c:pt>
                <c:pt idx="9">
                  <c:v>44994</c:v>
                </c:pt>
                <c:pt idx="10">
                  <c:v>44995</c:v>
                </c:pt>
                <c:pt idx="11">
                  <c:v>44998</c:v>
                </c:pt>
                <c:pt idx="12">
                  <c:v>44999</c:v>
                </c:pt>
                <c:pt idx="13">
                  <c:v>45000</c:v>
                </c:pt>
                <c:pt idx="14">
                  <c:v>45001</c:v>
                </c:pt>
                <c:pt idx="15">
                  <c:v>45002</c:v>
                </c:pt>
                <c:pt idx="16">
                  <c:v>45005</c:v>
                </c:pt>
                <c:pt idx="17">
                  <c:v>45006</c:v>
                </c:pt>
                <c:pt idx="18">
                  <c:v>45007</c:v>
                </c:pt>
                <c:pt idx="19">
                  <c:v>45008</c:v>
                </c:pt>
                <c:pt idx="20">
                  <c:v>45009</c:v>
                </c:pt>
                <c:pt idx="21">
                  <c:v>45012</c:v>
                </c:pt>
                <c:pt idx="22">
                  <c:v>45013</c:v>
                </c:pt>
                <c:pt idx="23">
                  <c:v>45014</c:v>
                </c:pt>
                <c:pt idx="24">
                  <c:v>45016</c:v>
                </c:pt>
                <c:pt idx="25">
                  <c:v>45019</c:v>
                </c:pt>
                <c:pt idx="26">
                  <c:v>45021</c:v>
                </c:pt>
                <c:pt idx="27">
                  <c:v>45022</c:v>
                </c:pt>
                <c:pt idx="28">
                  <c:v>45026</c:v>
                </c:pt>
                <c:pt idx="29">
                  <c:v>45027</c:v>
                </c:pt>
                <c:pt idx="30">
                  <c:v>45028</c:v>
                </c:pt>
                <c:pt idx="31">
                  <c:v>45029</c:v>
                </c:pt>
                <c:pt idx="32">
                  <c:v>45033</c:v>
                </c:pt>
                <c:pt idx="33">
                  <c:v>45034</c:v>
                </c:pt>
                <c:pt idx="34">
                  <c:v>45035</c:v>
                </c:pt>
                <c:pt idx="35">
                  <c:v>45036</c:v>
                </c:pt>
                <c:pt idx="36">
                  <c:v>45037</c:v>
                </c:pt>
                <c:pt idx="37">
                  <c:v>45040</c:v>
                </c:pt>
                <c:pt idx="38">
                  <c:v>45041</c:v>
                </c:pt>
                <c:pt idx="39">
                  <c:v>45042</c:v>
                </c:pt>
                <c:pt idx="40">
                  <c:v>45043</c:v>
                </c:pt>
                <c:pt idx="41">
                  <c:v>45044</c:v>
                </c:pt>
                <c:pt idx="42">
                  <c:v>45048</c:v>
                </c:pt>
                <c:pt idx="43">
                  <c:v>45049</c:v>
                </c:pt>
                <c:pt idx="44">
                  <c:v>45050</c:v>
                </c:pt>
                <c:pt idx="45">
                  <c:v>45051</c:v>
                </c:pt>
                <c:pt idx="46">
                  <c:v>45054</c:v>
                </c:pt>
                <c:pt idx="47">
                  <c:v>45055</c:v>
                </c:pt>
                <c:pt idx="48">
                  <c:v>45056</c:v>
                </c:pt>
                <c:pt idx="49">
                  <c:v>45057</c:v>
                </c:pt>
                <c:pt idx="50">
                  <c:v>45058</c:v>
                </c:pt>
                <c:pt idx="51">
                  <c:v>45061</c:v>
                </c:pt>
                <c:pt idx="52">
                  <c:v>45062</c:v>
                </c:pt>
                <c:pt idx="53">
                  <c:v>45063</c:v>
                </c:pt>
                <c:pt idx="54">
                  <c:v>45064</c:v>
                </c:pt>
                <c:pt idx="55">
                  <c:v>45065</c:v>
                </c:pt>
                <c:pt idx="56">
                  <c:v>45068</c:v>
                </c:pt>
                <c:pt idx="57">
                  <c:v>45069</c:v>
                </c:pt>
                <c:pt idx="58">
                  <c:v>45070</c:v>
                </c:pt>
                <c:pt idx="59">
                  <c:v>45071</c:v>
                </c:pt>
                <c:pt idx="60">
                  <c:v>45072</c:v>
                </c:pt>
                <c:pt idx="61">
                  <c:v>45075</c:v>
                </c:pt>
                <c:pt idx="62">
                  <c:v>45076</c:v>
                </c:pt>
                <c:pt idx="63">
                  <c:v>45077</c:v>
                </c:pt>
                <c:pt idx="64">
                  <c:v>45078</c:v>
                </c:pt>
                <c:pt idx="65">
                  <c:v>45079</c:v>
                </c:pt>
                <c:pt idx="66">
                  <c:v>45082</c:v>
                </c:pt>
                <c:pt idx="67">
                  <c:v>45083</c:v>
                </c:pt>
                <c:pt idx="68">
                  <c:v>45084</c:v>
                </c:pt>
                <c:pt idx="69">
                  <c:v>45085</c:v>
                </c:pt>
                <c:pt idx="70">
                  <c:v>45086</c:v>
                </c:pt>
                <c:pt idx="71">
                  <c:v>45089</c:v>
                </c:pt>
                <c:pt idx="72">
                  <c:v>45090</c:v>
                </c:pt>
                <c:pt idx="73">
                  <c:v>45091</c:v>
                </c:pt>
                <c:pt idx="74">
                  <c:v>45092</c:v>
                </c:pt>
                <c:pt idx="75">
                  <c:v>45093</c:v>
                </c:pt>
                <c:pt idx="76">
                  <c:v>45096</c:v>
                </c:pt>
                <c:pt idx="77">
                  <c:v>45097</c:v>
                </c:pt>
                <c:pt idx="78">
                  <c:v>45098</c:v>
                </c:pt>
                <c:pt idx="79">
                  <c:v>45099</c:v>
                </c:pt>
                <c:pt idx="80">
                  <c:v>45100</c:v>
                </c:pt>
                <c:pt idx="81">
                  <c:v>45103</c:v>
                </c:pt>
                <c:pt idx="82">
                  <c:v>45104</c:v>
                </c:pt>
                <c:pt idx="83">
                  <c:v>45105</c:v>
                </c:pt>
                <c:pt idx="84">
                  <c:v>45107</c:v>
                </c:pt>
                <c:pt idx="85">
                  <c:v>45110</c:v>
                </c:pt>
                <c:pt idx="86">
                  <c:v>45111</c:v>
                </c:pt>
                <c:pt idx="87">
                  <c:v>45112</c:v>
                </c:pt>
                <c:pt idx="88">
                  <c:v>45113</c:v>
                </c:pt>
                <c:pt idx="89">
                  <c:v>45114</c:v>
                </c:pt>
                <c:pt idx="90">
                  <c:v>45117</c:v>
                </c:pt>
                <c:pt idx="91">
                  <c:v>45118</c:v>
                </c:pt>
                <c:pt idx="92">
                  <c:v>45119</c:v>
                </c:pt>
                <c:pt idx="93">
                  <c:v>45120</c:v>
                </c:pt>
                <c:pt idx="94">
                  <c:v>45121</c:v>
                </c:pt>
                <c:pt idx="95">
                  <c:v>45124</c:v>
                </c:pt>
                <c:pt idx="96">
                  <c:v>45125</c:v>
                </c:pt>
                <c:pt idx="97">
                  <c:v>45126</c:v>
                </c:pt>
                <c:pt idx="98">
                  <c:v>45127</c:v>
                </c:pt>
                <c:pt idx="99">
                  <c:v>45128</c:v>
                </c:pt>
                <c:pt idx="100">
                  <c:v>45131</c:v>
                </c:pt>
                <c:pt idx="101">
                  <c:v>45132</c:v>
                </c:pt>
                <c:pt idx="102">
                  <c:v>45133</c:v>
                </c:pt>
                <c:pt idx="103">
                  <c:v>45134</c:v>
                </c:pt>
                <c:pt idx="104">
                  <c:v>45135</c:v>
                </c:pt>
                <c:pt idx="105">
                  <c:v>45138</c:v>
                </c:pt>
                <c:pt idx="106">
                  <c:v>45139</c:v>
                </c:pt>
                <c:pt idx="107">
                  <c:v>45140</c:v>
                </c:pt>
                <c:pt idx="108">
                  <c:v>45141</c:v>
                </c:pt>
                <c:pt idx="109">
                  <c:v>45142</c:v>
                </c:pt>
                <c:pt idx="110">
                  <c:v>45145</c:v>
                </c:pt>
                <c:pt idx="111">
                  <c:v>45146</c:v>
                </c:pt>
                <c:pt idx="112">
                  <c:v>45147</c:v>
                </c:pt>
                <c:pt idx="113">
                  <c:v>45148</c:v>
                </c:pt>
                <c:pt idx="114">
                  <c:v>45149</c:v>
                </c:pt>
                <c:pt idx="115">
                  <c:v>45152</c:v>
                </c:pt>
                <c:pt idx="116">
                  <c:v>45154</c:v>
                </c:pt>
                <c:pt idx="117">
                  <c:v>45155</c:v>
                </c:pt>
                <c:pt idx="118">
                  <c:v>45156</c:v>
                </c:pt>
                <c:pt idx="119">
                  <c:v>45159</c:v>
                </c:pt>
                <c:pt idx="120">
                  <c:v>45160</c:v>
                </c:pt>
                <c:pt idx="121">
                  <c:v>45161</c:v>
                </c:pt>
                <c:pt idx="122">
                  <c:v>45162</c:v>
                </c:pt>
                <c:pt idx="123">
                  <c:v>45163</c:v>
                </c:pt>
                <c:pt idx="124">
                  <c:v>45166</c:v>
                </c:pt>
                <c:pt idx="125">
                  <c:v>45167</c:v>
                </c:pt>
                <c:pt idx="126">
                  <c:v>45168</c:v>
                </c:pt>
                <c:pt idx="127">
                  <c:v>45169</c:v>
                </c:pt>
                <c:pt idx="128">
                  <c:v>45170</c:v>
                </c:pt>
                <c:pt idx="129">
                  <c:v>45173</c:v>
                </c:pt>
                <c:pt idx="130">
                  <c:v>45174</c:v>
                </c:pt>
                <c:pt idx="131">
                  <c:v>45175</c:v>
                </c:pt>
                <c:pt idx="132">
                  <c:v>45176</c:v>
                </c:pt>
                <c:pt idx="133">
                  <c:v>45177</c:v>
                </c:pt>
                <c:pt idx="134">
                  <c:v>45180</c:v>
                </c:pt>
                <c:pt idx="135">
                  <c:v>45181</c:v>
                </c:pt>
                <c:pt idx="136">
                  <c:v>45182</c:v>
                </c:pt>
                <c:pt idx="137">
                  <c:v>45183</c:v>
                </c:pt>
                <c:pt idx="138">
                  <c:v>45184</c:v>
                </c:pt>
                <c:pt idx="139">
                  <c:v>45187</c:v>
                </c:pt>
                <c:pt idx="140">
                  <c:v>45189</c:v>
                </c:pt>
                <c:pt idx="141">
                  <c:v>45190</c:v>
                </c:pt>
                <c:pt idx="142">
                  <c:v>45191</c:v>
                </c:pt>
                <c:pt idx="143">
                  <c:v>45194</c:v>
                </c:pt>
                <c:pt idx="144">
                  <c:v>45195</c:v>
                </c:pt>
                <c:pt idx="145">
                  <c:v>45196</c:v>
                </c:pt>
                <c:pt idx="146">
                  <c:v>45197</c:v>
                </c:pt>
                <c:pt idx="147">
                  <c:v>45198</c:v>
                </c:pt>
                <c:pt idx="148">
                  <c:v>45202</c:v>
                </c:pt>
                <c:pt idx="149">
                  <c:v>45203</c:v>
                </c:pt>
                <c:pt idx="150">
                  <c:v>45204</c:v>
                </c:pt>
                <c:pt idx="151">
                  <c:v>45205</c:v>
                </c:pt>
                <c:pt idx="152">
                  <c:v>45208</c:v>
                </c:pt>
                <c:pt idx="153">
                  <c:v>45209</c:v>
                </c:pt>
                <c:pt idx="154">
                  <c:v>45210</c:v>
                </c:pt>
                <c:pt idx="155">
                  <c:v>45211</c:v>
                </c:pt>
                <c:pt idx="156">
                  <c:v>45212</c:v>
                </c:pt>
                <c:pt idx="157">
                  <c:v>45215</c:v>
                </c:pt>
                <c:pt idx="158">
                  <c:v>45216</c:v>
                </c:pt>
                <c:pt idx="159">
                  <c:v>45217</c:v>
                </c:pt>
                <c:pt idx="160">
                  <c:v>45218</c:v>
                </c:pt>
                <c:pt idx="161">
                  <c:v>45219</c:v>
                </c:pt>
                <c:pt idx="162">
                  <c:v>45222</c:v>
                </c:pt>
                <c:pt idx="163">
                  <c:v>45224</c:v>
                </c:pt>
                <c:pt idx="164">
                  <c:v>45225</c:v>
                </c:pt>
                <c:pt idx="165">
                  <c:v>45226</c:v>
                </c:pt>
                <c:pt idx="166">
                  <c:v>45229</c:v>
                </c:pt>
                <c:pt idx="167">
                  <c:v>45230</c:v>
                </c:pt>
                <c:pt idx="168">
                  <c:v>45231</c:v>
                </c:pt>
                <c:pt idx="169">
                  <c:v>45232</c:v>
                </c:pt>
                <c:pt idx="170">
                  <c:v>45233</c:v>
                </c:pt>
                <c:pt idx="171">
                  <c:v>45236</c:v>
                </c:pt>
                <c:pt idx="172">
                  <c:v>45237</c:v>
                </c:pt>
                <c:pt idx="173">
                  <c:v>45238</c:v>
                </c:pt>
                <c:pt idx="174">
                  <c:v>45239</c:v>
                </c:pt>
                <c:pt idx="175">
                  <c:v>45240</c:v>
                </c:pt>
                <c:pt idx="176">
                  <c:v>45243</c:v>
                </c:pt>
                <c:pt idx="177">
                  <c:v>45245</c:v>
                </c:pt>
                <c:pt idx="178">
                  <c:v>45246</c:v>
                </c:pt>
                <c:pt idx="179">
                  <c:v>45247</c:v>
                </c:pt>
                <c:pt idx="180">
                  <c:v>45250</c:v>
                </c:pt>
                <c:pt idx="181">
                  <c:v>45251</c:v>
                </c:pt>
                <c:pt idx="182">
                  <c:v>45252</c:v>
                </c:pt>
                <c:pt idx="183">
                  <c:v>45253</c:v>
                </c:pt>
                <c:pt idx="184">
                  <c:v>45254</c:v>
                </c:pt>
                <c:pt idx="185">
                  <c:v>45258</c:v>
                </c:pt>
                <c:pt idx="186">
                  <c:v>45259</c:v>
                </c:pt>
                <c:pt idx="187">
                  <c:v>45260</c:v>
                </c:pt>
                <c:pt idx="188">
                  <c:v>45261</c:v>
                </c:pt>
                <c:pt idx="189">
                  <c:v>45264</c:v>
                </c:pt>
                <c:pt idx="190">
                  <c:v>45265</c:v>
                </c:pt>
                <c:pt idx="191">
                  <c:v>45266</c:v>
                </c:pt>
                <c:pt idx="192">
                  <c:v>45267</c:v>
                </c:pt>
                <c:pt idx="193">
                  <c:v>45268</c:v>
                </c:pt>
                <c:pt idx="194">
                  <c:v>45271</c:v>
                </c:pt>
                <c:pt idx="195">
                  <c:v>45272</c:v>
                </c:pt>
                <c:pt idx="196">
                  <c:v>45273</c:v>
                </c:pt>
                <c:pt idx="197">
                  <c:v>45274</c:v>
                </c:pt>
                <c:pt idx="198">
                  <c:v>45275</c:v>
                </c:pt>
                <c:pt idx="199">
                  <c:v>45278</c:v>
                </c:pt>
                <c:pt idx="200">
                  <c:v>45279</c:v>
                </c:pt>
                <c:pt idx="201">
                  <c:v>45280</c:v>
                </c:pt>
                <c:pt idx="202">
                  <c:v>45281</c:v>
                </c:pt>
                <c:pt idx="203">
                  <c:v>45282</c:v>
                </c:pt>
                <c:pt idx="204">
                  <c:v>45286</c:v>
                </c:pt>
                <c:pt idx="205">
                  <c:v>45287</c:v>
                </c:pt>
                <c:pt idx="206">
                  <c:v>45288</c:v>
                </c:pt>
                <c:pt idx="207">
                  <c:v>45289</c:v>
                </c:pt>
                <c:pt idx="208">
                  <c:v>45292</c:v>
                </c:pt>
                <c:pt idx="209">
                  <c:v>45293</c:v>
                </c:pt>
                <c:pt idx="210">
                  <c:v>45294</c:v>
                </c:pt>
                <c:pt idx="211">
                  <c:v>45295</c:v>
                </c:pt>
                <c:pt idx="212">
                  <c:v>45296</c:v>
                </c:pt>
                <c:pt idx="213">
                  <c:v>45299</c:v>
                </c:pt>
                <c:pt idx="214">
                  <c:v>45300</c:v>
                </c:pt>
                <c:pt idx="215">
                  <c:v>45301</c:v>
                </c:pt>
                <c:pt idx="216">
                  <c:v>45302</c:v>
                </c:pt>
                <c:pt idx="217">
                  <c:v>45303</c:v>
                </c:pt>
                <c:pt idx="218">
                  <c:v>45306</c:v>
                </c:pt>
                <c:pt idx="219">
                  <c:v>45307</c:v>
                </c:pt>
                <c:pt idx="220">
                  <c:v>45308</c:v>
                </c:pt>
                <c:pt idx="221">
                  <c:v>45309</c:v>
                </c:pt>
                <c:pt idx="222">
                  <c:v>45310</c:v>
                </c:pt>
                <c:pt idx="223">
                  <c:v>45314</c:v>
                </c:pt>
                <c:pt idx="224">
                  <c:v>45315</c:v>
                </c:pt>
                <c:pt idx="225">
                  <c:v>45316</c:v>
                </c:pt>
                <c:pt idx="226">
                  <c:v>45320</c:v>
                </c:pt>
                <c:pt idx="227">
                  <c:v>45321</c:v>
                </c:pt>
                <c:pt idx="228">
                  <c:v>45322</c:v>
                </c:pt>
                <c:pt idx="229">
                  <c:v>45323</c:v>
                </c:pt>
                <c:pt idx="230">
                  <c:v>45324</c:v>
                </c:pt>
                <c:pt idx="231">
                  <c:v>45327</c:v>
                </c:pt>
                <c:pt idx="232">
                  <c:v>45328</c:v>
                </c:pt>
                <c:pt idx="233">
                  <c:v>45329</c:v>
                </c:pt>
                <c:pt idx="234">
                  <c:v>45330</c:v>
                </c:pt>
                <c:pt idx="235">
                  <c:v>45331</c:v>
                </c:pt>
                <c:pt idx="236">
                  <c:v>45334</c:v>
                </c:pt>
                <c:pt idx="237">
                  <c:v>45335</c:v>
                </c:pt>
                <c:pt idx="238">
                  <c:v>45336</c:v>
                </c:pt>
                <c:pt idx="239">
                  <c:v>45337</c:v>
                </c:pt>
                <c:pt idx="240">
                  <c:v>45338</c:v>
                </c:pt>
                <c:pt idx="241">
                  <c:v>45341</c:v>
                </c:pt>
                <c:pt idx="242">
                  <c:v>45342</c:v>
                </c:pt>
                <c:pt idx="243">
                  <c:v>45343</c:v>
                </c:pt>
                <c:pt idx="244">
                  <c:v>45344</c:v>
                </c:pt>
                <c:pt idx="245">
                  <c:v>45345</c:v>
                </c:pt>
                <c:pt idx="246">
                  <c:v>45348</c:v>
                </c:pt>
              </c:numCache>
            </c:numRef>
          </c:xVal>
          <c:yVal>
            <c:numRef>
              <c:f>Pred!$D$2:$D$1730</c:f>
              <c:numCache>
                <c:formatCode>General</c:formatCode>
                <c:ptCount val="247"/>
                <c:pt idx="0">
                  <c:v>515.78372534933396</c:v>
                </c:pt>
                <c:pt idx="1">
                  <c:v>520.17203979839996</c:v>
                </c:pt>
                <c:pt idx="2">
                  <c:v>520.25954123675206</c:v>
                </c:pt>
                <c:pt idx="3">
                  <c:v>526.97689741091494</c:v>
                </c:pt>
                <c:pt idx="4">
                  <c:v>522.40742987008798</c:v>
                </c:pt>
                <c:pt idx="5">
                  <c:v>536.34148544399602</c:v>
                </c:pt>
                <c:pt idx="6">
                  <c:v>533.85623351414802</c:v>
                </c:pt>
                <c:pt idx="7">
                  <c:v>561.28656104616095</c:v>
                </c:pt>
                <c:pt idx="8">
                  <c:v>562.592582159637</c:v>
                </c:pt>
                <c:pt idx="9">
                  <c:v>566.07222669268197</c:v>
                </c:pt>
                <c:pt idx="10">
                  <c:v>560.34519983615905</c:v>
                </c:pt>
                <c:pt idx="11">
                  <c:v>548.59291507906698</c:v>
                </c:pt>
                <c:pt idx="12">
                  <c:v>530.66529033658696</c:v>
                </c:pt>
                <c:pt idx="13">
                  <c:v>525.31585902359905</c:v>
                </c:pt>
                <c:pt idx="14">
                  <c:v>516.891250103262</c:v>
                </c:pt>
                <c:pt idx="15">
                  <c:v>523.583161702609</c:v>
                </c:pt>
                <c:pt idx="16">
                  <c:v>528.98509575882201</c:v>
                </c:pt>
                <c:pt idx="17">
                  <c:v>518.52901960211898</c:v>
                </c:pt>
                <c:pt idx="18">
                  <c:v>521.19413521284696</c:v>
                </c:pt>
                <c:pt idx="19">
                  <c:v>521.030565413099</c:v>
                </c:pt>
                <c:pt idx="20">
                  <c:v>512.36230567924304</c:v>
                </c:pt>
                <c:pt idx="21">
                  <c:v>504.90813905004802</c:v>
                </c:pt>
                <c:pt idx="22">
                  <c:v>509.61144717100302</c:v>
                </c:pt>
                <c:pt idx="23">
                  <c:v>507.64630057275002</c:v>
                </c:pt>
                <c:pt idx="24">
                  <c:v>516.09770920716596</c:v>
                </c:pt>
                <c:pt idx="25">
                  <c:v>523.58706842179799</c:v>
                </c:pt>
                <c:pt idx="26">
                  <c:v>526.88872895514999</c:v>
                </c:pt>
                <c:pt idx="27">
                  <c:v>523.36308041677296</c:v>
                </c:pt>
                <c:pt idx="28">
                  <c:v>528.04173169653598</c:v>
                </c:pt>
                <c:pt idx="29">
                  <c:v>526.74851317038394</c:v>
                </c:pt>
                <c:pt idx="30">
                  <c:v>532.49675265579697</c:v>
                </c:pt>
                <c:pt idx="31">
                  <c:v>528.63555339985203</c:v>
                </c:pt>
                <c:pt idx="32">
                  <c:v>533.26850843435898</c:v>
                </c:pt>
                <c:pt idx="33">
                  <c:v>544.28820037321395</c:v>
                </c:pt>
                <c:pt idx="34">
                  <c:v>546.289662788545</c:v>
                </c:pt>
                <c:pt idx="35">
                  <c:v>540.82854372644204</c:v>
                </c:pt>
                <c:pt idx="36">
                  <c:v>545.20968544127595</c:v>
                </c:pt>
                <c:pt idx="37">
                  <c:v>543.52740259814198</c:v>
                </c:pt>
                <c:pt idx="38">
                  <c:v>554.84919489814502</c:v>
                </c:pt>
                <c:pt idx="39">
                  <c:v>562.16275637439105</c:v>
                </c:pt>
                <c:pt idx="40">
                  <c:v>566.87465623450998</c:v>
                </c:pt>
                <c:pt idx="41">
                  <c:v>565.39824112456995</c:v>
                </c:pt>
                <c:pt idx="42">
                  <c:v>578.92127778563099</c:v>
                </c:pt>
                <c:pt idx="43">
                  <c:v>576.09501356645205</c:v>
                </c:pt>
                <c:pt idx="44">
                  <c:v>571.25873577667801</c:v>
                </c:pt>
                <c:pt idx="45">
                  <c:v>580.54277145751496</c:v>
                </c:pt>
                <c:pt idx="46">
                  <c:v>577.04692393876701</c:v>
                </c:pt>
                <c:pt idx="47">
                  <c:v>583.99272093874401</c:v>
                </c:pt>
                <c:pt idx="48">
                  <c:v>573.937830065909</c:v>
                </c:pt>
                <c:pt idx="49">
                  <c:v>572.39587130981295</c:v>
                </c:pt>
                <c:pt idx="50">
                  <c:v>573.43884968149996</c:v>
                </c:pt>
                <c:pt idx="51">
                  <c:v>578.02387626807797</c:v>
                </c:pt>
                <c:pt idx="52">
                  <c:v>581.809901288275</c:v>
                </c:pt>
                <c:pt idx="53">
                  <c:v>586.30898954531006</c:v>
                </c:pt>
                <c:pt idx="54">
                  <c:v>586.46220284977403</c:v>
                </c:pt>
                <c:pt idx="55">
                  <c:v>574.47713233868103</c:v>
                </c:pt>
                <c:pt idx="56">
                  <c:v>575.21386843186303</c:v>
                </c:pt>
                <c:pt idx="57">
                  <c:v>577.08200154602298</c:v>
                </c:pt>
                <c:pt idx="58">
                  <c:v>581.47875606035495</c:v>
                </c:pt>
                <c:pt idx="59">
                  <c:v>582.65161647477498</c:v>
                </c:pt>
                <c:pt idx="60">
                  <c:v>581.28446114008102</c:v>
                </c:pt>
                <c:pt idx="61">
                  <c:v>586.02832416190097</c:v>
                </c:pt>
                <c:pt idx="62">
                  <c:v>595.087487336045</c:v>
                </c:pt>
                <c:pt idx="63">
                  <c:v>593.11932911940801</c:v>
                </c:pt>
                <c:pt idx="64">
                  <c:v>580.28326876759502</c:v>
                </c:pt>
                <c:pt idx="65">
                  <c:v>582.92735702359801</c:v>
                </c:pt>
                <c:pt idx="66">
                  <c:v>587.23070771401797</c:v>
                </c:pt>
                <c:pt idx="67">
                  <c:v>587.23158761488503</c:v>
                </c:pt>
                <c:pt idx="68">
                  <c:v>585.38844374592304</c:v>
                </c:pt>
                <c:pt idx="69">
                  <c:v>589.17687043478099</c:v>
                </c:pt>
                <c:pt idx="70">
                  <c:v>588.52975633976496</c:v>
                </c:pt>
                <c:pt idx="71">
                  <c:v>578.79999188232898</c:v>
                </c:pt>
                <c:pt idx="72">
                  <c:v>578.56286228239605</c:v>
                </c:pt>
                <c:pt idx="73">
                  <c:v>576.21416798155701</c:v>
                </c:pt>
                <c:pt idx="74">
                  <c:v>576.270729638381</c:v>
                </c:pt>
                <c:pt idx="75">
                  <c:v>566.248426886532</c:v>
                </c:pt>
                <c:pt idx="76">
                  <c:v>570.79221826677099</c:v>
                </c:pt>
                <c:pt idx="77">
                  <c:v>568.43316765851603</c:v>
                </c:pt>
                <c:pt idx="78">
                  <c:v>567.00966366143302</c:v>
                </c:pt>
                <c:pt idx="79">
                  <c:v>565.99328076463905</c:v>
                </c:pt>
                <c:pt idx="80">
                  <c:v>562.64995775739305</c:v>
                </c:pt>
                <c:pt idx="81">
                  <c:v>554.33345612702794</c:v>
                </c:pt>
                <c:pt idx="82">
                  <c:v>556.63443336245405</c:v>
                </c:pt>
                <c:pt idx="83">
                  <c:v>565.64101347375197</c:v>
                </c:pt>
                <c:pt idx="84">
                  <c:v>569.55390934392801</c:v>
                </c:pt>
                <c:pt idx="85">
                  <c:v>572.83404253315598</c:v>
                </c:pt>
                <c:pt idx="86">
                  <c:v>585.60892725094004</c:v>
                </c:pt>
                <c:pt idx="87">
                  <c:v>589.75892360637204</c:v>
                </c:pt>
                <c:pt idx="88">
                  <c:v>591.34496520940797</c:v>
                </c:pt>
                <c:pt idx="89">
                  <c:v>593.333879812958</c:v>
                </c:pt>
                <c:pt idx="90">
                  <c:v>594.42822956207306</c:v>
                </c:pt>
                <c:pt idx="91">
                  <c:v>593.35027787315403</c:v>
                </c:pt>
                <c:pt idx="92">
                  <c:v>589.14574314580204</c:v>
                </c:pt>
                <c:pt idx="93">
                  <c:v>589.59988321496405</c:v>
                </c:pt>
                <c:pt idx="94">
                  <c:v>585.81501237359203</c:v>
                </c:pt>
                <c:pt idx="95">
                  <c:v>584.36011741916002</c:v>
                </c:pt>
                <c:pt idx="96">
                  <c:v>600.90898625431601</c:v>
                </c:pt>
                <c:pt idx="97">
                  <c:v>592.39441050035305</c:v>
                </c:pt>
                <c:pt idx="98">
                  <c:v>601.44914623393595</c:v>
                </c:pt>
                <c:pt idx="99">
                  <c:v>610.19223032253399</c:v>
                </c:pt>
                <c:pt idx="100">
                  <c:v>615.48328263354199</c:v>
                </c:pt>
                <c:pt idx="101">
                  <c:v>618.23346343478795</c:v>
                </c:pt>
                <c:pt idx="102">
                  <c:v>610.29889004667803</c:v>
                </c:pt>
                <c:pt idx="103">
                  <c:v>615.67026941204904</c:v>
                </c:pt>
                <c:pt idx="104">
                  <c:v>617.00818335421798</c:v>
                </c:pt>
                <c:pt idx="105">
                  <c:v>616.45065290868899</c:v>
                </c:pt>
                <c:pt idx="106">
                  <c:v>620.49166933896799</c:v>
                </c:pt>
                <c:pt idx="107">
                  <c:v>612.17035686202996</c:v>
                </c:pt>
                <c:pt idx="108">
                  <c:v>598.60432717132403</c:v>
                </c:pt>
                <c:pt idx="109">
                  <c:v>590.24997355001096</c:v>
                </c:pt>
                <c:pt idx="110">
                  <c:v>572.62902293179195</c:v>
                </c:pt>
                <c:pt idx="111">
                  <c:v>566.73977716054401</c:v>
                </c:pt>
                <c:pt idx="112">
                  <c:v>571.76949060048003</c:v>
                </c:pt>
                <c:pt idx="113">
                  <c:v>572.55765174130102</c:v>
                </c:pt>
                <c:pt idx="114">
                  <c:v>572.69369029504799</c:v>
                </c:pt>
                <c:pt idx="115">
                  <c:v>573.45720628843503</c:v>
                </c:pt>
                <c:pt idx="116">
                  <c:v>560.25990348487903</c:v>
                </c:pt>
                <c:pt idx="117">
                  <c:v>564.83766890173001</c:v>
                </c:pt>
                <c:pt idx="118">
                  <c:v>571.80171148871398</c:v>
                </c:pt>
                <c:pt idx="119">
                  <c:v>572.85617484781096</c:v>
                </c:pt>
                <c:pt idx="120">
                  <c:v>571.78195605955102</c:v>
                </c:pt>
                <c:pt idx="121">
                  <c:v>568.64915525261699</c:v>
                </c:pt>
                <c:pt idx="122">
                  <c:v>577.03379760818405</c:v>
                </c:pt>
                <c:pt idx="123">
                  <c:v>577.20322277604203</c:v>
                </c:pt>
                <c:pt idx="124">
                  <c:v>570.24825740640495</c:v>
                </c:pt>
                <c:pt idx="125">
                  <c:v>573.00083711442596</c:v>
                </c:pt>
                <c:pt idx="126">
                  <c:v>574.94563729962397</c:v>
                </c:pt>
                <c:pt idx="127">
                  <c:v>567.49927769640794</c:v>
                </c:pt>
                <c:pt idx="128">
                  <c:v>561.29384194045599</c:v>
                </c:pt>
                <c:pt idx="129">
                  <c:v>569.27133115075605</c:v>
                </c:pt>
                <c:pt idx="130">
                  <c:v>575.33655424641995</c:v>
                </c:pt>
                <c:pt idx="131">
                  <c:v>572.96882396618696</c:v>
                </c:pt>
                <c:pt idx="132">
                  <c:v>570.54082962306904</c:v>
                </c:pt>
                <c:pt idx="133">
                  <c:v>579.05922677408603</c:v>
                </c:pt>
                <c:pt idx="134">
                  <c:v>583.608754007583</c:v>
                </c:pt>
                <c:pt idx="135">
                  <c:v>592.01036252158701</c:v>
                </c:pt>
                <c:pt idx="136">
                  <c:v>588.87870023525898</c:v>
                </c:pt>
                <c:pt idx="137">
                  <c:v>596.96808803553597</c:v>
                </c:pt>
                <c:pt idx="138">
                  <c:v>597.90697127552005</c:v>
                </c:pt>
                <c:pt idx="139">
                  <c:v>599.39565010611602</c:v>
                </c:pt>
                <c:pt idx="140">
                  <c:v>604.48413035780698</c:v>
                </c:pt>
                <c:pt idx="141">
                  <c:v>601.63572803374097</c:v>
                </c:pt>
                <c:pt idx="142">
                  <c:v>588.56393202049003</c:v>
                </c:pt>
                <c:pt idx="143">
                  <c:v>598.14595889346299</c:v>
                </c:pt>
                <c:pt idx="144">
                  <c:v>594.01509749223101</c:v>
                </c:pt>
                <c:pt idx="145">
                  <c:v>594.25987387289604</c:v>
                </c:pt>
                <c:pt idx="146">
                  <c:v>589.58624205530396</c:v>
                </c:pt>
                <c:pt idx="147">
                  <c:v>589.68886823363505</c:v>
                </c:pt>
                <c:pt idx="148">
                  <c:v>598.24080426385501</c:v>
                </c:pt>
                <c:pt idx="149">
                  <c:v>602.84486207221596</c:v>
                </c:pt>
                <c:pt idx="150">
                  <c:v>586.45772545324598</c:v>
                </c:pt>
                <c:pt idx="151">
                  <c:v>592.08912008597201</c:v>
                </c:pt>
                <c:pt idx="152">
                  <c:v>594.16355445174202</c:v>
                </c:pt>
                <c:pt idx="153">
                  <c:v>585.12845028383902</c:v>
                </c:pt>
                <c:pt idx="154">
                  <c:v>591.45214695714105</c:v>
                </c:pt>
                <c:pt idx="155">
                  <c:v>588.24726732591705</c:v>
                </c:pt>
                <c:pt idx="156">
                  <c:v>585.94677136683003</c:v>
                </c:pt>
                <c:pt idx="157">
                  <c:v>576.07288160511496</c:v>
                </c:pt>
                <c:pt idx="158">
                  <c:v>575.33011281517304</c:v>
                </c:pt>
                <c:pt idx="159">
                  <c:v>576.01471397582498</c:v>
                </c:pt>
                <c:pt idx="160">
                  <c:v>572.25805658705997</c:v>
                </c:pt>
                <c:pt idx="161">
                  <c:v>570.79840610704196</c:v>
                </c:pt>
                <c:pt idx="162">
                  <c:v>562.76828676355501</c:v>
                </c:pt>
                <c:pt idx="163">
                  <c:v>552.54258823944201</c:v>
                </c:pt>
                <c:pt idx="164">
                  <c:v>555.52345450915902</c:v>
                </c:pt>
                <c:pt idx="165">
                  <c:v>546.39382678138304</c:v>
                </c:pt>
                <c:pt idx="166">
                  <c:v>560.33580798705395</c:v>
                </c:pt>
                <c:pt idx="167">
                  <c:v>564.74927907785502</c:v>
                </c:pt>
                <c:pt idx="168">
                  <c:v>565.48315348509402</c:v>
                </c:pt>
                <c:pt idx="169">
                  <c:v>566.576173100868</c:v>
                </c:pt>
                <c:pt idx="170">
                  <c:v>572.39248623261904</c:v>
                </c:pt>
                <c:pt idx="171">
                  <c:v>578.58766704086895</c:v>
                </c:pt>
                <c:pt idx="172">
                  <c:v>574.98265429755099</c:v>
                </c:pt>
                <c:pt idx="173">
                  <c:v>580.26850138852296</c:v>
                </c:pt>
                <c:pt idx="174">
                  <c:v>580.81024353109603</c:v>
                </c:pt>
                <c:pt idx="175">
                  <c:v>578.80289590597602</c:v>
                </c:pt>
                <c:pt idx="176">
                  <c:v>579.78426746698699</c:v>
                </c:pt>
                <c:pt idx="177">
                  <c:v>581.50812002561202</c:v>
                </c:pt>
                <c:pt idx="178">
                  <c:v>584.78982097912296</c:v>
                </c:pt>
                <c:pt idx="179">
                  <c:v>584.77551564620603</c:v>
                </c:pt>
                <c:pt idx="180">
                  <c:v>563.32280754153203</c:v>
                </c:pt>
                <c:pt idx="181">
                  <c:v>563.47018941645399</c:v>
                </c:pt>
                <c:pt idx="182">
                  <c:v>560.952532915284</c:v>
                </c:pt>
                <c:pt idx="183">
                  <c:v>558.28133517401102</c:v>
                </c:pt>
                <c:pt idx="184">
                  <c:v>559.238427312932</c:v>
                </c:pt>
                <c:pt idx="185">
                  <c:v>559.75682622801901</c:v>
                </c:pt>
                <c:pt idx="186">
                  <c:v>564.01480722072097</c:v>
                </c:pt>
                <c:pt idx="187">
                  <c:v>568.42733288002103</c:v>
                </c:pt>
                <c:pt idx="188">
                  <c:v>564.907229367024</c:v>
                </c:pt>
                <c:pt idx="189">
                  <c:v>571.95162900820105</c:v>
                </c:pt>
                <c:pt idx="190">
                  <c:v>594.97449842945798</c:v>
                </c:pt>
                <c:pt idx="191">
                  <c:v>609.11050158558305</c:v>
                </c:pt>
                <c:pt idx="192">
                  <c:v>609.82347417766096</c:v>
                </c:pt>
                <c:pt idx="193">
                  <c:v>613.18619799888802</c:v>
                </c:pt>
                <c:pt idx="194">
                  <c:v>615.50498416410005</c:v>
                </c:pt>
                <c:pt idx="195">
                  <c:v>615.30667850994496</c:v>
                </c:pt>
                <c:pt idx="196">
                  <c:v>613.04450815136704</c:v>
                </c:pt>
                <c:pt idx="197">
                  <c:v>620.06723894009895</c:v>
                </c:pt>
                <c:pt idx="198">
                  <c:v>623.70006605566005</c:v>
                </c:pt>
                <c:pt idx="199">
                  <c:v>648.55537605392897</c:v>
                </c:pt>
                <c:pt idx="200">
                  <c:v>649.24538997591799</c:v>
                </c:pt>
                <c:pt idx="201">
                  <c:v>656.37697589344702</c:v>
                </c:pt>
                <c:pt idx="202">
                  <c:v>637.41663957253297</c:v>
                </c:pt>
                <c:pt idx="203">
                  <c:v>644.30168067359796</c:v>
                </c:pt>
                <c:pt idx="204">
                  <c:v>637.09015408701896</c:v>
                </c:pt>
                <c:pt idx="205">
                  <c:v>638.04260402914497</c:v>
                </c:pt>
                <c:pt idx="206">
                  <c:v>648.31905280000399</c:v>
                </c:pt>
                <c:pt idx="207">
                  <c:v>651.29566191976403</c:v>
                </c:pt>
                <c:pt idx="208">
                  <c:v>642.12449531678897</c:v>
                </c:pt>
                <c:pt idx="209">
                  <c:v>641.32597579970195</c:v>
                </c:pt>
                <c:pt idx="210">
                  <c:v>639.35656825664501</c:v>
                </c:pt>
                <c:pt idx="211">
                  <c:v>643.26067770516499</c:v>
                </c:pt>
                <c:pt idx="212">
                  <c:v>642.62624708312205</c:v>
                </c:pt>
                <c:pt idx="213">
                  <c:v>641.87521976585106</c:v>
                </c:pt>
                <c:pt idx="214">
                  <c:v>627.01705513909098</c:v>
                </c:pt>
                <c:pt idx="215">
                  <c:v>625.11841927278101</c:v>
                </c:pt>
                <c:pt idx="216">
                  <c:v>621.28899797746794</c:v>
                </c:pt>
                <c:pt idx="217">
                  <c:v>619.61102264301201</c:v>
                </c:pt>
                <c:pt idx="218">
                  <c:v>632.93975830922102</c:v>
                </c:pt>
                <c:pt idx="219">
                  <c:v>639.78313931531204</c:v>
                </c:pt>
                <c:pt idx="220">
                  <c:v>636.98434571136795</c:v>
                </c:pt>
                <c:pt idx="221">
                  <c:v>626.29868465204504</c:v>
                </c:pt>
                <c:pt idx="222">
                  <c:v>628.47028661566401</c:v>
                </c:pt>
                <c:pt idx="223">
                  <c:v>627.85604822815299</c:v>
                </c:pt>
                <c:pt idx="224">
                  <c:v>605.16937323775699</c:v>
                </c:pt>
                <c:pt idx="225">
                  <c:v>617.85494146143401</c:v>
                </c:pt>
                <c:pt idx="226">
                  <c:v>612.31424648873099</c:v>
                </c:pt>
                <c:pt idx="227">
                  <c:v>622.40051356719005</c:v>
                </c:pt>
                <c:pt idx="228">
                  <c:v>626.43071966858702</c:v>
                </c:pt>
                <c:pt idx="229">
                  <c:v>640.41790690106495</c:v>
                </c:pt>
                <c:pt idx="230">
                  <c:v>648.00989658293202</c:v>
                </c:pt>
                <c:pt idx="231">
                  <c:v>650.36979538114497</c:v>
                </c:pt>
                <c:pt idx="232">
                  <c:v>643.82482696989996</c:v>
                </c:pt>
                <c:pt idx="233">
                  <c:v>651.00654006756895</c:v>
                </c:pt>
                <c:pt idx="234">
                  <c:v>675.92318728708506</c:v>
                </c:pt>
                <c:pt idx="235">
                  <c:v>700.74530428078003</c:v>
                </c:pt>
                <c:pt idx="236">
                  <c:v>727.48460230672799</c:v>
                </c:pt>
                <c:pt idx="237">
                  <c:v>710.15943144737196</c:v>
                </c:pt>
                <c:pt idx="238">
                  <c:v>715.56321766479095</c:v>
                </c:pt>
                <c:pt idx="239">
                  <c:v>745.56015546662695</c:v>
                </c:pt>
                <c:pt idx="240">
                  <c:v>763.33141658270904</c:v>
                </c:pt>
                <c:pt idx="241">
                  <c:v>757.29241392610299</c:v>
                </c:pt>
                <c:pt idx="242">
                  <c:v>761.55049292948104</c:v>
                </c:pt>
                <c:pt idx="243">
                  <c:v>761.96203002913796</c:v>
                </c:pt>
                <c:pt idx="244">
                  <c:v>773.07656096452001</c:v>
                </c:pt>
                <c:pt idx="245">
                  <c:v>767.05928003429301</c:v>
                </c:pt>
                <c:pt idx="246">
                  <c:v>759.62213671465702</c:v>
                </c:pt>
              </c:numCache>
            </c:numRef>
          </c:yVal>
          <c:smooth val="0"/>
          <c:extLst>
            <c:ext xmlns:c16="http://schemas.microsoft.com/office/drawing/2014/chart" uri="{C3380CC4-5D6E-409C-BE32-E72D297353CC}">
              <c16:uniqueId val="{00000001-B697-4AA1-9E21-2507580535BC}"/>
            </c:ext>
          </c:extLst>
        </c:ser>
        <c:dLbls>
          <c:showLegendKey val="0"/>
          <c:showVal val="0"/>
          <c:showCatName val="0"/>
          <c:showSerName val="0"/>
          <c:showPercent val="0"/>
          <c:showBubbleSize val="0"/>
        </c:dLbls>
        <c:axId val="49842128"/>
        <c:axId val="50353824"/>
      </c:scatterChart>
      <c:valAx>
        <c:axId val="49842128"/>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mmm\-yy"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353824"/>
        <c:crosses val="autoZero"/>
        <c:crossBetween val="midCat"/>
      </c:valAx>
      <c:valAx>
        <c:axId val="50353824"/>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84212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Index Prediction</a:t>
            </a:r>
          </a:p>
        </c:rich>
      </c:tx>
      <c:layout>
        <c:manualLayout>
          <c:xMode val="edge"/>
          <c:yMode val="edge"/>
          <c:x val="0.32043771043771041"/>
          <c:y val="0"/>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0.11212624937034386"/>
          <c:y val="0.19233146155535338"/>
          <c:w val="0.72879954399639435"/>
          <c:h val="0.47783929897209071"/>
        </c:manualLayout>
      </c:layout>
      <c:lineChart>
        <c:grouping val="standard"/>
        <c:varyColors val="0"/>
        <c:ser>
          <c:idx val="0"/>
          <c:order val="0"/>
          <c:tx>
            <c:strRef>
              <c:f>Index_Pred!$C$1</c:f>
              <c:strCache>
                <c:ptCount val="1"/>
                <c:pt idx="0">
                  <c:v>Actual</c:v>
                </c:pt>
              </c:strCache>
            </c:strRef>
          </c:tx>
          <c:spPr>
            <a:ln w="22225" cap="rnd">
              <a:solidFill>
                <a:schemeClr val="accent1"/>
              </a:solidFill>
            </a:ln>
            <a:effectLst>
              <a:glow rad="139700">
                <a:schemeClr val="accent1">
                  <a:satMod val="175000"/>
                  <a:alpha val="14000"/>
                </a:schemeClr>
              </a:glow>
            </a:effectLst>
          </c:spPr>
          <c:marker>
            <c:symbol val="none"/>
          </c:marker>
          <c:cat>
            <c:numRef>
              <c:f>Index_Pred!$B$2:$B$245</c:f>
              <c:numCache>
                <c:formatCode>m/d/yyyy</c:formatCode>
                <c:ptCount val="244"/>
                <c:pt idx="0">
                  <c:v>44981</c:v>
                </c:pt>
                <c:pt idx="1">
                  <c:v>44984</c:v>
                </c:pt>
                <c:pt idx="2">
                  <c:v>44985</c:v>
                </c:pt>
                <c:pt idx="3">
                  <c:v>44986</c:v>
                </c:pt>
                <c:pt idx="4">
                  <c:v>44987</c:v>
                </c:pt>
                <c:pt idx="5">
                  <c:v>44988</c:v>
                </c:pt>
                <c:pt idx="6">
                  <c:v>44991</c:v>
                </c:pt>
                <c:pt idx="7">
                  <c:v>44993</c:v>
                </c:pt>
                <c:pt idx="8">
                  <c:v>44994</c:v>
                </c:pt>
                <c:pt idx="9">
                  <c:v>44995</c:v>
                </c:pt>
                <c:pt idx="10">
                  <c:v>44998</c:v>
                </c:pt>
                <c:pt idx="11">
                  <c:v>44999</c:v>
                </c:pt>
                <c:pt idx="12">
                  <c:v>45000</c:v>
                </c:pt>
                <c:pt idx="13">
                  <c:v>45001</c:v>
                </c:pt>
                <c:pt idx="14">
                  <c:v>45002</c:v>
                </c:pt>
                <c:pt idx="15">
                  <c:v>45005</c:v>
                </c:pt>
                <c:pt idx="16">
                  <c:v>45006</c:v>
                </c:pt>
                <c:pt idx="17">
                  <c:v>45007</c:v>
                </c:pt>
                <c:pt idx="18">
                  <c:v>45008</c:v>
                </c:pt>
                <c:pt idx="19">
                  <c:v>45009</c:v>
                </c:pt>
                <c:pt idx="20">
                  <c:v>45012</c:v>
                </c:pt>
                <c:pt idx="21">
                  <c:v>45013</c:v>
                </c:pt>
                <c:pt idx="22">
                  <c:v>45014</c:v>
                </c:pt>
                <c:pt idx="23">
                  <c:v>45016</c:v>
                </c:pt>
                <c:pt idx="24">
                  <c:v>45019</c:v>
                </c:pt>
                <c:pt idx="25">
                  <c:v>45021</c:v>
                </c:pt>
                <c:pt idx="26">
                  <c:v>45022</c:v>
                </c:pt>
                <c:pt idx="27">
                  <c:v>45026</c:v>
                </c:pt>
                <c:pt idx="28">
                  <c:v>45027</c:v>
                </c:pt>
                <c:pt idx="29">
                  <c:v>45028</c:v>
                </c:pt>
                <c:pt idx="30">
                  <c:v>45029</c:v>
                </c:pt>
                <c:pt idx="31">
                  <c:v>45033</c:v>
                </c:pt>
                <c:pt idx="32">
                  <c:v>45034</c:v>
                </c:pt>
                <c:pt idx="33">
                  <c:v>45035</c:v>
                </c:pt>
                <c:pt idx="34">
                  <c:v>45036</c:v>
                </c:pt>
                <c:pt idx="35">
                  <c:v>45037</c:v>
                </c:pt>
                <c:pt idx="36">
                  <c:v>45040</c:v>
                </c:pt>
                <c:pt idx="37">
                  <c:v>45041</c:v>
                </c:pt>
                <c:pt idx="38">
                  <c:v>45042</c:v>
                </c:pt>
                <c:pt idx="39">
                  <c:v>45043</c:v>
                </c:pt>
                <c:pt idx="40">
                  <c:v>45044</c:v>
                </c:pt>
                <c:pt idx="41">
                  <c:v>45048</c:v>
                </c:pt>
                <c:pt idx="42">
                  <c:v>45049</c:v>
                </c:pt>
                <c:pt idx="43">
                  <c:v>45050</c:v>
                </c:pt>
                <c:pt idx="44">
                  <c:v>45051</c:v>
                </c:pt>
                <c:pt idx="45">
                  <c:v>45054</c:v>
                </c:pt>
                <c:pt idx="46">
                  <c:v>45055</c:v>
                </c:pt>
                <c:pt idx="47">
                  <c:v>45056</c:v>
                </c:pt>
                <c:pt idx="48">
                  <c:v>45057</c:v>
                </c:pt>
                <c:pt idx="49">
                  <c:v>45058</c:v>
                </c:pt>
                <c:pt idx="50">
                  <c:v>45061</c:v>
                </c:pt>
                <c:pt idx="51">
                  <c:v>45062</c:v>
                </c:pt>
                <c:pt idx="52">
                  <c:v>45063</c:v>
                </c:pt>
                <c:pt idx="53">
                  <c:v>45064</c:v>
                </c:pt>
                <c:pt idx="54">
                  <c:v>45065</c:v>
                </c:pt>
                <c:pt idx="55">
                  <c:v>45068</c:v>
                </c:pt>
                <c:pt idx="56">
                  <c:v>45069</c:v>
                </c:pt>
                <c:pt idx="57">
                  <c:v>45070</c:v>
                </c:pt>
                <c:pt idx="58">
                  <c:v>45071</c:v>
                </c:pt>
                <c:pt idx="59">
                  <c:v>45072</c:v>
                </c:pt>
                <c:pt idx="60">
                  <c:v>45075</c:v>
                </c:pt>
                <c:pt idx="61">
                  <c:v>45076</c:v>
                </c:pt>
                <c:pt idx="62">
                  <c:v>45077</c:v>
                </c:pt>
                <c:pt idx="63">
                  <c:v>45078</c:v>
                </c:pt>
                <c:pt idx="64">
                  <c:v>45079</c:v>
                </c:pt>
                <c:pt idx="65">
                  <c:v>45082</c:v>
                </c:pt>
                <c:pt idx="66">
                  <c:v>45083</c:v>
                </c:pt>
                <c:pt idx="67">
                  <c:v>45084</c:v>
                </c:pt>
                <c:pt idx="68">
                  <c:v>45085</c:v>
                </c:pt>
                <c:pt idx="69">
                  <c:v>45086</c:v>
                </c:pt>
                <c:pt idx="70">
                  <c:v>45089</c:v>
                </c:pt>
                <c:pt idx="71">
                  <c:v>45090</c:v>
                </c:pt>
                <c:pt idx="72">
                  <c:v>45091</c:v>
                </c:pt>
                <c:pt idx="73">
                  <c:v>45092</c:v>
                </c:pt>
                <c:pt idx="74">
                  <c:v>45093</c:v>
                </c:pt>
                <c:pt idx="75">
                  <c:v>45096</c:v>
                </c:pt>
                <c:pt idx="76">
                  <c:v>45097</c:v>
                </c:pt>
                <c:pt idx="77">
                  <c:v>45098</c:v>
                </c:pt>
                <c:pt idx="78">
                  <c:v>45099</c:v>
                </c:pt>
                <c:pt idx="79">
                  <c:v>45100</c:v>
                </c:pt>
                <c:pt idx="80">
                  <c:v>45103</c:v>
                </c:pt>
                <c:pt idx="81">
                  <c:v>45104</c:v>
                </c:pt>
                <c:pt idx="82">
                  <c:v>45105</c:v>
                </c:pt>
                <c:pt idx="83">
                  <c:v>45107</c:v>
                </c:pt>
                <c:pt idx="84">
                  <c:v>45110</c:v>
                </c:pt>
                <c:pt idx="85">
                  <c:v>45111</c:v>
                </c:pt>
                <c:pt idx="86">
                  <c:v>45112</c:v>
                </c:pt>
                <c:pt idx="87">
                  <c:v>45113</c:v>
                </c:pt>
                <c:pt idx="88">
                  <c:v>45114</c:v>
                </c:pt>
                <c:pt idx="89">
                  <c:v>45117</c:v>
                </c:pt>
                <c:pt idx="90">
                  <c:v>45118</c:v>
                </c:pt>
                <c:pt idx="91">
                  <c:v>45119</c:v>
                </c:pt>
                <c:pt idx="92">
                  <c:v>45120</c:v>
                </c:pt>
                <c:pt idx="93">
                  <c:v>45121</c:v>
                </c:pt>
                <c:pt idx="94">
                  <c:v>45124</c:v>
                </c:pt>
                <c:pt idx="95">
                  <c:v>45125</c:v>
                </c:pt>
                <c:pt idx="96">
                  <c:v>45126</c:v>
                </c:pt>
                <c:pt idx="97">
                  <c:v>45127</c:v>
                </c:pt>
                <c:pt idx="98">
                  <c:v>45128</c:v>
                </c:pt>
                <c:pt idx="99">
                  <c:v>45131</c:v>
                </c:pt>
                <c:pt idx="100">
                  <c:v>45132</c:v>
                </c:pt>
                <c:pt idx="101">
                  <c:v>45133</c:v>
                </c:pt>
                <c:pt idx="102">
                  <c:v>45134</c:v>
                </c:pt>
                <c:pt idx="103">
                  <c:v>45135</c:v>
                </c:pt>
                <c:pt idx="104">
                  <c:v>45138</c:v>
                </c:pt>
                <c:pt idx="105">
                  <c:v>45139</c:v>
                </c:pt>
                <c:pt idx="106">
                  <c:v>45140</c:v>
                </c:pt>
                <c:pt idx="107">
                  <c:v>45141</c:v>
                </c:pt>
                <c:pt idx="108">
                  <c:v>45142</c:v>
                </c:pt>
                <c:pt idx="109">
                  <c:v>45145</c:v>
                </c:pt>
                <c:pt idx="110">
                  <c:v>45146</c:v>
                </c:pt>
                <c:pt idx="111">
                  <c:v>45147</c:v>
                </c:pt>
                <c:pt idx="112">
                  <c:v>45148</c:v>
                </c:pt>
                <c:pt idx="113">
                  <c:v>45149</c:v>
                </c:pt>
                <c:pt idx="114">
                  <c:v>45152</c:v>
                </c:pt>
                <c:pt idx="115">
                  <c:v>45154</c:v>
                </c:pt>
                <c:pt idx="116">
                  <c:v>45155</c:v>
                </c:pt>
                <c:pt idx="117">
                  <c:v>45156</c:v>
                </c:pt>
                <c:pt idx="118">
                  <c:v>45159</c:v>
                </c:pt>
                <c:pt idx="119">
                  <c:v>45160</c:v>
                </c:pt>
                <c:pt idx="120">
                  <c:v>45161</c:v>
                </c:pt>
                <c:pt idx="121">
                  <c:v>45162</c:v>
                </c:pt>
                <c:pt idx="122">
                  <c:v>45163</c:v>
                </c:pt>
                <c:pt idx="123">
                  <c:v>45166</c:v>
                </c:pt>
                <c:pt idx="124">
                  <c:v>45167</c:v>
                </c:pt>
                <c:pt idx="125">
                  <c:v>45168</c:v>
                </c:pt>
                <c:pt idx="126">
                  <c:v>45169</c:v>
                </c:pt>
                <c:pt idx="127">
                  <c:v>45170</c:v>
                </c:pt>
                <c:pt idx="128">
                  <c:v>45173</c:v>
                </c:pt>
                <c:pt idx="129">
                  <c:v>45174</c:v>
                </c:pt>
                <c:pt idx="130">
                  <c:v>45175</c:v>
                </c:pt>
                <c:pt idx="131">
                  <c:v>45176</c:v>
                </c:pt>
                <c:pt idx="132">
                  <c:v>45177</c:v>
                </c:pt>
                <c:pt idx="133">
                  <c:v>45180</c:v>
                </c:pt>
                <c:pt idx="134">
                  <c:v>45181</c:v>
                </c:pt>
                <c:pt idx="135">
                  <c:v>45182</c:v>
                </c:pt>
                <c:pt idx="136">
                  <c:v>45183</c:v>
                </c:pt>
                <c:pt idx="137">
                  <c:v>45184</c:v>
                </c:pt>
                <c:pt idx="138">
                  <c:v>45187</c:v>
                </c:pt>
                <c:pt idx="139">
                  <c:v>45189</c:v>
                </c:pt>
                <c:pt idx="140">
                  <c:v>45190</c:v>
                </c:pt>
                <c:pt idx="141">
                  <c:v>45191</c:v>
                </c:pt>
                <c:pt idx="142">
                  <c:v>45194</c:v>
                </c:pt>
                <c:pt idx="143">
                  <c:v>45195</c:v>
                </c:pt>
                <c:pt idx="144">
                  <c:v>45196</c:v>
                </c:pt>
                <c:pt idx="145">
                  <c:v>45197</c:v>
                </c:pt>
                <c:pt idx="146">
                  <c:v>45198</c:v>
                </c:pt>
                <c:pt idx="147">
                  <c:v>45202</c:v>
                </c:pt>
                <c:pt idx="148">
                  <c:v>45203</c:v>
                </c:pt>
                <c:pt idx="149">
                  <c:v>45204</c:v>
                </c:pt>
                <c:pt idx="150">
                  <c:v>45205</c:v>
                </c:pt>
                <c:pt idx="151">
                  <c:v>45208</c:v>
                </c:pt>
                <c:pt idx="152">
                  <c:v>45209</c:v>
                </c:pt>
                <c:pt idx="153">
                  <c:v>45210</c:v>
                </c:pt>
                <c:pt idx="154">
                  <c:v>45211</c:v>
                </c:pt>
                <c:pt idx="155">
                  <c:v>45212</c:v>
                </c:pt>
                <c:pt idx="156">
                  <c:v>45215</c:v>
                </c:pt>
                <c:pt idx="157">
                  <c:v>45216</c:v>
                </c:pt>
                <c:pt idx="158">
                  <c:v>45217</c:v>
                </c:pt>
                <c:pt idx="159">
                  <c:v>45218</c:v>
                </c:pt>
                <c:pt idx="160">
                  <c:v>45219</c:v>
                </c:pt>
                <c:pt idx="161">
                  <c:v>45222</c:v>
                </c:pt>
                <c:pt idx="162">
                  <c:v>45224</c:v>
                </c:pt>
                <c:pt idx="163">
                  <c:v>45225</c:v>
                </c:pt>
                <c:pt idx="164">
                  <c:v>45226</c:v>
                </c:pt>
                <c:pt idx="165">
                  <c:v>45229</c:v>
                </c:pt>
                <c:pt idx="166">
                  <c:v>45230</c:v>
                </c:pt>
                <c:pt idx="167">
                  <c:v>45231</c:v>
                </c:pt>
                <c:pt idx="168">
                  <c:v>45232</c:v>
                </c:pt>
                <c:pt idx="169">
                  <c:v>45233</c:v>
                </c:pt>
                <c:pt idx="170">
                  <c:v>45236</c:v>
                </c:pt>
                <c:pt idx="171">
                  <c:v>45237</c:v>
                </c:pt>
                <c:pt idx="172">
                  <c:v>45238</c:v>
                </c:pt>
                <c:pt idx="173">
                  <c:v>45239</c:v>
                </c:pt>
                <c:pt idx="174">
                  <c:v>45240</c:v>
                </c:pt>
                <c:pt idx="175">
                  <c:v>45243</c:v>
                </c:pt>
                <c:pt idx="176">
                  <c:v>45245</c:v>
                </c:pt>
                <c:pt idx="177">
                  <c:v>45246</c:v>
                </c:pt>
                <c:pt idx="178">
                  <c:v>45247</c:v>
                </c:pt>
                <c:pt idx="179">
                  <c:v>45250</c:v>
                </c:pt>
                <c:pt idx="180">
                  <c:v>45251</c:v>
                </c:pt>
                <c:pt idx="181">
                  <c:v>45252</c:v>
                </c:pt>
                <c:pt idx="182">
                  <c:v>45253</c:v>
                </c:pt>
                <c:pt idx="183">
                  <c:v>45254</c:v>
                </c:pt>
                <c:pt idx="184">
                  <c:v>45258</c:v>
                </c:pt>
                <c:pt idx="185">
                  <c:v>45259</c:v>
                </c:pt>
                <c:pt idx="186">
                  <c:v>45260</c:v>
                </c:pt>
                <c:pt idx="187">
                  <c:v>45261</c:v>
                </c:pt>
                <c:pt idx="188">
                  <c:v>45264</c:v>
                </c:pt>
                <c:pt idx="189">
                  <c:v>45265</c:v>
                </c:pt>
                <c:pt idx="190">
                  <c:v>45266</c:v>
                </c:pt>
                <c:pt idx="191">
                  <c:v>45267</c:v>
                </c:pt>
                <c:pt idx="192">
                  <c:v>45268</c:v>
                </c:pt>
                <c:pt idx="193">
                  <c:v>45271</c:v>
                </c:pt>
                <c:pt idx="194">
                  <c:v>45272</c:v>
                </c:pt>
                <c:pt idx="195">
                  <c:v>45273</c:v>
                </c:pt>
                <c:pt idx="196">
                  <c:v>45274</c:v>
                </c:pt>
                <c:pt idx="197">
                  <c:v>45275</c:v>
                </c:pt>
                <c:pt idx="198">
                  <c:v>45278</c:v>
                </c:pt>
                <c:pt idx="199">
                  <c:v>45279</c:v>
                </c:pt>
                <c:pt idx="200">
                  <c:v>45280</c:v>
                </c:pt>
                <c:pt idx="201">
                  <c:v>45281</c:v>
                </c:pt>
                <c:pt idx="202">
                  <c:v>45282</c:v>
                </c:pt>
                <c:pt idx="203">
                  <c:v>45286</c:v>
                </c:pt>
                <c:pt idx="204">
                  <c:v>45287</c:v>
                </c:pt>
                <c:pt idx="205">
                  <c:v>45288</c:v>
                </c:pt>
                <c:pt idx="206">
                  <c:v>45289</c:v>
                </c:pt>
                <c:pt idx="207">
                  <c:v>45293</c:v>
                </c:pt>
                <c:pt idx="208">
                  <c:v>45294</c:v>
                </c:pt>
                <c:pt idx="209">
                  <c:v>45295</c:v>
                </c:pt>
                <c:pt idx="210">
                  <c:v>45296</c:v>
                </c:pt>
                <c:pt idx="211">
                  <c:v>45299</c:v>
                </c:pt>
                <c:pt idx="212">
                  <c:v>45300</c:v>
                </c:pt>
                <c:pt idx="213">
                  <c:v>45301</c:v>
                </c:pt>
                <c:pt idx="214">
                  <c:v>45302</c:v>
                </c:pt>
                <c:pt idx="215">
                  <c:v>45303</c:v>
                </c:pt>
                <c:pt idx="216">
                  <c:v>45306</c:v>
                </c:pt>
                <c:pt idx="217">
                  <c:v>45307</c:v>
                </c:pt>
                <c:pt idx="218">
                  <c:v>45308</c:v>
                </c:pt>
                <c:pt idx="219">
                  <c:v>45309</c:v>
                </c:pt>
                <c:pt idx="220">
                  <c:v>45310</c:v>
                </c:pt>
                <c:pt idx="221">
                  <c:v>45314</c:v>
                </c:pt>
                <c:pt idx="222">
                  <c:v>45315</c:v>
                </c:pt>
                <c:pt idx="223">
                  <c:v>45316</c:v>
                </c:pt>
                <c:pt idx="224">
                  <c:v>45320</c:v>
                </c:pt>
                <c:pt idx="225">
                  <c:v>45321</c:v>
                </c:pt>
                <c:pt idx="226">
                  <c:v>45322</c:v>
                </c:pt>
                <c:pt idx="227">
                  <c:v>45323</c:v>
                </c:pt>
                <c:pt idx="228">
                  <c:v>45324</c:v>
                </c:pt>
                <c:pt idx="229">
                  <c:v>45327</c:v>
                </c:pt>
                <c:pt idx="230">
                  <c:v>45328</c:v>
                </c:pt>
                <c:pt idx="231">
                  <c:v>45329</c:v>
                </c:pt>
                <c:pt idx="232">
                  <c:v>45330</c:v>
                </c:pt>
                <c:pt idx="233">
                  <c:v>45331</c:v>
                </c:pt>
                <c:pt idx="234">
                  <c:v>45334</c:v>
                </c:pt>
                <c:pt idx="235">
                  <c:v>45335</c:v>
                </c:pt>
                <c:pt idx="236">
                  <c:v>45336</c:v>
                </c:pt>
                <c:pt idx="237">
                  <c:v>45337</c:v>
                </c:pt>
                <c:pt idx="238">
                  <c:v>45338</c:v>
                </c:pt>
                <c:pt idx="239">
                  <c:v>45342</c:v>
                </c:pt>
                <c:pt idx="240">
                  <c:v>45343</c:v>
                </c:pt>
                <c:pt idx="241">
                  <c:v>45344</c:v>
                </c:pt>
                <c:pt idx="242">
                  <c:v>45345</c:v>
                </c:pt>
                <c:pt idx="243">
                  <c:v>45348</c:v>
                </c:pt>
              </c:numCache>
            </c:numRef>
          </c:cat>
          <c:val>
            <c:numRef>
              <c:f>Index_Pred!$C$2:$C$245</c:f>
              <c:numCache>
                <c:formatCode>General</c:formatCode>
                <c:ptCount val="244"/>
                <c:pt idx="0">
                  <c:v>3617.5500489999999</c:v>
                </c:pt>
                <c:pt idx="1">
                  <c:v>3643.9499510000001</c:v>
                </c:pt>
                <c:pt idx="2">
                  <c:v>3658.3500979999999</c:v>
                </c:pt>
                <c:pt idx="3">
                  <c:v>3767.1999510000001</c:v>
                </c:pt>
                <c:pt idx="4">
                  <c:v>3766.75</c:v>
                </c:pt>
                <c:pt idx="5">
                  <c:v>3970.1499020000001</c:v>
                </c:pt>
                <c:pt idx="6">
                  <c:v>3961.1999510000001</c:v>
                </c:pt>
                <c:pt idx="7">
                  <c:v>3988.6999510000001</c:v>
                </c:pt>
                <c:pt idx="8">
                  <c:v>3943.5</c:v>
                </c:pt>
                <c:pt idx="9">
                  <c:v>3857.1000979999999</c:v>
                </c:pt>
                <c:pt idx="10">
                  <c:v>3746.5500489999999</c:v>
                </c:pt>
                <c:pt idx="11">
                  <c:v>3675.4499510000001</c:v>
                </c:pt>
                <c:pt idx="12">
                  <c:v>3630.9499510000001</c:v>
                </c:pt>
                <c:pt idx="13">
                  <c:v>3651.5</c:v>
                </c:pt>
                <c:pt idx="14">
                  <c:v>3681.9499510000001</c:v>
                </c:pt>
                <c:pt idx="15">
                  <c:v>3618.0500489999999</c:v>
                </c:pt>
                <c:pt idx="16">
                  <c:v>3677.6499020000001</c:v>
                </c:pt>
                <c:pt idx="17">
                  <c:v>3708.3000489999999</c:v>
                </c:pt>
                <c:pt idx="18">
                  <c:v>3643.6000979999999</c:v>
                </c:pt>
                <c:pt idx="19">
                  <c:v>3565.6499020000001</c:v>
                </c:pt>
                <c:pt idx="20">
                  <c:v>3574.8999020000001</c:v>
                </c:pt>
                <c:pt idx="21">
                  <c:v>3567.3500979999999</c:v>
                </c:pt>
                <c:pt idx="22">
                  <c:v>3682.1999510000001</c:v>
                </c:pt>
                <c:pt idx="23">
                  <c:v>3716.1499020000001</c:v>
                </c:pt>
                <c:pt idx="24">
                  <c:v>3755.5</c:v>
                </c:pt>
                <c:pt idx="25">
                  <c:v>3725.6999510000001</c:v>
                </c:pt>
                <c:pt idx="26">
                  <c:v>3738</c:v>
                </c:pt>
                <c:pt idx="27">
                  <c:v>3714.5</c:v>
                </c:pt>
                <c:pt idx="28">
                  <c:v>3774.3500979999999</c:v>
                </c:pt>
                <c:pt idx="29">
                  <c:v>3750.25</c:v>
                </c:pt>
                <c:pt idx="30">
                  <c:v>3804.75</c:v>
                </c:pt>
                <c:pt idx="31">
                  <c:v>3923.8999020000001</c:v>
                </c:pt>
                <c:pt idx="32">
                  <c:v>3953.5500489999999</c:v>
                </c:pt>
                <c:pt idx="33">
                  <c:v>3920.1999510000001</c:v>
                </c:pt>
                <c:pt idx="34">
                  <c:v>3916</c:v>
                </c:pt>
                <c:pt idx="35">
                  <c:v>3883</c:v>
                </c:pt>
                <c:pt idx="36">
                  <c:v>3984.1999510000001</c:v>
                </c:pt>
                <c:pt idx="37">
                  <c:v>4036.3500979999999</c:v>
                </c:pt>
                <c:pt idx="38">
                  <c:v>4057.4499510000001</c:v>
                </c:pt>
                <c:pt idx="39">
                  <c:v>4068</c:v>
                </c:pt>
                <c:pt idx="40">
                  <c:v>4167.6499020000001</c:v>
                </c:pt>
                <c:pt idx="41">
                  <c:v>4184.1000979999999</c:v>
                </c:pt>
                <c:pt idx="42">
                  <c:v>4143.2001950000003</c:v>
                </c:pt>
                <c:pt idx="43">
                  <c:v>4194.3500979999999</c:v>
                </c:pt>
                <c:pt idx="44">
                  <c:v>4153.6000979999999</c:v>
                </c:pt>
                <c:pt idx="45">
                  <c:v>4115.1000979999999</c:v>
                </c:pt>
                <c:pt idx="46">
                  <c:v>4001.8000489999999</c:v>
                </c:pt>
                <c:pt idx="47">
                  <c:v>3959.3000489999999</c:v>
                </c:pt>
                <c:pt idx="48">
                  <c:v>3967.6000979999999</c:v>
                </c:pt>
                <c:pt idx="49">
                  <c:v>3975.8999020000001</c:v>
                </c:pt>
                <c:pt idx="50">
                  <c:v>4020.8000489999999</c:v>
                </c:pt>
                <c:pt idx="51">
                  <c:v>4049.6999510000001</c:v>
                </c:pt>
                <c:pt idx="52">
                  <c:v>4035.8000489999999</c:v>
                </c:pt>
                <c:pt idx="53">
                  <c:v>3959.1499020000001</c:v>
                </c:pt>
                <c:pt idx="54">
                  <c:v>3971.5500489999999</c:v>
                </c:pt>
                <c:pt idx="55">
                  <c:v>3991.5500489999999</c:v>
                </c:pt>
                <c:pt idx="56">
                  <c:v>4007.8000489999999</c:v>
                </c:pt>
                <c:pt idx="57">
                  <c:v>3987.3000489999999</c:v>
                </c:pt>
                <c:pt idx="58">
                  <c:v>3969.25</c:v>
                </c:pt>
                <c:pt idx="59">
                  <c:v>4017.1999510000001</c:v>
                </c:pt>
                <c:pt idx="60">
                  <c:v>4040.6499020000001</c:v>
                </c:pt>
                <c:pt idx="61">
                  <c:v>4039.4499510000001</c:v>
                </c:pt>
                <c:pt idx="62">
                  <c:v>4029.6999510000001</c:v>
                </c:pt>
                <c:pt idx="63">
                  <c:v>4053.6000979999999</c:v>
                </c:pt>
                <c:pt idx="64">
                  <c:v>4093.1999510000001</c:v>
                </c:pt>
                <c:pt idx="65">
                  <c:v>4075.3999020000001</c:v>
                </c:pt>
                <c:pt idx="66">
                  <c:v>4067.4499510000001</c:v>
                </c:pt>
                <c:pt idx="67">
                  <c:v>4096.8999020000001</c:v>
                </c:pt>
                <c:pt idx="68">
                  <c:v>4084.8000489999999</c:v>
                </c:pt>
                <c:pt idx="69">
                  <c:v>4035.3000489999999</c:v>
                </c:pt>
                <c:pt idx="70">
                  <c:v>4054.6000979999999</c:v>
                </c:pt>
                <c:pt idx="71">
                  <c:v>4062.9499510000001</c:v>
                </c:pt>
                <c:pt idx="72">
                  <c:v>4064.3000489999999</c:v>
                </c:pt>
                <c:pt idx="73">
                  <c:v>3983.5500489999999</c:v>
                </c:pt>
                <c:pt idx="74">
                  <c:v>4041.5500489999999</c:v>
                </c:pt>
                <c:pt idx="75">
                  <c:v>4080.3500979999999</c:v>
                </c:pt>
                <c:pt idx="76">
                  <c:v>4090.6000979999999</c:v>
                </c:pt>
                <c:pt idx="77">
                  <c:v>4108.5498049999997</c:v>
                </c:pt>
                <c:pt idx="78">
                  <c:v>4040.1000979999999</c:v>
                </c:pt>
                <c:pt idx="79">
                  <c:v>3992.25</c:v>
                </c:pt>
                <c:pt idx="80">
                  <c:v>3984.8999020000001</c:v>
                </c:pt>
                <c:pt idx="81">
                  <c:v>4025.6999510000001</c:v>
                </c:pt>
                <c:pt idx="82">
                  <c:v>4027.3500979999999</c:v>
                </c:pt>
                <c:pt idx="83">
                  <c:v>4110.2001950000003</c:v>
                </c:pt>
                <c:pt idx="84">
                  <c:v>4258.5498049999997</c:v>
                </c:pt>
                <c:pt idx="85">
                  <c:v>4339</c:v>
                </c:pt>
                <c:pt idx="86">
                  <c:v>4383.6000979999999</c:v>
                </c:pt>
                <c:pt idx="87">
                  <c:v>4415.6499020000001</c:v>
                </c:pt>
                <c:pt idx="88">
                  <c:v>4459.1000979999999</c:v>
                </c:pt>
                <c:pt idx="89">
                  <c:v>4433.5</c:v>
                </c:pt>
                <c:pt idx="90">
                  <c:v>4425.25</c:v>
                </c:pt>
                <c:pt idx="91">
                  <c:v>4462</c:v>
                </c:pt>
                <c:pt idx="92">
                  <c:v>4355.6499020000001</c:v>
                </c:pt>
                <c:pt idx="93">
                  <c:v>4390.2998049999997</c:v>
                </c:pt>
                <c:pt idx="94">
                  <c:v>4489.1499020000001</c:v>
                </c:pt>
                <c:pt idx="95">
                  <c:v>4433.9501950000003</c:v>
                </c:pt>
                <c:pt idx="96">
                  <c:v>4520.4501950000003</c:v>
                </c:pt>
                <c:pt idx="97">
                  <c:v>4553.0498049999997</c:v>
                </c:pt>
                <c:pt idx="98">
                  <c:v>4564.25</c:v>
                </c:pt>
                <c:pt idx="99">
                  <c:v>4569</c:v>
                </c:pt>
                <c:pt idx="100">
                  <c:v>4502.1000979999999</c:v>
                </c:pt>
                <c:pt idx="101">
                  <c:v>4569.5498049999997</c:v>
                </c:pt>
                <c:pt idx="102">
                  <c:v>4592.2001950000003</c:v>
                </c:pt>
                <c:pt idx="103">
                  <c:v>4605.8500979999999</c:v>
                </c:pt>
                <c:pt idx="104">
                  <c:v>4620.5498049999997</c:v>
                </c:pt>
                <c:pt idx="105">
                  <c:v>4596.3999020000001</c:v>
                </c:pt>
                <c:pt idx="106">
                  <c:v>4476.4501950000003</c:v>
                </c:pt>
                <c:pt idx="107">
                  <c:v>4450.25</c:v>
                </c:pt>
                <c:pt idx="108">
                  <c:v>4419.1000979999999</c:v>
                </c:pt>
                <c:pt idx="109">
                  <c:v>4392.7998049999997</c:v>
                </c:pt>
                <c:pt idx="110">
                  <c:v>4540.7998049999997</c:v>
                </c:pt>
                <c:pt idx="111">
                  <c:v>4536.2001950000003</c:v>
                </c:pt>
                <c:pt idx="112">
                  <c:v>4499.5</c:v>
                </c:pt>
                <c:pt idx="113">
                  <c:v>4555.75</c:v>
                </c:pt>
                <c:pt idx="114">
                  <c:v>4523.4501950000003</c:v>
                </c:pt>
                <c:pt idx="115">
                  <c:v>4528.6499020000001</c:v>
                </c:pt>
                <c:pt idx="116">
                  <c:v>4593.4501950000003</c:v>
                </c:pt>
                <c:pt idx="117">
                  <c:v>4603.8500979999999</c:v>
                </c:pt>
                <c:pt idx="118">
                  <c:v>4574.5</c:v>
                </c:pt>
                <c:pt idx="119">
                  <c:v>4552.25</c:v>
                </c:pt>
                <c:pt idx="120">
                  <c:v>4630.4501950000003</c:v>
                </c:pt>
                <c:pt idx="121">
                  <c:v>4600.5</c:v>
                </c:pt>
                <c:pt idx="122">
                  <c:v>4530.8999020000001</c:v>
                </c:pt>
                <c:pt idx="123">
                  <c:v>4564.8999020000001</c:v>
                </c:pt>
                <c:pt idx="124">
                  <c:v>4542.4501950000003</c:v>
                </c:pt>
                <c:pt idx="125">
                  <c:v>4527.4501950000003</c:v>
                </c:pt>
                <c:pt idx="126">
                  <c:v>4467.2001950000003</c:v>
                </c:pt>
                <c:pt idx="127">
                  <c:v>4538.7001950000003</c:v>
                </c:pt>
                <c:pt idx="128">
                  <c:v>4648.7998049999997</c:v>
                </c:pt>
                <c:pt idx="129">
                  <c:v>4683.1000979999999</c:v>
                </c:pt>
                <c:pt idx="130">
                  <c:v>4636.1499020000001</c:v>
                </c:pt>
                <c:pt idx="131">
                  <c:v>4691.2998049999997</c:v>
                </c:pt>
                <c:pt idx="132">
                  <c:v>4706.3999020000001</c:v>
                </c:pt>
                <c:pt idx="133">
                  <c:v>4853.8500979999999</c:v>
                </c:pt>
                <c:pt idx="134">
                  <c:v>4738.1499020000001</c:v>
                </c:pt>
                <c:pt idx="135">
                  <c:v>4938.5498049999997</c:v>
                </c:pt>
                <c:pt idx="136">
                  <c:v>5019.6499020000001</c:v>
                </c:pt>
                <c:pt idx="137">
                  <c:v>5046.25</c:v>
                </c:pt>
                <c:pt idx="138">
                  <c:v>5217.2998049999997</c:v>
                </c:pt>
                <c:pt idx="139">
                  <c:v>5155.9501950000003</c:v>
                </c:pt>
                <c:pt idx="140">
                  <c:v>5038.25</c:v>
                </c:pt>
                <c:pt idx="141">
                  <c:v>5215.0498049999997</c:v>
                </c:pt>
                <c:pt idx="142">
                  <c:v>5223.2998049999997</c:v>
                </c:pt>
                <c:pt idx="143">
                  <c:v>5190</c:v>
                </c:pt>
                <c:pt idx="144">
                  <c:v>5233.0498049999997</c:v>
                </c:pt>
                <c:pt idx="145">
                  <c:v>5173.7998049999997</c:v>
                </c:pt>
                <c:pt idx="146">
                  <c:v>5258.2998049999997</c:v>
                </c:pt>
                <c:pt idx="147">
                  <c:v>5383.25</c:v>
                </c:pt>
                <c:pt idx="148">
                  <c:v>5230.8999020000001</c:v>
                </c:pt>
                <c:pt idx="149">
                  <c:v>5204.2998049999997</c:v>
                </c:pt>
                <c:pt idx="150">
                  <c:v>5218.25</c:v>
                </c:pt>
                <c:pt idx="151">
                  <c:v>5057.1499020000001</c:v>
                </c:pt>
                <c:pt idx="152">
                  <c:v>5162.5498049999997</c:v>
                </c:pt>
                <c:pt idx="153">
                  <c:v>5124.8999020000001</c:v>
                </c:pt>
                <c:pt idx="154">
                  <c:v>5120.2998049999997</c:v>
                </c:pt>
                <c:pt idx="155">
                  <c:v>5048.9501950000003</c:v>
                </c:pt>
                <c:pt idx="156">
                  <c:v>5085.5498049999997</c:v>
                </c:pt>
                <c:pt idx="157">
                  <c:v>5113.25</c:v>
                </c:pt>
                <c:pt idx="158">
                  <c:v>5027.9501950000003</c:v>
                </c:pt>
                <c:pt idx="159">
                  <c:v>5029.25</c:v>
                </c:pt>
                <c:pt idx="160">
                  <c:v>4950.2001950000003</c:v>
                </c:pt>
                <c:pt idx="161">
                  <c:v>4763.7998049999997</c:v>
                </c:pt>
                <c:pt idx="162">
                  <c:v>4772.0498049999997</c:v>
                </c:pt>
                <c:pt idx="163">
                  <c:v>4726.25</c:v>
                </c:pt>
                <c:pt idx="164">
                  <c:v>4920.5498049999997</c:v>
                </c:pt>
                <c:pt idx="165">
                  <c:v>4927.3999020000001</c:v>
                </c:pt>
                <c:pt idx="166">
                  <c:v>4934.3999020000001</c:v>
                </c:pt>
                <c:pt idx="167">
                  <c:v>4950.0498049999997</c:v>
                </c:pt>
                <c:pt idx="168">
                  <c:v>5024.2998049999997</c:v>
                </c:pt>
                <c:pt idx="169">
                  <c:v>5055.3500979999999</c:v>
                </c:pt>
                <c:pt idx="170">
                  <c:v>5000.4501950000003</c:v>
                </c:pt>
                <c:pt idx="171">
                  <c:v>5023.5</c:v>
                </c:pt>
                <c:pt idx="172">
                  <c:v>5022.0498049999997</c:v>
                </c:pt>
                <c:pt idx="173">
                  <c:v>5012.1000979999999</c:v>
                </c:pt>
                <c:pt idx="174">
                  <c:v>5025.5</c:v>
                </c:pt>
                <c:pt idx="175">
                  <c:v>5177.8500979999999</c:v>
                </c:pt>
                <c:pt idx="176">
                  <c:v>5201.2001950000003</c:v>
                </c:pt>
                <c:pt idx="177">
                  <c:v>5188.8999020000001</c:v>
                </c:pt>
                <c:pt idx="178">
                  <c:v>5064.9501950000003</c:v>
                </c:pt>
                <c:pt idx="179">
                  <c:v>5070.25</c:v>
                </c:pt>
                <c:pt idx="180">
                  <c:v>5052.5</c:v>
                </c:pt>
                <c:pt idx="181">
                  <c:v>4995</c:v>
                </c:pt>
                <c:pt idx="182">
                  <c:v>4994.1499020000001</c:v>
                </c:pt>
                <c:pt idx="183">
                  <c:v>4977.2001950000003</c:v>
                </c:pt>
                <c:pt idx="184">
                  <c:v>5044.3500979999999</c:v>
                </c:pt>
                <c:pt idx="185">
                  <c:v>5097.0498049999997</c:v>
                </c:pt>
                <c:pt idx="186">
                  <c:v>5041</c:v>
                </c:pt>
                <c:pt idx="187">
                  <c:v>5134.5498049999997</c:v>
                </c:pt>
                <c:pt idx="188">
                  <c:v>5332.3999020000001</c:v>
                </c:pt>
                <c:pt idx="189">
                  <c:v>5407.4501950000003</c:v>
                </c:pt>
                <c:pt idx="190">
                  <c:v>5441.7001950000003</c:v>
                </c:pt>
                <c:pt idx="191">
                  <c:v>5468.8999020000001</c:v>
                </c:pt>
                <c:pt idx="192">
                  <c:v>5479.4501950000003</c:v>
                </c:pt>
                <c:pt idx="193">
                  <c:v>5554.1000979999999</c:v>
                </c:pt>
                <c:pt idx="194">
                  <c:v>5554.9501950000003</c:v>
                </c:pt>
                <c:pt idx="195">
                  <c:v>5595.0498049999997</c:v>
                </c:pt>
                <c:pt idx="196">
                  <c:v>5628</c:v>
                </c:pt>
                <c:pt idx="197">
                  <c:v>5762.6000979999999</c:v>
                </c:pt>
                <c:pt idx="198">
                  <c:v>5720.3500979999999</c:v>
                </c:pt>
                <c:pt idx="199">
                  <c:v>5765.75</c:v>
                </c:pt>
                <c:pt idx="200">
                  <c:v>5532.8500979999999</c:v>
                </c:pt>
                <c:pt idx="201">
                  <c:v>5623.7001950000003</c:v>
                </c:pt>
                <c:pt idx="202">
                  <c:v>5584.9501950000003</c:v>
                </c:pt>
                <c:pt idx="203">
                  <c:v>5576.75</c:v>
                </c:pt>
                <c:pt idx="204">
                  <c:v>5691.6000979999999</c:v>
                </c:pt>
                <c:pt idx="205">
                  <c:v>5750.4501950000003</c:v>
                </c:pt>
                <c:pt idx="206">
                  <c:v>5713.4501950000003</c:v>
                </c:pt>
                <c:pt idx="207">
                  <c:v>5735</c:v>
                </c:pt>
                <c:pt idx="208">
                  <c:v>5801.0498049999997</c:v>
                </c:pt>
                <c:pt idx="209">
                  <c:v>5860.8999020000001</c:v>
                </c:pt>
                <c:pt idx="210">
                  <c:v>5838.4501950000003</c:v>
                </c:pt>
                <c:pt idx="211">
                  <c:v>5691.3999020000001</c:v>
                </c:pt>
                <c:pt idx="212">
                  <c:v>5682.25</c:v>
                </c:pt>
                <c:pt idx="213">
                  <c:v>5667.3999020000001</c:v>
                </c:pt>
                <c:pt idx="214">
                  <c:v>5703.8500979999999</c:v>
                </c:pt>
                <c:pt idx="215">
                  <c:v>5860.7998049999997</c:v>
                </c:pt>
                <c:pt idx="216">
                  <c:v>5918.2001950000003</c:v>
                </c:pt>
                <c:pt idx="217">
                  <c:v>5933.3999020000001</c:v>
                </c:pt>
                <c:pt idx="218">
                  <c:v>5830</c:v>
                </c:pt>
                <c:pt idx="219">
                  <c:v>5877.5</c:v>
                </c:pt>
                <c:pt idx="220">
                  <c:v>5945.1000979999999</c:v>
                </c:pt>
                <c:pt idx="221">
                  <c:v>5806.8500979999999</c:v>
                </c:pt>
                <c:pt idx="222">
                  <c:v>5922.25</c:v>
                </c:pt>
                <c:pt idx="223">
                  <c:v>5929.7001950000003</c:v>
                </c:pt>
                <c:pt idx="224">
                  <c:v>6073.8999020000001</c:v>
                </c:pt>
                <c:pt idx="225">
                  <c:v>6132.4501950000003</c:v>
                </c:pt>
                <c:pt idx="226">
                  <c:v>6271.6499020000001</c:v>
                </c:pt>
                <c:pt idx="227">
                  <c:v>6466.4501950000003</c:v>
                </c:pt>
                <c:pt idx="228">
                  <c:v>6609.75</c:v>
                </c:pt>
                <c:pt idx="229">
                  <c:v>6582</c:v>
                </c:pt>
                <c:pt idx="230">
                  <c:v>6556.2998049999997</c:v>
                </c:pt>
                <c:pt idx="231">
                  <c:v>6743.7998049999997</c:v>
                </c:pt>
                <c:pt idx="232">
                  <c:v>6878.5</c:v>
                </c:pt>
                <c:pt idx="233">
                  <c:v>6944.9501950000003</c:v>
                </c:pt>
                <c:pt idx="234">
                  <c:v>6637.0498049999997</c:v>
                </c:pt>
                <c:pt idx="235">
                  <c:v>6716.5498049999997</c:v>
                </c:pt>
                <c:pt idx="236">
                  <c:v>6934.1499020000001</c:v>
                </c:pt>
                <c:pt idx="237">
                  <c:v>7160.7998049999997</c:v>
                </c:pt>
                <c:pt idx="238">
                  <c:v>7135</c:v>
                </c:pt>
                <c:pt idx="239">
                  <c:v>7101.2001950000003</c:v>
                </c:pt>
                <c:pt idx="240">
                  <c:v>7143.75</c:v>
                </c:pt>
                <c:pt idx="241">
                  <c:v>7158.6000979999999</c:v>
                </c:pt>
                <c:pt idx="242">
                  <c:v>7076.0498049999997</c:v>
                </c:pt>
                <c:pt idx="243">
                  <c:v>7040.4501950000003</c:v>
                </c:pt>
              </c:numCache>
            </c:numRef>
          </c:val>
          <c:smooth val="0"/>
          <c:extLst>
            <c:ext xmlns:c16="http://schemas.microsoft.com/office/drawing/2014/chart" uri="{C3380CC4-5D6E-409C-BE32-E72D297353CC}">
              <c16:uniqueId val="{00000000-B8B8-406C-A658-31B864185A51}"/>
            </c:ext>
          </c:extLst>
        </c:ser>
        <c:ser>
          <c:idx val="1"/>
          <c:order val="1"/>
          <c:tx>
            <c:strRef>
              <c:f>Index_Pred!$D$1</c:f>
              <c:strCache>
                <c:ptCount val="1"/>
                <c:pt idx="0">
                  <c:v>Predicted</c:v>
                </c:pt>
              </c:strCache>
            </c:strRef>
          </c:tx>
          <c:spPr>
            <a:ln w="22225" cap="rnd">
              <a:solidFill>
                <a:schemeClr val="accent2"/>
              </a:solidFill>
            </a:ln>
            <a:effectLst>
              <a:glow rad="139700">
                <a:schemeClr val="accent2">
                  <a:satMod val="175000"/>
                  <a:alpha val="14000"/>
                </a:schemeClr>
              </a:glow>
            </a:effectLst>
          </c:spPr>
          <c:marker>
            <c:symbol val="none"/>
          </c:marker>
          <c:cat>
            <c:numRef>
              <c:f>Index_Pred!$B$2:$B$245</c:f>
              <c:numCache>
                <c:formatCode>m/d/yyyy</c:formatCode>
                <c:ptCount val="244"/>
                <c:pt idx="0">
                  <c:v>44981</c:v>
                </c:pt>
                <c:pt idx="1">
                  <c:v>44984</c:v>
                </c:pt>
                <c:pt idx="2">
                  <c:v>44985</c:v>
                </c:pt>
                <c:pt idx="3">
                  <c:v>44986</c:v>
                </c:pt>
                <c:pt idx="4">
                  <c:v>44987</c:v>
                </c:pt>
                <c:pt idx="5">
                  <c:v>44988</c:v>
                </c:pt>
                <c:pt idx="6">
                  <c:v>44991</c:v>
                </c:pt>
                <c:pt idx="7">
                  <c:v>44993</c:v>
                </c:pt>
                <c:pt idx="8">
                  <c:v>44994</c:v>
                </c:pt>
                <c:pt idx="9">
                  <c:v>44995</c:v>
                </c:pt>
                <c:pt idx="10">
                  <c:v>44998</c:v>
                </c:pt>
                <c:pt idx="11">
                  <c:v>44999</c:v>
                </c:pt>
                <c:pt idx="12">
                  <c:v>45000</c:v>
                </c:pt>
                <c:pt idx="13">
                  <c:v>45001</c:v>
                </c:pt>
                <c:pt idx="14">
                  <c:v>45002</c:v>
                </c:pt>
                <c:pt idx="15">
                  <c:v>45005</c:v>
                </c:pt>
                <c:pt idx="16">
                  <c:v>45006</c:v>
                </c:pt>
                <c:pt idx="17">
                  <c:v>45007</c:v>
                </c:pt>
                <c:pt idx="18">
                  <c:v>45008</c:v>
                </c:pt>
                <c:pt idx="19">
                  <c:v>45009</c:v>
                </c:pt>
                <c:pt idx="20">
                  <c:v>45012</c:v>
                </c:pt>
                <c:pt idx="21">
                  <c:v>45013</c:v>
                </c:pt>
                <c:pt idx="22">
                  <c:v>45014</c:v>
                </c:pt>
                <c:pt idx="23">
                  <c:v>45016</c:v>
                </c:pt>
                <c:pt idx="24">
                  <c:v>45019</c:v>
                </c:pt>
                <c:pt idx="25">
                  <c:v>45021</c:v>
                </c:pt>
                <c:pt idx="26">
                  <c:v>45022</c:v>
                </c:pt>
                <c:pt idx="27">
                  <c:v>45026</c:v>
                </c:pt>
                <c:pt idx="28">
                  <c:v>45027</c:v>
                </c:pt>
                <c:pt idx="29">
                  <c:v>45028</c:v>
                </c:pt>
                <c:pt idx="30">
                  <c:v>45029</c:v>
                </c:pt>
                <c:pt idx="31">
                  <c:v>45033</c:v>
                </c:pt>
                <c:pt idx="32">
                  <c:v>45034</c:v>
                </c:pt>
                <c:pt idx="33">
                  <c:v>45035</c:v>
                </c:pt>
                <c:pt idx="34">
                  <c:v>45036</c:v>
                </c:pt>
                <c:pt idx="35">
                  <c:v>45037</c:v>
                </c:pt>
                <c:pt idx="36">
                  <c:v>45040</c:v>
                </c:pt>
                <c:pt idx="37">
                  <c:v>45041</c:v>
                </c:pt>
                <c:pt idx="38">
                  <c:v>45042</c:v>
                </c:pt>
                <c:pt idx="39">
                  <c:v>45043</c:v>
                </c:pt>
                <c:pt idx="40">
                  <c:v>45044</c:v>
                </c:pt>
                <c:pt idx="41">
                  <c:v>45048</c:v>
                </c:pt>
                <c:pt idx="42">
                  <c:v>45049</c:v>
                </c:pt>
                <c:pt idx="43">
                  <c:v>45050</c:v>
                </c:pt>
                <c:pt idx="44">
                  <c:v>45051</c:v>
                </c:pt>
                <c:pt idx="45">
                  <c:v>45054</c:v>
                </c:pt>
                <c:pt idx="46">
                  <c:v>45055</c:v>
                </c:pt>
                <c:pt idx="47">
                  <c:v>45056</c:v>
                </c:pt>
                <c:pt idx="48">
                  <c:v>45057</c:v>
                </c:pt>
                <c:pt idx="49">
                  <c:v>45058</c:v>
                </c:pt>
                <c:pt idx="50">
                  <c:v>45061</c:v>
                </c:pt>
                <c:pt idx="51">
                  <c:v>45062</c:v>
                </c:pt>
                <c:pt idx="52">
                  <c:v>45063</c:v>
                </c:pt>
                <c:pt idx="53">
                  <c:v>45064</c:v>
                </c:pt>
                <c:pt idx="54">
                  <c:v>45065</c:v>
                </c:pt>
                <c:pt idx="55">
                  <c:v>45068</c:v>
                </c:pt>
                <c:pt idx="56">
                  <c:v>45069</c:v>
                </c:pt>
                <c:pt idx="57">
                  <c:v>45070</c:v>
                </c:pt>
                <c:pt idx="58">
                  <c:v>45071</c:v>
                </c:pt>
                <c:pt idx="59">
                  <c:v>45072</c:v>
                </c:pt>
                <c:pt idx="60">
                  <c:v>45075</c:v>
                </c:pt>
                <c:pt idx="61">
                  <c:v>45076</c:v>
                </c:pt>
                <c:pt idx="62">
                  <c:v>45077</c:v>
                </c:pt>
                <c:pt idx="63">
                  <c:v>45078</c:v>
                </c:pt>
                <c:pt idx="64">
                  <c:v>45079</c:v>
                </c:pt>
                <c:pt idx="65">
                  <c:v>45082</c:v>
                </c:pt>
                <c:pt idx="66">
                  <c:v>45083</c:v>
                </c:pt>
                <c:pt idx="67">
                  <c:v>45084</c:v>
                </c:pt>
                <c:pt idx="68">
                  <c:v>45085</c:v>
                </c:pt>
                <c:pt idx="69">
                  <c:v>45086</c:v>
                </c:pt>
                <c:pt idx="70">
                  <c:v>45089</c:v>
                </c:pt>
                <c:pt idx="71">
                  <c:v>45090</c:v>
                </c:pt>
                <c:pt idx="72">
                  <c:v>45091</c:v>
                </c:pt>
                <c:pt idx="73">
                  <c:v>45092</c:v>
                </c:pt>
                <c:pt idx="74">
                  <c:v>45093</c:v>
                </c:pt>
                <c:pt idx="75">
                  <c:v>45096</c:v>
                </c:pt>
                <c:pt idx="76">
                  <c:v>45097</c:v>
                </c:pt>
                <c:pt idx="77">
                  <c:v>45098</c:v>
                </c:pt>
                <c:pt idx="78">
                  <c:v>45099</c:v>
                </c:pt>
                <c:pt idx="79">
                  <c:v>45100</c:v>
                </c:pt>
                <c:pt idx="80">
                  <c:v>45103</c:v>
                </c:pt>
                <c:pt idx="81">
                  <c:v>45104</c:v>
                </c:pt>
                <c:pt idx="82">
                  <c:v>45105</c:v>
                </c:pt>
                <c:pt idx="83">
                  <c:v>45107</c:v>
                </c:pt>
                <c:pt idx="84">
                  <c:v>45110</c:v>
                </c:pt>
                <c:pt idx="85">
                  <c:v>45111</c:v>
                </c:pt>
                <c:pt idx="86">
                  <c:v>45112</c:v>
                </c:pt>
                <c:pt idx="87">
                  <c:v>45113</c:v>
                </c:pt>
                <c:pt idx="88">
                  <c:v>45114</c:v>
                </c:pt>
                <c:pt idx="89">
                  <c:v>45117</c:v>
                </c:pt>
                <c:pt idx="90">
                  <c:v>45118</c:v>
                </c:pt>
                <c:pt idx="91">
                  <c:v>45119</c:v>
                </c:pt>
                <c:pt idx="92">
                  <c:v>45120</c:v>
                </c:pt>
                <c:pt idx="93">
                  <c:v>45121</c:v>
                </c:pt>
                <c:pt idx="94">
                  <c:v>45124</c:v>
                </c:pt>
                <c:pt idx="95">
                  <c:v>45125</c:v>
                </c:pt>
                <c:pt idx="96">
                  <c:v>45126</c:v>
                </c:pt>
                <c:pt idx="97">
                  <c:v>45127</c:v>
                </c:pt>
                <c:pt idx="98">
                  <c:v>45128</c:v>
                </c:pt>
                <c:pt idx="99">
                  <c:v>45131</c:v>
                </c:pt>
                <c:pt idx="100">
                  <c:v>45132</c:v>
                </c:pt>
                <c:pt idx="101">
                  <c:v>45133</c:v>
                </c:pt>
                <c:pt idx="102">
                  <c:v>45134</c:v>
                </c:pt>
                <c:pt idx="103">
                  <c:v>45135</c:v>
                </c:pt>
                <c:pt idx="104">
                  <c:v>45138</c:v>
                </c:pt>
                <c:pt idx="105">
                  <c:v>45139</c:v>
                </c:pt>
                <c:pt idx="106">
                  <c:v>45140</c:v>
                </c:pt>
                <c:pt idx="107">
                  <c:v>45141</c:v>
                </c:pt>
                <c:pt idx="108">
                  <c:v>45142</c:v>
                </c:pt>
                <c:pt idx="109">
                  <c:v>45145</c:v>
                </c:pt>
                <c:pt idx="110">
                  <c:v>45146</c:v>
                </c:pt>
                <c:pt idx="111">
                  <c:v>45147</c:v>
                </c:pt>
                <c:pt idx="112">
                  <c:v>45148</c:v>
                </c:pt>
                <c:pt idx="113">
                  <c:v>45149</c:v>
                </c:pt>
                <c:pt idx="114">
                  <c:v>45152</c:v>
                </c:pt>
                <c:pt idx="115">
                  <c:v>45154</c:v>
                </c:pt>
                <c:pt idx="116">
                  <c:v>45155</c:v>
                </c:pt>
                <c:pt idx="117">
                  <c:v>45156</c:v>
                </c:pt>
                <c:pt idx="118">
                  <c:v>45159</c:v>
                </c:pt>
                <c:pt idx="119">
                  <c:v>45160</c:v>
                </c:pt>
                <c:pt idx="120">
                  <c:v>45161</c:v>
                </c:pt>
                <c:pt idx="121">
                  <c:v>45162</c:v>
                </c:pt>
                <c:pt idx="122">
                  <c:v>45163</c:v>
                </c:pt>
                <c:pt idx="123">
                  <c:v>45166</c:v>
                </c:pt>
                <c:pt idx="124">
                  <c:v>45167</c:v>
                </c:pt>
                <c:pt idx="125">
                  <c:v>45168</c:v>
                </c:pt>
                <c:pt idx="126">
                  <c:v>45169</c:v>
                </c:pt>
                <c:pt idx="127">
                  <c:v>45170</c:v>
                </c:pt>
                <c:pt idx="128">
                  <c:v>45173</c:v>
                </c:pt>
                <c:pt idx="129">
                  <c:v>45174</c:v>
                </c:pt>
                <c:pt idx="130">
                  <c:v>45175</c:v>
                </c:pt>
                <c:pt idx="131">
                  <c:v>45176</c:v>
                </c:pt>
                <c:pt idx="132">
                  <c:v>45177</c:v>
                </c:pt>
                <c:pt idx="133">
                  <c:v>45180</c:v>
                </c:pt>
                <c:pt idx="134">
                  <c:v>45181</c:v>
                </c:pt>
                <c:pt idx="135">
                  <c:v>45182</c:v>
                </c:pt>
                <c:pt idx="136">
                  <c:v>45183</c:v>
                </c:pt>
                <c:pt idx="137">
                  <c:v>45184</c:v>
                </c:pt>
                <c:pt idx="138">
                  <c:v>45187</c:v>
                </c:pt>
                <c:pt idx="139">
                  <c:v>45189</c:v>
                </c:pt>
                <c:pt idx="140">
                  <c:v>45190</c:v>
                </c:pt>
                <c:pt idx="141">
                  <c:v>45191</c:v>
                </c:pt>
                <c:pt idx="142">
                  <c:v>45194</c:v>
                </c:pt>
                <c:pt idx="143">
                  <c:v>45195</c:v>
                </c:pt>
                <c:pt idx="144">
                  <c:v>45196</c:v>
                </c:pt>
                <c:pt idx="145">
                  <c:v>45197</c:v>
                </c:pt>
                <c:pt idx="146">
                  <c:v>45198</c:v>
                </c:pt>
                <c:pt idx="147">
                  <c:v>45202</c:v>
                </c:pt>
                <c:pt idx="148">
                  <c:v>45203</c:v>
                </c:pt>
                <c:pt idx="149">
                  <c:v>45204</c:v>
                </c:pt>
                <c:pt idx="150">
                  <c:v>45205</c:v>
                </c:pt>
                <c:pt idx="151">
                  <c:v>45208</c:v>
                </c:pt>
                <c:pt idx="152">
                  <c:v>45209</c:v>
                </c:pt>
                <c:pt idx="153">
                  <c:v>45210</c:v>
                </c:pt>
                <c:pt idx="154">
                  <c:v>45211</c:v>
                </c:pt>
                <c:pt idx="155">
                  <c:v>45212</c:v>
                </c:pt>
                <c:pt idx="156">
                  <c:v>45215</c:v>
                </c:pt>
                <c:pt idx="157">
                  <c:v>45216</c:v>
                </c:pt>
                <c:pt idx="158">
                  <c:v>45217</c:v>
                </c:pt>
                <c:pt idx="159">
                  <c:v>45218</c:v>
                </c:pt>
                <c:pt idx="160">
                  <c:v>45219</c:v>
                </c:pt>
                <c:pt idx="161">
                  <c:v>45222</c:v>
                </c:pt>
                <c:pt idx="162">
                  <c:v>45224</c:v>
                </c:pt>
                <c:pt idx="163">
                  <c:v>45225</c:v>
                </c:pt>
                <c:pt idx="164">
                  <c:v>45226</c:v>
                </c:pt>
                <c:pt idx="165">
                  <c:v>45229</c:v>
                </c:pt>
                <c:pt idx="166">
                  <c:v>45230</c:v>
                </c:pt>
                <c:pt idx="167">
                  <c:v>45231</c:v>
                </c:pt>
                <c:pt idx="168">
                  <c:v>45232</c:v>
                </c:pt>
                <c:pt idx="169">
                  <c:v>45233</c:v>
                </c:pt>
                <c:pt idx="170">
                  <c:v>45236</c:v>
                </c:pt>
                <c:pt idx="171">
                  <c:v>45237</c:v>
                </c:pt>
                <c:pt idx="172">
                  <c:v>45238</c:v>
                </c:pt>
                <c:pt idx="173">
                  <c:v>45239</c:v>
                </c:pt>
                <c:pt idx="174">
                  <c:v>45240</c:v>
                </c:pt>
                <c:pt idx="175">
                  <c:v>45243</c:v>
                </c:pt>
                <c:pt idx="176">
                  <c:v>45245</c:v>
                </c:pt>
                <c:pt idx="177">
                  <c:v>45246</c:v>
                </c:pt>
                <c:pt idx="178">
                  <c:v>45247</c:v>
                </c:pt>
                <c:pt idx="179">
                  <c:v>45250</c:v>
                </c:pt>
                <c:pt idx="180">
                  <c:v>45251</c:v>
                </c:pt>
                <c:pt idx="181">
                  <c:v>45252</c:v>
                </c:pt>
                <c:pt idx="182">
                  <c:v>45253</c:v>
                </c:pt>
                <c:pt idx="183">
                  <c:v>45254</c:v>
                </c:pt>
                <c:pt idx="184">
                  <c:v>45258</c:v>
                </c:pt>
                <c:pt idx="185">
                  <c:v>45259</c:v>
                </c:pt>
                <c:pt idx="186">
                  <c:v>45260</c:v>
                </c:pt>
                <c:pt idx="187">
                  <c:v>45261</c:v>
                </c:pt>
                <c:pt idx="188">
                  <c:v>45264</c:v>
                </c:pt>
                <c:pt idx="189">
                  <c:v>45265</c:v>
                </c:pt>
                <c:pt idx="190">
                  <c:v>45266</c:v>
                </c:pt>
                <c:pt idx="191">
                  <c:v>45267</c:v>
                </c:pt>
                <c:pt idx="192">
                  <c:v>45268</c:v>
                </c:pt>
                <c:pt idx="193">
                  <c:v>45271</c:v>
                </c:pt>
                <c:pt idx="194">
                  <c:v>45272</c:v>
                </c:pt>
                <c:pt idx="195">
                  <c:v>45273</c:v>
                </c:pt>
                <c:pt idx="196">
                  <c:v>45274</c:v>
                </c:pt>
                <c:pt idx="197">
                  <c:v>45275</c:v>
                </c:pt>
                <c:pt idx="198">
                  <c:v>45278</c:v>
                </c:pt>
                <c:pt idx="199">
                  <c:v>45279</c:v>
                </c:pt>
                <c:pt idx="200">
                  <c:v>45280</c:v>
                </c:pt>
                <c:pt idx="201">
                  <c:v>45281</c:v>
                </c:pt>
                <c:pt idx="202">
                  <c:v>45282</c:v>
                </c:pt>
                <c:pt idx="203">
                  <c:v>45286</c:v>
                </c:pt>
                <c:pt idx="204">
                  <c:v>45287</c:v>
                </c:pt>
                <c:pt idx="205">
                  <c:v>45288</c:v>
                </c:pt>
                <c:pt idx="206">
                  <c:v>45289</c:v>
                </c:pt>
                <c:pt idx="207">
                  <c:v>45293</c:v>
                </c:pt>
                <c:pt idx="208">
                  <c:v>45294</c:v>
                </c:pt>
                <c:pt idx="209">
                  <c:v>45295</c:v>
                </c:pt>
                <c:pt idx="210">
                  <c:v>45296</c:v>
                </c:pt>
                <c:pt idx="211">
                  <c:v>45299</c:v>
                </c:pt>
                <c:pt idx="212">
                  <c:v>45300</c:v>
                </c:pt>
                <c:pt idx="213">
                  <c:v>45301</c:v>
                </c:pt>
                <c:pt idx="214">
                  <c:v>45302</c:v>
                </c:pt>
                <c:pt idx="215">
                  <c:v>45303</c:v>
                </c:pt>
                <c:pt idx="216">
                  <c:v>45306</c:v>
                </c:pt>
                <c:pt idx="217">
                  <c:v>45307</c:v>
                </c:pt>
                <c:pt idx="218">
                  <c:v>45308</c:v>
                </c:pt>
                <c:pt idx="219">
                  <c:v>45309</c:v>
                </c:pt>
                <c:pt idx="220">
                  <c:v>45310</c:v>
                </c:pt>
                <c:pt idx="221">
                  <c:v>45314</c:v>
                </c:pt>
                <c:pt idx="222">
                  <c:v>45315</c:v>
                </c:pt>
                <c:pt idx="223">
                  <c:v>45316</c:v>
                </c:pt>
                <c:pt idx="224">
                  <c:v>45320</c:v>
                </c:pt>
                <c:pt idx="225">
                  <c:v>45321</c:v>
                </c:pt>
                <c:pt idx="226">
                  <c:v>45322</c:v>
                </c:pt>
                <c:pt idx="227">
                  <c:v>45323</c:v>
                </c:pt>
                <c:pt idx="228">
                  <c:v>45324</c:v>
                </c:pt>
                <c:pt idx="229">
                  <c:v>45327</c:v>
                </c:pt>
                <c:pt idx="230">
                  <c:v>45328</c:v>
                </c:pt>
                <c:pt idx="231">
                  <c:v>45329</c:v>
                </c:pt>
                <c:pt idx="232">
                  <c:v>45330</c:v>
                </c:pt>
                <c:pt idx="233">
                  <c:v>45331</c:v>
                </c:pt>
                <c:pt idx="234">
                  <c:v>45334</c:v>
                </c:pt>
                <c:pt idx="235">
                  <c:v>45335</c:v>
                </c:pt>
                <c:pt idx="236">
                  <c:v>45336</c:v>
                </c:pt>
                <c:pt idx="237">
                  <c:v>45337</c:v>
                </c:pt>
                <c:pt idx="238">
                  <c:v>45338</c:v>
                </c:pt>
                <c:pt idx="239">
                  <c:v>45342</c:v>
                </c:pt>
                <c:pt idx="240">
                  <c:v>45343</c:v>
                </c:pt>
                <c:pt idx="241">
                  <c:v>45344</c:v>
                </c:pt>
                <c:pt idx="242">
                  <c:v>45345</c:v>
                </c:pt>
                <c:pt idx="243">
                  <c:v>45348</c:v>
                </c:pt>
              </c:numCache>
            </c:numRef>
          </c:cat>
          <c:val>
            <c:numRef>
              <c:f>Index_Pred!$D$2:$D$245</c:f>
              <c:numCache>
                <c:formatCode>General</c:formatCode>
                <c:ptCount val="244"/>
                <c:pt idx="0">
                  <c:v>3649.7709500000001</c:v>
                </c:pt>
                <c:pt idx="1">
                  <c:v>3617.5217499999999</c:v>
                </c:pt>
                <c:pt idx="2">
                  <c:v>3643.9659059999999</c:v>
                </c:pt>
                <c:pt idx="3">
                  <c:v>3658.3605539999999</c:v>
                </c:pt>
                <c:pt idx="4">
                  <c:v>3767.3339110000002</c:v>
                </c:pt>
                <c:pt idx="5">
                  <c:v>3766.7493770000001</c:v>
                </c:pt>
                <c:pt idx="6">
                  <c:v>3973.9138979999998</c:v>
                </c:pt>
                <c:pt idx="7">
                  <c:v>3964.3460030000001</c:v>
                </c:pt>
                <c:pt idx="8">
                  <c:v>3992.227124</c:v>
                </c:pt>
                <c:pt idx="9">
                  <c:v>3945.6043460000001</c:v>
                </c:pt>
                <c:pt idx="10">
                  <c:v>3857.1711850000002</c:v>
                </c:pt>
                <c:pt idx="11">
                  <c:v>3744.4217990000002</c:v>
                </c:pt>
                <c:pt idx="12">
                  <c:v>3672.0635849999999</c:v>
                </c:pt>
                <c:pt idx="13">
                  <c:v>3626.9089479999998</c:v>
                </c:pt>
                <c:pt idx="14">
                  <c:v>3648.2588409999998</c:v>
                </c:pt>
                <c:pt idx="15">
                  <c:v>3679.6246030000002</c:v>
                </c:pt>
                <c:pt idx="16">
                  <c:v>3614.6111070000002</c:v>
                </c:pt>
                <c:pt idx="17">
                  <c:v>3675.7393860000002</c:v>
                </c:pt>
                <c:pt idx="18">
                  <c:v>3707.166506</c:v>
                </c:pt>
                <c:pt idx="19">
                  <c:v>3641.2760159999998</c:v>
                </c:pt>
                <c:pt idx="20">
                  <c:v>3561.9384540000001</c:v>
                </c:pt>
                <c:pt idx="21">
                  <c:v>3571.6985410000002</c:v>
                </c:pt>
                <c:pt idx="22">
                  <c:v>3564.264815</c:v>
                </c:pt>
                <c:pt idx="23">
                  <c:v>3681.6722920000002</c:v>
                </c:pt>
                <c:pt idx="24">
                  <c:v>3716.3406289999998</c:v>
                </c:pt>
                <c:pt idx="25">
                  <c:v>3756.468844</c:v>
                </c:pt>
                <c:pt idx="26">
                  <c:v>3725.9781859999998</c:v>
                </c:pt>
                <c:pt idx="27">
                  <c:v>3738.4972950000001</c:v>
                </c:pt>
                <c:pt idx="28">
                  <c:v>3714.4951500000002</c:v>
                </c:pt>
                <c:pt idx="29">
                  <c:v>3775.5122820000001</c:v>
                </c:pt>
                <c:pt idx="30">
                  <c:v>3750.8347720000002</c:v>
                </c:pt>
                <c:pt idx="31">
                  <c:v>3806.3508870000001</c:v>
                </c:pt>
                <c:pt idx="32">
                  <c:v>3927.8390140000001</c:v>
                </c:pt>
                <c:pt idx="33">
                  <c:v>3957.7981329999998</c:v>
                </c:pt>
                <c:pt idx="34">
                  <c:v>3923.299242</c:v>
                </c:pt>
                <c:pt idx="35">
                  <c:v>3918.7249940000002</c:v>
                </c:pt>
                <c:pt idx="36">
                  <c:v>3884.8033329999998</c:v>
                </c:pt>
                <c:pt idx="37">
                  <c:v>3987.898326</c:v>
                </c:pt>
                <c:pt idx="38">
                  <c:v>4040.8553630000001</c:v>
                </c:pt>
                <c:pt idx="39">
                  <c:v>4062.0145400000001</c:v>
                </c:pt>
                <c:pt idx="40">
                  <c:v>4072.3764729999998</c:v>
                </c:pt>
                <c:pt idx="41">
                  <c:v>4173.9587430000001</c:v>
                </c:pt>
                <c:pt idx="42">
                  <c:v>4190.2208810000002</c:v>
                </c:pt>
                <c:pt idx="43">
                  <c:v>4147.7346699999998</c:v>
                </c:pt>
                <c:pt idx="44">
                  <c:v>4199.6602130000001</c:v>
                </c:pt>
                <c:pt idx="45">
                  <c:v>4157.4471489999996</c:v>
                </c:pt>
                <c:pt idx="46">
                  <c:v>4117.7180330000001</c:v>
                </c:pt>
                <c:pt idx="47">
                  <c:v>4001.6740869999999</c:v>
                </c:pt>
                <c:pt idx="48">
                  <c:v>3958.1888650000001</c:v>
                </c:pt>
                <c:pt idx="49">
                  <c:v>3966.8096820000001</c:v>
                </c:pt>
                <c:pt idx="50">
                  <c:v>3975.376624</c:v>
                </c:pt>
                <c:pt idx="51">
                  <c:v>4021.3030899999999</c:v>
                </c:pt>
                <c:pt idx="52">
                  <c:v>4050.7635620000001</c:v>
                </c:pt>
                <c:pt idx="53">
                  <c:v>4036.4702269999998</c:v>
                </c:pt>
                <c:pt idx="54">
                  <c:v>3958.1407509999999</c:v>
                </c:pt>
                <c:pt idx="55">
                  <c:v>3970.9066379999999</c:v>
                </c:pt>
                <c:pt idx="56">
                  <c:v>3991.3898180000001</c:v>
                </c:pt>
                <c:pt idx="57">
                  <c:v>4007.992025</c:v>
                </c:pt>
                <c:pt idx="58">
                  <c:v>3987.0505629999998</c:v>
                </c:pt>
                <c:pt idx="59">
                  <c:v>3968.6503950000001</c:v>
                </c:pt>
                <c:pt idx="60">
                  <c:v>4017.6462999999999</c:v>
                </c:pt>
                <c:pt idx="61">
                  <c:v>4041.5318510000002</c:v>
                </c:pt>
                <c:pt idx="62">
                  <c:v>4040.2229459999999</c:v>
                </c:pt>
                <c:pt idx="63">
                  <c:v>4030.2</c:v>
                </c:pt>
                <c:pt idx="64">
                  <c:v>4054.539624</c:v>
                </c:pt>
                <c:pt idx="65">
                  <c:v>4094.8610469999999</c:v>
                </c:pt>
                <c:pt idx="66">
                  <c:v>4076.5356879999999</c:v>
                </c:pt>
                <c:pt idx="67">
                  <c:v>4068.3148590000001</c:v>
                </c:pt>
                <c:pt idx="68">
                  <c:v>4098.2841159999998</c:v>
                </c:pt>
                <c:pt idx="69">
                  <c:v>4085.8044249999998</c:v>
                </c:pt>
                <c:pt idx="70">
                  <c:v>4035.2013029999998</c:v>
                </c:pt>
                <c:pt idx="71">
                  <c:v>4054.9034620000002</c:v>
                </c:pt>
                <c:pt idx="72">
                  <c:v>4063.3936010000002</c:v>
                </c:pt>
                <c:pt idx="73">
                  <c:v>4064.7288199999998</c:v>
                </c:pt>
                <c:pt idx="74">
                  <c:v>3982.302882</c:v>
                </c:pt>
                <c:pt idx="75">
                  <c:v>4041.6006430000002</c:v>
                </c:pt>
                <c:pt idx="76">
                  <c:v>4081.1660870000001</c:v>
                </c:pt>
                <c:pt idx="77">
                  <c:v>4091.543189</c:v>
                </c:pt>
                <c:pt idx="78">
                  <c:v>4109.7623890000004</c:v>
                </c:pt>
                <c:pt idx="79">
                  <c:v>4039.8433359999999</c:v>
                </c:pt>
                <c:pt idx="80">
                  <c:v>3991.0666299999998</c:v>
                </c:pt>
                <c:pt idx="81">
                  <c:v>3983.6805850000001</c:v>
                </c:pt>
                <c:pt idx="82">
                  <c:v>4025.4085220000002</c:v>
                </c:pt>
                <c:pt idx="83">
                  <c:v>4027.1183559999999</c:v>
                </c:pt>
                <c:pt idx="84">
                  <c:v>4111.605681</c:v>
                </c:pt>
                <c:pt idx="85">
                  <c:v>4262.8626469999999</c:v>
                </c:pt>
                <c:pt idx="86">
                  <c:v>4344.8089490000002</c:v>
                </c:pt>
                <c:pt idx="87">
                  <c:v>4389.9684530000004</c:v>
                </c:pt>
                <c:pt idx="88">
                  <c:v>4422.2053679999999</c:v>
                </c:pt>
                <c:pt idx="89">
                  <c:v>4466.1396430000004</c:v>
                </c:pt>
                <c:pt idx="90">
                  <c:v>4439.1016300000001</c:v>
                </c:pt>
                <c:pt idx="91">
                  <c:v>4430.0582649999997</c:v>
                </c:pt>
                <c:pt idx="92">
                  <c:v>4467.2168080000001</c:v>
                </c:pt>
                <c:pt idx="93">
                  <c:v>4357.7749709999998</c:v>
                </c:pt>
                <c:pt idx="94">
                  <c:v>4393.0026909999997</c:v>
                </c:pt>
                <c:pt idx="95">
                  <c:v>4493.8592760000001</c:v>
                </c:pt>
                <c:pt idx="96">
                  <c:v>4436.9008199999998</c:v>
                </c:pt>
                <c:pt idx="97">
                  <c:v>4525.0778010000004</c:v>
                </c:pt>
                <c:pt idx="98">
                  <c:v>4558.00425</c:v>
                </c:pt>
                <c:pt idx="99">
                  <c:v>4568.9880290000001</c:v>
                </c:pt>
                <c:pt idx="100">
                  <c:v>4573.3893770000004</c:v>
                </c:pt>
                <c:pt idx="101">
                  <c:v>4504.4931969999998</c:v>
                </c:pt>
                <c:pt idx="102">
                  <c:v>4573.2606699999997</c:v>
                </c:pt>
                <c:pt idx="103">
                  <c:v>4596.0788190000003</c:v>
                </c:pt>
                <c:pt idx="104">
                  <c:v>4609.6725230000002</c:v>
                </c:pt>
                <c:pt idx="105">
                  <c:v>4624.3518260000001</c:v>
                </c:pt>
                <c:pt idx="106">
                  <c:v>4599.2816400000002</c:v>
                </c:pt>
                <c:pt idx="107">
                  <c:v>4476.3037789999998</c:v>
                </c:pt>
                <c:pt idx="108">
                  <c:v>4449.4768020000001</c:v>
                </c:pt>
                <c:pt idx="109">
                  <c:v>4417.6592449999998</c:v>
                </c:pt>
                <c:pt idx="110">
                  <c:v>4390.8914219999997</c:v>
                </c:pt>
                <c:pt idx="111">
                  <c:v>4542.4131109999998</c:v>
                </c:pt>
                <c:pt idx="112">
                  <c:v>4537.5627530000002</c:v>
                </c:pt>
                <c:pt idx="113">
                  <c:v>4499.9672140000002</c:v>
                </c:pt>
                <c:pt idx="114">
                  <c:v>4557.349526</c:v>
                </c:pt>
                <c:pt idx="115">
                  <c:v>4524.2291500000001</c:v>
                </c:pt>
                <c:pt idx="116">
                  <c:v>4529.4620770000001</c:v>
                </c:pt>
                <c:pt idx="117">
                  <c:v>4595.5109169999996</c:v>
                </c:pt>
                <c:pt idx="118">
                  <c:v>4605.9383909999997</c:v>
                </c:pt>
                <c:pt idx="119">
                  <c:v>4575.7914330000003</c:v>
                </c:pt>
                <c:pt idx="120">
                  <c:v>4552.9600309999996</c:v>
                </c:pt>
                <c:pt idx="121">
                  <c:v>4632.684816</c:v>
                </c:pt>
                <c:pt idx="122">
                  <c:v>4601.9224949999998</c:v>
                </c:pt>
                <c:pt idx="123">
                  <c:v>4530.7937590000001</c:v>
                </c:pt>
                <c:pt idx="124">
                  <c:v>4565.4877880000004</c:v>
                </c:pt>
                <c:pt idx="125">
                  <c:v>4542.535288</c:v>
                </c:pt>
                <c:pt idx="126">
                  <c:v>4527.227433</c:v>
                </c:pt>
                <c:pt idx="127">
                  <c:v>4465.7799180000002</c:v>
                </c:pt>
                <c:pt idx="128">
                  <c:v>4538.8553700000002</c:v>
                </c:pt>
                <c:pt idx="129">
                  <c:v>4651.0737820000004</c:v>
                </c:pt>
                <c:pt idx="130">
                  <c:v>4685.846724</c:v>
                </c:pt>
                <c:pt idx="131">
                  <c:v>4637.7147999999997</c:v>
                </c:pt>
                <c:pt idx="132">
                  <c:v>4693.8029699999997</c:v>
                </c:pt>
                <c:pt idx="133">
                  <c:v>4708.975434</c:v>
                </c:pt>
                <c:pt idx="134">
                  <c:v>4859.2451330000004</c:v>
                </c:pt>
                <c:pt idx="135">
                  <c:v>4740.5864170000004</c:v>
                </c:pt>
                <c:pt idx="136">
                  <c:v>4944.7577970000002</c:v>
                </c:pt>
                <c:pt idx="137">
                  <c:v>5027.2707360000004</c:v>
                </c:pt>
                <c:pt idx="138">
                  <c:v>5053.8584360000004</c:v>
                </c:pt>
                <c:pt idx="139">
                  <c:v>5229.0455080000002</c:v>
                </c:pt>
                <c:pt idx="140">
                  <c:v>5164.6026410000004</c:v>
                </c:pt>
                <c:pt idx="141">
                  <c:v>5043.1376170000003</c:v>
                </c:pt>
                <c:pt idx="142">
                  <c:v>5216.051254</c:v>
                </c:pt>
                <c:pt idx="143">
                  <c:v>5223.3461539999998</c:v>
                </c:pt>
                <c:pt idx="144">
                  <c:v>5189.8021900000003</c:v>
                </c:pt>
                <c:pt idx="145">
                  <c:v>5233.2890809999999</c:v>
                </c:pt>
                <c:pt idx="146">
                  <c:v>5173.5118359999997</c:v>
                </c:pt>
                <c:pt idx="147">
                  <c:v>5258.5953179999997</c:v>
                </c:pt>
                <c:pt idx="148">
                  <c:v>5384.0404070000004</c:v>
                </c:pt>
                <c:pt idx="149">
                  <c:v>5230.7158440000003</c:v>
                </c:pt>
                <c:pt idx="150">
                  <c:v>5204.2393760000004</c:v>
                </c:pt>
                <c:pt idx="151">
                  <c:v>5218.2805859999999</c:v>
                </c:pt>
                <c:pt idx="152">
                  <c:v>5056.8946830000004</c:v>
                </c:pt>
                <c:pt idx="153">
                  <c:v>5162.2407899999998</c:v>
                </c:pt>
                <c:pt idx="154">
                  <c:v>5125.0487139999996</c:v>
                </c:pt>
                <c:pt idx="155">
                  <c:v>5120.3181610000001</c:v>
                </c:pt>
                <c:pt idx="156">
                  <c:v>5049.2240879999999</c:v>
                </c:pt>
                <c:pt idx="157">
                  <c:v>5085.3850190000003</c:v>
                </c:pt>
                <c:pt idx="158">
                  <c:v>5113.1317920000001</c:v>
                </c:pt>
                <c:pt idx="159">
                  <c:v>5028.3662919999997</c:v>
                </c:pt>
                <c:pt idx="160">
                  <c:v>5029.2446490000002</c:v>
                </c:pt>
                <c:pt idx="161">
                  <c:v>4950.5891179999999</c:v>
                </c:pt>
                <c:pt idx="162">
                  <c:v>4763.9940690000003</c:v>
                </c:pt>
                <c:pt idx="163">
                  <c:v>4772.0381740000003</c:v>
                </c:pt>
                <c:pt idx="164">
                  <c:v>4726.319974</c:v>
                </c:pt>
                <c:pt idx="165">
                  <c:v>4919.8049190000002</c:v>
                </c:pt>
                <c:pt idx="166">
                  <c:v>4927.3750700000001</c:v>
                </c:pt>
                <c:pt idx="167">
                  <c:v>4934.3757589999996</c:v>
                </c:pt>
                <c:pt idx="168">
                  <c:v>4949.9963230000003</c:v>
                </c:pt>
                <c:pt idx="169">
                  <c:v>5024.0683950000002</c:v>
                </c:pt>
                <c:pt idx="170">
                  <c:v>5055.2716289999998</c:v>
                </c:pt>
                <c:pt idx="171">
                  <c:v>5000.612513</c:v>
                </c:pt>
                <c:pt idx="172">
                  <c:v>5023.4246730000004</c:v>
                </c:pt>
                <c:pt idx="173">
                  <c:v>5022.054451</c:v>
                </c:pt>
                <c:pt idx="174">
                  <c:v>5012.1327940000001</c:v>
                </c:pt>
                <c:pt idx="175">
                  <c:v>5025.4555730000002</c:v>
                </c:pt>
                <c:pt idx="176">
                  <c:v>5177.4239379999999</c:v>
                </c:pt>
                <c:pt idx="177">
                  <c:v>5201.1561879999999</c:v>
                </c:pt>
                <c:pt idx="178">
                  <c:v>5188.9238079999996</c:v>
                </c:pt>
                <c:pt idx="179">
                  <c:v>5065.1434859999999</c:v>
                </c:pt>
                <c:pt idx="180">
                  <c:v>5070.2410659999996</c:v>
                </c:pt>
                <c:pt idx="181">
                  <c:v>5052.5309340000003</c:v>
                </c:pt>
                <c:pt idx="182">
                  <c:v>4995.0853440000001</c:v>
                </c:pt>
                <c:pt idx="183">
                  <c:v>4994.1512140000004</c:v>
                </c:pt>
                <c:pt idx="184">
                  <c:v>4977.2250489999997</c:v>
                </c:pt>
                <c:pt idx="185">
                  <c:v>5044.2322729999996</c:v>
                </c:pt>
                <c:pt idx="186">
                  <c:v>5097.0050419999998</c:v>
                </c:pt>
                <c:pt idx="187">
                  <c:v>5041.0899200000003</c:v>
                </c:pt>
                <c:pt idx="188">
                  <c:v>5134.2760170000001</c:v>
                </c:pt>
                <c:pt idx="189">
                  <c:v>5332.7473289999998</c:v>
                </c:pt>
                <c:pt idx="190">
                  <c:v>5407.856616</c:v>
                </c:pt>
                <c:pt idx="191">
                  <c:v>5441.9070430000002</c:v>
                </c:pt>
                <c:pt idx="192">
                  <c:v>5469.0707739999998</c:v>
                </c:pt>
                <c:pt idx="193">
                  <c:v>5479.5169239999996</c:v>
                </c:pt>
                <c:pt idx="194">
                  <c:v>5554.5902910000004</c:v>
                </c:pt>
                <c:pt idx="195">
                  <c:v>5554.9541859999999</c:v>
                </c:pt>
                <c:pt idx="196">
                  <c:v>5595.3136409999997</c:v>
                </c:pt>
                <c:pt idx="197">
                  <c:v>5628.2265960000004</c:v>
                </c:pt>
                <c:pt idx="198">
                  <c:v>5763.6808499999997</c:v>
                </c:pt>
                <c:pt idx="199">
                  <c:v>5720.0702080000001</c:v>
                </c:pt>
                <c:pt idx="200">
                  <c:v>5766.0263919999998</c:v>
                </c:pt>
                <c:pt idx="201">
                  <c:v>5532.0457319999996</c:v>
                </c:pt>
                <c:pt idx="202">
                  <c:v>5623.5437300000003</c:v>
                </c:pt>
                <c:pt idx="203">
                  <c:v>5585.049438</c:v>
                </c:pt>
                <c:pt idx="204">
                  <c:v>5576.7705509999996</c:v>
                </c:pt>
                <c:pt idx="205">
                  <c:v>5691.2875430000004</c:v>
                </c:pt>
                <c:pt idx="206">
                  <c:v>5750.3862570000001</c:v>
                </c:pt>
                <c:pt idx="207">
                  <c:v>5713.509693</c:v>
                </c:pt>
                <c:pt idx="208">
                  <c:v>5734.9612470000002</c:v>
                </c:pt>
                <c:pt idx="209">
                  <c:v>5800.9534100000001</c:v>
                </c:pt>
                <c:pt idx="210">
                  <c:v>5860.8699180000003</c:v>
                </c:pt>
                <c:pt idx="211">
                  <c:v>5838.468785</c:v>
                </c:pt>
                <c:pt idx="212">
                  <c:v>5691.4050969999998</c:v>
                </c:pt>
                <c:pt idx="213">
                  <c:v>5682.2473739999996</c:v>
                </c:pt>
                <c:pt idx="214">
                  <c:v>5667.3951509999997</c:v>
                </c:pt>
                <c:pt idx="215">
                  <c:v>5703.8570380000001</c:v>
                </c:pt>
                <c:pt idx="216">
                  <c:v>5861.0447819999999</c:v>
                </c:pt>
                <c:pt idx="217">
                  <c:v>5918.411298</c:v>
                </c:pt>
                <c:pt idx="218">
                  <c:v>5933.4587320000001</c:v>
                </c:pt>
                <c:pt idx="219">
                  <c:v>5829.6349319999999</c:v>
                </c:pt>
                <c:pt idx="220">
                  <c:v>5877.6120950000004</c:v>
                </c:pt>
                <c:pt idx="221">
                  <c:v>5945.3107689999997</c:v>
                </c:pt>
                <c:pt idx="222">
                  <c:v>5806.7258019999999</c:v>
                </c:pt>
                <c:pt idx="223">
                  <c:v>5921.9186339999997</c:v>
                </c:pt>
                <c:pt idx="224">
                  <c:v>5929.6799289999999</c:v>
                </c:pt>
                <c:pt idx="225">
                  <c:v>6080.1767840000002</c:v>
                </c:pt>
                <c:pt idx="226">
                  <c:v>6132.4257719999996</c:v>
                </c:pt>
                <c:pt idx="227">
                  <c:v>6271.855286</c:v>
                </c:pt>
                <c:pt idx="228">
                  <c:v>6479.6387649999997</c:v>
                </c:pt>
                <c:pt idx="229">
                  <c:v>6626.6591259999996</c:v>
                </c:pt>
                <c:pt idx="230">
                  <c:v>6596.5359369999996</c:v>
                </c:pt>
                <c:pt idx="231">
                  <c:v>6568.9364889999997</c:v>
                </c:pt>
                <c:pt idx="232">
                  <c:v>6761.297791</c:v>
                </c:pt>
                <c:pt idx="233">
                  <c:v>6899.6764590000002</c:v>
                </c:pt>
                <c:pt idx="234">
                  <c:v>6967.1374969999997</c:v>
                </c:pt>
                <c:pt idx="235">
                  <c:v>6647.0302389999997</c:v>
                </c:pt>
                <c:pt idx="236">
                  <c:v>6728.1236200000003</c:v>
                </c:pt>
                <c:pt idx="237">
                  <c:v>6937.0691850000003</c:v>
                </c:pt>
                <c:pt idx="238">
                  <c:v>7184.1648080000004</c:v>
                </c:pt>
                <c:pt idx="239">
                  <c:v>7156.0499460000001</c:v>
                </c:pt>
                <c:pt idx="240">
                  <c:v>7119.9314329999997</c:v>
                </c:pt>
                <c:pt idx="241">
                  <c:v>7162.7933599999997</c:v>
                </c:pt>
                <c:pt idx="242">
                  <c:v>7177.0738810000003</c:v>
                </c:pt>
                <c:pt idx="243">
                  <c:v>7090.8971700000002</c:v>
                </c:pt>
              </c:numCache>
            </c:numRef>
          </c:val>
          <c:smooth val="0"/>
          <c:extLst>
            <c:ext xmlns:c16="http://schemas.microsoft.com/office/drawing/2014/chart" uri="{C3380CC4-5D6E-409C-BE32-E72D297353CC}">
              <c16:uniqueId val="{00000001-B8B8-406C-A658-31B864185A51}"/>
            </c:ext>
          </c:extLst>
        </c:ser>
        <c:dLbls>
          <c:showLegendKey val="0"/>
          <c:showVal val="0"/>
          <c:showCatName val="0"/>
          <c:showSerName val="0"/>
          <c:showPercent val="0"/>
          <c:showBubbleSize val="0"/>
        </c:dLbls>
        <c:smooth val="0"/>
        <c:axId val="2005235136"/>
        <c:axId val="2099656304"/>
      </c:lineChart>
      <c:dateAx>
        <c:axId val="2005235136"/>
        <c:scaling>
          <c:orientation val="minMax"/>
        </c:scaling>
        <c:delete val="0"/>
        <c:axPos val="b"/>
        <c:numFmt formatCode="m/d/yyyy"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99656304"/>
        <c:crosses val="autoZero"/>
        <c:auto val="1"/>
        <c:lblOffset val="100"/>
        <c:baseTimeUnit val="days"/>
      </c:dateAx>
      <c:valAx>
        <c:axId val="20996563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5235136"/>
        <c:crosses val="autoZero"/>
        <c:crossBetween val="between"/>
      </c:valAx>
      <c:spPr>
        <a:noFill/>
        <a:ln>
          <a:noFill/>
        </a:ln>
        <a:effectLst/>
      </c:spPr>
    </c:plotArea>
    <c:legend>
      <c:legendPos val="t"/>
      <c:layout>
        <c:manualLayout>
          <c:xMode val="edge"/>
          <c:yMode val="edge"/>
          <c:x val="0.85105013388477957"/>
          <c:y val="0.18652058432934926"/>
          <c:w val="0.14638458071528937"/>
          <c:h val="0.616700651462391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Trend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Trend!$A$2:$B$2</c:f>
              <c:strCache>
                <c:ptCount val="2"/>
                <c:pt idx="0">
                  <c:v>SBI</c:v>
                </c:pt>
                <c:pt idx="1">
                  <c:v>Total Income</c:v>
                </c:pt>
              </c:strCache>
            </c:strRef>
          </c:tx>
          <c:spPr>
            <a:ln w="28575" cap="rnd">
              <a:solidFill>
                <a:schemeClr val="accent1"/>
              </a:solidFill>
              <a:round/>
            </a:ln>
            <a:effectLst/>
          </c:spPr>
          <c:marker>
            <c:symbol val="none"/>
          </c:marker>
          <c:cat>
            <c:strRef>
              <c:f>Trend!$C$1:$G$1</c:f>
              <c:strCache>
                <c:ptCount val="5"/>
                <c:pt idx="0">
                  <c:v>Mar-19</c:v>
                </c:pt>
                <c:pt idx="1">
                  <c:v>Mar-20</c:v>
                </c:pt>
                <c:pt idx="2">
                  <c:v>Mar-21</c:v>
                </c:pt>
                <c:pt idx="3">
                  <c:v>Mar-22</c:v>
                </c:pt>
                <c:pt idx="4">
                  <c:v>Mar-23</c:v>
                </c:pt>
              </c:strCache>
            </c:strRef>
          </c:cat>
          <c:val>
            <c:numRef>
              <c:f>Trend!$C$2:$G$2</c:f>
            </c:numRef>
          </c:val>
          <c:smooth val="0"/>
          <c:extLst>
            <c:ext xmlns:c16="http://schemas.microsoft.com/office/drawing/2014/chart" uri="{C3380CC4-5D6E-409C-BE32-E72D297353CC}">
              <c16:uniqueId val="{00000000-3DE7-4C2A-A342-131BCDFF3EC4}"/>
            </c:ext>
          </c:extLst>
        </c:ser>
        <c:ser>
          <c:idx val="1"/>
          <c:order val="1"/>
          <c:tx>
            <c:strRef>
              <c:f>Trend!$A$3:$B$3</c:f>
              <c:strCache>
                <c:ptCount val="2"/>
                <c:pt idx="0">
                  <c:v>SBI</c:v>
                </c:pt>
                <c:pt idx="1">
                  <c:v>Total Expenditure</c:v>
                </c:pt>
              </c:strCache>
            </c:strRef>
          </c:tx>
          <c:spPr>
            <a:ln w="28575" cap="rnd">
              <a:solidFill>
                <a:schemeClr val="accent2"/>
              </a:solidFill>
              <a:round/>
            </a:ln>
            <a:effectLst/>
          </c:spPr>
          <c:marker>
            <c:symbol val="none"/>
          </c:marker>
          <c:cat>
            <c:strRef>
              <c:f>Trend!$C$1:$G$1</c:f>
              <c:strCache>
                <c:ptCount val="5"/>
                <c:pt idx="0">
                  <c:v>Mar-19</c:v>
                </c:pt>
                <c:pt idx="1">
                  <c:v>Mar-20</c:v>
                </c:pt>
                <c:pt idx="2">
                  <c:v>Mar-21</c:v>
                </c:pt>
                <c:pt idx="3">
                  <c:v>Mar-22</c:v>
                </c:pt>
                <c:pt idx="4">
                  <c:v>Mar-23</c:v>
                </c:pt>
              </c:strCache>
            </c:strRef>
          </c:cat>
          <c:val>
            <c:numRef>
              <c:f>Trend!$C$3:$G$3</c:f>
            </c:numRef>
          </c:val>
          <c:smooth val="0"/>
          <c:extLst>
            <c:ext xmlns:c16="http://schemas.microsoft.com/office/drawing/2014/chart" uri="{C3380CC4-5D6E-409C-BE32-E72D297353CC}">
              <c16:uniqueId val="{00000001-3DE7-4C2A-A342-131BCDFF3EC4}"/>
            </c:ext>
          </c:extLst>
        </c:ser>
        <c:ser>
          <c:idx val="2"/>
          <c:order val="2"/>
          <c:tx>
            <c:strRef>
              <c:f>Trend!$A$4:$B$4</c:f>
              <c:strCache>
                <c:ptCount val="2"/>
                <c:pt idx="0">
                  <c:v>SBI</c:v>
                </c:pt>
                <c:pt idx="1">
                  <c:v>Total Profit / Loss available for Appropriations</c:v>
                </c:pt>
              </c:strCache>
            </c:strRef>
          </c:tx>
          <c:spPr>
            <a:ln w="28575" cap="rnd">
              <a:solidFill>
                <a:schemeClr val="accent3"/>
              </a:solidFill>
              <a:round/>
            </a:ln>
            <a:effectLst/>
          </c:spPr>
          <c:marker>
            <c:symbol val="none"/>
          </c:marker>
          <c:cat>
            <c:strRef>
              <c:f>Trend!$C$1:$G$1</c:f>
              <c:strCache>
                <c:ptCount val="5"/>
                <c:pt idx="0">
                  <c:v>Mar-19</c:v>
                </c:pt>
                <c:pt idx="1">
                  <c:v>Mar-20</c:v>
                </c:pt>
                <c:pt idx="2">
                  <c:v>Mar-21</c:v>
                </c:pt>
                <c:pt idx="3">
                  <c:v>Mar-22</c:v>
                </c:pt>
                <c:pt idx="4">
                  <c:v>Mar-23</c:v>
                </c:pt>
              </c:strCache>
            </c:strRef>
          </c:cat>
          <c:val>
            <c:numRef>
              <c:f>Trend!$C$4:$G$4</c:f>
            </c:numRef>
          </c:val>
          <c:smooth val="0"/>
          <c:extLst>
            <c:ext xmlns:c16="http://schemas.microsoft.com/office/drawing/2014/chart" uri="{C3380CC4-5D6E-409C-BE32-E72D297353CC}">
              <c16:uniqueId val="{00000002-3DE7-4C2A-A342-131BCDFF3EC4}"/>
            </c:ext>
          </c:extLst>
        </c:ser>
        <c:ser>
          <c:idx val="3"/>
          <c:order val="3"/>
          <c:tx>
            <c:strRef>
              <c:f>Trend!$A$5:$B$5</c:f>
              <c:strCache>
                <c:ptCount val="2"/>
                <c:pt idx="0">
                  <c:v>Can</c:v>
                </c:pt>
                <c:pt idx="1">
                  <c:v>Total Income</c:v>
                </c:pt>
              </c:strCache>
            </c:strRef>
          </c:tx>
          <c:spPr>
            <a:ln w="28575" cap="rnd">
              <a:solidFill>
                <a:schemeClr val="accent4"/>
              </a:solidFill>
              <a:round/>
            </a:ln>
            <a:effectLst/>
          </c:spPr>
          <c:marker>
            <c:symbol val="none"/>
          </c:marker>
          <c:cat>
            <c:strRef>
              <c:f>Trend!$C$1:$G$1</c:f>
              <c:strCache>
                <c:ptCount val="5"/>
                <c:pt idx="0">
                  <c:v>Mar-19</c:v>
                </c:pt>
                <c:pt idx="1">
                  <c:v>Mar-20</c:v>
                </c:pt>
                <c:pt idx="2">
                  <c:v>Mar-21</c:v>
                </c:pt>
                <c:pt idx="3">
                  <c:v>Mar-22</c:v>
                </c:pt>
                <c:pt idx="4">
                  <c:v>Mar-23</c:v>
                </c:pt>
              </c:strCache>
            </c:strRef>
          </c:cat>
          <c:val>
            <c:numRef>
              <c:f>Trend!$C$5:$G$5</c:f>
            </c:numRef>
          </c:val>
          <c:smooth val="0"/>
          <c:extLst>
            <c:ext xmlns:c16="http://schemas.microsoft.com/office/drawing/2014/chart" uri="{C3380CC4-5D6E-409C-BE32-E72D297353CC}">
              <c16:uniqueId val="{00000003-3DE7-4C2A-A342-131BCDFF3EC4}"/>
            </c:ext>
          </c:extLst>
        </c:ser>
        <c:ser>
          <c:idx val="4"/>
          <c:order val="4"/>
          <c:tx>
            <c:strRef>
              <c:f>Trend!$A$6:$B$6</c:f>
              <c:strCache>
                <c:ptCount val="2"/>
                <c:pt idx="0">
                  <c:v>Can</c:v>
                </c:pt>
                <c:pt idx="1">
                  <c:v>Total Expenditure</c:v>
                </c:pt>
              </c:strCache>
            </c:strRef>
          </c:tx>
          <c:spPr>
            <a:ln w="28575" cap="rnd">
              <a:solidFill>
                <a:schemeClr val="accent5"/>
              </a:solidFill>
              <a:round/>
            </a:ln>
            <a:effectLst/>
          </c:spPr>
          <c:marker>
            <c:symbol val="none"/>
          </c:marker>
          <c:cat>
            <c:strRef>
              <c:f>Trend!$C$1:$G$1</c:f>
              <c:strCache>
                <c:ptCount val="5"/>
                <c:pt idx="0">
                  <c:v>Mar-19</c:v>
                </c:pt>
                <c:pt idx="1">
                  <c:v>Mar-20</c:v>
                </c:pt>
                <c:pt idx="2">
                  <c:v>Mar-21</c:v>
                </c:pt>
                <c:pt idx="3">
                  <c:v>Mar-22</c:v>
                </c:pt>
                <c:pt idx="4">
                  <c:v>Mar-23</c:v>
                </c:pt>
              </c:strCache>
            </c:strRef>
          </c:cat>
          <c:val>
            <c:numRef>
              <c:f>Trend!$C$6:$G$6</c:f>
            </c:numRef>
          </c:val>
          <c:smooth val="0"/>
          <c:extLst>
            <c:ext xmlns:c16="http://schemas.microsoft.com/office/drawing/2014/chart" uri="{C3380CC4-5D6E-409C-BE32-E72D297353CC}">
              <c16:uniqueId val="{00000004-3DE7-4C2A-A342-131BCDFF3EC4}"/>
            </c:ext>
          </c:extLst>
        </c:ser>
        <c:ser>
          <c:idx val="5"/>
          <c:order val="5"/>
          <c:tx>
            <c:strRef>
              <c:f>Trend!$A$7:$B$7</c:f>
              <c:strCache>
                <c:ptCount val="2"/>
                <c:pt idx="0">
                  <c:v>Can</c:v>
                </c:pt>
                <c:pt idx="1">
                  <c:v>Total Profit / Loss available for Appropriations</c:v>
                </c:pt>
              </c:strCache>
            </c:strRef>
          </c:tx>
          <c:spPr>
            <a:ln w="28575" cap="rnd">
              <a:solidFill>
                <a:schemeClr val="accent6"/>
              </a:solidFill>
              <a:round/>
            </a:ln>
            <a:effectLst/>
          </c:spPr>
          <c:marker>
            <c:symbol val="none"/>
          </c:marker>
          <c:cat>
            <c:strRef>
              <c:f>Trend!$C$1:$G$1</c:f>
              <c:strCache>
                <c:ptCount val="5"/>
                <c:pt idx="0">
                  <c:v>Mar-19</c:v>
                </c:pt>
                <c:pt idx="1">
                  <c:v>Mar-20</c:v>
                </c:pt>
                <c:pt idx="2">
                  <c:v>Mar-21</c:v>
                </c:pt>
                <c:pt idx="3">
                  <c:v>Mar-22</c:v>
                </c:pt>
                <c:pt idx="4">
                  <c:v>Mar-23</c:v>
                </c:pt>
              </c:strCache>
            </c:strRef>
          </c:cat>
          <c:val>
            <c:numRef>
              <c:f>Trend!$C$7:$G$7</c:f>
            </c:numRef>
          </c:val>
          <c:smooth val="0"/>
          <c:extLst>
            <c:ext xmlns:c16="http://schemas.microsoft.com/office/drawing/2014/chart" uri="{C3380CC4-5D6E-409C-BE32-E72D297353CC}">
              <c16:uniqueId val="{00000005-3DE7-4C2A-A342-131BCDFF3EC4}"/>
            </c:ext>
          </c:extLst>
        </c:ser>
        <c:ser>
          <c:idx val="6"/>
          <c:order val="6"/>
          <c:tx>
            <c:strRef>
              <c:f>Trend!$A$8:$B$8</c:f>
              <c:strCache>
                <c:ptCount val="2"/>
                <c:pt idx="0">
                  <c:v>BOB</c:v>
                </c:pt>
                <c:pt idx="1">
                  <c:v>Total Income</c:v>
                </c:pt>
              </c:strCache>
            </c:strRef>
          </c:tx>
          <c:spPr>
            <a:ln w="28575" cap="rnd">
              <a:solidFill>
                <a:schemeClr val="accent1">
                  <a:lumMod val="60000"/>
                </a:schemeClr>
              </a:solidFill>
              <a:round/>
            </a:ln>
            <a:effectLst/>
          </c:spPr>
          <c:marker>
            <c:symbol val="none"/>
          </c:marker>
          <c:cat>
            <c:strRef>
              <c:f>Trend!$C$1:$G$1</c:f>
              <c:strCache>
                <c:ptCount val="5"/>
                <c:pt idx="0">
                  <c:v>Mar-19</c:v>
                </c:pt>
                <c:pt idx="1">
                  <c:v>Mar-20</c:v>
                </c:pt>
                <c:pt idx="2">
                  <c:v>Mar-21</c:v>
                </c:pt>
                <c:pt idx="3">
                  <c:v>Mar-22</c:v>
                </c:pt>
                <c:pt idx="4">
                  <c:v>Mar-23</c:v>
                </c:pt>
              </c:strCache>
            </c:strRef>
          </c:cat>
          <c:val>
            <c:numRef>
              <c:f>Trend!$C$8:$G$8</c:f>
              <c:numCache>
                <c:formatCode>0.0%</c:formatCode>
                <c:ptCount val="5"/>
                <c:pt idx="0">
                  <c:v>1</c:v>
                </c:pt>
                <c:pt idx="1">
                  <c:v>1.498290601102424</c:v>
                </c:pt>
                <c:pt idx="2">
                  <c:v>1.4639965259329561</c:v>
                </c:pt>
                <c:pt idx="3">
                  <c:v>1.4439122403291151</c:v>
                </c:pt>
                <c:pt idx="4">
                  <c:v>1.822207052421895</c:v>
                </c:pt>
              </c:numCache>
            </c:numRef>
          </c:val>
          <c:smooth val="0"/>
          <c:extLst>
            <c:ext xmlns:c16="http://schemas.microsoft.com/office/drawing/2014/chart" uri="{C3380CC4-5D6E-409C-BE32-E72D297353CC}">
              <c16:uniqueId val="{00000006-3DE7-4C2A-A342-131BCDFF3EC4}"/>
            </c:ext>
          </c:extLst>
        </c:ser>
        <c:ser>
          <c:idx val="7"/>
          <c:order val="7"/>
          <c:tx>
            <c:strRef>
              <c:f>Trend!$A$9:$B$9</c:f>
              <c:strCache>
                <c:ptCount val="2"/>
                <c:pt idx="0">
                  <c:v>BOB</c:v>
                </c:pt>
                <c:pt idx="1">
                  <c:v>Total Expenditure</c:v>
                </c:pt>
              </c:strCache>
            </c:strRef>
          </c:tx>
          <c:spPr>
            <a:ln w="28575" cap="rnd">
              <a:solidFill>
                <a:schemeClr val="accent2">
                  <a:lumMod val="60000"/>
                </a:schemeClr>
              </a:solidFill>
              <a:round/>
            </a:ln>
            <a:effectLst/>
          </c:spPr>
          <c:marker>
            <c:symbol val="none"/>
          </c:marker>
          <c:cat>
            <c:strRef>
              <c:f>Trend!$C$1:$G$1</c:f>
              <c:strCache>
                <c:ptCount val="5"/>
                <c:pt idx="0">
                  <c:v>Mar-19</c:v>
                </c:pt>
                <c:pt idx="1">
                  <c:v>Mar-20</c:v>
                </c:pt>
                <c:pt idx="2">
                  <c:v>Mar-21</c:v>
                </c:pt>
                <c:pt idx="3">
                  <c:v>Mar-22</c:v>
                </c:pt>
                <c:pt idx="4">
                  <c:v>Mar-23</c:v>
                </c:pt>
              </c:strCache>
            </c:strRef>
          </c:cat>
          <c:val>
            <c:numRef>
              <c:f>Trend!$C$9:$G$9</c:f>
              <c:numCache>
                <c:formatCode>0.0%</c:formatCode>
                <c:ptCount val="5"/>
                <c:pt idx="0">
                  <c:v>1</c:v>
                </c:pt>
                <c:pt idx="1">
                  <c:v>1.509789681914266</c:v>
                </c:pt>
                <c:pt idx="2">
                  <c:v>1.4663005853827984</c:v>
                </c:pt>
                <c:pt idx="3">
                  <c:v>1.3412328998163174</c:v>
                </c:pt>
                <c:pt idx="4">
                  <c:v>1.6093814665571751</c:v>
                </c:pt>
              </c:numCache>
            </c:numRef>
          </c:val>
          <c:smooth val="0"/>
          <c:extLst>
            <c:ext xmlns:c16="http://schemas.microsoft.com/office/drawing/2014/chart" uri="{C3380CC4-5D6E-409C-BE32-E72D297353CC}">
              <c16:uniqueId val="{00000007-3DE7-4C2A-A342-131BCDFF3EC4}"/>
            </c:ext>
          </c:extLst>
        </c:ser>
        <c:ser>
          <c:idx val="8"/>
          <c:order val="8"/>
          <c:tx>
            <c:strRef>
              <c:f>Trend!$A$10:$B$10</c:f>
              <c:strCache>
                <c:ptCount val="2"/>
                <c:pt idx="0">
                  <c:v>BOB</c:v>
                </c:pt>
                <c:pt idx="1">
                  <c:v>Total Profit / Loss available for Appropriations</c:v>
                </c:pt>
              </c:strCache>
            </c:strRef>
          </c:tx>
          <c:spPr>
            <a:ln w="28575" cap="rnd">
              <a:solidFill>
                <a:schemeClr val="accent3">
                  <a:lumMod val="60000"/>
                </a:schemeClr>
              </a:solidFill>
              <a:round/>
            </a:ln>
            <a:effectLst/>
          </c:spPr>
          <c:marker>
            <c:symbol val="none"/>
          </c:marker>
          <c:cat>
            <c:strRef>
              <c:f>Trend!$C$1:$G$1</c:f>
              <c:strCache>
                <c:ptCount val="5"/>
                <c:pt idx="0">
                  <c:v>Mar-19</c:v>
                </c:pt>
                <c:pt idx="1">
                  <c:v>Mar-20</c:v>
                </c:pt>
                <c:pt idx="2">
                  <c:v>Mar-21</c:v>
                </c:pt>
                <c:pt idx="3">
                  <c:v>Mar-22</c:v>
                </c:pt>
                <c:pt idx="4">
                  <c:v>Mar-23</c:v>
                </c:pt>
              </c:strCache>
            </c:strRef>
          </c:cat>
          <c:val>
            <c:numRef>
              <c:f>Trend!$C$10:$G$10</c:f>
              <c:numCache>
                <c:formatCode>0.0%</c:formatCode>
                <c:ptCount val="5"/>
                <c:pt idx="0">
                  <c:v>1</c:v>
                </c:pt>
                <c:pt idx="1">
                  <c:v>0.99744902955404546</c:v>
                </c:pt>
                <c:pt idx="2">
                  <c:v>4.1666307604927599</c:v>
                </c:pt>
                <c:pt idx="3">
                  <c:v>0.88188174464834801</c:v>
                </c:pt>
                <c:pt idx="4">
                  <c:v>8.1728931236412787</c:v>
                </c:pt>
              </c:numCache>
            </c:numRef>
          </c:val>
          <c:smooth val="0"/>
          <c:extLst>
            <c:ext xmlns:c16="http://schemas.microsoft.com/office/drawing/2014/chart" uri="{C3380CC4-5D6E-409C-BE32-E72D297353CC}">
              <c16:uniqueId val="{00000008-3DE7-4C2A-A342-131BCDFF3EC4}"/>
            </c:ext>
          </c:extLst>
        </c:ser>
        <c:ser>
          <c:idx val="9"/>
          <c:order val="9"/>
          <c:tx>
            <c:strRef>
              <c:f>Trend!$A$11:$B$11</c:f>
              <c:strCache>
                <c:ptCount val="2"/>
                <c:pt idx="0">
                  <c:v>BOM</c:v>
                </c:pt>
                <c:pt idx="1">
                  <c:v>Total Income</c:v>
                </c:pt>
              </c:strCache>
            </c:strRef>
          </c:tx>
          <c:spPr>
            <a:ln w="28575" cap="rnd">
              <a:solidFill>
                <a:schemeClr val="accent4">
                  <a:lumMod val="60000"/>
                </a:schemeClr>
              </a:solidFill>
              <a:round/>
            </a:ln>
            <a:effectLst/>
          </c:spPr>
          <c:marker>
            <c:symbol val="none"/>
          </c:marker>
          <c:cat>
            <c:strRef>
              <c:f>Trend!$C$1:$G$1</c:f>
              <c:strCache>
                <c:ptCount val="5"/>
                <c:pt idx="0">
                  <c:v>Mar-19</c:v>
                </c:pt>
                <c:pt idx="1">
                  <c:v>Mar-20</c:v>
                </c:pt>
                <c:pt idx="2">
                  <c:v>Mar-21</c:v>
                </c:pt>
                <c:pt idx="3">
                  <c:v>Mar-22</c:v>
                </c:pt>
                <c:pt idx="4">
                  <c:v>Mar-23</c:v>
                </c:pt>
              </c:strCache>
            </c:strRef>
          </c:cat>
          <c:val>
            <c:numRef>
              <c:f>Trend!$C$11:$G$11</c:f>
            </c:numRef>
          </c:val>
          <c:smooth val="0"/>
          <c:extLst>
            <c:ext xmlns:c16="http://schemas.microsoft.com/office/drawing/2014/chart" uri="{C3380CC4-5D6E-409C-BE32-E72D297353CC}">
              <c16:uniqueId val="{00000009-3DE7-4C2A-A342-131BCDFF3EC4}"/>
            </c:ext>
          </c:extLst>
        </c:ser>
        <c:ser>
          <c:idx val="10"/>
          <c:order val="10"/>
          <c:tx>
            <c:strRef>
              <c:f>Trend!$A$12:$B$12</c:f>
              <c:strCache>
                <c:ptCount val="2"/>
                <c:pt idx="0">
                  <c:v>BOM</c:v>
                </c:pt>
                <c:pt idx="1">
                  <c:v>Total Expenditure</c:v>
                </c:pt>
              </c:strCache>
            </c:strRef>
          </c:tx>
          <c:spPr>
            <a:ln w="28575" cap="rnd">
              <a:solidFill>
                <a:schemeClr val="accent5">
                  <a:lumMod val="60000"/>
                </a:schemeClr>
              </a:solidFill>
              <a:round/>
            </a:ln>
            <a:effectLst/>
          </c:spPr>
          <c:marker>
            <c:symbol val="none"/>
          </c:marker>
          <c:cat>
            <c:strRef>
              <c:f>Trend!$C$1:$G$1</c:f>
              <c:strCache>
                <c:ptCount val="5"/>
                <c:pt idx="0">
                  <c:v>Mar-19</c:v>
                </c:pt>
                <c:pt idx="1">
                  <c:v>Mar-20</c:v>
                </c:pt>
                <c:pt idx="2">
                  <c:v>Mar-21</c:v>
                </c:pt>
                <c:pt idx="3">
                  <c:v>Mar-22</c:v>
                </c:pt>
                <c:pt idx="4">
                  <c:v>Mar-23</c:v>
                </c:pt>
              </c:strCache>
            </c:strRef>
          </c:cat>
          <c:val>
            <c:numRef>
              <c:f>Trend!$C$12:$G$12</c:f>
            </c:numRef>
          </c:val>
          <c:smooth val="0"/>
          <c:extLst>
            <c:ext xmlns:c16="http://schemas.microsoft.com/office/drawing/2014/chart" uri="{C3380CC4-5D6E-409C-BE32-E72D297353CC}">
              <c16:uniqueId val="{0000000A-3DE7-4C2A-A342-131BCDFF3EC4}"/>
            </c:ext>
          </c:extLst>
        </c:ser>
        <c:ser>
          <c:idx val="11"/>
          <c:order val="11"/>
          <c:tx>
            <c:strRef>
              <c:f>Trend!$A$13:$B$13</c:f>
              <c:strCache>
                <c:ptCount val="2"/>
                <c:pt idx="0">
                  <c:v>BOM</c:v>
                </c:pt>
                <c:pt idx="1">
                  <c:v>Total Profit / Loss available for Appropriations</c:v>
                </c:pt>
              </c:strCache>
            </c:strRef>
          </c:tx>
          <c:spPr>
            <a:ln w="28575" cap="rnd">
              <a:solidFill>
                <a:schemeClr val="accent6">
                  <a:lumMod val="60000"/>
                </a:schemeClr>
              </a:solidFill>
              <a:round/>
            </a:ln>
            <a:effectLst/>
          </c:spPr>
          <c:marker>
            <c:symbol val="none"/>
          </c:marker>
          <c:cat>
            <c:strRef>
              <c:f>Trend!$C$1:$G$1</c:f>
              <c:strCache>
                <c:ptCount val="5"/>
                <c:pt idx="0">
                  <c:v>Mar-19</c:v>
                </c:pt>
                <c:pt idx="1">
                  <c:v>Mar-20</c:v>
                </c:pt>
                <c:pt idx="2">
                  <c:v>Mar-21</c:v>
                </c:pt>
                <c:pt idx="3">
                  <c:v>Mar-22</c:v>
                </c:pt>
                <c:pt idx="4">
                  <c:v>Mar-23</c:v>
                </c:pt>
              </c:strCache>
            </c:strRef>
          </c:cat>
          <c:val>
            <c:numRef>
              <c:f>Trend!$C$13:$G$13</c:f>
            </c:numRef>
          </c:val>
          <c:smooth val="0"/>
          <c:extLst>
            <c:ext xmlns:c16="http://schemas.microsoft.com/office/drawing/2014/chart" uri="{C3380CC4-5D6E-409C-BE32-E72D297353CC}">
              <c16:uniqueId val="{0000000B-3DE7-4C2A-A342-131BCDFF3EC4}"/>
            </c:ext>
          </c:extLst>
        </c:ser>
        <c:ser>
          <c:idx val="12"/>
          <c:order val="12"/>
          <c:tx>
            <c:strRef>
              <c:f>Trend!$A$14:$B$14</c:f>
              <c:strCache>
                <c:ptCount val="2"/>
                <c:pt idx="0">
                  <c:v>PNB</c:v>
                </c:pt>
                <c:pt idx="1">
                  <c:v>Total Income</c:v>
                </c:pt>
              </c:strCache>
            </c:strRef>
          </c:tx>
          <c:spPr>
            <a:ln w="28575" cap="rnd">
              <a:solidFill>
                <a:schemeClr val="accent1">
                  <a:lumMod val="80000"/>
                  <a:lumOff val="20000"/>
                </a:schemeClr>
              </a:solidFill>
              <a:round/>
            </a:ln>
            <a:effectLst/>
          </c:spPr>
          <c:marker>
            <c:symbol val="none"/>
          </c:marker>
          <c:cat>
            <c:strRef>
              <c:f>Trend!$C$1:$G$1</c:f>
              <c:strCache>
                <c:ptCount val="5"/>
                <c:pt idx="0">
                  <c:v>Mar-19</c:v>
                </c:pt>
                <c:pt idx="1">
                  <c:v>Mar-20</c:v>
                </c:pt>
                <c:pt idx="2">
                  <c:v>Mar-21</c:v>
                </c:pt>
                <c:pt idx="3">
                  <c:v>Mar-22</c:v>
                </c:pt>
                <c:pt idx="4">
                  <c:v>Mar-23</c:v>
                </c:pt>
              </c:strCache>
            </c:strRef>
          </c:cat>
          <c:val>
            <c:numRef>
              <c:f>Trend!$C$14:$G$14</c:f>
            </c:numRef>
          </c:val>
          <c:smooth val="0"/>
          <c:extLst>
            <c:ext xmlns:c16="http://schemas.microsoft.com/office/drawing/2014/chart" uri="{C3380CC4-5D6E-409C-BE32-E72D297353CC}">
              <c16:uniqueId val="{0000000C-3DE7-4C2A-A342-131BCDFF3EC4}"/>
            </c:ext>
          </c:extLst>
        </c:ser>
        <c:ser>
          <c:idx val="13"/>
          <c:order val="13"/>
          <c:tx>
            <c:strRef>
              <c:f>Trend!$A$15:$B$15</c:f>
              <c:strCache>
                <c:ptCount val="2"/>
                <c:pt idx="0">
                  <c:v>PNB</c:v>
                </c:pt>
                <c:pt idx="1">
                  <c:v>Total Expenditure</c:v>
                </c:pt>
              </c:strCache>
            </c:strRef>
          </c:tx>
          <c:spPr>
            <a:ln w="28575" cap="rnd">
              <a:solidFill>
                <a:schemeClr val="accent2">
                  <a:lumMod val="80000"/>
                  <a:lumOff val="20000"/>
                </a:schemeClr>
              </a:solidFill>
              <a:round/>
            </a:ln>
            <a:effectLst/>
          </c:spPr>
          <c:marker>
            <c:symbol val="none"/>
          </c:marker>
          <c:cat>
            <c:strRef>
              <c:f>Trend!$C$1:$G$1</c:f>
              <c:strCache>
                <c:ptCount val="5"/>
                <c:pt idx="0">
                  <c:v>Mar-19</c:v>
                </c:pt>
                <c:pt idx="1">
                  <c:v>Mar-20</c:v>
                </c:pt>
                <c:pt idx="2">
                  <c:v>Mar-21</c:v>
                </c:pt>
                <c:pt idx="3">
                  <c:v>Mar-22</c:v>
                </c:pt>
                <c:pt idx="4">
                  <c:v>Mar-23</c:v>
                </c:pt>
              </c:strCache>
            </c:strRef>
          </c:cat>
          <c:val>
            <c:numRef>
              <c:f>Trend!$C$15:$G$15</c:f>
            </c:numRef>
          </c:val>
          <c:smooth val="0"/>
          <c:extLst>
            <c:ext xmlns:c16="http://schemas.microsoft.com/office/drawing/2014/chart" uri="{C3380CC4-5D6E-409C-BE32-E72D297353CC}">
              <c16:uniqueId val="{0000000D-3DE7-4C2A-A342-131BCDFF3EC4}"/>
            </c:ext>
          </c:extLst>
        </c:ser>
        <c:ser>
          <c:idx val="14"/>
          <c:order val="14"/>
          <c:tx>
            <c:strRef>
              <c:f>Trend!$A$16:$B$16</c:f>
              <c:strCache>
                <c:ptCount val="2"/>
                <c:pt idx="0">
                  <c:v>PNB</c:v>
                </c:pt>
                <c:pt idx="1">
                  <c:v>Total Profit / Loss available for Appropriations</c:v>
                </c:pt>
              </c:strCache>
            </c:strRef>
          </c:tx>
          <c:spPr>
            <a:ln w="28575" cap="rnd">
              <a:solidFill>
                <a:schemeClr val="accent3">
                  <a:lumMod val="80000"/>
                  <a:lumOff val="20000"/>
                </a:schemeClr>
              </a:solidFill>
              <a:round/>
            </a:ln>
            <a:effectLst/>
          </c:spPr>
          <c:marker>
            <c:symbol val="none"/>
          </c:marker>
          <c:cat>
            <c:strRef>
              <c:f>Trend!$C$1:$G$1</c:f>
              <c:strCache>
                <c:ptCount val="5"/>
                <c:pt idx="0">
                  <c:v>Mar-19</c:v>
                </c:pt>
                <c:pt idx="1">
                  <c:v>Mar-20</c:v>
                </c:pt>
                <c:pt idx="2">
                  <c:v>Mar-21</c:v>
                </c:pt>
                <c:pt idx="3">
                  <c:v>Mar-22</c:v>
                </c:pt>
                <c:pt idx="4">
                  <c:v>Mar-23</c:v>
                </c:pt>
              </c:strCache>
            </c:strRef>
          </c:cat>
          <c:val>
            <c:numRef>
              <c:f>Trend!$C$16:$G$16</c:f>
            </c:numRef>
          </c:val>
          <c:smooth val="0"/>
          <c:extLst>
            <c:ext xmlns:c16="http://schemas.microsoft.com/office/drawing/2014/chart" uri="{C3380CC4-5D6E-409C-BE32-E72D297353CC}">
              <c16:uniqueId val="{0000000E-3DE7-4C2A-A342-131BCDFF3EC4}"/>
            </c:ext>
          </c:extLst>
        </c:ser>
        <c:ser>
          <c:idx val="15"/>
          <c:order val="15"/>
          <c:tx>
            <c:strRef>
              <c:f>Trend!$A$17:$B$17</c:f>
              <c:strCache>
                <c:ptCount val="2"/>
                <c:pt idx="0">
                  <c:v>UBOI</c:v>
                </c:pt>
                <c:pt idx="1">
                  <c:v>Total Income</c:v>
                </c:pt>
              </c:strCache>
            </c:strRef>
          </c:tx>
          <c:spPr>
            <a:ln w="28575" cap="rnd">
              <a:solidFill>
                <a:schemeClr val="accent4">
                  <a:lumMod val="80000"/>
                  <a:lumOff val="20000"/>
                </a:schemeClr>
              </a:solidFill>
              <a:round/>
            </a:ln>
            <a:effectLst/>
          </c:spPr>
          <c:marker>
            <c:symbol val="none"/>
          </c:marker>
          <c:cat>
            <c:strRef>
              <c:f>Trend!$C$1:$G$1</c:f>
              <c:strCache>
                <c:ptCount val="5"/>
                <c:pt idx="0">
                  <c:v>Mar-19</c:v>
                </c:pt>
                <c:pt idx="1">
                  <c:v>Mar-20</c:v>
                </c:pt>
                <c:pt idx="2">
                  <c:v>Mar-21</c:v>
                </c:pt>
                <c:pt idx="3">
                  <c:v>Mar-22</c:v>
                </c:pt>
                <c:pt idx="4">
                  <c:v>Mar-23</c:v>
                </c:pt>
              </c:strCache>
            </c:strRef>
          </c:cat>
          <c:val>
            <c:numRef>
              <c:f>Trend!$C$17:$G$17</c:f>
            </c:numRef>
          </c:val>
          <c:smooth val="0"/>
          <c:extLst>
            <c:ext xmlns:c16="http://schemas.microsoft.com/office/drawing/2014/chart" uri="{C3380CC4-5D6E-409C-BE32-E72D297353CC}">
              <c16:uniqueId val="{0000000F-3DE7-4C2A-A342-131BCDFF3EC4}"/>
            </c:ext>
          </c:extLst>
        </c:ser>
        <c:ser>
          <c:idx val="16"/>
          <c:order val="16"/>
          <c:tx>
            <c:strRef>
              <c:f>Trend!$A$18:$B$18</c:f>
              <c:strCache>
                <c:ptCount val="2"/>
                <c:pt idx="0">
                  <c:v>UBOI</c:v>
                </c:pt>
                <c:pt idx="1">
                  <c:v>Total Expenditure</c:v>
                </c:pt>
              </c:strCache>
            </c:strRef>
          </c:tx>
          <c:spPr>
            <a:ln w="28575" cap="rnd">
              <a:solidFill>
                <a:schemeClr val="accent5">
                  <a:lumMod val="80000"/>
                  <a:lumOff val="20000"/>
                </a:schemeClr>
              </a:solidFill>
              <a:round/>
            </a:ln>
            <a:effectLst/>
          </c:spPr>
          <c:marker>
            <c:symbol val="none"/>
          </c:marker>
          <c:cat>
            <c:strRef>
              <c:f>Trend!$C$1:$G$1</c:f>
              <c:strCache>
                <c:ptCount val="5"/>
                <c:pt idx="0">
                  <c:v>Mar-19</c:v>
                </c:pt>
                <c:pt idx="1">
                  <c:v>Mar-20</c:v>
                </c:pt>
                <c:pt idx="2">
                  <c:v>Mar-21</c:v>
                </c:pt>
                <c:pt idx="3">
                  <c:v>Mar-22</c:v>
                </c:pt>
                <c:pt idx="4">
                  <c:v>Mar-23</c:v>
                </c:pt>
              </c:strCache>
            </c:strRef>
          </c:cat>
          <c:val>
            <c:numRef>
              <c:f>Trend!$C$18:$G$18</c:f>
            </c:numRef>
          </c:val>
          <c:smooth val="0"/>
          <c:extLst>
            <c:ext xmlns:c16="http://schemas.microsoft.com/office/drawing/2014/chart" uri="{C3380CC4-5D6E-409C-BE32-E72D297353CC}">
              <c16:uniqueId val="{00000010-3DE7-4C2A-A342-131BCDFF3EC4}"/>
            </c:ext>
          </c:extLst>
        </c:ser>
        <c:ser>
          <c:idx val="17"/>
          <c:order val="17"/>
          <c:tx>
            <c:strRef>
              <c:f>Trend!$A$19:$B$19</c:f>
              <c:strCache>
                <c:ptCount val="2"/>
                <c:pt idx="0">
                  <c:v>UBOI</c:v>
                </c:pt>
                <c:pt idx="1">
                  <c:v>Total Profit / Loss available for Appropriations</c:v>
                </c:pt>
              </c:strCache>
            </c:strRef>
          </c:tx>
          <c:spPr>
            <a:ln w="28575" cap="rnd">
              <a:solidFill>
                <a:schemeClr val="accent6">
                  <a:lumMod val="80000"/>
                  <a:lumOff val="20000"/>
                </a:schemeClr>
              </a:solidFill>
              <a:round/>
            </a:ln>
            <a:effectLst/>
          </c:spPr>
          <c:marker>
            <c:symbol val="none"/>
          </c:marker>
          <c:cat>
            <c:strRef>
              <c:f>Trend!$C$1:$G$1</c:f>
              <c:strCache>
                <c:ptCount val="5"/>
                <c:pt idx="0">
                  <c:v>Mar-19</c:v>
                </c:pt>
                <c:pt idx="1">
                  <c:v>Mar-20</c:v>
                </c:pt>
                <c:pt idx="2">
                  <c:v>Mar-21</c:v>
                </c:pt>
                <c:pt idx="3">
                  <c:v>Mar-22</c:v>
                </c:pt>
                <c:pt idx="4">
                  <c:v>Mar-23</c:v>
                </c:pt>
              </c:strCache>
            </c:strRef>
          </c:cat>
          <c:val>
            <c:numRef>
              <c:f>Trend!$C$19:$G$19</c:f>
            </c:numRef>
          </c:val>
          <c:smooth val="0"/>
          <c:extLst>
            <c:ext xmlns:c16="http://schemas.microsoft.com/office/drawing/2014/chart" uri="{C3380CC4-5D6E-409C-BE32-E72D297353CC}">
              <c16:uniqueId val="{00000011-3DE7-4C2A-A342-131BCDFF3EC4}"/>
            </c:ext>
          </c:extLst>
        </c:ser>
        <c:ser>
          <c:idx val="18"/>
          <c:order val="18"/>
          <c:tx>
            <c:strRef>
              <c:f>Trend!$A$20:$B$20</c:f>
              <c:strCache>
                <c:ptCount val="2"/>
                <c:pt idx="0">
                  <c:v>BOI</c:v>
                </c:pt>
                <c:pt idx="1">
                  <c:v>Total Income</c:v>
                </c:pt>
              </c:strCache>
            </c:strRef>
          </c:tx>
          <c:spPr>
            <a:ln w="28575" cap="rnd">
              <a:solidFill>
                <a:schemeClr val="accent1">
                  <a:lumMod val="80000"/>
                </a:schemeClr>
              </a:solidFill>
              <a:round/>
            </a:ln>
            <a:effectLst/>
          </c:spPr>
          <c:marker>
            <c:symbol val="none"/>
          </c:marker>
          <c:cat>
            <c:strRef>
              <c:f>Trend!$C$1:$G$1</c:f>
              <c:strCache>
                <c:ptCount val="5"/>
                <c:pt idx="0">
                  <c:v>Mar-19</c:v>
                </c:pt>
                <c:pt idx="1">
                  <c:v>Mar-20</c:v>
                </c:pt>
                <c:pt idx="2">
                  <c:v>Mar-21</c:v>
                </c:pt>
                <c:pt idx="3">
                  <c:v>Mar-22</c:v>
                </c:pt>
                <c:pt idx="4">
                  <c:v>Mar-23</c:v>
                </c:pt>
              </c:strCache>
            </c:strRef>
          </c:cat>
          <c:val>
            <c:numRef>
              <c:f>Trend!$C$20:$G$20</c:f>
            </c:numRef>
          </c:val>
          <c:smooth val="0"/>
          <c:extLst>
            <c:ext xmlns:c16="http://schemas.microsoft.com/office/drawing/2014/chart" uri="{C3380CC4-5D6E-409C-BE32-E72D297353CC}">
              <c16:uniqueId val="{00000012-3DE7-4C2A-A342-131BCDFF3EC4}"/>
            </c:ext>
          </c:extLst>
        </c:ser>
        <c:ser>
          <c:idx val="19"/>
          <c:order val="19"/>
          <c:tx>
            <c:strRef>
              <c:f>Trend!$A$21:$B$21</c:f>
              <c:strCache>
                <c:ptCount val="2"/>
                <c:pt idx="0">
                  <c:v>BOI</c:v>
                </c:pt>
                <c:pt idx="1">
                  <c:v>Total Expenditure</c:v>
                </c:pt>
              </c:strCache>
            </c:strRef>
          </c:tx>
          <c:spPr>
            <a:ln w="28575" cap="rnd">
              <a:solidFill>
                <a:schemeClr val="accent2">
                  <a:lumMod val="80000"/>
                </a:schemeClr>
              </a:solidFill>
              <a:round/>
            </a:ln>
            <a:effectLst/>
          </c:spPr>
          <c:marker>
            <c:symbol val="none"/>
          </c:marker>
          <c:cat>
            <c:strRef>
              <c:f>Trend!$C$1:$G$1</c:f>
              <c:strCache>
                <c:ptCount val="5"/>
                <c:pt idx="0">
                  <c:v>Mar-19</c:v>
                </c:pt>
                <c:pt idx="1">
                  <c:v>Mar-20</c:v>
                </c:pt>
                <c:pt idx="2">
                  <c:v>Mar-21</c:v>
                </c:pt>
                <c:pt idx="3">
                  <c:v>Mar-22</c:v>
                </c:pt>
                <c:pt idx="4">
                  <c:v>Mar-23</c:v>
                </c:pt>
              </c:strCache>
            </c:strRef>
          </c:cat>
          <c:val>
            <c:numRef>
              <c:f>Trend!$C$21:$G$21</c:f>
            </c:numRef>
          </c:val>
          <c:smooth val="0"/>
          <c:extLst>
            <c:ext xmlns:c16="http://schemas.microsoft.com/office/drawing/2014/chart" uri="{C3380CC4-5D6E-409C-BE32-E72D297353CC}">
              <c16:uniqueId val="{00000013-3DE7-4C2A-A342-131BCDFF3EC4}"/>
            </c:ext>
          </c:extLst>
        </c:ser>
        <c:ser>
          <c:idx val="20"/>
          <c:order val="20"/>
          <c:tx>
            <c:strRef>
              <c:f>Trend!$A$22:$B$22</c:f>
              <c:strCache>
                <c:ptCount val="2"/>
                <c:pt idx="0">
                  <c:v>BOI</c:v>
                </c:pt>
                <c:pt idx="1">
                  <c:v>Total Profit / Loss available for Appropriations</c:v>
                </c:pt>
              </c:strCache>
            </c:strRef>
          </c:tx>
          <c:spPr>
            <a:ln w="28575" cap="rnd">
              <a:solidFill>
                <a:schemeClr val="accent3">
                  <a:lumMod val="80000"/>
                </a:schemeClr>
              </a:solidFill>
              <a:round/>
            </a:ln>
            <a:effectLst/>
          </c:spPr>
          <c:marker>
            <c:symbol val="none"/>
          </c:marker>
          <c:cat>
            <c:strRef>
              <c:f>Trend!$C$1:$G$1</c:f>
              <c:strCache>
                <c:ptCount val="5"/>
                <c:pt idx="0">
                  <c:v>Mar-19</c:v>
                </c:pt>
                <c:pt idx="1">
                  <c:v>Mar-20</c:v>
                </c:pt>
                <c:pt idx="2">
                  <c:v>Mar-21</c:v>
                </c:pt>
                <c:pt idx="3">
                  <c:v>Mar-22</c:v>
                </c:pt>
                <c:pt idx="4">
                  <c:v>Mar-23</c:v>
                </c:pt>
              </c:strCache>
            </c:strRef>
          </c:cat>
          <c:val>
            <c:numRef>
              <c:f>Trend!$C$22:$G$22</c:f>
            </c:numRef>
          </c:val>
          <c:smooth val="0"/>
          <c:extLst>
            <c:ext xmlns:c16="http://schemas.microsoft.com/office/drawing/2014/chart" uri="{C3380CC4-5D6E-409C-BE32-E72D297353CC}">
              <c16:uniqueId val="{00000014-3DE7-4C2A-A342-131BCDFF3EC4}"/>
            </c:ext>
          </c:extLst>
        </c:ser>
        <c:dLbls>
          <c:showLegendKey val="0"/>
          <c:showVal val="0"/>
          <c:showCatName val="0"/>
          <c:showSerName val="0"/>
          <c:showPercent val="0"/>
          <c:showBubbleSize val="0"/>
        </c:dLbls>
        <c:smooth val="0"/>
        <c:axId val="940407360"/>
        <c:axId val="624114256"/>
      </c:lineChart>
      <c:catAx>
        <c:axId val="94040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114256"/>
        <c:crosses val="autoZero"/>
        <c:auto val="1"/>
        <c:lblAlgn val="ctr"/>
        <c:lblOffset val="100"/>
        <c:noMultiLvlLbl val="0"/>
      </c:catAx>
      <c:valAx>
        <c:axId val="6241142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07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Ratios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Ratios!$A$2:$B$2</c:f>
              <c:strCache>
                <c:ptCount val="2"/>
                <c:pt idx="0">
                  <c:v>SBI</c:v>
                </c:pt>
                <c:pt idx="1">
                  <c:v>ROE</c:v>
                </c:pt>
              </c:strCache>
            </c:strRef>
          </c:tx>
          <c:spPr>
            <a:ln w="28575" cap="rnd">
              <a:solidFill>
                <a:schemeClr val="accent1"/>
              </a:solidFill>
              <a:round/>
            </a:ln>
            <a:effectLst/>
          </c:spPr>
          <c:marker>
            <c:symbol val="none"/>
          </c:marker>
          <c:cat>
            <c:strRef>
              <c:f>Ratios!$C$1:$G$1</c:f>
              <c:strCache>
                <c:ptCount val="5"/>
                <c:pt idx="0">
                  <c:v>Mar-19</c:v>
                </c:pt>
                <c:pt idx="1">
                  <c:v>Mar-20</c:v>
                </c:pt>
                <c:pt idx="2">
                  <c:v>Mar-21</c:v>
                </c:pt>
                <c:pt idx="3">
                  <c:v>Mar-22</c:v>
                </c:pt>
                <c:pt idx="4">
                  <c:v>Mar-23</c:v>
                </c:pt>
              </c:strCache>
            </c:strRef>
          </c:cat>
          <c:val>
            <c:numRef>
              <c:f>Ratios!$C$2:$G$2</c:f>
              <c:numCache>
                <c:formatCode>General</c:formatCode>
                <c:ptCount val="5"/>
                <c:pt idx="0">
                  <c:v>1.31</c:v>
                </c:pt>
                <c:pt idx="1">
                  <c:v>7.24</c:v>
                </c:pt>
                <c:pt idx="2">
                  <c:v>8.81</c:v>
                </c:pt>
                <c:pt idx="3">
                  <c:v>11.9</c:v>
                </c:pt>
                <c:pt idx="4">
                  <c:v>15.76</c:v>
                </c:pt>
              </c:numCache>
            </c:numRef>
          </c:val>
          <c:smooth val="0"/>
          <c:extLst>
            <c:ext xmlns:c16="http://schemas.microsoft.com/office/drawing/2014/chart" uri="{C3380CC4-5D6E-409C-BE32-E72D297353CC}">
              <c16:uniqueId val="{00000000-B08B-47F1-98A2-6D98B7085A38}"/>
            </c:ext>
          </c:extLst>
        </c:ser>
        <c:ser>
          <c:idx val="1"/>
          <c:order val="1"/>
          <c:tx>
            <c:strRef>
              <c:f>Ratios!$A$3:$B$3</c:f>
              <c:strCache>
                <c:ptCount val="2"/>
                <c:pt idx="0">
                  <c:v>Can</c:v>
                </c:pt>
                <c:pt idx="1">
                  <c:v>ROE</c:v>
                </c:pt>
              </c:strCache>
            </c:strRef>
          </c:tx>
          <c:spPr>
            <a:ln w="28575" cap="rnd">
              <a:solidFill>
                <a:schemeClr val="accent2"/>
              </a:solidFill>
              <a:round/>
            </a:ln>
            <a:effectLst/>
          </c:spPr>
          <c:marker>
            <c:symbol val="none"/>
          </c:marker>
          <c:cat>
            <c:strRef>
              <c:f>Ratios!$C$1:$G$1</c:f>
              <c:strCache>
                <c:ptCount val="5"/>
                <c:pt idx="0">
                  <c:v>Mar-19</c:v>
                </c:pt>
                <c:pt idx="1">
                  <c:v>Mar-20</c:v>
                </c:pt>
                <c:pt idx="2">
                  <c:v>Mar-21</c:v>
                </c:pt>
                <c:pt idx="3">
                  <c:v>Mar-22</c:v>
                </c:pt>
                <c:pt idx="4">
                  <c:v>Mar-23</c:v>
                </c:pt>
              </c:strCache>
            </c:strRef>
          </c:cat>
          <c:val>
            <c:numRef>
              <c:f>Ratios!$C$3:$G$3</c:f>
            </c:numRef>
          </c:val>
          <c:smooth val="0"/>
          <c:extLst>
            <c:ext xmlns:c16="http://schemas.microsoft.com/office/drawing/2014/chart" uri="{C3380CC4-5D6E-409C-BE32-E72D297353CC}">
              <c16:uniqueId val="{00000001-B08B-47F1-98A2-6D98B7085A38}"/>
            </c:ext>
          </c:extLst>
        </c:ser>
        <c:ser>
          <c:idx val="2"/>
          <c:order val="2"/>
          <c:tx>
            <c:strRef>
              <c:f>Ratios!$A$4:$B$4</c:f>
              <c:strCache>
                <c:ptCount val="2"/>
                <c:pt idx="0">
                  <c:v>BOB</c:v>
                </c:pt>
                <c:pt idx="1">
                  <c:v>ROE</c:v>
                </c:pt>
              </c:strCache>
            </c:strRef>
          </c:tx>
          <c:spPr>
            <a:ln w="28575" cap="rnd">
              <a:solidFill>
                <a:schemeClr val="accent3"/>
              </a:solidFill>
              <a:round/>
            </a:ln>
            <a:effectLst/>
          </c:spPr>
          <c:marker>
            <c:symbol val="none"/>
          </c:marker>
          <c:cat>
            <c:strRef>
              <c:f>Ratios!$C$1:$G$1</c:f>
              <c:strCache>
                <c:ptCount val="5"/>
                <c:pt idx="0">
                  <c:v>Mar-19</c:v>
                </c:pt>
                <c:pt idx="1">
                  <c:v>Mar-20</c:v>
                </c:pt>
                <c:pt idx="2">
                  <c:v>Mar-21</c:v>
                </c:pt>
                <c:pt idx="3">
                  <c:v>Mar-22</c:v>
                </c:pt>
                <c:pt idx="4">
                  <c:v>Mar-23</c:v>
                </c:pt>
              </c:strCache>
            </c:strRef>
          </c:cat>
          <c:val>
            <c:numRef>
              <c:f>Ratios!$C$4:$G$4</c:f>
            </c:numRef>
          </c:val>
          <c:smooth val="0"/>
          <c:extLst>
            <c:ext xmlns:c16="http://schemas.microsoft.com/office/drawing/2014/chart" uri="{C3380CC4-5D6E-409C-BE32-E72D297353CC}">
              <c16:uniqueId val="{00000002-B08B-47F1-98A2-6D98B7085A38}"/>
            </c:ext>
          </c:extLst>
        </c:ser>
        <c:ser>
          <c:idx val="3"/>
          <c:order val="3"/>
          <c:tx>
            <c:strRef>
              <c:f>Ratios!$A$5:$B$5</c:f>
              <c:strCache>
                <c:ptCount val="2"/>
                <c:pt idx="0">
                  <c:v>BOM</c:v>
                </c:pt>
                <c:pt idx="1">
                  <c:v>ROE</c:v>
                </c:pt>
              </c:strCache>
            </c:strRef>
          </c:tx>
          <c:spPr>
            <a:ln w="28575" cap="rnd">
              <a:solidFill>
                <a:schemeClr val="accent4"/>
              </a:solidFill>
              <a:round/>
            </a:ln>
            <a:effectLst/>
          </c:spPr>
          <c:marker>
            <c:symbol val="none"/>
          </c:marker>
          <c:cat>
            <c:strRef>
              <c:f>Ratios!$C$1:$G$1</c:f>
              <c:strCache>
                <c:ptCount val="5"/>
                <c:pt idx="0">
                  <c:v>Mar-19</c:v>
                </c:pt>
                <c:pt idx="1">
                  <c:v>Mar-20</c:v>
                </c:pt>
                <c:pt idx="2">
                  <c:v>Mar-21</c:v>
                </c:pt>
                <c:pt idx="3">
                  <c:v>Mar-22</c:v>
                </c:pt>
                <c:pt idx="4">
                  <c:v>Mar-23</c:v>
                </c:pt>
              </c:strCache>
            </c:strRef>
          </c:cat>
          <c:val>
            <c:numRef>
              <c:f>Ratios!$C$5:$G$5</c:f>
            </c:numRef>
          </c:val>
          <c:smooth val="0"/>
          <c:extLst>
            <c:ext xmlns:c16="http://schemas.microsoft.com/office/drawing/2014/chart" uri="{C3380CC4-5D6E-409C-BE32-E72D297353CC}">
              <c16:uniqueId val="{00000003-B08B-47F1-98A2-6D98B7085A38}"/>
            </c:ext>
          </c:extLst>
        </c:ser>
        <c:ser>
          <c:idx val="4"/>
          <c:order val="4"/>
          <c:tx>
            <c:strRef>
              <c:f>Ratios!$A$6:$B$6</c:f>
              <c:strCache>
                <c:ptCount val="2"/>
                <c:pt idx="0">
                  <c:v>PNB</c:v>
                </c:pt>
                <c:pt idx="1">
                  <c:v>ROE</c:v>
                </c:pt>
              </c:strCache>
            </c:strRef>
          </c:tx>
          <c:spPr>
            <a:ln w="28575" cap="rnd">
              <a:solidFill>
                <a:schemeClr val="accent5"/>
              </a:solidFill>
              <a:round/>
            </a:ln>
            <a:effectLst/>
          </c:spPr>
          <c:marker>
            <c:symbol val="none"/>
          </c:marker>
          <c:cat>
            <c:strRef>
              <c:f>Ratios!$C$1:$G$1</c:f>
              <c:strCache>
                <c:ptCount val="5"/>
                <c:pt idx="0">
                  <c:v>Mar-19</c:v>
                </c:pt>
                <c:pt idx="1">
                  <c:v>Mar-20</c:v>
                </c:pt>
                <c:pt idx="2">
                  <c:v>Mar-21</c:v>
                </c:pt>
                <c:pt idx="3">
                  <c:v>Mar-22</c:v>
                </c:pt>
                <c:pt idx="4">
                  <c:v>Mar-23</c:v>
                </c:pt>
              </c:strCache>
            </c:strRef>
          </c:cat>
          <c:val>
            <c:numRef>
              <c:f>Ratios!$C$6:$G$6</c:f>
            </c:numRef>
          </c:val>
          <c:smooth val="0"/>
          <c:extLst>
            <c:ext xmlns:c16="http://schemas.microsoft.com/office/drawing/2014/chart" uri="{C3380CC4-5D6E-409C-BE32-E72D297353CC}">
              <c16:uniqueId val="{00000004-B08B-47F1-98A2-6D98B7085A38}"/>
            </c:ext>
          </c:extLst>
        </c:ser>
        <c:ser>
          <c:idx val="5"/>
          <c:order val="5"/>
          <c:tx>
            <c:strRef>
              <c:f>Ratios!$A$7:$B$7</c:f>
              <c:strCache>
                <c:ptCount val="2"/>
                <c:pt idx="0">
                  <c:v>BOI</c:v>
                </c:pt>
                <c:pt idx="1">
                  <c:v>ROE</c:v>
                </c:pt>
              </c:strCache>
            </c:strRef>
          </c:tx>
          <c:spPr>
            <a:ln w="28575" cap="rnd">
              <a:solidFill>
                <a:schemeClr val="accent6"/>
              </a:solidFill>
              <a:round/>
            </a:ln>
            <a:effectLst/>
          </c:spPr>
          <c:marker>
            <c:symbol val="none"/>
          </c:marker>
          <c:cat>
            <c:strRef>
              <c:f>Ratios!$C$1:$G$1</c:f>
              <c:strCache>
                <c:ptCount val="5"/>
                <c:pt idx="0">
                  <c:v>Mar-19</c:v>
                </c:pt>
                <c:pt idx="1">
                  <c:v>Mar-20</c:v>
                </c:pt>
                <c:pt idx="2">
                  <c:v>Mar-21</c:v>
                </c:pt>
                <c:pt idx="3">
                  <c:v>Mar-22</c:v>
                </c:pt>
                <c:pt idx="4">
                  <c:v>Mar-23</c:v>
                </c:pt>
              </c:strCache>
            </c:strRef>
          </c:cat>
          <c:val>
            <c:numRef>
              <c:f>Ratios!$C$7:$G$7</c:f>
            </c:numRef>
          </c:val>
          <c:smooth val="0"/>
          <c:extLst>
            <c:ext xmlns:c16="http://schemas.microsoft.com/office/drawing/2014/chart" uri="{C3380CC4-5D6E-409C-BE32-E72D297353CC}">
              <c16:uniqueId val="{00000005-B08B-47F1-98A2-6D98B7085A38}"/>
            </c:ext>
          </c:extLst>
        </c:ser>
        <c:ser>
          <c:idx val="6"/>
          <c:order val="6"/>
          <c:tx>
            <c:strRef>
              <c:f>Ratios!$A$8:$B$8</c:f>
              <c:strCache>
                <c:ptCount val="2"/>
                <c:pt idx="0">
                  <c:v>UBOI</c:v>
                </c:pt>
                <c:pt idx="1">
                  <c:v>ROE</c:v>
                </c:pt>
              </c:strCache>
            </c:strRef>
          </c:tx>
          <c:spPr>
            <a:ln w="28575" cap="rnd">
              <a:solidFill>
                <a:schemeClr val="accent1">
                  <a:lumMod val="60000"/>
                </a:schemeClr>
              </a:solidFill>
              <a:round/>
            </a:ln>
            <a:effectLst/>
          </c:spPr>
          <c:marker>
            <c:symbol val="none"/>
          </c:marker>
          <c:cat>
            <c:strRef>
              <c:f>Ratios!$C$1:$G$1</c:f>
              <c:strCache>
                <c:ptCount val="5"/>
                <c:pt idx="0">
                  <c:v>Mar-19</c:v>
                </c:pt>
                <c:pt idx="1">
                  <c:v>Mar-20</c:v>
                </c:pt>
                <c:pt idx="2">
                  <c:v>Mar-21</c:v>
                </c:pt>
                <c:pt idx="3">
                  <c:v>Mar-22</c:v>
                </c:pt>
                <c:pt idx="4">
                  <c:v>Mar-23</c:v>
                </c:pt>
              </c:strCache>
            </c:strRef>
          </c:cat>
          <c:val>
            <c:numRef>
              <c:f>Ratios!$C$8:$G$8</c:f>
            </c:numRef>
          </c:val>
          <c:smooth val="0"/>
          <c:extLst>
            <c:ext xmlns:c16="http://schemas.microsoft.com/office/drawing/2014/chart" uri="{C3380CC4-5D6E-409C-BE32-E72D297353CC}">
              <c16:uniqueId val="{00000006-B08B-47F1-98A2-6D98B7085A38}"/>
            </c:ext>
          </c:extLst>
        </c:ser>
        <c:ser>
          <c:idx val="7"/>
          <c:order val="7"/>
          <c:tx>
            <c:strRef>
              <c:f>Ratios!$A$9:$B$9</c:f>
              <c:strCache>
                <c:ptCount val="2"/>
                <c:pt idx="0">
                  <c:v>SBI</c:v>
                </c:pt>
                <c:pt idx="1">
                  <c:v>Debt to asset</c:v>
                </c:pt>
              </c:strCache>
            </c:strRef>
          </c:tx>
          <c:spPr>
            <a:ln w="28575" cap="rnd">
              <a:solidFill>
                <a:schemeClr val="accent2">
                  <a:lumMod val="60000"/>
                </a:schemeClr>
              </a:solidFill>
              <a:round/>
            </a:ln>
            <a:effectLst/>
          </c:spPr>
          <c:marker>
            <c:symbol val="none"/>
          </c:marker>
          <c:cat>
            <c:strRef>
              <c:f>Ratios!$C$1:$G$1</c:f>
              <c:strCache>
                <c:ptCount val="5"/>
                <c:pt idx="0">
                  <c:v>Mar-19</c:v>
                </c:pt>
                <c:pt idx="1">
                  <c:v>Mar-20</c:v>
                </c:pt>
                <c:pt idx="2">
                  <c:v>Mar-21</c:v>
                </c:pt>
                <c:pt idx="3">
                  <c:v>Mar-22</c:v>
                </c:pt>
                <c:pt idx="4">
                  <c:v>Mar-23</c:v>
                </c:pt>
              </c:strCache>
            </c:strRef>
          </c:cat>
          <c:val>
            <c:numRef>
              <c:f>Ratios!$C$9:$G$9</c:f>
              <c:numCache>
                <c:formatCode>General</c:formatCode>
                <c:ptCount val="5"/>
                <c:pt idx="0">
                  <c:v>10.64</c:v>
                </c:pt>
                <c:pt idx="1">
                  <c:v>7.93</c:v>
                </c:pt>
                <c:pt idx="2">
                  <c:v>8.9499999999999993</c:v>
                </c:pt>
                <c:pt idx="3">
                  <c:v>8.3800000000000008</c:v>
                </c:pt>
                <c:pt idx="4">
                  <c:v>8.75</c:v>
                </c:pt>
              </c:numCache>
            </c:numRef>
          </c:val>
          <c:smooth val="0"/>
          <c:extLst>
            <c:ext xmlns:c16="http://schemas.microsoft.com/office/drawing/2014/chart" uri="{C3380CC4-5D6E-409C-BE32-E72D297353CC}">
              <c16:uniqueId val="{00000007-B08B-47F1-98A2-6D98B7085A38}"/>
            </c:ext>
          </c:extLst>
        </c:ser>
        <c:ser>
          <c:idx val="8"/>
          <c:order val="8"/>
          <c:tx>
            <c:strRef>
              <c:f>Ratios!$A$10:$B$10</c:f>
              <c:strCache>
                <c:ptCount val="2"/>
                <c:pt idx="0">
                  <c:v>Can</c:v>
                </c:pt>
                <c:pt idx="1">
                  <c:v>Debt to asset</c:v>
                </c:pt>
              </c:strCache>
            </c:strRef>
          </c:tx>
          <c:spPr>
            <a:ln w="28575" cap="rnd">
              <a:solidFill>
                <a:schemeClr val="accent3">
                  <a:lumMod val="60000"/>
                </a:schemeClr>
              </a:solidFill>
              <a:round/>
            </a:ln>
            <a:effectLst/>
          </c:spPr>
          <c:marker>
            <c:symbol val="none"/>
          </c:marker>
          <c:cat>
            <c:strRef>
              <c:f>Ratios!$C$1:$G$1</c:f>
              <c:strCache>
                <c:ptCount val="5"/>
                <c:pt idx="0">
                  <c:v>Mar-19</c:v>
                </c:pt>
                <c:pt idx="1">
                  <c:v>Mar-20</c:v>
                </c:pt>
                <c:pt idx="2">
                  <c:v>Mar-21</c:v>
                </c:pt>
                <c:pt idx="3">
                  <c:v>Mar-22</c:v>
                </c:pt>
                <c:pt idx="4">
                  <c:v>Mar-23</c:v>
                </c:pt>
              </c:strCache>
            </c:strRef>
          </c:cat>
          <c:val>
            <c:numRef>
              <c:f>Ratios!$C$10:$G$10</c:f>
            </c:numRef>
          </c:val>
          <c:smooth val="0"/>
          <c:extLst>
            <c:ext xmlns:c16="http://schemas.microsoft.com/office/drawing/2014/chart" uri="{C3380CC4-5D6E-409C-BE32-E72D297353CC}">
              <c16:uniqueId val="{00000008-B08B-47F1-98A2-6D98B7085A38}"/>
            </c:ext>
          </c:extLst>
        </c:ser>
        <c:ser>
          <c:idx val="9"/>
          <c:order val="9"/>
          <c:tx>
            <c:strRef>
              <c:f>Ratios!$A$11:$B$11</c:f>
              <c:strCache>
                <c:ptCount val="2"/>
                <c:pt idx="0">
                  <c:v>BOB</c:v>
                </c:pt>
                <c:pt idx="1">
                  <c:v>Debt to asset</c:v>
                </c:pt>
              </c:strCache>
            </c:strRef>
          </c:tx>
          <c:spPr>
            <a:ln w="28575" cap="rnd">
              <a:solidFill>
                <a:schemeClr val="accent4">
                  <a:lumMod val="60000"/>
                </a:schemeClr>
              </a:solidFill>
              <a:round/>
            </a:ln>
            <a:effectLst/>
          </c:spPr>
          <c:marker>
            <c:symbol val="none"/>
          </c:marker>
          <c:cat>
            <c:strRef>
              <c:f>Ratios!$C$1:$G$1</c:f>
              <c:strCache>
                <c:ptCount val="5"/>
                <c:pt idx="0">
                  <c:v>Mar-19</c:v>
                </c:pt>
                <c:pt idx="1">
                  <c:v>Mar-20</c:v>
                </c:pt>
                <c:pt idx="2">
                  <c:v>Mar-21</c:v>
                </c:pt>
                <c:pt idx="3">
                  <c:v>Mar-22</c:v>
                </c:pt>
                <c:pt idx="4">
                  <c:v>Mar-23</c:v>
                </c:pt>
              </c:strCache>
            </c:strRef>
          </c:cat>
          <c:val>
            <c:numRef>
              <c:f>Ratios!$C$11:$G$11</c:f>
            </c:numRef>
          </c:val>
          <c:smooth val="0"/>
          <c:extLst>
            <c:ext xmlns:c16="http://schemas.microsoft.com/office/drawing/2014/chart" uri="{C3380CC4-5D6E-409C-BE32-E72D297353CC}">
              <c16:uniqueId val="{00000009-B08B-47F1-98A2-6D98B7085A38}"/>
            </c:ext>
          </c:extLst>
        </c:ser>
        <c:ser>
          <c:idx val="10"/>
          <c:order val="10"/>
          <c:tx>
            <c:strRef>
              <c:f>Ratios!$A$12:$B$12</c:f>
              <c:strCache>
                <c:ptCount val="2"/>
                <c:pt idx="0">
                  <c:v>BOM</c:v>
                </c:pt>
                <c:pt idx="1">
                  <c:v>Debt to asset</c:v>
                </c:pt>
              </c:strCache>
            </c:strRef>
          </c:tx>
          <c:spPr>
            <a:ln w="28575" cap="rnd">
              <a:solidFill>
                <a:schemeClr val="accent5">
                  <a:lumMod val="60000"/>
                </a:schemeClr>
              </a:solidFill>
              <a:round/>
            </a:ln>
            <a:effectLst/>
          </c:spPr>
          <c:marker>
            <c:symbol val="none"/>
          </c:marker>
          <c:cat>
            <c:strRef>
              <c:f>Ratios!$C$1:$G$1</c:f>
              <c:strCache>
                <c:ptCount val="5"/>
                <c:pt idx="0">
                  <c:v>Mar-19</c:v>
                </c:pt>
                <c:pt idx="1">
                  <c:v>Mar-20</c:v>
                </c:pt>
                <c:pt idx="2">
                  <c:v>Mar-21</c:v>
                </c:pt>
                <c:pt idx="3">
                  <c:v>Mar-22</c:v>
                </c:pt>
                <c:pt idx="4">
                  <c:v>Mar-23</c:v>
                </c:pt>
              </c:strCache>
            </c:strRef>
          </c:cat>
          <c:val>
            <c:numRef>
              <c:f>Ratios!$C$12:$G$12</c:f>
            </c:numRef>
          </c:val>
          <c:smooth val="0"/>
          <c:extLst>
            <c:ext xmlns:c16="http://schemas.microsoft.com/office/drawing/2014/chart" uri="{C3380CC4-5D6E-409C-BE32-E72D297353CC}">
              <c16:uniqueId val="{0000000A-B08B-47F1-98A2-6D98B7085A38}"/>
            </c:ext>
          </c:extLst>
        </c:ser>
        <c:ser>
          <c:idx val="11"/>
          <c:order val="11"/>
          <c:tx>
            <c:strRef>
              <c:f>Ratios!$A$13:$B$13</c:f>
              <c:strCache>
                <c:ptCount val="2"/>
                <c:pt idx="0">
                  <c:v>PNB</c:v>
                </c:pt>
                <c:pt idx="1">
                  <c:v>Debt to asset</c:v>
                </c:pt>
              </c:strCache>
            </c:strRef>
          </c:tx>
          <c:spPr>
            <a:ln w="28575" cap="rnd">
              <a:solidFill>
                <a:schemeClr val="accent6">
                  <a:lumMod val="60000"/>
                </a:schemeClr>
              </a:solidFill>
              <a:round/>
            </a:ln>
            <a:effectLst/>
          </c:spPr>
          <c:marker>
            <c:symbol val="none"/>
          </c:marker>
          <c:cat>
            <c:strRef>
              <c:f>Ratios!$C$1:$G$1</c:f>
              <c:strCache>
                <c:ptCount val="5"/>
                <c:pt idx="0">
                  <c:v>Mar-19</c:v>
                </c:pt>
                <c:pt idx="1">
                  <c:v>Mar-20</c:v>
                </c:pt>
                <c:pt idx="2">
                  <c:v>Mar-21</c:v>
                </c:pt>
                <c:pt idx="3">
                  <c:v>Mar-22</c:v>
                </c:pt>
                <c:pt idx="4">
                  <c:v>Mar-23</c:v>
                </c:pt>
              </c:strCache>
            </c:strRef>
          </c:cat>
          <c:val>
            <c:numRef>
              <c:f>Ratios!$C$13:$G$13</c:f>
            </c:numRef>
          </c:val>
          <c:smooth val="0"/>
          <c:extLst>
            <c:ext xmlns:c16="http://schemas.microsoft.com/office/drawing/2014/chart" uri="{C3380CC4-5D6E-409C-BE32-E72D297353CC}">
              <c16:uniqueId val="{0000000B-B08B-47F1-98A2-6D98B7085A38}"/>
            </c:ext>
          </c:extLst>
        </c:ser>
        <c:ser>
          <c:idx val="12"/>
          <c:order val="12"/>
          <c:tx>
            <c:strRef>
              <c:f>Ratios!$A$14:$B$14</c:f>
              <c:strCache>
                <c:ptCount val="2"/>
                <c:pt idx="0">
                  <c:v>BOI</c:v>
                </c:pt>
                <c:pt idx="1">
                  <c:v>Debt to asset</c:v>
                </c:pt>
              </c:strCache>
            </c:strRef>
          </c:tx>
          <c:spPr>
            <a:ln w="28575" cap="rnd">
              <a:solidFill>
                <a:schemeClr val="accent1">
                  <a:lumMod val="80000"/>
                  <a:lumOff val="20000"/>
                </a:schemeClr>
              </a:solidFill>
              <a:round/>
            </a:ln>
            <a:effectLst/>
          </c:spPr>
          <c:marker>
            <c:symbol val="none"/>
          </c:marker>
          <c:cat>
            <c:strRef>
              <c:f>Ratios!$C$1:$G$1</c:f>
              <c:strCache>
                <c:ptCount val="5"/>
                <c:pt idx="0">
                  <c:v>Mar-19</c:v>
                </c:pt>
                <c:pt idx="1">
                  <c:v>Mar-20</c:v>
                </c:pt>
                <c:pt idx="2">
                  <c:v>Mar-21</c:v>
                </c:pt>
                <c:pt idx="3">
                  <c:v>Mar-22</c:v>
                </c:pt>
                <c:pt idx="4">
                  <c:v>Mar-23</c:v>
                </c:pt>
              </c:strCache>
            </c:strRef>
          </c:cat>
          <c:val>
            <c:numRef>
              <c:f>Ratios!$C$14:$G$14</c:f>
            </c:numRef>
          </c:val>
          <c:smooth val="0"/>
          <c:extLst>
            <c:ext xmlns:c16="http://schemas.microsoft.com/office/drawing/2014/chart" uri="{C3380CC4-5D6E-409C-BE32-E72D297353CC}">
              <c16:uniqueId val="{0000000C-B08B-47F1-98A2-6D98B7085A38}"/>
            </c:ext>
          </c:extLst>
        </c:ser>
        <c:ser>
          <c:idx val="13"/>
          <c:order val="13"/>
          <c:tx>
            <c:strRef>
              <c:f>Ratios!$A$15:$B$15</c:f>
              <c:strCache>
                <c:ptCount val="2"/>
                <c:pt idx="0">
                  <c:v>UBOI</c:v>
                </c:pt>
                <c:pt idx="1">
                  <c:v>Debt to asset</c:v>
                </c:pt>
              </c:strCache>
            </c:strRef>
          </c:tx>
          <c:spPr>
            <a:ln w="28575" cap="rnd">
              <a:solidFill>
                <a:schemeClr val="accent2">
                  <a:lumMod val="80000"/>
                  <a:lumOff val="20000"/>
                </a:schemeClr>
              </a:solidFill>
              <a:round/>
            </a:ln>
            <a:effectLst/>
          </c:spPr>
          <c:marker>
            <c:symbol val="none"/>
          </c:marker>
          <c:cat>
            <c:strRef>
              <c:f>Ratios!$C$1:$G$1</c:f>
              <c:strCache>
                <c:ptCount val="5"/>
                <c:pt idx="0">
                  <c:v>Mar-19</c:v>
                </c:pt>
                <c:pt idx="1">
                  <c:v>Mar-20</c:v>
                </c:pt>
                <c:pt idx="2">
                  <c:v>Mar-21</c:v>
                </c:pt>
                <c:pt idx="3">
                  <c:v>Mar-22</c:v>
                </c:pt>
                <c:pt idx="4">
                  <c:v>Mar-23</c:v>
                </c:pt>
              </c:strCache>
            </c:strRef>
          </c:cat>
          <c:val>
            <c:numRef>
              <c:f>Ratios!$C$15:$G$15</c:f>
            </c:numRef>
          </c:val>
          <c:smooth val="0"/>
          <c:extLst>
            <c:ext xmlns:c16="http://schemas.microsoft.com/office/drawing/2014/chart" uri="{C3380CC4-5D6E-409C-BE32-E72D297353CC}">
              <c16:uniqueId val="{0000000D-B08B-47F1-98A2-6D98B7085A38}"/>
            </c:ext>
          </c:extLst>
        </c:ser>
        <c:ser>
          <c:idx val="14"/>
          <c:order val="14"/>
          <c:tx>
            <c:strRef>
              <c:f>Ratios!$A$16:$B$16</c:f>
              <c:strCache>
                <c:ptCount val="2"/>
                <c:pt idx="0">
                  <c:v>SBI</c:v>
                </c:pt>
                <c:pt idx="1">
                  <c:v>Asset Turnover</c:v>
                </c:pt>
              </c:strCache>
            </c:strRef>
          </c:tx>
          <c:spPr>
            <a:ln w="28575" cap="rnd">
              <a:solidFill>
                <a:schemeClr val="accent3">
                  <a:lumMod val="80000"/>
                  <a:lumOff val="20000"/>
                </a:schemeClr>
              </a:solidFill>
              <a:round/>
            </a:ln>
            <a:effectLst/>
          </c:spPr>
          <c:marker>
            <c:symbol val="none"/>
          </c:marker>
          <c:cat>
            <c:strRef>
              <c:f>Ratios!$C$1:$G$1</c:f>
              <c:strCache>
                <c:ptCount val="5"/>
                <c:pt idx="0">
                  <c:v>Mar-19</c:v>
                </c:pt>
                <c:pt idx="1">
                  <c:v>Mar-20</c:v>
                </c:pt>
                <c:pt idx="2">
                  <c:v>Mar-21</c:v>
                </c:pt>
                <c:pt idx="3">
                  <c:v>Mar-22</c:v>
                </c:pt>
                <c:pt idx="4">
                  <c:v>Mar-23</c:v>
                </c:pt>
              </c:strCache>
            </c:strRef>
          </c:cat>
          <c:val>
            <c:numRef>
              <c:f>Ratios!$C$16:$G$16</c:f>
              <c:numCache>
                <c:formatCode>General</c:formatCode>
                <c:ptCount val="5"/>
                <c:pt idx="0">
                  <c:v>8.81</c:v>
                </c:pt>
                <c:pt idx="1">
                  <c:v>9.1</c:v>
                </c:pt>
                <c:pt idx="2">
                  <c:v>8.52</c:v>
                </c:pt>
                <c:pt idx="3">
                  <c:v>7.97</c:v>
                </c:pt>
                <c:pt idx="4">
                  <c:v>8.3699999999999992</c:v>
                </c:pt>
              </c:numCache>
            </c:numRef>
          </c:val>
          <c:smooth val="0"/>
          <c:extLst>
            <c:ext xmlns:c16="http://schemas.microsoft.com/office/drawing/2014/chart" uri="{C3380CC4-5D6E-409C-BE32-E72D297353CC}">
              <c16:uniqueId val="{0000000E-B08B-47F1-98A2-6D98B7085A38}"/>
            </c:ext>
          </c:extLst>
        </c:ser>
        <c:ser>
          <c:idx val="15"/>
          <c:order val="15"/>
          <c:tx>
            <c:strRef>
              <c:f>Ratios!$A$17:$B$17</c:f>
              <c:strCache>
                <c:ptCount val="2"/>
                <c:pt idx="0">
                  <c:v>Can</c:v>
                </c:pt>
                <c:pt idx="1">
                  <c:v>Asset Turnover</c:v>
                </c:pt>
              </c:strCache>
            </c:strRef>
          </c:tx>
          <c:spPr>
            <a:ln w="28575" cap="rnd">
              <a:solidFill>
                <a:schemeClr val="accent4">
                  <a:lumMod val="80000"/>
                  <a:lumOff val="20000"/>
                </a:schemeClr>
              </a:solidFill>
              <a:round/>
            </a:ln>
            <a:effectLst/>
          </c:spPr>
          <c:marker>
            <c:symbol val="none"/>
          </c:marker>
          <c:cat>
            <c:strRef>
              <c:f>Ratios!$C$1:$G$1</c:f>
              <c:strCache>
                <c:ptCount val="5"/>
                <c:pt idx="0">
                  <c:v>Mar-19</c:v>
                </c:pt>
                <c:pt idx="1">
                  <c:v>Mar-20</c:v>
                </c:pt>
                <c:pt idx="2">
                  <c:v>Mar-21</c:v>
                </c:pt>
                <c:pt idx="3">
                  <c:v>Mar-22</c:v>
                </c:pt>
                <c:pt idx="4">
                  <c:v>Mar-23</c:v>
                </c:pt>
              </c:strCache>
            </c:strRef>
          </c:cat>
          <c:val>
            <c:numRef>
              <c:f>Ratios!$C$17:$G$17</c:f>
            </c:numRef>
          </c:val>
          <c:smooth val="0"/>
          <c:extLst>
            <c:ext xmlns:c16="http://schemas.microsoft.com/office/drawing/2014/chart" uri="{C3380CC4-5D6E-409C-BE32-E72D297353CC}">
              <c16:uniqueId val="{0000000F-B08B-47F1-98A2-6D98B7085A38}"/>
            </c:ext>
          </c:extLst>
        </c:ser>
        <c:ser>
          <c:idx val="16"/>
          <c:order val="16"/>
          <c:tx>
            <c:strRef>
              <c:f>Ratios!$A$18:$B$18</c:f>
              <c:strCache>
                <c:ptCount val="2"/>
                <c:pt idx="0">
                  <c:v>BOB</c:v>
                </c:pt>
                <c:pt idx="1">
                  <c:v>Asset Turnover</c:v>
                </c:pt>
              </c:strCache>
            </c:strRef>
          </c:tx>
          <c:spPr>
            <a:ln w="28575" cap="rnd">
              <a:solidFill>
                <a:schemeClr val="accent5">
                  <a:lumMod val="80000"/>
                  <a:lumOff val="20000"/>
                </a:schemeClr>
              </a:solidFill>
              <a:round/>
            </a:ln>
            <a:effectLst/>
          </c:spPr>
          <c:marker>
            <c:symbol val="none"/>
          </c:marker>
          <c:cat>
            <c:strRef>
              <c:f>Ratios!$C$1:$G$1</c:f>
              <c:strCache>
                <c:ptCount val="5"/>
                <c:pt idx="0">
                  <c:v>Mar-19</c:v>
                </c:pt>
                <c:pt idx="1">
                  <c:v>Mar-20</c:v>
                </c:pt>
                <c:pt idx="2">
                  <c:v>Mar-21</c:v>
                </c:pt>
                <c:pt idx="3">
                  <c:v>Mar-22</c:v>
                </c:pt>
                <c:pt idx="4">
                  <c:v>Mar-23</c:v>
                </c:pt>
              </c:strCache>
            </c:strRef>
          </c:cat>
          <c:val>
            <c:numRef>
              <c:f>Ratios!$C$18:$G$18</c:f>
            </c:numRef>
          </c:val>
          <c:smooth val="0"/>
          <c:extLst>
            <c:ext xmlns:c16="http://schemas.microsoft.com/office/drawing/2014/chart" uri="{C3380CC4-5D6E-409C-BE32-E72D297353CC}">
              <c16:uniqueId val="{00000010-B08B-47F1-98A2-6D98B7085A38}"/>
            </c:ext>
          </c:extLst>
        </c:ser>
        <c:ser>
          <c:idx val="17"/>
          <c:order val="17"/>
          <c:tx>
            <c:strRef>
              <c:f>Ratios!$A$19:$B$19</c:f>
              <c:strCache>
                <c:ptCount val="2"/>
                <c:pt idx="0">
                  <c:v>BOM</c:v>
                </c:pt>
                <c:pt idx="1">
                  <c:v>Asset Turnover</c:v>
                </c:pt>
              </c:strCache>
            </c:strRef>
          </c:tx>
          <c:spPr>
            <a:ln w="28575" cap="rnd">
              <a:solidFill>
                <a:schemeClr val="accent6">
                  <a:lumMod val="80000"/>
                  <a:lumOff val="20000"/>
                </a:schemeClr>
              </a:solidFill>
              <a:round/>
            </a:ln>
            <a:effectLst/>
          </c:spPr>
          <c:marker>
            <c:symbol val="none"/>
          </c:marker>
          <c:cat>
            <c:strRef>
              <c:f>Ratios!$C$1:$G$1</c:f>
              <c:strCache>
                <c:ptCount val="5"/>
                <c:pt idx="0">
                  <c:v>Mar-19</c:v>
                </c:pt>
                <c:pt idx="1">
                  <c:v>Mar-20</c:v>
                </c:pt>
                <c:pt idx="2">
                  <c:v>Mar-21</c:v>
                </c:pt>
                <c:pt idx="3">
                  <c:v>Mar-22</c:v>
                </c:pt>
                <c:pt idx="4">
                  <c:v>Mar-23</c:v>
                </c:pt>
              </c:strCache>
            </c:strRef>
          </c:cat>
          <c:val>
            <c:numRef>
              <c:f>Ratios!$C$19:$G$19</c:f>
            </c:numRef>
          </c:val>
          <c:smooth val="0"/>
          <c:extLst>
            <c:ext xmlns:c16="http://schemas.microsoft.com/office/drawing/2014/chart" uri="{C3380CC4-5D6E-409C-BE32-E72D297353CC}">
              <c16:uniqueId val="{00000011-B08B-47F1-98A2-6D98B7085A38}"/>
            </c:ext>
          </c:extLst>
        </c:ser>
        <c:ser>
          <c:idx val="18"/>
          <c:order val="18"/>
          <c:tx>
            <c:strRef>
              <c:f>Ratios!$A$20:$B$20</c:f>
              <c:strCache>
                <c:ptCount val="2"/>
                <c:pt idx="0">
                  <c:v>PNB</c:v>
                </c:pt>
                <c:pt idx="1">
                  <c:v>Asset Turnover</c:v>
                </c:pt>
              </c:strCache>
            </c:strRef>
          </c:tx>
          <c:spPr>
            <a:ln w="28575" cap="rnd">
              <a:solidFill>
                <a:schemeClr val="accent1">
                  <a:lumMod val="80000"/>
                </a:schemeClr>
              </a:solidFill>
              <a:round/>
            </a:ln>
            <a:effectLst/>
          </c:spPr>
          <c:marker>
            <c:symbol val="none"/>
          </c:marker>
          <c:cat>
            <c:strRef>
              <c:f>Ratios!$C$1:$G$1</c:f>
              <c:strCache>
                <c:ptCount val="5"/>
                <c:pt idx="0">
                  <c:v>Mar-19</c:v>
                </c:pt>
                <c:pt idx="1">
                  <c:v>Mar-20</c:v>
                </c:pt>
                <c:pt idx="2">
                  <c:v>Mar-21</c:v>
                </c:pt>
                <c:pt idx="3">
                  <c:v>Mar-22</c:v>
                </c:pt>
                <c:pt idx="4">
                  <c:v>Mar-23</c:v>
                </c:pt>
              </c:strCache>
            </c:strRef>
          </c:cat>
          <c:val>
            <c:numRef>
              <c:f>Ratios!$C$20:$G$20</c:f>
            </c:numRef>
          </c:val>
          <c:smooth val="0"/>
          <c:extLst>
            <c:ext xmlns:c16="http://schemas.microsoft.com/office/drawing/2014/chart" uri="{C3380CC4-5D6E-409C-BE32-E72D297353CC}">
              <c16:uniqueId val="{00000012-B08B-47F1-98A2-6D98B7085A38}"/>
            </c:ext>
          </c:extLst>
        </c:ser>
        <c:ser>
          <c:idx val="19"/>
          <c:order val="19"/>
          <c:tx>
            <c:strRef>
              <c:f>Ratios!$A$21:$B$21</c:f>
              <c:strCache>
                <c:ptCount val="2"/>
                <c:pt idx="0">
                  <c:v>BOI</c:v>
                </c:pt>
                <c:pt idx="1">
                  <c:v>Asset Turnover</c:v>
                </c:pt>
              </c:strCache>
            </c:strRef>
          </c:tx>
          <c:spPr>
            <a:ln w="28575" cap="rnd">
              <a:solidFill>
                <a:schemeClr val="accent2">
                  <a:lumMod val="80000"/>
                </a:schemeClr>
              </a:solidFill>
              <a:round/>
            </a:ln>
            <a:effectLst/>
          </c:spPr>
          <c:marker>
            <c:symbol val="none"/>
          </c:marker>
          <c:cat>
            <c:strRef>
              <c:f>Ratios!$C$1:$G$1</c:f>
              <c:strCache>
                <c:ptCount val="5"/>
                <c:pt idx="0">
                  <c:v>Mar-19</c:v>
                </c:pt>
                <c:pt idx="1">
                  <c:v>Mar-20</c:v>
                </c:pt>
                <c:pt idx="2">
                  <c:v>Mar-21</c:v>
                </c:pt>
                <c:pt idx="3">
                  <c:v>Mar-22</c:v>
                </c:pt>
                <c:pt idx="4">
                  <c:v>Mar-23</c:v>
                </c:pt>
              </c:strCache>
            </c:strRef>
          </c:cat>
          <c:val>
            <c:numRef>
              <c:f>Ratios!$C$21:$G$21</c:f>
            </c:numRef>
          </c:val>
          <c:smooth val="0"/>
          <c:extLst>
            <c:ext xmlns:c16="http://schemas.microsoft.com/office/drawing/2014/chart" uri="{C3380CC4-5D6E-409C-BE32-E72D297353CC}">
              <c16:uniqueId val="{00000013-B08B-47F1-98A2-6D98B7085A38}"/>
            </c:ext>
          </c:extLst>
        </c:ser>
        <c:ser>
          <c:idx val="20"/>
          <c:order val="20"/>
          <c:tx>
            <c:strRef>
              <c:f>Ratios!$A$22:$B$22</c:f>
              <c:strCache>
                <c:ptCount val="2"/>
                <c:pt idx="0">
                  <c:v>UBOI</c:v>
                </c:pt>
                <c:pt idx="1">
                  <c:v>Asset Turnover</c:v>
                </c:pt>
              </c:strCache>
            </c:strRef>
          </c:tx>
          <c:spPr>
            <a:ln w="28575" cap="rnd">
              <a:solidFill>
                <a:schemeClr val="accent3">
                  <a:lumMod val="80000"/>
                </a:schemeClr>
              </a:solidFill>
              <a:round/>
            </a:ln>
            <a:effectLst/>
          </c:spPr>
          <c:marker>
            <c:symbol val="none"/>
          </c:marker>
          <c:cat>
            <c:strRef>
              <c:f>Ratios!$C$1:$G$1</c:f>
              <c:strCache>
                <c:ptCount val="5"/>
                <c:pt idx="0">
                  <c:v>Mar-19</c:v>
                </c:pt>
                <c:pt idx="1">
                  <c:v>Mar-20</c:v>
                </c:pt>
                <c:pt idx="2">
                  <c:v>Mar-21</c:v>
                </c:pt>
                <c:pt idx="3">
                  <c:v>Mar-22</c:v>
                </c:pt>
                <c:pt idx="4">
                  <c:v>Mar-23</c:v>
                </c:pt>
              </c:strCache>
            </c:strRef>
          </c:cat>
          <c:val>
            <c:numRef>
              <c:f>Ratios!$C$22:$G$22</c:f>
            </c:numRef>
          </c:val>
          <c:smooth val="0"/>
          <c:extLst>
            <c:ext xmlns:c16="http://schemas.microsoft.com/office/drawing/2014/chart" uri="{C3380CC4-5D6E-409C-BE32-E72D297353CC}">
              <c16:uniqueId val="{00000014-B08B-47F1-98A2-6D98B7085A38}"/>
            </c:ext>
          </c:extLst>
        </c:ser>
        <c:dLbls>
          <c:showLegendKey val="0"/>
          <c:showVal val="0"/>
          <c:showCatName val="0"/>
          <c:showSerName val="0"/>
          <c:showPercent val="0"/>
          <c:showBubbleSize val="0"/>
        </c:dLbls>
        <c:smooth val="0"/>
        <c:axId val="940400160"/>
        <c:axId val="848737088"/>
      </c:lineChart>
      <c:catAx>
        <c:axId val="94040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737088"/>
        <c:crosses val="autoZero"/>
        <c:auto val="1"/>
        <c:lblAlgn val="ctr"/>
        <c:lblOffset val="100"/>
        <c:noMultiLvlLbl val="0"/>
      </c:catAx>
      <c:valAx>
        <c:axId val="84873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00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Benford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Adani_Bford!$P$5</c:f>
              <c:strCache>
                <c:ptCount val="1"/>
                <c:pt idx="0">
                  <c:v>% of each Digit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Adani_Bford!$N$6:$N$14</c:f>
              <c:numCache>
                <c:formatCode>General</c:formatCode>
                <c:ptCount val="9"/>
                <c:pt idx="0">
                  <c:v>1</c:v>
                </c:pt>
                <c:pt idx="1">
                  <c:v>2</c:v>
                </c:pt>
                <c:pt idx="2">
                  <c:v>3</c:v>
                </c:pt>
                <c:pt idx="3">
                  <c:v>4</c:v>
                </c:pt>
                <c:pt idx="4">
                  <c:v>5</c:v>
                </c:pt>
                <c:pt idx="5">
                  <c:v>6</c:v>
                </c:pt>
                <c:pt idx="6">
                  <c:v>7</c:v>
                </c:pt>
                <c:pt idx="7">
                  <c:v>8</c:v>
                </c:pt>
                <c:pt idx="8">
                  <c:v>9</c:v>
                </c:pt>
              </c:numCache>
            </c:numRef>
          </c:cat>
          <c:val>
            <c:numRef>
              <c:f>Adani_Bford!$P$6:$P$14</c:f>
              <c:numCache>
                <c:formatCode>0.00%</c:formatCode>
                <c:ptCount val="9"/>
                <c:pt idx="0">
                  <c:v>0.26724137931034481</c:v>
                </c:pt>
                <c:pt idx="1">
                  <c:v>0.16614420062695925</c:v>
                </c:pt>
                <c:pt idx="2">
                  <c:v>0.12225705329153605</c:v>
                </c:pt>
                <c:pt idx="3">
                  <c:v>9.7178683385579931E-2</c:v>
                </c:pt>
                <c:pt idx="4">
                  <c:v>9.1692789968652044E-2</c:v>
                </c:pt>
                <c:pt idx="5">
                  <c:v>7.2100313479623826E-2</c:v>
                </c:pt>
                <c:pt idx="6">
                  <c:v>6.6614420062695925E-2</c:v>
                </c:pt>
                <c:pt idx="7">
                  <c:v>5.4858934169278999E-2</c:v>
                </c:pt>
                <c:pt idx="8">
                  <c:v>6.1912225705329151E-2</c:v>
                </c:pt>
              </c:numCache>
            </c:numRef>
          </c:val>
          <c:extLst>
            <c:ext xmlns:c16="http://schemas.microsoft.com/office/drawing/2014/chart" uri="{C3380CC4-5D6E-409C-BE32-E72D297353CC}">
              <c16:uniqueId val="{00000000-1922-4F3A-9039-5E242F8BD7A5}"/>
            </c:ext>
          </c:extLst>
        </c:ser>
        <c:ser>
          <c:idx val="1"/>
          <c:order val="1"/>
          <c:tx>
            <c:strRef>
              <c:f>Adani_Bford!$Q$5</c:f>
              <c:strCache>
                <c:ptCount val="1"/>
                <c:pt idx="0">
                  <c:v>Benford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Adani_Bford!$N$6:$N$14</c:f>
              <c:numCache>
                <c:formatCode>General</c:formatCode>
                <c:ptCount val="9"/>
                <c:pt idx="0">
                  <c:v>1</c:v>
                </c:pt>
                <c:pt idx="1">
                  <c:v>2</c:v>
                </c:pt>
                <c:pt idx="2">
                  <c:v>3</c:v>
                </c:pt>
                <c:pt idx="3">
                  <c:v>4</c:v>
                </c:pt>
                <c:pt idx="4">
                  <c:v>5</c:v>
                </c:pt>
                <c:pt idx="5">
                  <c:v>6</c:v>
                </c:pt>
                <c:pt idx="6">
                  <c:v>7</c:v>
                </c:pt>
                <c:pt idx="7">
                  <c:v>8</c:v>
                </c:pt>
                <c:pt idx="8">
                  <c:v>9</c:v>
                </c:pt>
              </c:numCache>
            </c:numRef>
          </c:cat>
          <c:val>
            <c:numRef>
              <c:f>Adani_Bford!$Q$6:$Q$14</c:f>
              <c:numCache>
                <c:formatCode>0.00%</c:formatCode>
                <c:ptCount val="9"/>
                <c:pt idx="0">
                  <c:v>0.3010299956639812</c:v>
                </c:pt>
                <c:pt idx="1">
                  <c:v>0.17609125905568124</c:v>
                </c:pt>
                <c:pt idx="2">
                  <c:v>0.12493873660829993</c:v>
                </c:pt>
                <c:pt idx="3">
                  <c:v>9.691001300805642E-2</c:v>
                </c:pt>
                <c:pt idx="4">
                  <c:v>7.9181246047624818E-2</c:v>
                </c:pt>
                <c:pt idx="5">
                  <c:v>6.6946789630613221E-2</c:v>
                </c:pt>
                <c:pt idx="6">
                  <c:v>5.7991946977686733E-2</c:v>
                </c:pt>
                <c:pt idx="7">
                  <c:v>5.1152522447381291E-2</c:v>
                </c:pt>
                <c:pt idx="8">
                  <c:v>4.5757490560675143E-2</c:v>
                </c:pt>
              </c:numCache>
            </c:numRef>
          </c:val>
          <c:extLst>
            <c:ext xmlns:c16="http://schemas.microsoft.com/office/drawing/2014/chart" uri="{C3380CC4-5D6E-409C-BE32-E72D297353CC}">
              <c16:uniqueId val="{00000001-1922-4F3A-9039-5E242F8BD7A5}"/>
            </c:ext>
          </c:extLst>
        </c:ser>
        <c:dLbls>
          <c:showLegendKey val="0"/>
          <c:showVal val="0"/>
          <c:showCatName val="0"/>
          <c:showSerName val="0"/>
          <c:showPercent val="0"/>
          <c:showBubbleSize val="0"/>
        </c:dLbls>
        <c:gapWidth val="100"/>
        <c:overlap val="-24"/>
        <c:axId val="1152639376"/>
        <c:axId val="918382128"/>
      </c:barChart>
      <c:catAx>
        <c:axId val="11526393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8382128"/>
        <c:crosses val="autoZero"/>
        <c:auto val="1"/>
        <c:lblAlgn val="ctr"/>
        <c:lblOffset val="100"/>
        <c:noMultiLvlLbl val="0"/>
      </c:catAx>
      <c:valAx>
        <c:axId val="91838212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2639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PSU Stocks Prediction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Pred!$C$1</c:f>
              <c:strCache>
                <c:ptCount val="1"/>
                <c:pt idx="0">
                  <c:v>Actual</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Pred!$B$2:$B$1730</c:f>
              <c:numCache>
                <c:formatCode>mmm\-yy</c:formatCode>
                <c:ptCount val="247"/>
                <c:pt idx="0">
                  <c:v>44980</c:v>
                </c:pt>
                <c:pt idx="1">
                  <c:v>44981</c:v>
                </c:pt>
                <c:pt idx="2">
                  <c:v>44984</c:v>
                </c:pt>
                <c:pt idx="3">
                  <c:v>44985</c:v>
                </c:pt>
                <c:pt idx="4">
                  <c:v>44986</c:v>
                </c:pt>
                <c:pt idx="5">
                  <c:v>44987</c:v>
                </c:pt>
                <c:pt idx="6">
                  <c:v>44988</c:v>
                </c:pt>
                <c:pt idx="7">
                  <c:v>44991</c:v>
                </c:pt>
                <c:pt idx="8">
                  <c:v>44993</c:v>
                </c:pt>
                <c:pt idx="9">
                  <c:v>44994</c:v>
                </c:pt>
                <c:pt idx="10">
                  <c:v>44995</c:v>
                </c:pt>
                <c:pt idx="11">
                  <c:v>44998</c:v>
                </c:pt>
                <c:pt idx="12">
                  <c:v>44999</c:v>
                </c:pt>
                <c:pt idx="13">
                  <c:v>45000</c:v>
                </c:pt>
                <c:pt idx="14">
                  <c:v>45001</c:v>
                </c:pt>
                <c:pt idx="15">
                  <c:v>45002</c:v>
                </c:pt>
                <c:pt idx="16">
                  <c:v>45005</c:v>
                </c:pt>
                <c:pt idx="17">
                  <c:v>45006</c:v>
                </c:pt>
                <c:pt idx="18">
                  <c:v>45007</c:v>
                </c:pt>
                <c:pt idx="19">
                  <c:v>45008</c:v>
                </c:pt>
                <c:pt idx="20">
                  <c:v>45009</c:v>
                </c:pt>
                <c:pt idx="21">
                  <c:v>45012</c:v>
                </c:pt>
                <c:pt idx="22">
                  <c:v>45013</c:v>
                </c:pt>
                <c:pt idx="23">
                  <c:v>45014</c:v>
                </c:pt>
                <c:pt idx="24">
                  <c:v>45016</c:v>
                </c:pt>
                <c:pt idx="25">
                  <c:v>45019</c:v>
                </c:pt>
                <c:pt idx="26">
                  <c:v>45021</c:v>
                </c:pt>
                <c:pt idx="27">
                  <c:v>45022</c:v>
                </c:pt>
                <c:pt idx="28">
                  <c:v>45026</c:v>
                </c:pt>
                <c:pt idx="29">
                  <c:v>45027</c:v>
                </c:pt>
                <c:pt idx="30">
                  <c:v>45028</c:v>
                </c:pt>
                <c:pt idx="31">
                  <c:v>45029</c:v>
                </c:pt>
                <c:pt idx="32">
                  <c:v>45033</c:v>
                </c:pt>
                <c:pt idx="33">
                  <c:v>45034</c:v>
                </c:pt>
                <c:pt idx="34">
                  <c:v>45035</c:v>
                </c:pt>
                <c:pt idx="35">
                  <c:v>45036</c:v>
                </c:pt>
                <c:pt idx="36">
                  <c:v>45037</c:v>
                </c:pt>
                <c:pt idx="37">
                  <c:v>45040</c:v>
                </c:pt>
                <c:pt idx="38">
                  <c:v>45041</c:v>
                </c:pt>
                <c:pt idx="39">
                  <c:v>45042</c:v>
                </c:pt>
                <c:pt idx="40">
                  <c:v>45043</c:v>
                </c:pt>
                <c:pt idx="41">
                  <c:v>45044</c:v>
                </c:pt>
                <c:pt idx="42">
                  <c:v>45048</c:v>
                </c:pt>
                <c:pt idx="43">
                  <c:v>45049</c:v>
                </c:pt>
                <c:pt idx="44">
                  <c:v>45050</c:v>
                </c:pt>
                <c:pt idx="45">
                  <c:v>45051</c:v>
                </c:pt>
                <c:pt idx="46">
                  <c:v>45054</c:v>
                </c:pt>
                <c:pt idx="47">
                  <c:v>45055</c:v>
                </c:pt>
                <c:pt idx="48">
                  <c:v>45056</c:v>
                </c:pt>
                <c:pt idx="49">
                  <c:v>45057</c:v>
                </c:pt>
                <c:pt idx="50">
                  <c:v>45058</c:v>
                </c:pt>
                <c:pt idx="51">
                  <c:v>45061</c:v>
                </c:pt>
                <c:pt idx="52">
                  <c:v>45062</c:v>
                </c:pt>
                <c:pt idx="53">
                  <c:v>45063</c:v>
                </c:pt>
                <c:pt idx="54">
                  <c:v>45064</c:v>
                </c:pt>
                <c:pt idx="55">
                  <c:v>45065</c:v>
                </c:pt>
                <c:pt idx="56">
                  <c:v>45068</c:v>
                </c:pt>
                <c:pt idx="57">
                  <c:v>45069</c:v>
                </c:pt>
                <c:pt idx="58">
                  <c:v>45070</c:v>
                </c:pt>
                <c:pt idx="59">
                  <c:v>45071</c:v>
                </c:pt>
                <c:pt idx="60">
                  <c:v>45072</c:v>
                </c:pt>
                <c:pt idx="61">
                  <c:v>45075</c:v>
                </c:pt>
                <c:pt idx="62">
                  <c:v>45076</c:v>
                </c:pt>
                <c:pt idx="63">
                  <c:v>45077</c:v>
                </c:pt>
                <c:pt idx="64">
                  <c:v>45078</c:v>
                </c:pt>
                <c:pt idx="65">
                  <c:v>45079</c:v>
                </c:pt>
                <c:pt idx="66">
                  <c:v>45082</c:v>
                </c:pt>
                <c:pt idx="67">
                  <c:v>45083</c:v>
                </c:pt>
                <c:pt idx="68">
                  <c:v>45084</c:v>
                </c:pt>
                <c:pt idx="69">
                  <c:v>45085</c:v>
                </c:pt>
                <c:pt idx="70">
                  <c:v>45086</c:v>
                </c:pt>
                <c:pt idx="71">
                  <c:v>45089</c:v>
                </c:pt>
                <c:pt idx="72">
                  <c:v>45090</c:v>
                </c:pt>
                <c:pt idx="73">
                  <c:v>45091</c:v>
                </c:pt>
                <c:pt idx="74">
                  <c:v>45092</c:v>
                </c:pt>
                <c:pt idx="75">
                  <c:v>45093</c:v>
                </c:pt>
                <c:pt idx="76">
                  <c:v>45096</c:v>
                </c:pt>
                <c:pt idx="77">
                  <c:v>45097</c:v>
                </c:pt>
                <c:pt idx="78">
                  <c:v>45098</c:v>
                </c:pt>
                <c:pt idx="79">
                  <c:v>45099</c:v>
                </c:pt>
                <c:pt idx="80">
                  <c:v>45100</c:v>
                </c:pt>
                <c:pt idx="81">
                  <c:v>45103</c:v>
                </c:pt>
                <c:pt idx="82">
                  <c:v>45104</c:v>
                </c:pt>
                <c:pt idx="83">
                  <c:v>45105</c:v>
                </c:pt>
                <c:pt idx="84">
                  <c:v>45107</c:v>
                </c:pt>
                <c:pt idx="85">
                  <c:v>45110</c:v>
                </c:pt>
                <c:pt idx="86">
                  <c:v>45111</c:v>
                </c:pt>
                <c:pt idx="87">
                  <c:v>45112</c:v>
                </c:pt>
                <c:pt idx="88">
                  <c:v>45113</c:v>
                </c:pt>
                <c:pt idx="89">
                  <c:v>45114</c:v>
                </c:pt>
                <c:pt idx="90">
                  <c:v>45117</c:v>
                </c:pt>
                <c:pt idx="91">
                  <c:v>45118</c:v>
                </c:pt>
                <c:pt idx="92">
                  <c:v>45119</c:v>
                </c:pt>
                <c:pt idx="93">
                  <c:v>45120</c:v>
                </c:pt>
                <c:pt idx="94">
                  <c:v>45121</c:v>
                </c:pt>
                <c:pt idx="95">
                  <c:v>45124</c:v>
                </c:pt>
                <c:pt idx="96">
                  <c:v>45125</c:v>
                </c:pt>
                <c:pt idx="97">
                  <c:v>45126</c:v>
                </c:pt>
                <c:pt idx="98">
                  <c:v>45127</c:v>
                </c:pt>
                <c:pt idx="99">
                  <c:v>45128</c:v>
                </c:pt>
                <c:pt idx="100">
                  <c:v>45131</c:v>
                </c:pt>
                <c:pt idx="101">
                  <c:v>45132</c:v>
                </c:pt>
                <c:pt idx="102">
                  <c:v>45133</c:v>
                </c:pt>
                <c:pt idx="103">
                  <c:v>45134</c:v>
                </c:pt>
                <c:pt idx="104">
                  <c:v>45135</c:v>
                </c:pt>
                <c:pt idx="105">
                  <c:v>45138</c:v>
                </c:pt>
                <c:pt idx="106">
                  <c:v>45139</c:v>
                </c:pt>
                <c:pt idx="107">
                  <c:v>45140</c:v>
                </c:pt>
                <c:pt idx="108">
                  <c:v>45141</c:v>
                </c:pt>
                <c:pt idx="109">
                  <c:v>45142</c:v>
                </c:pt>
                <c:pt idx="110">
                  <c:v>45145</c:v>
                </c:pt>
                <c:pt idx="111">
                  <c:v>45146</c:v>
                </c:pt>
                <c:pt idx="112">
                  <c:v>45147</c:v>
                </c:pt>
                <c:pt idx="113">
                  <c:v>45148</c:v>
                </c:pt>
                <c:pt idx="114">
                  <c:v>45149</c:v>
                </c:pt>
                <c:pt idx="115">
                  <c:v>45152</c:v>
                </c:pt>
                <c:pt idx="116">
                  <c:v>45154</c:v>
                </c:pt>
                <c:pt idx="117">
                  <c:v>45155</c:v>
                </c:pt>
                <c:pt idx="118">
                  <c:v>45156</c:v>
                </c:pt>
                <c:pt idx="119">
                  <c:v>45159</c:v>
                </c:pt>
                <c:pt idx="120">
                  <c:v>45160</c:v>
                </c:pt>
                <c:pt idx="121">
                  <c:v>45161</c:v>
                </c:pt>
                <c:pt idx="122">
                  <c:v>45162</c:v>
                </c:pt>
                <c:pt idx="123">
                  <c:v>45163</c:v>
                </c:pt>
                <c:pt idx="124">
                  <c:v>45166</c:v>
                </c:pt>
                <c:pt idx="125">
                  <c:v>45167</c:v>
                </c:pt>
                <c:pt idx="126">
                  <c:v>45168</c:v>
                </c:pt>
                <c:pt idx="127">
                  <c:v>45169</c:v>
                </c:pt>
                <c:pt idx="128">
                  <c:v>45170</c:v>
                </c:pt>
                <c:pt idx="129">
                  <c:v>45173</c:v>
                </c:pt>
                <c:pt idx="130">
                  <c:v>45174</c:v>
                </c:pt>
                <c:pt idx="131">
                  <c:v>45175</c:v>
                </c:pt>
                <c:pt idx="132">
                  <c:v>45176</c:v>
                </c:pt>
                <c:pt idx="133">
                  <c:v>45177</c:v>
                </c:pt>
                <c:pt idx="134">
                  <c:v>45180</c:v>
                </c:pt>
                <c:pt idx="135">
                  <c:v>45181</c:v>
                </c:pt>
                <c:pt idx="136">
                  <c:v>45182</c:v>
                </c:pt>
                <c:pt idx="137">
                  <c:v>45183</c:v>
                </c:pt>
                <c:pt idx="138">
                  <c:v>45184</c:v>
                </c:pt>
                <c:pt idx="139">
                  <c:v>45187</c:v>
                </c:pt>
                <c:pt idx="140">
                  <c:v>45189</c:v>
                </c:pt>
                <c:pt idx="141">
                  <c:v>45190</c:v>
                </c:pt>
                <c:pt idx="142">
                  <c:v>45191</c:v>
                </c:pt>
                <c:pt idx="143">
                  <c:v>45194</c:v>
                </c:pt>
                <c:pt idx="144">
                  <c:v>45195</c:v>
                </c:pt>
                <c:pt idx="145">
                  <c:v>45196</c:v>
                </c:pt>
                <c:pt idx="146">
                  <c:v>45197</c:v>
                </c:pt>
                <c:pt idx="147">
                  <c:v>45198</c:v>
                </c:pt>
                <c:pt idx="148">
                  <c:v>45202</c:v>
                </c:pt>
                <c:pt idx="149">
                  <c:v>45203</c:v>
                </c:pt>
                <c:pt idx="150">
                  <c:v>45204</c:v>
                </c:pt>
                <c:pt idx="151">
                  <c:v>45205</c:v>
                </c:pt>
                <c:pt idx="152">
                  <c:v>45208</c:v>
                </c:pt>
                <c:pt idx="153">
                  <c:v>45209</c:v>
                </c:pt>
                <c:pt idx="154">
                  <c:v>45210</c:v>
                </c:pt>
                <c:pt idx="155">
                  <c:v>45211</c:v>
                </c:pt>
                <c:pt idx="156">
                  <c:v>45212</c:v>
                </c:pt>
                <c:pt idx="157">
                  <c:v>45215</c:v>
                </c:pt>
                <c:pt idx="158">
                  <c:v>45216</c:v>
                </c:pt>
                <c:pt idx="159">
                  <c:v>45217</c:v>
                </c:pt>
                <c:pt idx="160">
                  <c:v>45218</c:v>
                </c:pt>
                <c:pt idx="161">
                  <c:v>45219</c:v>
                </c:pt>
                <c:pt idx="162">
                  <c:v>45222</c:v>
                </c:pt>
                <c:pt idx="163">
                  <c:v>45224</c:v>
                </c:pt>
                <c:pt idx="164">
                  <c:v>45225</c:v>
                </c:pt>
                <c:pt idx="165">
                  <c:v>45226</c:v>
                </c:pt>
                <c:pt idx="166">
                  <c:v>45229</c:v>
                </c:pt>
                <c:pt idx="167">
                  <c:v>45230</c:v>
                </c:pt>
                <c:pt idx="168">
                  <c:v>45231</c:v>
                </c:pt>
                <c:pt idx="169">
                  <c:v>45232</c:v>
                </c:pt>
                <c:pt idx="170">
                  <c:v>45233</c:v>
                </c:pt>
                <c:pt idx="171">
                  <c:v>45236</c:v>
                </c:pt>
                <c:pt idx="172">
                  <c:v>45237</c:v>
                </c:pt>
                <c:pt idx="173">
                  <c:v>45238</c:v>
                </c:pt>
                <c:pt idx="174">
                  <c:v>45239</c:v>
                </c:pt>
                <c:pt idx="175">
                  <c:v>45240</c:v>
                </c:pt>
                <c:pt idx="176">
                  <c:v>45243</c:v>
                </c:pt>
                <c:pt idx="177">
                  <c:v>45245</c:v>
                </c:pt>
                <c:pt idx="178">
                  <c:v>45246</c:v>
                </c:pt>
                <c:pt idx="179">
                  <c:v>45247</c:v>
                </c:pt>
                <c:pt idx="180">
                  <c:v>45250</c:v>
                </c:pt>
                <c:pt idx="181">
                  <c:v>45251</c:v>
                </c:pt>
                <c:pt idx="182">
                  <c:v>45252</c:v>
                </c:pt>
                <c:pt idx="183">
                  <c:v>45253</c:v>
                </c:pt>
                <c:pt idx="184">
                  <c:v>45254</c:v>
                </c:pt>
                <c:pt idx="185">
                  <c:v>45258</c:v>
                </c:pt>
                <c:pt idx="186">
                  <c:v>45259</c:v>
                </c:pt>
                <c:pt idx="187">
                  <c:v>45260</c:v>
                </c:pt>
                <c:pt idx="188">
                  <c:v>45261</c:v>
                </c:pt>
                <c:pt idx="189">
                  <c:v>45264</c:v>
                </c:pt>
                <c:pt idx="190">
                  <c:v>45265</c:v>
                </c:pt>
                <c:pt idx="191">
                  <c:v>45266</c:v>
                </c:pt>
                <c:pt idx="192">
                  <c:v>45267</c:v>
                </c:pt>
                <c:pt idx="193">
                  <c:v>45268</c:v>
                </c:pt>
                <c:pt idx="194">
                  <c:v>45271</c:v>
                </c:pt>
                <c:pt idx="195">
                  <c:v>45272</c:v>
                </c:pt>
                <c:pt idx="196">
                  <c:v>45273</c:v>
                </c:pt>
                <c:pt idx="197">
                  <c:v>45274</c:v>
                </c:pt>
                <c:pt idx="198">
                  <c:v>45275</c:v>
                </c:pt>
                <c:pt idx="199">
                  <c:v>45278</c:v>
                </c:pt>
                <c:pt idx="200">
                  <c:v>45279</c:v>
                </c:pt>
                <c:pt idx="201">
                  <c:v>45280</c:v>
                </c:pt>
                <c:pt idx="202">
                  <c:v>45281</c:v>
                </c:pt>
                <c:pt idx="203">
                  <c:v>45282</c:v>
                </c:pt>
                <c:pt idx="204">
                  <c:v>45286</c:v>
                </c:pt>
                <c:pt idx="205">
                  <c:v>45287</c:v>
                </c:pt>
                <c:pt idx="206">
                  <c:v>45288</c:v>
                </c:pt>
                <c:pt idx="207">
                  <c:v>45289</c:v>
                </c:pt>
                <c:pt idx="208">
                  <c:v>45292</c:v>
                </c:pt>
                <c:pt idx="209">
                  <c:v>45293</c:v>
                </c:pt>
                <c:pt idx="210">
                  <c:v>45294</c:v>
                </c:pt>
                <c:pt idx="211">
                  <c:v>45295</c:v>
                </c:pt>
                <c:pt idx="212">
                  <c:v>45296</c:v>
                </c:pt>
                <c:pt idx="213">
                  <c:v>45299</c:v>
                </c:pt>
                <c:pt idx="214">
                  <c:v>45300</c:v>
                </c:pt>
                <c:pt idx="215">
                  <c:v>45301</c:v>
                </c:pt>
                <c:pt idx="216">
                  <c:v>45302</c:v>
                </c:pt>
                <c:pt idx="217">
                  <c:v>45303</c:v>
                </c:pt>
                <c:pt idx="218">
                  <c:v>45306</c:v>
                </c:pt>
                <c:pt idx="219">
                  <c:v>45307</c:v>
                </c:pt>
                <c:pt idx="220">
                  <c:v>45308</c:v>
                </c:pt>
                <c:pt idx="221">
                  <c:v>45309</c:v>
                </c:pt>
                <c:pt idx="222">
                  <c:v>45310</c:v>
                </c:pt>
                <c:pt idx="223">
                  <c:v>45314</c:v>
                </c:pt>
                <c:pt idx="224">
                  <c:v>45315</c:v>
                </c:pt>
                <c:pt idx="225">
                  <c:v>45316</c:v>
                </c:pt>
                <c:pt idx="226">
                  <c:v>45320</c:v>
                </c:pt>
                <c:pt idx="227">
                  <c:v>45321</c:v>
                </c:pt>
                <c:pt idx="228">
                  <c:v>45322</c:v>
                </c:pt>
                <c:pt idx="229">
                  <c:v>45323</c:v>
                </c:pt>
                <c:pt idx="230">
                  <c:v>45324</c:v>
                </c:pt>
                <c:pt idx="231">
                  <c:v>45327</c:v>
                </c:pt>
                <c:pt idx="232">
                  <c:v>45328</c:v>
                </c:pt>
                <c:pt idx="233">
                  <c:v>45329</c:v>
                </c:pt>
                <c:pt idx="234">
                  <c:v>45330</c:v>
                </c:pt>
                <c:pt idx="235">
                  <c:v>45331</c:v>
                </c:pt>
                <c:pt idx="236">
                  <c:v>45334</c:v>
                </c:pt>
                <c:pt idx="237">
                  <c:v>45335</c:v>
                </c:pt>
                <c:pt idx="238">
                  <c:v>45336</c:v>
                </c:pt>
                <c:pt idx="239">
                  <c:v>45337</c:v>
                </c:pt>
                <c:pt idx="240">
                  <c:v>45338</c:v>
                </c:pt>
                <c:pt idx="241">
                  <c:v>45341</c:v>
                </c:pt>
                <c:pt idx="242">
                  <c:v>45342</c:v>
                </c:pt>
                <c:pt idx="243">
                  <c:v>45343</c:v>
                </c:pt>
                <c:pt idx="244">
                  <c:v>45344</c:v>
                </c:pt>
                <c:pt idx="245">
                  <c:v>45345</c:v>
                </c:pt>
                <c:pt idx="246">
                  <c:v>45348</c:v>
                </c:pt>
              </c:numCache>
            </c:numRef>
          </c:xVal>
          <c:yVal>
            <c:numRef>
              <c:f>Pred!$C$2:$C$1730</c:f>
              <c:numCache>
                <c:formatCode>General</c:formatCode>
                <c:ptCount val="247"/>
                <c:pt idx="0">
                  <c:v>521</c:v>
                </c:pt>
                <c:pt idx="1">
                  <c:v>521.04998779296795</c:v>
                </c:pt>
                <c:pt idx="2">
                  <c:v>527.70001220703102</c:v>
                </c:pt>
                <c:pt idx="3">
                  <c:v>522.79998779296795</c:v>
                </c:pt>
                <c:pt idx="4">
                  <c:v>536.70001220703102</c:v>
                </c:pt>
                <c:pt idx="5">
                  <c:v>533.75</c:v>
                </c:pt>
                <c:pt idx="6">
                  <c:v>561.20001220703102</c:v>
                </c:pt>
                <c:pt idx="7">
                  <c:v>561.70001220703102</c:v>
                </c:pt>
                <c:pt idx="8">
                  <c:v>564.79998779296795</c:v>
                </c:pt>
                <c:pt idx="9">
                  <c:v>558.90002441406205</c:v>
                </c:pt>
                <c:pt idx="10">
                  <c:v>547.34997558593705</c:v>
                </c:pt>
                <c:pt idx="11">
                  <c:v>530</c:v>
                </c:pt>
                <c:pt idx="12">
                  <c:v>525.40002441406205</c:v>
                </c:pt>
                <c:pt idx="13">
                  <c:v>517.54998779296795</c:v>
                </c:pt>
                <c:pt idx="14">
                  <c:v>524.5</c:v>
                </c:pt>
                <c:pt idx="15">
                  <c:v>529.79998779296795</c:v>
                </c:pt>
                <c:pt idx="16">
                  <c:v>519.20001220703102</c:v>
                </c:pt>
                <c:pt idx="17">
                  <c:v>521.84997558593705</c:v>
                </c:pt>
                <c:pt idx="18">
                  <c:v>521.54998779296795</c:v>
                </c:pt>
                <c:pt idx="19">
                  <c:v>512.75</c:v>
                </c:pt>
                <c:pt idx="20">
                  <c:v>505.350006103515</c:v>
                </c:pt>
                <c:pt idx="21">
                  <c:v>510.14999389648398</c:v>
                </c:pt>
                <c:pt idx="22">
                  <c:v>508.100006103515</c:v>
                </c:pt>
                <c:pt idx="23">
                  <c:v>516.5</c:v>
                </c:pt>
                <c:pt idx="24">
                  <c:v>523.75</c:v>
                </c:pt>
                <c:pt idx="25">
                  <c:v>526.75</c:v>
                </c:pt>
                <c:pt idx="26">
                  <c:v>523</c:v>
                </c:pt>
                <c:pt idx="27">
                  <c:v>527.65002441406205</c:v>
                </c:pt>
                <c:pt idx="28">
                  <c:v>526.29998779296795</c:v>
                </c:pt>
                <c:pt idx="29">
                  <c:v>532.09997558593705</c:v>
                </c:pt>
                <c:pt idx="30">
                  <c:v>528.20001220703102</c:v>
                </c:pt>
                <c:pt idx="31">
                  <c:v>532.95001220703102</c:v>
                </c:pt>
                <c:pt idx="32">
                  <c:v>544</c:v>
                </c:pt>
                <c:pt idx="33">
                  <c:v>545.84997558593705</c:v>
                </c:pt>
                <c:pt idx="34">
                  <c:v>540.29998779296795</c:v>
                </c:pt>
                <c:pt idx="35">
                  <c:v>544.79998779296795</c:v>
                </c:pt>
                <c:pt idx="36">
                  <c:v>543.15002441406205</c:v>
                </c:pt>
                <c:pt idx="37">
                  <c:v>554.59997558593705</c:v>
                </c:pt>
                <c:pt idx="38">
                  <c:v>561.79998779296795</c:v>
                </c:pt>
                <c:pt idx="39">
                  <c:v>566.34997558593705</c:v>
                </c:pt>
                <c:pt idx="40">
                  <c:v>564.75</c:v>
                </c:pt>
                <c:pt idx="41">
                  <c:v>578.29998779296795</c:v>
                </c:pt>
                <c:pt idx="42">
                  <c:v>575.29998779296795</c:v>
                </c:pt>
                <c:pt idx="43">
                  <c:v>570.5</c:v>
                </c:pt>
                <c:pt idx="44">
                  <c:v>580</c:v>
                </c:pt>
                <c:pt idx="45">
                  <c:v>576.5</c:v>
                </c:pt>
                <c:pt idx="46">
                  <c:v>583.59997558593705</c:v>
                </c:pt>
                <c:pt idx="47">
                  <c:v>573.5</c:v>
                </c:pt>
                <c:pt idx="48">
                  <c:v>572.20001220703102</c:v>
                </c:pt>
                <c:pt idx="49">
                  <c:v>573.45001220703102</c:v>
                </c:pt>
                <c:pt idx="50">
                  <c:v>578.15002441406205</c:v>
                </c:pt>
                <c:pt idx="51">
                  <c:v>581.90002441406205</c:v>
                </c:pt>
                <c:pt idx="52">
                  <c:v>586.29998779296795</c:v>
                </c:pt>
                <c:pt idx="53">
                  <c:v>586.29998779296795</c:v>
                </c:pt>
                <c:pt idx="54">
                  <c:v>574.20001220703102</c:v>
                </c:pt>
                <c:pt idx="55">
                  <c:v>575.15002441406205</c:v>
                </c:pt>
                <c:pt idx="56">
                  <c:v>577.15002441406205</c:v>
                </c:pt>
                <c:pt idx="57">
                  <c:v>581.59997558593705</c:v>
                </c:pt>
                <c:pt idx="58">
                  <c:v>582.70001220703102</c:v>
                </c:pt>
                <c:pt idx="59">
                  <c:v>581.25</c:v>
                </c:pt>
                <c:pt idx="60">
                  <c:v>586</c:v>
                </c:pt>
                <c:pt idx="61">
                  <c:v>595</c:v>
                </c:pt>
                <c:pt idx="62">
                  <c:v>592.79998779296795</c:v>
                </c:pt>
                <c:pt idx="63">
                  <c:v>579.84997558593705</c:v>
                </c:pt>
                <c:pt idx="64">
                  <c:v>582.75</c:v>
                </c:pt>
                <c:pt idx="65">
                  <c:v>587.20001220703102</c:v>
                </c:pt>
                <c:pt idx="66">
                  <c:v>587.20001220703102</c:v>
                </c:pt>
                <c:pt idx="67">
                  <c:v>585.34997558593705</c:v>
                </c:pt>
                <c:pt idx="68">
                  <c:v>589.20001220703102</c:v>
                </c:pt>
                <c:pt idx="69">
                  <c:v>588.5</c:v>
                </c:pt>
                <c:pt idx="70">
                  <c:v>578.70001220703102</c:v>
                </c:pt>
                <c:pt idx="71">
                  <c:v>578.65002441406205</c:v>
                </c:pt>
                <c:pt idx="72">
                  <c:v>576.40002441406205</c:v>
                </c:pt>
                <c:pt idx="73">
                  <c:v>576.54998779296795</c:v>
                </c:pt>
                <c:pt idx="74">
                  <c:v>566.5</c:v>
                </c:pt>
                <c:pt idx="75">
                  <c:v>571.25</c:v>
                </c:pt>
                <c:pt idx="76">
                  <c:v>568.84997558593705</c:v>
                </c:pt>
                <c:pt idx="77">
                  <c:v>567.40002441406205</c:v>
                </c:pt>
                <c:pt idx="78">
                  <c:v>566.34997558593705</c:v>
                </c:pt>
                <c:pt idx="79">
                  <c:v>562.95001220703102</c:v>
                </c:pt>
                <c:pt idx="80">
                  <c:v>554.59997558593705</c:v>
                </c:pt>
                <c:pt idx="81">
                  <c:v>557.04998779296795</c:v>
                </c:pt>
                <c:pt idx="82">
                  <c:v>566.09997558593705</c:v>
                </c:pt>
                <c:pt idx="83">
                  <c:v>569.79998779296795</c:v>
                </c:pt>
                <c:pt idx="84">
                  <c:v>572.84997558593705</c:v>
                </c:pt>
                <c:pt idx="85">
                  <c:v>585.45001220703102</c:v>
                </c:pt>
                <c:pt idx="86">
                  <c:v>589.25</c:v>
                </c:pt>
                <c:pt idx="87">
                  <c:v>590.59997558593705</c:v>
                </c:pt>
                <c:pt idx="88">
                  <c:v>592.5</c:v>
                </c:pt>
                <c:pt idx="89">
                  <c:v>593.59997558593705</c:v>
                </c:pt>
                <c:pt idx="90">
                  <c:v>592.59997558593705</c:v>
                </c:pt>
                <c:pt idx="91">
                  <c:v>588.54998779296795</c:v>
                </c:pt>
                <c:pt idx="92">
                  <c:v>589.25</c:v>
                </c:pt>
                <c:pt idx="93">
                  <c:v>585.65002441406205</c:v>
                </c:pt>
                <c:pt idx="94">
                  <c:v>584.40002441406205</c:v>
                </c:pt>
                <c:pt idx="95">
                  <c:v>601.09997558593705</c:v>
                </c:pt>
                <c:pt idx="96">
                  <c:v>592.34997558593705</c:v>
                </c:pt>
                <c:pt idx="97">
                  <c:v>601.45001220703102</c:v>
                </c:pt>
                <c:pt idx="98">
                  <c:v>610.04998779296795</c:v>
                </c:pt>
                <c:pt idx="99">
                  <c:v>615.09997558593705</c:v>
                </c:pt>
                <c:pt idx="100">
                  <c:v>617.65002441406205</c:v>
                </c:pt>
                <c:pt idx="101">
                  <c:v>609.59997558593705</c:v>
                </c:pt>
                <c:pt idx="102">
                  <c:v>615.15002441406205</c:v>
                </c:pt>
                <c:pt idx="103">
                  <c:v>616.54998779296795</c:v>
                </c:pt>
                <c:pt idx="104">
                  <c:v>616.04998779296795</c:v>
                </c:pt>
                <c:pt idx="105">
                  <c:v>620.20001220703102</c:v>
                </c:pt>
                <c:pt idx="106">
                  <c:v>611.84997558593705</c:v>
                </c:pt>
                <c:pt idx="107">
                  <c:v>598.45001220703102</c:v>
                </c:pt>
                <c:pt idx="108">
                  <c:v>590.5</c:v>
                </c:pt>
                <c:pt idx="109">
                  <c:v>573.29998779296795</c:v>
                </c:pt>
                <c:pt idx="110">
                  <c:v>567.90002441406205</c:v>
                </c:pt>
                <c:pt idx="111">
                  <c:v>573.09997558593705</c:v>
                </c:pt>
                <c:pt idx="112">
                  <c:v>573.75</c:v>
                </c:pt>
                <c:pt idx="113">
                  <c:v>573.65002441406205</c:v>
                </c:pt>
                <c:pt idx="114">
                  <c:v>574.15002441406205</c:v>
                </c:pt>
                <c:pt idx="115">
                  <c:v>560.79998779296795</c:v>
                </c:pt>
                <c:pt idx="116">
                  <c:v>565.34997558593705</c:v>
                </c:pt>
                <c:pt idx="117">
                  <c:v>572.15002441406205</c:v>
                </c:pt>
                <c:pt idx="118">
                  <c:v>572.95001220703102</c:v>
                </c:pt>
                <c:pt idx="119">
                  <c:v>571.70001220703102</c:v>
                </c:pt>
                <c:pt idx="120">
                  <c:v>568.5</c:v>
                </c:pt>
                <c:pt idx="121">
                  <c:v>576.90002441406205</c:v>
                </c:pt>
                <c:pt idx="122">
                  <c:v>576.95001220703102</c:v>
                </c:pt>
                <c:pt idx="123">
                  <c:v>569.95001220703102</c:v>
                </c:pt>
                <c:pt idx="124">
                  <c:v>572.84997558593705</c:v>
                </c:pt>
                <c:pt idx="125">
                  <c:v>574.84997558593705</c:v>
                </c:pt>
                <c:pt idx="126">
                  <c:v>567.40002441406205</c:v>
                </c:pt>
                <c:pt idx="127">
                  <c:v>561.34997558593705</c:v>
                </c:pt>
                <c:pt idx="128">
                  <c:v>569.54998779296795</c:v>
                </c:pt>
                <c:pt idx="129">
                  <c:v>575.54998779296795</c:v>
                </c:pt>
                <c:pt idx="130">
                  <c:v>573</c:v>
                </c:pt>
                <c:pt idx="131">
                  <c:v>570.5</c:v>
                </c:pt>
                <c:pt idx="132">
                  <c:v>579.04998779296795</c:v>
                </c:pt>
                <c:pt idx="133">
                  <c:v>583.45001220703102</c:v>
                </c:pt>
                <c:pt idx="134">
                  <c:v>591.70001220703102</c:v>
                </c:pt>
                <c:pt idx="135">
                  <c:v>588.34997558593705</c:v>
                </c:pt>
                <c:pt idx="136">
                  <c:v>596.45001220703102</c:v>
                </c:pt>
                <c:pt idx="137">
                  <c:v>597.29998779296795</c:v>
                </c:pt>
                <c:pt idx="138">
                  <c:v>598.79998779296795</c:v>
                </c:pt>
                <c:pt idx="139">
                  <c:v>603.95001220703102</c:v>
                </c:pt>
                <c:pt idx="140">
                  <c:v>601.09997558593705</c:v>
                </c:pt>
                <c:pt idx="141">
                  <c:v>588.15002441406205</c:v>
                </c:pt>
                <c:pt idx="142">
                  <c:v>598.15002441406205</c:v>
                </c:pt>
                <c:pt idx="143">
                  <c:v>594.04998779296795</c:v>
                </c:pt>
                <c:pt idx="144">
                  <c:v>594.40002441406205</c:v>
                </c:pt>
                <c:pt idx="145">
                  <c:v>589.75</c:v>
                </c:pt>
                <c:pt idx="146">
                  <c:v>589.95001220703102</c:v>
                </c:pt>
                <c:pt idx="147">
                  <c:v>598.54998779296795</c:v>
                </c:pt>
                <c:pt idx="148">
                  <c:v>602.95001220703102</c:v>
                </c:pt>
                <c:pt idx="149">
                  <c:v>586.25</c:v>
                </c:pt>
                <c:pt idx="150">
                  <c:v>592.15002441406205</c:v>
                </c:pt>
                <c:pt idx="151">
                  <c:v>594.25</c:v>
                </c:pt>
                <c:pt idx="152">
                  <c:v>585.09997558593705</c:v>
                </c:pt>
                <c:pt idx="153">
                  <c:v>591.65002441406205</c:v>
                </c:pt>
                <c:pt idx="154">
                  <c:v>588.34997558593705</c:v>
                </c:pt>
                <c:pt idx="155">
                  <c:v>586.04998779296795</c:v>
                </c:pt>
                <c:pt idx="156">
                  <c:v>576.15002441406205</c:v>
                </c:pt>
                <c:pt idx="157">
                  <c:v>575.65002441406205</c:v>
                </c:pt>
                <c:pt idx="158">
                  <c:v>576.45001220703102</c:v>
                </c:pt>
                <c:pt idx="159">
                  <c:v>572.65002441406205</c:v>
                </c:pt>
                <c:pt idx="160">
                  <c:v>571.20001220703102</c:v>
                </c:pt>
                <c:pt idx="161">
                  <c:v>563.09997558593705</c:v>
                </c:pt>
                <c:pt idx="162">
                  <c:v>552.95001220703102</c:v>
                </c:pt>
                <c:pt idx="163">
                  <c:v>556.20001220703102</c:v>
                </c:pt>
                <c:pt idx="164">
                  <c:v>547</c:v>
                </c:pt>
                <c:pt idx="165">
                  <c:v>561.15002441406205</c:v>
                </c:pt>
                <c:pt idx="166">
                  <c:v>565.20001220703102</c:v>
                </c:pt>
                <c:pt idx="167">
                  <c:v>565.54998779296795</c:v>
                </c:pt>
                <c:pt idx="168">
                  <c:v>566.40002441406205</c:v>
                </c:pt>
                <c:pt idx="169">
                  <c:v>572.09997558593705</c:v>
                </c:pt>
                <c:pt idx="170">
                  <c:v>578.15002441406205</c:v>
                </c:pt>
                <c:pt idx="171">
                  <c:v>574.34997558593705</c:v>
                </c:pt>
                <c:pt idx="172">
                  <c:v>579.75</c:v>
                </c:pt>
                <c:pt idx="173">
                  <c:v>580.29998779296795</c:v>
                </c:pt>
                <c:pt idx="174">
                  <c:v>578.34997558593705</c:v>
                </c:pt>
                <c:pt idx="175">
                  <c:v>579.5</c:v>
                </c:pt>
                <c:pt idx="176">
                  <c:v>581.34997558593705</c:v>
                </c:pt>
                <c:pt idx="177">
                  <c:v>584.70001220703102</c:v>
                </c:pt>
                <c:pt idx="178">
                  <c:v>584.65002441406205</c:v>
                </c:pt>
                <c:pt idx="179">
                  <c:v>563.04998779296795</c:v>
                </c:pt>
                <c:pt idx="180">
                  <c:v>563.75</c:v>
                </c:pt>
                <c:pt idx="181">
                  <c:v>561.5</c:v>
                </c:pt>
                <c:pt idx="182">
                  <c:v>558.95001220703102</c:v>
                </c:pt>
                <c:pt idx="183">
                  <c:v>559.95001220703102</c:v>
                </c:pt>
                <c:pt idx="184">
                  <c:v>560.34997558593705</c:v>
                </c:pt>
                <c:pt idx="185">
                  <c:v>564.45001220703102</c:v>
                </c:pt>
                <c:pt idx="186">
                  <c:v>568.59997558593705</c:v>
                </c:pt>
                <c:pt idx="187">
                  <c:v>564.75</c:v>
                </c:pt>
                <c:pt idx="188">
                  <c:v>571.75</c:v>
                </c:pt>
                <c:pt idx="189">
                  <c:v>594.70001220703102</c:v>
                </c:pt>
                <c:pt idx="190">
                  <c:v>608.25</c:v>
                </c:pt>
                <c:pt idx="191">
                  <c:v>608.45001220703102</c:v>
                </c:pt>
                <c:pt idx="192">
                  <c:v>611.70001220703102</c:v>
                </c:pt>
                <c:pt idx="193">
                  <c:v>614.15002441406205</c:v>
                </c:pt>
                <c:pt idx="194">
                  <c:v>614.25</c:v>
                </c:pt>
                <c:pt idx="195">
                  <c:v>612.40002441406205</c:v>
                </c:pt>
                <c:pt idx="196">
                  <c:v>619.84997558593705</c:v>
                </c:pt>
                <c:pt idx="197">
                  <c:v>623.65002441406205</c:v>
                </c:pt>
                <c:pt idx="198">
                  <c:v>648.25</c:v>
                </c:pt>
                <c:pt idx="199">
                  <c:v>648.5</c:v>
                </c:pt>
                <c:pt idx="200">
                  <c:v>655.40002441406205</c:v>
                </c:pt>
                <c:pt idx="201">
                  <c:v>636.45001220703102</c:v>
                </c:pt>
                <c:pt idx="202">
                  <c:v>643.75</c:v>
                </c:pt>
                <c:pt idx="203">
                  <c:v>636.75</c:v>
                </c:pt>
                <c:pt idx="204">
                  <c:v>638.04998779296795</c:v>
                </c:pt>
                <c:pt idx="205">
                  <c:v>648.54998779296795</c:v>
                </c:pt>
                <c:pt idx="206">
                  <c:v>651.40002441406205</c:v>
                </c:pt>
                <c:pt idx="207">
                  <c:v>642.04998779296795</c:v>
                </c:pt>
                <c:pt idx="208">
                  <c:v>641.34997558593705</c:v>
                </c:pt>
                <c:pt idx="209">
                  <c:v>639.45001220703102</c:v>
                </c:pt>
                <c:pt idx="210">
                  <c:v>643.45001220703102</c:v>
                </c:pt>
                <c:pt idx="211">
                  <c:v>642.75</c:v>
                </c:pt>
                <c:pt idx="212">
                  <c:v>641.95001220703102</c:v>
                </c:pt>
                <c:pt idx="213">
                  <c:v>627</c:v>
                </c:pt>
                <c:pt idx="214">
                  <c:v>625.40002441406205</c:v>
                </c:pt>
                <c:pt idx="215">
                  <c:v>621.75</c:v>
                </c:pt>
                <c:pt idx="216">
                  <c:v>620.20001220703102</c:v>
                </c:pt>
                <c:pt idx="217">
                  <c:v>633.59997558593705</c:v>
                </c:pt>
                <c:pt idx="218">
                  <c:v>640.09997558593705</c:v>
                </c:pt>
                <c:pt idx="219">
                  <c:v>636.90002441406205</c:v>
                </c:pt>
                <c:pt idx="220">
                  <c:v>626</c:v>
                </c:pt>
                <c:pt idx="221">
                  <c:v>628.29998779296795</c:v>
                </c:pt>
                <c:pt idx="222">
                  <c:v>627.75</c:v>
                </c:pt>
                <c:pt idx="223">
                  <c:v>605.09997558593705</c:v>
                </c:pt>
                <c:pt idx="224">
                  <c:v>618.29998779296795</c:v>
                </c:pt>
                <c:pt idx="225">
                  <c:v>612.75</c:v>
                </c:pt>
                <c:pt idx="226">
                  <c:v>622.95001220703102</c:v>
                </c:pt>
                <c:pt idx="227">
                  <c:v>626.75</c:v>
                </c:pt>
                <c:pt idx="228">
                  <c:v>640.5</c:v>
                </c:pt>
                <c:pt idx="229">
                  <c:v>647.65002441406205</c:v>
                </c:pt>
                <c:pt idx="230">
                  <c:v>649.65002441406205</c:v>
                </c:pt>
                <c:pt idx="231">
                  <c:v>642.95001220703102</c:v>
                </c:pt>
                <c:pt idx="232">
                  <c:v>650.25</c:v>
                </c:pt>
                <c:pt idx="233">
                  <c:v>675.25</c:v>
                </c:pt>
                <c:pt idx="234">
                  <c:v>699.54998779296795</c:v>
                </c:pt>
                <c:pt idx="235">
                  <c:v>725.25</c:v>
                </c:pt>
                <c:pt idx="236">
                  <c:v>707.90002441406205</c:v>
                </c:pt>
                <c:pt idx="237">
                  <c:v>713.45001220703102</c:v>
                </c:pt>
                <c:pt idx="238">
                  <c:v>743.40002441406205</c:v>
                </c:pt>
                <c:pt idx="239">
                  <c:v>761.70001220703102</c:v>
                </c:pt>
                <c:pt idx="240">
                  <c:v>754.70001220703102</c:v>
                </c:pt>
                <c:pt idx="241">
                  <c:v>759.25</c:v>
                </c:pt>
                <c:pt idx="242">
                  <c:v>760.09997558593705</c:v>
                </c:pt>
                <c:pt idx="243">
                  <c:v>771.5</c:v>
                </c:pt>
                <c:pt idx="244">
                  <c:v>765.90002441406205</c:v>
                </c:pt>
                <c:pt idx="245">
                  <c:v>759.04998779296795</c:v>
                </c:pt>
                <c:pt idx="246">
                  <c:v>754.75</c:v>
                </c:pt>
              </c:numCache>
            </c:numRef>
          </c:yVal>
          <c:smooth val="0"/>
          <c:extLst>
            <c:ext xmlns:c16="http://schemas.microsoft.com/office/drawing/2014/chart" uri="{C3380CC4-5D6E-409C-BE32-E72D297353CC}">
              <c16:uniqueId val="{00000000-D4F4-490C-9CB9-E0DC9BB87246}"/>
            </c:ext>
          </c:extLst>
        </c:ser>
        <c:ser>
          <c:idx val="1"/>
          <c:order val="1"/>
          <c:tx>
            <c:strRef>
              <c:f>Pred!$D$1</c:f>
              <c:strCache>
                <c:ptCount val="1"/>
                <c:pt idx="0">
                  <c:v>Predicted</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Pred!$B$2:$B$1730</c:f>
              <c:numCache>
                <c:formatCode>mmm\-yy</c:formatCode>
                <c:ptCount val="247"/>
                <c:pt idx="0">
                  <c:v>44980</c:v>
                </c:pt>
                <c:pt idx="1">
                  <c:v>44981</c:v>
                </c:pt>
                <c:pt idx="2">
                  <c:v>44984</c:v>
                </c:pt>
                <c:pt idx="3">
                  <c:v>44985</c:v>
                </c:pt>
                <c:pt idx="4">
                  <c:v>44986</c:v>
                </c:pt>
                <c:pt idx="5">
                  <c:v>44987</c:v>
                </c:pt>
                <c:pt idx="6">
                  <c:v>44988</c:v>
                </c:pt>
                <c:pt idx="7">
                  <c:v>44991</c:v>
                </c:pt>
                <c:pt idx="8">
                  <c:v>44993</c:v>
                </c:pt>
                <c:pt idx="9">
                  <c:v>44994</c:v>
                </c:pt>
                <c:pt idx="10">
                  <c:v>44995</c:v>
                </c:pt>
                <c:pt idx="11">
                  <c:v>44998</c:v>
                </c:pt>
                <c:pt idx="12">
                  <c:v>44999</c:v>
                </c:pt>
                <c:pt idx="13">
                  <c:v>45000</c:v>
                </c:pt>
                <c:pt idx="14">
                  <c:v>45001</c:v>
                </c:pt>
                <c:pt idx="15">
                  <c:v>45002</c:v>
                </c:pt>
                <c:pt idx="16">
                  <c:v>45005</c:v>
                </c:pt>
                <c:pt idx="17">
                  <c:v>45006</c:v>
                </c:pt>
                <c:pt idx="18">
                  <c:v>45007</c:v>
                </c:pt>
                <c:pt idx="19">
                  <c:v>45008</c:v>
                </c:pt>
                <c:pt idx="20">
                  <c:v>45009</c:v>
                </c:pt>
                <c:pt idx="21">
                  <c:v>45012</c:v>
                </c:pt>
                <c:pt idx="22">
                  <c:v>45013</c:v>
                </c:pt>
                <c:pt idx="23">
                  <c:v>45014</c:v>
                </c:pt>
                <c:pt idx="24">
                  <c:v>45016</c:v>
                </c:pt>
                <c:pt idx="25">
                  <c:v>45019</c:v>
                </c:pt>
                <c:pt idx="26">
                  <c:v>45021</c:v>
                </c:pt>
                <c:pt idx="27">
                  <c:v>45022</c:v>
                </c:pt>
                <c:pt idx="28">
                  <c:v>45026</c:v>
                </c:pt>
                <c:pt idx="29">
                  <c:v>45027</c:v>
                </c:pt>
                <c:pt idx="30">
                  <c:v>45028</c:v>
                </c:pt>
                <c:pt idx="31">
                  <c:v>45029</c:v>
                </c:pt>
                <c:pt idx="32">
                  <c:v>45033</c:v>
                </c:pt>
                <c:pt idx="33">
                  <c:v>45034</c:v>
                </c:pt>
                <c:pt idx="34">
                  <c:v>45035</c:v>
                </c:pt>
                <c:pt idx="35">
                  <c:v>45036</c:v>
                </c:pt>
                <c:pt idx="36">
                  <c:v>45037</c:v>
                </c:pt>
                <c:pt idx="37">
                  <c:v>45040</c:v>
                </c:pt>
                <c:pt idx="38">
                  <c:v>45041</c:v>
                </c:pt>
                <c:pt idx="39">
                  <c:v>45042</c:v>
                </c:pt>
                <c:pt idx="40">
                  <c:v>45043</c:v>
                </c:pt>
                <c:pt idx="41">
                  <c:v>45044</c:v>
                </c:pt>
                <c:pt idx="42">
                  <c:v>45048</c:v>
                </c:pt>
                <c:pt idx="43">
                  <c:v>45049</c:v>
                </c:pt>
                <c:pt idx="44">
                  <c:v>45050</c:v>
                </c:pt>
                <c:pt idx="45">
                  <c:v>45051</c:v>
                </c:pt>
                <c:pt idx="46">
                  <c:v>45054</c:v>
                </c:pt>
                <c:pt idx="47">
                  <c:v>45055</c:v>
                </c:pt>
                <c:pt idx="48">
                  <c:v>45056</c:v>
                </c:pt>
                <c:pt idx="49">
                  <c:v>45057</c:v>
                </c:pt>
                <c:pt idx="50">
                  <c:v>45058</c:v>
                </c:pt>
                <c:pt idx="51">
                  <c:v>45061</c:v>
                </c:pt>
                <c:pt idx="52">
                  <c:v>45062</c:v>
                </c:pt>
                <c:pt idx="53">
                  <c:v>45063</c:v>
                </c:pt>
                <c:pt idx="54">
                  <c:v>45064</c:v>
                </c:pt>
                <c:pt idx="55">
                  <c:v>45065</c:v>
                </c:pt>
                <c:pt idx="56">
                  <c:v>45068</c:v>
                </c:pt>
                <c:pt idx="57">
                  <c:v>45069</c:v>
                </c:pt>
                <c:pt idx="58">
                  <c:v>45070</c:v>
                </c:pt>
                <c:pt idx="59">
                  <c:v>45071</c:v>
                </c:pt>
                <c:pt idx="60">
                  <c:v>45072</c:v>
                </c:pt>
                <c:pt idx="61">
                  <c:v>45075</c:v>
                </c:pt>
                <c:pt idx="62">
                  <c:v>45076</c:v>
                </c:pt>
                <c:pt idx="63">
                  <c:v>45077</c:v>
                </c:pt>
                <c:pt idx="64">
                  <c:v>45078</c:v>
                </c:pt>
                <c:pt idx="65">
                  <c:v>45079</c:v>
                </c:pt>
                <c:pt idx="66">
                  <c:v>45082</c:v>
                </c:pt>
                <c:pt idx="67">
                  <c:v>45083</c:v>
                </c:pt>
                <c:pt idx="68">
                  <c:v>45084</c:v>
                </c:pt>
                <c:pt idx="69">
                  <c:v>45085</c:v>
                </c:pt>
                <c:pt idx="70">
                  <c:v>45086</c:v>
                </c:pt>
                <c:pt idx="71">
                  <c:v>45089</c:v>
                </c:pt>
                <c:pt idx="72">
                  <c:v>45090</c:v>
                </c:pt>
                <c:pt idx="73">
                  <c:v>45091</c:v>
                </c:pt>
                <c:pt idx="74">
                  <c:v>45092</c:v>
                </c:pt>
                <c:pt idx="75">
                  <c:v>45093</c:v>
                </c:pt>
                <c:pt idx="76">
                  <c:v>45096</c:v>
                </c:pt>
                <c:pt idx="77">
                  <c:v>45097</c:v>
                </c:pt>
                <c:pt idx="78">
                  <c:v>45098</c:v>
                </c:pt>
                <c:pt idx="79">
                  <c:v>45099</c:v>
                </c:pt>
                <c:pt idx="80">
                  <c:v>45100</c:v>
                </c:pt>
                <c:pt idx="81">
                  <c:v>45103</c:v>
                </c:pt>
                <c:pt idx="82">
                  <c:v>45104</c:v>
                </c:pt>
                <c:pt idx="83">
                  <c:v>45105</c:v>
                </c:pt>
                <c:pt idx="84">
                  <c:v>45107</c:v>
                </c:pt>
                <c:pt idx="85">
                  <c:v>45110</c:v>
                </c:pt>
                <c:pt idx="86">
                  <c:v>45111</c:v>
                </c:pt>
                <c:pt idx="87">
                  <c:v>45112</c:v>
                </c:pt>
                <c:pt idx="88">
                  <c:v>45113</c:v>
                </c:pt>
                <c:pt idx="89">
                  <c:v>45114</c:v>
                </c:pt>
                <c:pt idx="90">
                  <c:v>45117</c:v>
                </c:pt>
                <c:pt idx="91">
                  <c:v>45118</c:v>
                </c:pt>
                <c:pt idx="92">
                  <c:v>45119</c:v>
                </c:pt>
                <c:pt idx="93">
                  <c:v>45120</c:v>
                </c:pt>
                <c:pt idx="94">
                  <c:v>45121</c:v>
                </c:pt>
                <c:pt idx="95">
                  <c:v>45124</c:v>
                </c:pt>
                <c:pt idx="96">
                  <c:v>45125</c:v>
                </c:pt>
                <c:pt idx="97">
                  <c:v>45126</c:v>
                </c:pt>
                <c:pt idx="98">
                  <c:v>45127</c:v>
                </c:pt>
                <c:pt idx="99">
                  <c:v>45128</c:v>
                </c:pt>
                <c:pt idx="100">
                  <c:v>45131</c:v>
                </c:pt>
                <c:pt idx="101">
                  <c:v>45132</c:v>
                </c:pt>
                <c:pt idx="102">
                  <c:v>45133</c:v>
                </c:pt>
                <c:pt idx="103">
                  <c:v>45134</c:v>
                </c:pt>
                <c:pt idx="104">
                  <c:v>45135</c:v>
                </c:pt>
                <c:pt idx="105">
                  <c:v>45138</c:v>
                </c:pt>
                <c:pt idx="106">
                  <c:v>45139</c:v>
                </c:pt>
                <c:pt idx="107">
                  <c:v>45140</c:v>
                </c:pt>
                <c:pt idx="108">
                  <c:v>45141</c:v>
                </c:pt>
                <c:pt idx="109">
                  <c:v>45142</c:v>
                </c:pt>
                <c:pt idx="110">
                  <c:v>45145</c:v>
                </c:pt>
                <c:pt idx="111">
                  <c:v>45146</c:v>
                </c:pt>
                <c:pt idx="112">
                  <c:v>45147</c:v>
                </c:pt>
                <c:pt idx="113">
                  <c:v>45148</c:v>
                </c:pt>
                <c:pt idx="114">
                  <c:v>45149</c:v>
                </c:pt>
                <c:pt idx="115">
                  <c:v>45152</c:v>
                </c:pt>
                <c:pt idx="116">
                  <c:v>45154</c:v>
                </c:pt>
                <c:pt idx="117">
                  <c:v>45155</c:v>
                </c:pt>
                <c:pt idx="118">
                  <c:v>45156</c:v>
                </c:pt>
                <c:pt idx="119">
                  <c:v>45159</c:v>
                </c:pt>
                <c:pt idx="120">
                  <c:v>45160</c:v>
                </c:pt>
                <c:pt idx="121">
                  <c:v>45161</c:v>
                </c:pt>
                <c:pt idx="122">
                  <c:v>45162</c:v>
                </c:pt>
                <c:pt idx="123">
                  <c:v>45163</c:v>
                </c:pt>
                <c:pt idx="124">
                  <c:v>45166</c:v>
                </c:pt>
                <c:pt idx="125">
                  <c:v>45167</c:v>
                </c:pt>
                <c:pt idx="126">
                  <c:v>45168</c:v>
                </c:pt>
                <c:pt idx="127">
                  <c:v>45169</c:v>
                </c:pt>
                <c:pt idx="128">
                  <c:v>45170</c:v>
                </c:pt>
                <c:pt idx="129">
                  <c:v>45173</c:v>
                </c:pt>
                <c:pt idx="130">
                  <c:v>45174</c:v>
                </c:pt>
                <c:pt idx="131">
                  <c:v>45175</c:v>
                </c:pt>
                <c:pt idx="132">
                  <c:v>45176</c:v>
                </c:pt>
                <c:pt idx="133">
                  <c:v>45177</c:v>
                </c:pt>
                <c:pt idx="134">
                  <c:v>45180</c:v>
                </c:pt>
                <c:pt idx="135">
                  <c:v>45181</c:v>
                </c:pt>
                <c:pt idx="136">
                  <c:v>45182</c:v>
                </c:pt>
                <c:pt idx="137">
                  <c:v>45183</c:v>
                </c:pt>
                <c:pt idx="138">
                  <c:v>45184</c:v>
                </c:pt>
                <c:pt idx="139">
                  <c:v>45187</c:v>
                </c:pt>
                <c:pt idx="140">
                  <c:v>45189</c:v>
                </c:pt>
                <c:pt idx="141">
                  <c:v>45190</c:v>
                </c:pt>
                <c:pt idx="142">
                  <c:v>45191</c:v>
                </c:pt>
                <c:pt idx="143">
                  <c:v>45194</c:v>
                </c:pt>
                <c:pt idx="144">
                  <c:v>45195</c:v>
                </c:pt>
                <c:pt idx="145">
                  <c:v>45196</c:v>
                </c:pt>
                <c:pt idx="146">
                  <c:v>45197</c:v>
                </c:pt>
                <c:pt idx="147">
                  <c:v>45198</c:v>
                </c:pt>
                <c:pt idx="148">
                  <c:v>45202</c:v>
                </c:pt>
                <c:pt idx="149">
                  <c:v>45203</c:v>
                </c:pt>
                <c:pt idx="150">
                  <c:v>45204</c:v>
                </c:pt>
                <c:pt idx="151">
                  <c:v>45205</c:v>
                </c:pt>
                <c:pt idx="152">
                  <c:v>45208</c:v>
                </c:pt>
                <c:pt idx="153">
                  <c:v>45209</c:v>
                </c:pt>
                <c:pt idx="154">
                  <c:v>45210</c:v>
                </c:pt>
                <c:pt idx="155">
                  <c:v>45211</c:v>
                </c:pt>
                <c:pt idx="156">
                  <c:v>45212</c:v>
                </c:pt>
                <c:pt idx="157">
                  <c:v>45215</c:v>
                </c:pt>
                <c:pt idx="158">
                  <c:v>45216</c:v>
                </c:pt>
                <c:pt idx="159">
                  <c:v>45217</c:v>
                </c:pt>
                <c:pt idx="160">
                  <c:v>45218</c:v>
                </c:pt>
                <c:pt idx="161">
                  <c:v>45219</c:v>
                </c:pt>
                <c:pt idx="162">
                  <c:v>45222</c:v>
                </c:pt>
                <c:pt idx="163">
                  <c:v>45224</c:v>
                </c:pt>
                <c:pt idx="164">
                  <c:v>45225</c:v>
                </c:pt>
                <c:pt idx="165">
                  <c:v>45226</c:v>
                </c:pt>
                <c:pt idx="166">
                  <c:v>45229</c:v>
                </c:pt>
                <c:pt idx="167">
                  <c:v>45230</c:v>
                </c:pt>
                <c:pt idx="168">
                  <c:v>45231</c:v>
                </c:pt>
                <c:pt idx="169">
                  <c:v>45232</c:v>
                </c:pt>
                <c:pt idx="170">
                  <c:v>45233</c:v>
                </c:pt>
                <c:pt idx="171">
                  <c:v>45236</c:v>
                </c:pt>
                <c:pt idx="172">
                  <c:v>45237</c:v>
                </c:pt>
                <c:pt idx="173">
                  <c:v>45238</c:v>
                </c:pt>
                <c:pt idx="174">
                  <c:v>45239</c:v>
                </c:pt>
                <c:pt idx="175">
                  <c:v>45240</c:v>
                </c:pt>
                <c:pt idx="176">
                  <c:v>45243</c:v>
                </c:pt>
                <c:pt idx="177">
                  <c:v>45245</c:v>
                </c:pt>
                <c:pt idx="178">
                  <c:v>45246</c:v>
                </c:pt>
                <c:pt idx="179">
                  <c:v>45247</c:v>
                </c:pt>
                <c:pt idx="180">
                  <c:v>45250</c:v>
                </c:pt>
                <c:pt idx="181">
                  <c:v>45251</c:v>
                </c:pt>
                <c:pt idx="182">
                  <c:v>45252</c:v>
                </c:pt>
                <c:pt idx="183">
                  <c:v>45253</c:v>
                </c:pt>
                <c:pt idx="184">
                  <c:v>45254</c:v>
                </c:pt>
                <c:pt idx="185">
                  <c:v>45258</c:v>
                </c:pt>
                <c:pt idx="186">
                  <c:v>45259</c:v>
                </c:pt>
                <c:pt idx="187">
                  <c:v>45260</c:v>
                </c:pt>
                <c:pt idx="188">
                  <c:v>45261</c:v>
                </c:pt>
                <c:pt idx="189">
                  <c:v>45264</c:v>
                </c:pt>
                <c:pt idx="190">
                  <c:v>45265</c:v>
                </c:pt>
                <c:pt idx="191">
                  <c:v>45266</c:v>
                </c:pt>
                <c:pt idx="192">
                  <c:v>45267</c:v>
                </c:pt>
                <c:pt idx="193">
                  <c:v>45268</c:v>
                </c:pt>
                <c:pt idx="194">
                  <c:v>45271</c:v>
                </c:pt>
                <c:pt idx="195">
                  <c:v>45272</c:v>
                </c:pt>
                <c:pt idx="196">
                  <c:v>45273</c:v>
                </c:pt>
                <c:pt idx="197">
                  <c:v>45274</c:v>
                </c:pt>
                <c:pt idx="198">
                  <c:v>45275</c:v>
                </c:pt>
                <c:pt idx="199">
                  <c:v>45278</c:v>
                </c:pt>
                <c:pt idx="200">
                  <c:v>45279</c:v>
                </c:pt>
                <c:pt idx="201">
                  <c:v>45280</c:v>
                </c:pt>
                <c:pt idx="202">
                  <c:v>45281</c:v>
                </c:pt>
                <c:pt idx="203">
                  <c:v>45282</c:v>
                </c:pt>
                <c:pt idx="204">
                  <c:v>45286</c:v>
                </c:pt>
                <c:pt idx="205">
                  <c:v>45287</c:v>
                </c:pt>
                <c:pt idx="206">
                  <c:v>45288</c:v>
                </c:pt>
                <c:pt idx="207">
                  <c:v>45289</c:v>
                </c:pt>
                <c:pt idx="208">
                  <c:v>45292</c:v>
                </c:pt>
                <c:pt idx="209">
                  <c:v>45293</c:v>
                </c:pt>
                <c:pt idx="210">
                  <c:v>45294</c:v>
                </c:pt>
                <c:pt idx="211">
                  <c:v>45295</c:v>
                </c:pt>
                <c:pt idx="212">
                  <c:v>45296</c:v>
                </c:pt>
                <c:pt idx="213">
                  <c:v>45299</c:v>
                </c:pt>
                <c:pt idx="214">
                  <c:v>45300</c:v>
                </c:pt>
                <c:pt idx="215">
                  <c:v>45301</c:v>
                </c:pt>
                <c:pt idx="216">
                  <c:v>45302</c:v>
                </c:pt>
                <c:pt idx="217">
                  <c:v>45303</c:v>
                </c:pt>
                <c:pt idx="218">
                  <c:v>45306</c:v>
                </c:pt>
                <c:pt idx="219">
                  <c:v>45307</c:v>
                </c:pt>
                <c:pt idx="220">
                  <c:v>45308</c:v>
                </c:pt>
                <c:pt idx="221">
                  <c:v>45309</c:v>
                </c:pt>
                <c:pt idx="222">
                  <c:v>45310</c:v>
                </c:pt>
                <c:pt idx="223">
                  <c:v>45314</c:v>
                </c:pt>
                <c:pt idx="224">
                  <c:v>45315</c:v>
                </c:pt>
                <c:pt idx="225">
                  <c:v>45316</c:v>
                </c:pt>
                <c:pt idx="226">
                  <c:v>45320</c:v>
                </c:pt>
                <c:pt idx="227">
                  <c:v>45321</c:v>
                </c:pt>
                <c:pt idx="228">
                  <c:v>45322</c:v>
                </c:pt>
                <c:pt idx="229">
                  <c:v>45323</c:v>
                </c:pt>
                <c:pt idx="230">
                  <c:v>45324</c:v>
                </c:pt>
                <c:pt idx="231">
                  <c:v>45327</c:v>
                </c:pt>
                <c:pt idx="232">
                  <c:v>45328</c:v>
                </c:pt>
                <c:pt idx="233">
                  <c:v>45329</c:v>
                </c:pt>
                <c:pt idx="234">
                  <c:v>45330</c:v>
                </c:pt>
                <c:pt idx="235">
                  <c:v>45331</c:v>
                </c:pt>
                <c:pt idx="236">
                  <c:v>45334</c:v>
                </c:pt>
                <c:pt idx="237">
                  <c:v>45335</c:v>
                </c:pt>
                <c:pt idx="238">
                  <c:v>45336</c:v>
                </c:pt>
                <c:pt idx="239">
                  <c:v>45337</c:v>
                </c:pt>
                <c:pt idx="240">
                  <c:v>45338</c:v>
                </c:pt>
                <c:pt idx="241">
                  <c:v>45341</c:v>
                </c:pt>
                <c:pt idx="242">
                  <c:v>45342</c:v>
                </c:pt>
                <c:pt idx="243">
                  <c:v>45343</c:v>
                </c:pt>
                <c:pt idx="244">
                  <c:v>45344</c:v>
                </c:pt>
                <c:pt idx="245">
                  <c:v>45345</c:v>
                </c:pt>
                <c:pt idx="246">
                  <c:v>45348</c:v>
                </c:pt>
              </c:numCache>
            </c:numRef>
          </c:xVal>
          <c:yVal>
            <c:numRef>
              <c:f>Pred!$D$2:$D$1730</c:f>
              <c:numCache>
                <c:formatCode>General</c:formatCode>
                <c:ptCount val="247"/>
                <c:pt idx="0">
                  <c:v>515.78372534933396</c:v>
                </c:pt>
                <c:pt idx="1">
                  <c:v>520.17203979839996</c:v>
                </c:pt>
                <c:pt idx="2">
                  <c:v>520.25954123675206</c:v>
                </c:pt>
                <c:pt idx="3">
                  <c:v>526.97689741091494</c:v>
                </c:pt>
                <c:pt idx="4">
                  <c:v>522.40742987008798</c:v>
                </c:pt>
                <c:pt idx="5">
                  <c:v>536.34148544399602</c:v>
                </c:pt>
                <c:pt idx="6">
                  <c:v>533.85623351414802</c:v>
                </c:pt>
                <c:pt idx="7">
                  <c:v>561.28656104616095</c:v>
                </c:pt>
                <c:pt idx="8">
                  <c:v>562.592582159637</c:v>
                </c:pt>
                <c:pt idx="9">
                  <c:v>566.07222669268197</c:v>
                </c:pt>
                <c:pt idx="10">
                  <c:v>560.34519983615905</c:v>
                </c:pt>
                <c:pt idx="11">
                  <c:v>548.59291507906698</c:v>
                </c:pt>
                <c:pt idx="12">
                  <c:v>530.66529033658696</c:v>
                </c:pt>
                <c:pt idx="13">
                  <c:v>525.31585902359905</c:v>
                </c:pt>
                <c:pt idx="14">
                  <c:v>516.891250103262</c:v>
                </c:pt>
                <c:pt idx="15">
                  <c:v>523.583161702609</c:v>
                </c:pt>
                <c:pt idx="16">
                  <c:v>528.98509575882201</c:v>
                </c:pt>
                <c:pt idx="17">
                  <c:v>518.52901960211898</c:v>
                </c:pt>
                <c:pt idx="18">
                  <c:v>521.19413521284696</c:v>
                </c:pt>
                <c:pt idx="19">
                  <c:v>521.030565413099</c:v>
                </c:pt>
                <c:pt idx="20">
                  <c:v>512.36230567924304</c:v>
                </c:pt>
                <c:pt idx="21">
                  <c:v>504.90813905004802</c:v>
                </c:pt>
                <c:pt idx="22">
                  <c:v>509.61144717100302</c:v>
                </c:pt>
                <c:pt idx="23">
                  <c:v>507.64630057275002</c:v>
                </c:pt>
                <c:pt idx="24">
                  <c:v>516.09770920716596</c:v>
                </c:pt>
                <c:pt idx="25">
                  <c:v>523.58706842179799</c:v>
                </c:pt>
                <c:pt idx="26">
                  <c:v>526.88872895514999</c:v>
                </c:pt>
                <c:pt idx="27">
                  <c:v>523.36308041677296</c:v>
                </c:pt>
                <c:pt idx="28">
                  <c:v>528.04173169653598</c:v>
                </c:pt>
                <c:pt idx="29">
                  <c:v>526.74851317038394</c:v>
                </c:pt>
                <c:pt idx="30">
                  <c:v>532.49675265579697</c:v>
                </c:pt>
                <c:pt idx="31">
                  <c:v>528.63555339985203</c:v>
                </c:pt>
                <c:pt idx="32">
                  <c:v>533.26850843435898</c:v>
                </c:pt>
                <c:pt idx="33">
                  <c:v>544.28820037321395</c:v>
                </c:pt>
                <c:pt idx="34">
                  <c:v>546.289662788545</c:v>
                </c:pt>
                <c:pt idx="35">
                  <c:v>540.82854372644204</c:v>
                </c:pt>
                <c:pt idx="36">
                  <c:v>545.20968544127595</c:v>
                </c:pt>
                <c:pt idx="37">
                  <c:v>543.52740259814198</c:v>
                </c:pt>
                <c:pt idx="38">
                  <c:v>554.84919489814502</c:v>
                </c:pt>
                <c:pt idx="39">
                  <c:v>562.16275637439105</c:v>
                </c:pt>
                <c:pt idx="40">
                  <c:v>566.87465623450998</c:v>
                </c:pt>
                <c:pt idx="41">
                  <c:v>565.39824112456995</c:v>
                </c:pt>
                <c:pt idx="42">
                  <c:v>578.92127778563099</c:v>
                </c:pt>
                <c:pt idx="43">
                  <c:v>576.09501356645205</c:v>
                </c:pt>
                <c:pt idx="44">
                  <c:v>571.25873577667801</c:v>
                </c:pt>
                <c:pt idx="45">
                  <c:v>580.54277145751496</c:v>
                </c:pt>
                <c:pt idx="46">
                  <c:v>577.04692393876701</c:v>
                </c:pt>
                <c:pt idx="47">
                  <c:v>583.99272093874401</c:v>
                </c:pt>
                <c:pt idx="48">
                  <c:v>573.937830065909</c:v>
                </c:pt>
                <c:pt idx="49">
                  <c:v>572.39587130981295</c:v>
                </c:pt>
                <c:pt idx="50">
                  <c:v>573.43884968149996</c:v>
                </c:pt>
                <c:pt idx="51">
                  <c:v>578.02387626807797</c:v>
                </c:pt>
                <c:pt idx="52">
                  <c:v>581.809901288275</c:v>
                </c:pt>
                <c:pt idx="53">
                  <c:v>586.30898954531006</c:v>
                </c:pt>
                <c:pt idx="54">
                  <c:v>586.46220284977403</c:v>
                </c:pt>
                <c:pt idx="55">
                  <c:v>574.47713233868103</c:v>
                </c:pt>
                <c:pt idx="56">
                  <c:v>575.21386843186303</c:v>
                </c:pt>
                <c:pt idx="57">
                  <c:v>577.08200154602298</c:v>
                </c:pt>
                <c:pt idx="58">
                  <c:v>581.47875606035495</c:v>
                </c:pt>
                <c:pt idx="59">
                  <c:v>582.65161647477498</c:v>
                </c:pt>
                <c:pt idx="60">
                  <c:v>581.28446114008102</c:v>
                </c:pt>
                <c:pt idx="61">
                  <c:v>586.02832416190097</c:v>
                </c:pt>
                <c:pt idx="62">
                  <c:v>595.087487336045</c:v>
                </c:pt>
                <c:pt idx="63">
                  <c:v>593.11932911940801</c:v>
                </c:pt>
                <c:pt idx="64">
                  <c:v>580.28326876759502</c:v>
                </c:pt>
                <c:pt idx="65">
                  <c:v>582.92735702359801</c:v>
                </c:pt>
                <c:pt idx="66">
                  <c:v>587.23070771401797</c:v>
                </c:pt>
                <c:pt idx="67">
                  <c:v>587.23158761488503</c:v>
                </c:pt>
                <c:pt idx="68">
                  <c:v>585.38844374592304</c:v>
                </c:pt>
                <c:pt idx="69">
                  <c:v>589.17687043478099</c:v>
                </c:pt>
                <c:pt idx="70">
                  <c:v>588.52975633976496</c:v>
                </c:pt>
                <c:pt idx="71">
                  <c:v>578.79999188232898</c:v>
                </c:pt>
                <c:pt idx="72">
                  <c:v>578.56286228239605</c:v>
                </c:pt>
                <c:pt idx="73">
                  <c:v>576.21416798155701</c:v>
                </c:pt>
                <c:pt idx="74">
                  <c:v>576.270729638381</c:v>
                </c:pt>
                <c:pt idx="75">
                  <c:v>566.248426886532</c:v>
                </c:pt>
                <c:pt idx="76">
                  <c:v>570.79221826677099</c:v>
                </c:pt>
                <c:pt idx="77">
                  <c:v>568.43316765851603</c:v>
                </c:pt>
                <c:pt idx="78">
                  <c:v>567.00966366143302</c:v>
                </c:pt>
                <c:pt idx="79">
                  <c:v>565.99328076463905</c:v>
                </c:pt>
                <c:pt idx="80">
                  <c:v>562.64995775739305</c:v>
                </c:pt>
                <c:pt idx="81">
                  <c:v>554.33345612702794</c:v>
                </c:pt>
                <c:pt idx="82">
                  <c:v>556.63443336245405</c:v>
                </c:pt>
                <c:pt idx="83">
                  <c:v>565.64101347375197</c:v>
                </c:pt>
                <c:pt idx="84">
                  <c:v>569.55390934392801</c:v>
                </c:pt>
                <c:pt idx="85">
                  <c:v>572.83404253315598</c:v>
                </c:pt>
                <c:pt idx="86">
                  <c:v>585.60892725094004</c:v>
                </c:pt>
                <c:pt idx="87">
                  <c:v>589.75892360637204</c:v>
                </c:pt>
                <c:pt idx="88">
                  <c:v>591.34496520940797</c:v>
                </c:pt>
                <c:pt idx="89">
                  <c:v>593.333879812958</c:v>
                </c:pt>
                <c:pt idx="90">
                  <c:v>594.42822956207306</c:v>
                </c:pt>
                <c:pt idx="91">
                  <c:v>593.35027787315403</c:v>
                </c:pt>
                <c:pt idx="92">
                  <c:v>589.14574314580204</c:v>
                </c:pt>
                <c:pt idx="93">
                  <c:v>589.59988321496405</c:v>
                </c:pt>
                <c:pt idx="94">
                  <c:v>585.81501237359203</c:v>
                </c:pt>
                <c:pt idx="95">
                  <c:v>584.36011741916002</c:v>
                </c:pt>
                <c:pt idx="96">
                  <c:v>600.90898625431601</c:v>
                </c:pt>
                <c:pt idx="97">
                  <c:v>592.39441050035305</c:v>
                </c:pt>
                <c:pt idx="98">
                  <c:v>601.44914623393595</c:v>
                </c:pt>
                <c:pt idx="99">
                  <c:v>610.19223032253399</c:v>
                </c:pt>
                <c:pt idx="100">
                  <c:v>615.48328263354199</c:v>
                </c:pt>
                <c:pt idx="101">
                  <c:v>618.23346343478795</c:v>
                </c:pt>
                <c:pt idx="102">
                  <c:v>610.29889004667803</c:v>
                </c:pt>
                <c:pt idx="103">
                  <c:v>615.67026941204904</c:v>
                </c:pt>
                <c:pt idx="104">
                  <c:v>617.00818335421798</c:v>
                </c:pt>
                <c:pt idx="105">
                  <c:v>616.45065290868899</c:v>
                </c:pt>
                <c:pt idx="106">
                  <c:v>620.49166933896799</c:v>
                </c:pt>
                <c:pt idx="107">
                  <c:v>612.17035686202996</c:v>
                </c:pt>
                <c:pt idx="108">
                  <c:v>598.60432717132403</c:v>
                </c:pt>
                <c:pt idx="109">
                  <c:v>590.24997355001096</c:v>
                </c:pt>
                <c:pt idx="110">
                  <c:v>572.62902293179195</c:v>
                </c:pt>
                <c:pt idx="111">
                  <c:v>566.73977716054401</c:v>
                </c:pt>
                <c:pt idx="112">
                  <c:v>571.76949060048003</c:v>
                </c:pt>
                <c:pt idx="113">
                  <c:v>572.55765174130102</c:v>
                </c:pt>
                <c:pt idx="114">
                  <c:v>572.69369029504799</c:v>
                </c:pt>
                <c:pt idx="115">
                  <c:v>573.45720628843503</c:v>
                </c:pt>
                <c:pt idx="116">
                  <c:v>560.25990348487903</c:v>
                </c:pt>
                <c:pt idx="117">
                  <c:v>564.83766890173001</c:v>
                </c:pt>
                <c:pt idx="118">
                  <c:v>571.80171148871398</c:v>
                </c:pt>
                <c:pt idx="119">
                  <c:v>572.85617484781096</c:v>
                </c:pt>
                <c:pt idx="120">
                  <c:v>571.78195605955102</c:v>
                </c:pt>
                <c:pt idx="121">
                  <c:v>568.64915525261699</c:v>
                </c:pt>
                <c:pt idx="122">
                  <c:v>577.03379760818405</c:v>
                </c:pt>
                <c:pt idx="123">
                  <c:v>577.20322277604203</c:v>
                </c:pt>
                <c:pt idx="124">
                  <c:v>570.24825740640495</c:v>
                </c:pt>
                <c:pt idx="125">
                  <c:v>573.00083711442596</c:v>
                </c:pt>
                <c:pt idx="126">
                  <c:v>574.94563729962397</c:v>
                </c:pt>
                <c:pt idx="127">
                  <c:v>567.49927769640794</c:v>
                </c:pt>
                <c:pt idx="128">
                  <c:v>561.29384194045599</c:v>
                </c:pt>
                <c:pt idx="129">
                  <c:v>569.27133115075605</c:v>
                </c:pt>
                <c:pt idx="130">
                  <c:v>575.33655424641995</c:v>
                </c:pt>
                <c:pt idx="131">
                  <c:v>572.96882396618696</c:v>
                </c:pt>
                <c:pt idx="132">
                  <c:v>570.54082962306904</c:v>
                </c:pt>
                <c:pt idx="133">
                  <c:v>579.05922677408603</c:v>
                </c:pt>
                <c:pt idx="134">
                  <c:v>583.608754007583</c:v>
                </c:pt>
                <c:pt idx="135">
                  <c:v>592.01036252158701</c:v>
                </c:pt>
                <c:pt idx="136">
                  <c:v>588.87870023525898</c:v>
                </c:pt>
                <c:pt idx="137">
                  <c:v>596.96808803553597</c:v>
                </c:pt>
                <c:pt idx="138">
                  <c:v>597.90697127552005</c:v>
                </c:pt>
                <c:pt idx="139">
                  <c:v>599.39565010611602</c:v>
                </c:pt>
                <c:pt idx="140">
                  <c:v>604.48413035780698</c:v>
                </c:pt>
                <c:pt idx="141">
                  <c:v>601.63572803374097</c:v>
                </c:pt>
                <c:pt idx="142">
                  <c:v>588.56393202049003</c:v>
                </c:pt>
                <c:pt idx="143">
                  <c:v>598.14595889346299</c:v>
                </c:pt>
                <c:pt idx="144">
                  <c:v>594.01509749223101</c:v>
                </c:pt>
                <c:pt idx="145">
                  <c:v>594.25987387289604</c:v>
                </c:pt>
                <c:pt idx="146">
                  <c:v>589.58624205530396</c:v>
                </c:pt>
                <c:pt idx="147">
                  <c:v>589.68886823363505</c:v>
                </c:pt>
                <c:pt idx="148">
                  <c:v>598.24080426385501</c:v>
                </c:pt>
                <c:pt idx="149">
                  <c:v>602.84486207221596</c:v>
                </c:pt>
                <c:pt idx="150">
                  <c:v>586.45772545324598</c:v>
                </c:pt>
                <c:pt idx="151">
                  <c:v>592.08912008597201</c:v>
                </c:pt>
                <c:pt idx="152">
                  <c:v>594.16355445174202</c:v>
                </c:pt>
                <c:pt idx="153">
                  <c:v>585.12845028383902</c:v>
                </c:pt>
                <c:pt idx="154">
                  <c:v>591.45214695714105</c:v>
                </c:pt>
                <c:pt idx="155">
                  <c:v>588.24726732591705</c:v>
                </c:pt>
                <c:pt idx="156">
                  <c:v>585.94677136683003</c:v>
                </c:pt>
                <c:pt idx="157">
                  <c:v>576.07288160511496</c:v>
                </c:pt>
                <c:pt idx="158">
                  <c:v>575.33011281517304</c:v>
                </c:pt>
                <c:pt idx="159">
                  <c:v>576.01471397582498</c:v>
                </c:pt>
                <c:pt idx="160">
                  <c:v>572.25805658705997</c:v>
                </c:pt>
                <c:pt idx="161">
                  <c:v>570.79840610704196</c:v>
                </c:pt>
                <c:pt idx="162">
                  <c:v>562.76828676355501</c:v>
                </c:pt>
                <c:pt idx="163">
                  <c:v>552.54258823944201</c:v>
                </c:pt>
                <c:pt idx="164">
                  <c:v>555.52345450915902</c:v>
                </c:pt>
                <c:pt idx="165">
                  <c:v>546.39382678138304</c:v>
                </c:pt>
                <c:pt idx="166">
                  <c:v>560.33580798705395</c:v>
                </c:pt>
                <c:pt idx="167">
                  <c:v>564.74927907785502</c:v>
                </c:pt>
                <c:pt idx="168">
                  <c:v>565.48315348509402</c:v>
                </c:pt>
                <c:pt idx="169">
                  <c:v>566.576173100868</c:v>
                </c:pt>
                <c:pt idx="170">
                  <c:v>572.39248623261904</c:v>
                </c:pt>
                <c:pt idx="171">
                  <c:v>578.58766704086895</c:v>
                </c:pt>
                <c:pt idx="172">
                  <c:v>574.98265429755099</c:v>
                </c:pt>
                <c:pt idx="173">
                  <c:v>580.26850138852296</c:v>
                </c:pt>
                <c:pt idx="174">
                  <c:v>580.81024353109603</c:v>
                </c:pt>
                <c:pt idx="175">
                  <c:v>578.80289590597602</c:v>
                </c:pt>
                <c:pt idx="176">
                  <c:v>579.78426746698699</c:v>
                </c:pt>
                <c:pt idx="177">
                  <c:v>581.50812002561202</c:v>
                </c:pt>
                <c:pt idx="178">
                  <c:v>584.78982097912296</c:v>
                </c:pt>
                <c:pt idx="179">
                  <c:v>584.77551564620603</c:v>
                </c:pt>
                <c:pt idx="180">
                  <c:v>563.32280754153203</c:v>
                </c:pt>
                <c:pt idx="181">
                  <c:v>563.47018941645399</c:v>
                </c:pt>
                <c:pt idx="182">
                  <c:v>560.952532915284</c:v>
                </c:pt>
                <c:pt idx="183">
                  <c:v>558.28133517401102</c:v>
                </c:pt>
                <c:pt idx="184">
                  <c:v>559.238427312932</c:v>
                </c:pt>
                <c:pt idx="185">
                  <c:v>559.75682622801901</c:v>
                </c:pt>
                <c:pt idx="186">
                  <c:v>564.01480722072097</c:v>
                </c:pt>
                <c:pt idx="187">
                  <c:v>568.42733288002103</c:v>
                </c:pt>
                <c:pt idx="188">
                  <c:v>564.907229367024</c:v>
                </c:pt>
                <c:pt idx="189">
                  <c:v>571.95162900820105</c:v>
                </c:pt>
                <c:pt idx="190">
                  <c:v>594.97449842945798</c:v>
                </c:pt>
                <c:pt idx="191">
                  <c:v>609.11050158558305</c:v>
                </c:pt>
                <c:pt idx="192">
                  <c:v>609.82347417766096</c:v>
                </c:pt>
                <c:pt idx="193">
                  <c:v>613.18619799888802</c:v>
                </c:pt>
                <c:pt idx="194">
                  <c:v>615.50498416410005</c:v>
                </c:pt>
                <c:pt idx="195">
                  <c:v>615.30667850994496</c:v>
                </c:pt>
                <c:pt idx="196">
                  <c:v>613.04450815136704</c:v>
                </c:pt>
                <c:pt idx="197">
                  <c:v>620.06723894009895</c:v>
                </c:pt>
                <c:pt idx="198">
                  <c:v>623.70006605566005</c:v>
                </c:pt>
                <c:pt idx="199">
                  <c:v>648.55537605392897</c:v>
                </c:pt>
                <c:pt idx="200">
                  <c:v>649.24538997591799</c:v>
                </c:pt>
                <c:pt idx="201">
                  <c:v>656.37697589344702</c:v>
                </c:pt>
                <c:pt idx="202">
                  <c:v>637.41663957253297</c:v>
                </c:pt>
                <c:pt idx="203">
                  <c:v>644.30168067359796</c:v>
                </c:pt>
                <c:pt idx="204">
                  <c:v>637.09015408701896</c:v>
                </c:pt>
                <c:pt idx="205">
                  <c:v>638.04260402914497</c:v>
                </c:pt>
                <c:pt idx="206">
                  <c:v>648.31905280000399</c:v>
                </c:pt>
                <c:pt idx="207">
                  <c:v>651.29566191976403</c:v>
                </c:pt>
                <c:pt idx="208">
                  <c:v>642.12449531678897</c:v>
                </c:pt>
                <c:pt idx="209">
                  <c:v>641.32597579970195</c:v>
                </c:pt>
                <c:pt idx="210">
                  <c:v>639.35656825664501</c:v>
                </c:pt>
                <c:pt idx="211">
                  <c:v>643.26067770516499</c:v>
                </c:pt>
                <c:pt idx="212">
                  <c:v>642.62624708312205</c:v>
                </c:pt>
                <c:pt idx="213">
                  <c:v>641.87521976585106</c:v>
                </c:pt>
                <c:pt idx="214">
                  <c:v>627.01705513909098</c:v>
                </c:pt>
                <c:pt idx="215">
                  <c:v>625.11841927278101</c:v>
                </c:pt>
                <c:pt idx="216">
                  <c:v>621.28899797746794</c:v>
                </c:pt>
                <c:pt idx="217">
                  <c:v>619.61102264301201</c:v>
                </c:pt>
                <c:pt idx="218">
                  <c:v>632.93975830922102</c:v>
                </c:pt>
                <c:pt idx="219">
                  <c:v>639.78313931531204</c:v>
                </c:pt>
                <c:pt idx="220">
                  <c:v>636.98434571136795</c:v>
                </c:pt>
                <c:pt idx="221">
                  <c:v>626.29868465204504</c:v>
                </c:pt>
                <c:pt idx="222">
                  <c:v>628.47028661566401</c:v>
                </c:pt>
                <c:pt idx="223">
                  <c:v>627.85604822815299</c:v>
                </c:pt>
                <c:pt idx="224">
                  <c:v>605.16937323775699</c:v>
                </c:pt>
                <c:pt idx="225">
                  <c:v>617.85494146143401</c:v>
                </c:pt>
                <c:pt idx="226">
                  <c:v>612.31424648873099</c:v>
                </c:pt>
                <c:pt idx="227">
                  <c:v>622.40051356719005</c:v>
                </c:pt>
                <c:pt idx="228">
                  <c:v>626.43071966858702</c:v>
                </c:pt>
                <c:pt idx="229">
                  <c:v>640.41790690106495</c:v>
                </c:pt>
                <c:pt idx="230">
                  <c:v>648.00989658293202</c:v>
                </c:pt>
                <c:pt idx="231">
                  <c:v>650.36979538114497</c:v>
                </c:pt>
                <c:pt idx="232">
                  <c:v>643.82482696989996</c:v>
                </c:pt>
                <c:pt idx="233">
                  <c:v>651.00654006756895</c:v>
                </c:pt>
                <c:pt idx="234">
                  <c:v>675.92318728708506</c:v>
                </c:pt>
                <c:pt idx="235">
                  <c:v>700.74530428078003</c:v>
                </c:pt>
                <c:pt idx="236">
                  <c:v>727.48460230672799</c:v>
                </c:pt>
                <c:pt idx="237">
                  <c:v>710.15943144737196</c:v>
                </c:pt>
                <c:pt idx="238">
                  <c:v>715.56321766479095</c:v>
                </c:pt>
                <c:pt idx="239">
                  <c:v>745.56015546662695</c:v>
                </c:pt>
                <c:pt idx="240">
                  <c:v>763.33141658270904</c:v>
                </c:pt>
                <c:pt idx="241">
                  <c:v>757.29241392610299</c:v>
                </c:pt>
                <c:pt idx="242">
                  <c:v>761.55049292948104</c:v>
                </c:pt>
                <c:pt idx="243">
                  <c:v>761.96203002913796</c:v>
                </c:pt>
                <c:pt idx="244">
                  <c:v>773.07656096452001</c:v>
                </c:pt>
                <c:pt idx="245">
                  <c:v>767.05928003429301</c:v>
                </c:pt>
                <c:pt idx="246">
                  <c:v>759.62213671465702</c:v>
                </c:pt>
              </c:numCache>
            </c:numRef>
          </c:yVal>
          <c:smooth val="0"/>
          <c:extLst>
            <c:ext xmlns:c16="http://schemas.microsoft.com/office/drawing/2014/chart" uri="{C3380CC4-5D6E-409C-BE32-E72D297353CC}">
              <c16:uniqueId val="{00000001-D4F4-490C-9CB9-E0DC9BB87246}"/>
            </c:ext>
          </c:extLst>
        </c:ser>
        <c:dLbls>
          <c:showLegendKey val="0"/>
          <c:showVal val="0"/>
          <c:showCatName val="0"/>
          <c:showSerName val="0"/>
          <c:showPercent val="0"/>
          <c:showBubbleSize val="0"/>
        </c:dLbls>
        <c:axId val="49842128"/>
        <c:axId val="50353824"/>
      </c:scatterChart>
      <c:valAx>
        <c:axId val="49842128"/>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mmm\-yy"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353824"/>
        <c:crosses val="autoZero"/>
        <c:crossBetween val="midCat"/>
      </c:valAx>
      <c:valAx>
        <c:axId val="50353824"/>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84212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Index Prediction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Index_Pred!$C$1</c:f>
              <c:strCache>
                <c:ptCount val="1"/>
                <c:pt idx="0">
                  <c:v>Actual</c:v>
                </c:pt>
              </c:strCache>
            </c:strRef>
          </c:tx>
          <c:spPr>
            <a:ln w="28575" cap="rnd">
              <a:solidFill>
                <a:schemeClr val="accent1"/>
              </a:solidFill>
              <a:round/>
            </a:ln>
            <a:effectLst/>
          </c:spPr>
          <c:marker>
            <c:symbol val="none"/>
          </c:marker>
          <c:cat>
            <c:numRef>
              <c:f>Index_Pred!$B$2:$B$245</c:f>
              <c:numCache>
                <c:formatCode>m/d/yyyy</c:formatCode>
                <c:ptCount val="244"/>
                <c:pt idx="0">
                  <c:v>44981</c:v>
                </c:pt>
                <c:pt idx="1">
                  <c:v>44984</c:v>
                </c:pt>
                <c:pt idx="2">
                  <c:v>44985</c:v>
                </c:pt>
                <c:pt idx="3">
                  <c:v>44986</c:v>
                </c:pt>
                <c:pt idx="4">
                  <c:v>44987</c:v>
                </c:pt>
                <c:pt idx="5">
                  <c:v>44988</c:v>
                </c:pt>
                <c:pt idx="6">
                  <c:v>44991</c:v>
                </c:pt>
                <c:pt idx="7">
                  <c:v>44993</c:v>
                </c:pt>
                <c:pt idx="8">
                  <c:v>44994</c:v>
                </c:pt>
                <c:pt idx="9">
                  <c:v>44995</c:v>
                </c:pt>
                <c:pt idx="10">
                  <c:v>44998</c:v>
                </c:pt>
                <c:pt idx="11">
                  <c:v>44999</c:v>
                </c:pt>
                <c:pt idx="12">
                  <c:v>45000</c:v>
                </c:pt>
                <c:pt idx="13">
                  <c:v>45001</c:v>
                </c:pt>
                <c:pt idx="14">
                  <c:v>45002</c:v>
                </c:pt>
                <c:pt idx="15">
                  <c:v>45005</c:v>
                </c:pt>
                <c:pt idx="16">
                  <c:v>45006</c:v>
                </c:pt>
                <c:pt idx="17">
                  <c:v>45007</c:v>
                </c:pt>
                <c:pt idx="18">
                  <c:v>45008</c:v>
                </c:pt>
                <c:pt idx="19">
                  <c:v>45009</c:v>
                </c:pt>
                <c:pt idx="20">
                  <c:v>45012</c:v>
                </c:pt>
                <c:pt idx="21">
                  <c:v>45013</c:v>
                </c:pt>
                <c:pt idx="22">
                  <c:v>45014</c:v>
                </c:pt>
                <c:pt idx="23">
                  <c:v>45016</c:v>
                </c:pt>
                <c:pt idx="24">
                  <c:v>45019</c:v>
                </c:pt>
                <c:pt idx="25">
                  <c:v>45021</c:v>
                </c:pt>
                <c:pt idx="26">
                  <c:v>45022</c:v>
                </c:pt>
                <c:pt idx="27">
                  <c:v>45026</c:v>
                </c:pt>
                <c:pt idx="28">
                  <c:v>45027</c:v>
                </c:pt>
                <c:pt idx="29">
                  <c:v>45028</c:v>
                </c:pt>
                <c:pt idx="30">
                  <c:v>45029</c:v>
                </c:pt>
                <c:pt idx="31">
                  <c:v>45033</c:v>
                </c:pt>
                <c:pt idx="32">
                  <c:v>45034</c:v>
                </c:pt>
                <c:pt idx="33">
                  <c:v>45035</c:v>
                </c:pt>
                <c:pt idx="34">
                  <c:v>45036</c:v>
                </c:pt>
                <c:pt idx="35">
                  <c:v>45037</c:v>
                </c:pt>
                <c:pt idx="36">
                  <c:v>45040</c:v>
                </c:pt>
                <c:pt idx="37">
                  <c:v>45041</c:v>
                </c:pt>
                <c:pt idx="38">
                  <c:v>45042</c:v>
                </c:pt>
                <c:pt idx="39">
                  <c:v>45043</c:v>
                </c:pt>
                <c:pt idx="40">
                  <c:v>45044</c:v>
                </c:pt>
                <c:pt idx="41">
                  <c:v>45048</c:v>
                </c:pt>
                <c:pt idx="42">
                  <c:v>45049</c:v>
                </c:pt>
                <c:pt idx="43">
                  <c:v>45050</c:v>
                </c:pt>
                <c:pt idx="44">
                  <c:v>45051</c:v>
                </c:pt>
                <c:pt idx="45">
                  <c:v>45054</c:v>
                </c:pt>
                <c:pt idx="46">
                  <c:v>45055</c:v>
                </c:pt>
                <c:pt idx="47">
                  <c:v>45056</c:v>
                </c:pt>
                <c:pt idx="48">
                  <c:v>45057</c:v>
                </c:pt>
                <c:pt idx="49">
                  <c:v>45058</c:v>
                </c:pt>
                <c:pt idx="50">
                  <c:v>45061</c:v>
                </c:pt>
                <c:pt idx="51">
                  <c:v>45062</c:v>
                </c:pt>
                <c:pt idx="52">
                  <c:v>45063</c:v>
                </c:pt>
                <c:pt idx="53">
                  <c:v>45064</c:v>
                </c:pt>
                <c:pt idx="54">
                  <c:v>45065</c:v>
                </c:pt>
                <c:pt idx="55">
                  <c:v>45068</c:v>
                </c:pt>
                <c:pt idx="56">
                  <c:v>45069</c:v>
                </c:pt>
                <c:pt idx="57">
                  <c:v>45070</c:v>
                </c:pt>
                <c:pt idx="58">
                  <c:v>45071</c:v>
                </c:pt>
                <c:pt idx="59">
                  <c:v>45072</c:v>
                </c:pt>
                <c:pt idx="60">
                  <c:v>45075</c:v>
                </c:pt>
                <c:pt idx="61">
                  <c:v>45076</c:v>
                </c:pt>
                <c:pt idx="62">
                  <c:v>45077</c:v>
                </c:pt>
                <c:pt idx="63">
                  <c:v>45078</c:v>
                </c:pt>
                <c:pt idx="64">
                  <c:v>45079</c:v>
                </c:pt>
                <c:pt idx="65">
                  <c:v>45082</c:v>
                </c:pt>
                <c:pt idx="66">
                  <c:v>45083</c:v>
                </c:pt>
                <c:pt idx="67">
                  <c:v>45084</c:v>
                </c:pt>
                <c:pt idx="68">
                  <c:v>45085</c:v>
                </c:pt>
                <c:pt idx="69">
                  <c:v>45086</c:v>
                </c:pt>
                <c:pt idx="70">
                  <c:v>45089</c:v>
                </c:pt>
                <c:pt idx="71">
                  <c:v>45090</c:v>
                </c:pt>
                <c:pt idx="72">
                  <c:v>45091</c:v>
                </c:pt>
                <c:pt idx="73">
                  <c:v>45092</c:v>
                </c:pt>
                <c:pt idx="74">
                  <c:v>45093</c:v>
                </c:pt>
                <c:pt idx="75">
                  <c:v>45096</c:v>
                </c:pt>
                <c:pt idx="76">
                  <c:v>45097</c:v>
                </c:pt>
                <c:pt idx="77">
                  <c:v>45098</c:v>
                </c:pt>
                <c:pt idx="78">
                  <c:v>45099</c:v>
                </c:pt>
                <c:pt idx="79">
                  <c:v>45100</c:v>
                </c:pt>
                <c:pt idx="80">
                  <c:v>45103</c:v>
                </c:pt>
                <c:pt idx="81">
                  <c:v>45104</c:v>
                </c:pt>
                <c:pt idx="82">
                  <c:v>45105</c:v>
                </c:pt>
                <c:pt idx="83">
                  <c:v>45107</c:v>
                </c:pt>
                <c:pt idx="84">
                  <c:v>45110</c:v>
                </c:pt>
                <c:pt idx="85">
                  <c:v>45111</c:v>
                </c:pt>
                <c:pt idx="86">
                  <c:v>45112</c:v>
                </c:pt>
                <c:pt idx="87">
                  <c:v>45113</c:v>
                </c:pt>
                <c:pt idx="88">
                  <c:v>45114</c:v>
                </c:pt>
                <c:pt idx="89">
                  <c:v>45117</c:v>
                </c:pt>
                <c:pt idx="90">
                  <c:v>45118</c:v>
                </c:pt>
                <c:pt idx="91">
                  <c:v>45119</c:v>
                </c:pt>
                <c:pt idx="92">
                  <c:v>45120</c:v>
                </c:pt>
                <c:pt idx="93">
                  <c:v>45121</c:v>
                </c:pt>
                <c:pt idx="94">
                  <c:v>45124</c:v>
                </c:pt>
                <c:pt idx="95">
                  <c:v>45125</c:v>
                </c:pt>
                <c:pt idx="96">
                  <c:v>45126</c:v>
                </c:pt>
                <c:pt idx="97">
                  <c:v>45127</c:v>
                </c:pt>
                <c:pt idx="98">
                  <c:v>45128</c:v>
                </c:pt>
                <c:pt idx="99">
                  <c:v>45131</c:v>
                </c:pt>
                <c:pt idx="100">
                  <c:v>45132</c:v>
                </c:pt>
                <c:pt idx="101">
                  <c:v>45133</c:v>
                </c:pt>
                <c:pt idx="102">
                  <c:v>45134</c:v>
                </c:pt>
                <c:pt idx="103">
                  <c:v>45135</c:v>
                </c:pt>
                <c:pt idx="104">
                  <c:v>45138</c:v>
                </c:pt>
                <c:pt idx="105">
                  <c:v>45139</c:v>
                </c:pt>
                <c:pt idx="106">
                  <c:v>45140</c:v>
                </c:pt>
                <c:pt idx="107">
                  <c:v>45141</c:v>
                </c:pt>
                <c:pt idx="108">
                  <c:v>45142</c:v>
                </c:pt>
                <c:pt idx="109">
                  <c:v>45145</c:v>
                </c:pt>
                <c:pt idx="110">
                  <c:v>45146</c:v>
                </c:pt>
                <c:pt idx="111">
                  <c:v>45147</c:v>
                </c:pt>
                <c:pt idx="112">
                  <c:v>45148</c:v>
                </c:pt>
                <c:pt idx="113">
                  <c:v>45149</c:v>
                </c:pt>
                <c:pt idx="114">
                  <c:v>45152</c:v>
                </c:pt>
                <c:pt idx="115">
                  <c:v>45154</c:v>
                </c:pt>
                <c:pt idx="116">
                  <c:v>45155</c:v>
                </c:pt>
                <c:pt idx="117">
                  <c:v>45156</c:v>
                </c:pt>
                <c:pt idx="118">
                  <c:v>45159</c:v>
                </c:pt>
                <c:pt idx="119">
                  <c:v>45160</c:v>
                </c:pt>
                <c:pt idx="120">
                  <c:v>45161</c:v>
                </c:pt>
                <c:pt idx="121">
                  <c:v>45162</c:v>
                </c:pt>
                <c:pt idx="122">
                  <c:v>45163</c:v>
                </c:pt>
                <c:pt idx="123">
                  <c:v>45166</c:v>
                </c:pt>
                <c:pt idx="124">
                  <c:v>45167</c:v>
                </c:pt>
                <c:pt idx="125">
                  <c:v>45168</c:v>
                </c:pt>
                <c:pt idx="126">
                  <c:v>45169</c:v>
                </c:pt>
                <c:pt idx="127">
                  <c:v>45170</c:v>
                </c:pt>
                <c:pt idx="128">
                  <c:v>45173</c:v>
                </c:pt>
                <c:pt idx="129">
                  <c:v>45174</c:v>
                </c:pt>
                <c:pt idx="130">
                  <c:v>45175</c:v>
                </c:pt>
                <c:pt idx="131">
                  <c:v>45176</c:v>
                </c:pt>
                <c:pt idx="132">
                  <c:v>45177</c:v>
                </c:pt>
                <c:pt idx="133">
                  <c:v>45180</c:v>
                </c:pt>
                <c:pt idx="134">
                  <c:v>45181</c:v>
                </c:pt>
                <c:pt idx="135">
                  <c:v>45182</c:v>
                </c:pt>
                <c:pt idx="136">
                  <c:v>45183</c:v>
                </c:pt>
                <c:pt idx="137">
                  <c:v>45184</c:v>
                </c:pt>
                <c:pt idx="138">
                  <c:v>45187</c:v>
                </c:pt>
                <c:pt idx="139">
                  <c:v>45189</c:v>
                </c:pt>
                <c:pt idx="140">
                  <c:v>45190</c:v>
                </c:pt>
                <c:pt idx="141">
                  <c:v>45191</c:v>
                </c:pt>
                <c:pt idx="142">
                  <c:v>45194</c:v>
                </c:pt>
                <c:pt idx="143">
                  <c:v>45195</c:v>
                </c:pt>
                <c:pt idx="144">
                  <c:v>45196</c:v>
                </c:pt>
                <c:pt idx="145">
                  <c:v>45197</c:v>
                </c:pt>
                <c:pt idx="146">
                  <c:v>45198</c:v>
                </c:pt>
                <c:pt idx="147">
                  <c:v>45202</c:v>
                </c:pt>
                <c:pt idx="148">
                  <c:v>45203</c:v>
                </c:pt>
                <c:pt idx="149">
                  <c:v>45204</c:v>
                </c:pt>
                <c:pt idx="150">
                  <c:v>45205</c:v>
                </c:pt>
                <c:pt idx="151">
                  <c:v>45208</c:v>
                </c:pt>
                <c:pt idx="152">
                  <c:v>45209</c:v>
                </c:pt>
                <c:pt idx="153">
                  <c:v>45210</c:v>
                </c:pt>
                <c:pt idx="154">
                  <c:v>45211</c:v>
                </c:pt>
                <c:pt idx="155">
                  <c:v>45212</c:v>
                </c:pt>
                <c:pt idx="156">
                  <c:v>45215</c:v>
                </c:pt>
                <c:pt idx="157">
                  <c:v>45216</c:v>
                </c:pt>
                <c:pt idx="158">
                  <c:v>45217</c:v>
                </c:pt>
                <c:pt idx="159">
                  <c:v>45218</c:v>
                </c:pt>
                <c:pt idx="160">
                  <c:v>45219</c:v>
                </c:pt>
                <c:pt idx="161">
                  <c:v>45222</c:v>
                </c:pt>
                <c:pt idx="162">
                  <c:v>45224</c:v>
                </c:pt>
                <c:pt idx="163">
                  <c:v>45225</c:v>
                </c:pt>
                <c:pt idx="164">
                  <c:v>45226</c:v>
                </c:pt>
                <c:pt idx="165">
                  <c:v>45229</c:v>
                </c:pt>
                <c:pt idx="166">
                  <c:v>45230</c:v>
                </c:pt>
                <c:pt idx="167">
                  <c:v>45231</c:v>
                </c:pt>
                <c:pt idx="168">
                  <c:v>45232</c:v>
                </c:pt>
                <c:pt idx="169">
                  <c:v>45233</c:v>
                </c:pt>
                <c:pt idx="170">
                  <c:v>45236</c:v>
                </c:pt>
                <c:pt idx="171">
                  <c:v>45237</c:v>
                </c:pt>
                <c:pt idx="172">
                  <c:v>45238</c:v>
                </c:pt>
                <c:pt idx="173">
                  <c:v>45239</c:v>
                </c:pt>
                <c:pt idx="174">
                  <c:v>45240</c:v>
                </c:pt>
                <c:pt idx="175">
                  <c:v>45243</c:v>
                </c:pt>
                <c:pt idx="176">
                  <c:v>45245</c:v>
                </c:pt>
                <c:pt idx="177">
                  <c:v>45246</c:v>
                </c:pt>
                <c:pt idx="178">
                  <c:v>45247</c:v>
                </c:pt>
                <c:pt idx="179">
                  <c:v>45250</c:v>
                </c:pt>
                <c:pt idx="180">
                  <c:v>45251</c:v>
                </c:pt>
                <c:pt idx="181">
                  <c:v>45252</c:v>
                </c:pt>
                <c:pt idx="182">
                  <c:v>45253</c:v>
                </c:pt>
                <c:pt idx="183">
                  <c:v>45254</c:v>
                </c:pt>
                <c:pt idx="184">
                  <c:v>45258</c:v>
                </c:pt>
                <c:pt idx="185">
                  <c:v>45259</c:v>
                </c:pt>
                <c:pt idx="186">
                  <c:v>45260</c:v>
                </c:pt>
                <c:pt idx="187">
                  <c:v>45261</c:v>
                </c:pt>
                <c:pt idx="188">
                  <c:v>45264</c:v>
                </c:pt>
                <c:pt idx="189">
                  <c:v>45265</c:v>
                </c:pt>
                <c:pt idx="190">
                  <c:v>45266</c:v>
                </c:pt>
                <c:pt idx="191">
                  <c:v>45267</c:v>
                </c:pt>
                <c:pt idx="192">
                  <c:v>45268</c:v>
                </c:pt>
                <c:pt idx="193">
                  <c:v>45271</c:v>
                </c:pt>
                <c:pt idx="194">
                  <c:v>45272</c:v>
                </c:pt>
                <c:pt idx="195">
                  <c:v>45273</c:v>
                </c:pt>
                <c:pt idx="196">
                  <c:v>45274</c:v>
                </c:pt>
                <c:pt idx="197">
                  <c:v>45275</c:v>
                </c:pt>
                <c:pt idx="198">
                  <c:v>45278</c:v>
                </c:pt>
                <c:pt idx="199">
                  <c:v>45279</c:v>
                </c:pt>
                <c:pt idx="200">
                  <c:v>45280</c:v>
                </c:pt>
                <c:pt idx="201">
                  <c:v>45281</c:v>
                </c:pt>
                <c:pt idx="202">
                  <c:v>45282</c:v>
                </c:pt>
                <c:pt idx="203">
                  <c:v>45286</c:v>
                </c:pt>
                <c:pt idx="204">
                  <c:v>45287</c:v>
                </c:pt>
                <c:pt idx="205">
                  <c:v>45288</c:v>
                </c:pt>
                <c:pt idx="206">
                  <c:v>45289</c:v>
                </c:pt>
                <c:pt idx="207">
                  <c:v>45293</c:v>
                </c:pt>
                <c:pt idx="208">
                  <c:v>45294</c:v>
                </c:pt>
                <c:pt idx="209">
                  <c:v>45295</c:v>
                </c:pt>
                <c:pt idx="210">
                  <c:v>45296</c:v>
                </c:pt>
                <c:pt idx="211">
                  <c:v>45299</c:v>
                </c:pt>
                <c:pt idx="212">
                  <c:v>45300</c:v>
                </c:pt>
                <c:pt idx="213">
                  <c:v>45301</c:v>
                </c:pt>
                <c:pt idx="214">
                  <c:v>45302</c:v>
                </c:pt>
                <c:pt idx="215">
                  <c:v>45303</c:v>
                </c:pt>
                <c:pt idx="216">
                  <c:v>45306</c:v>
                </c:pt>
                <c:pt idx="217">
                  <c:v>45307</c:v>
                </c:pt>
                <c:pt idx="218">
                  <c:v>45308</c:v>
                </c:pt>
                <c:pt idx="219">
                  <c:v>45309</c:v>
                </c:pt>
                <c:pt idx="220">
                  <c:v>45310</c:v>
                </c:pt>
                <c:pt idx="221">
                  <c:v>45314</c:v>
                </c:pt>
                <c:pt idx="222">
                  <c:v>45315</c:v>
                </c:pt>
                <c:pt idx="223">
                  <c:v>45316</c:v>
                </c:pt>
                <c:pt idx="224">
                  <c:v>45320</c:v>
                </c:pt>
                <c:pt idx="225">
                  <c:v>45321</c:v>
                </c:pt>
                <c:pt idx="226">
                  <c:v>45322</c:v>
                </c:pt>
                <c:pt idx="227">
                  <c:v>45323</c:v>
                </c:pt>
                <c:pt idx="228">
                  <c:v>45324</c:v>
                </c:pt>
                <c:pt idx="229">
                  <c:v>45327</c:v>
                </c:pt>
                <c:pt idx="230">
                  <c:v>45328</c:v>
                </c:pt>
                <c:pt idx="231">
                  <c:v>45329</c:v>
                </c:pt>
                <c:pt idx="232">
                  <c:v>45330</c:v>
                </c:pt>
                <c:pt idx="233">
                  <c:v>45331</c:v>
                </c:pt>
                <c:pt idx="234">
                  <c:v>45334</c:v>
                </c:pt>
                <c:pt idx="235">
                  <c:v>45335</c:v>
                </c:pt>
                <c:pt idx="236">
                  <c:v>45336</c:v>
                </c:pt>
                <c:pt idx="237">
                  <c:v>45337</c:v>
                </c:pt>
                <c:pt idx="238">
                  <c:v>45338</c:v>
                </c:pt>
                <c:pt idx="239">
                  <c:v>45342</c:v>
                </c:pt>
                <c:pt idx="240">
                  <c:v>45343</c:v>
                </c:pt>
                <c:pt idx="241">
                  <c:v>45344</c:v>
                </c:pt>
                <c:pt idx="242">
                  <c:v>45345</c:v>
                </c:pt>
                <c:pt idx="243">
                  <c:v>45348</c:v>
                </c:pt>
              </c:numCache>
            </c:numRef>
          </c:cat>
          <c:val>
            <c:numRef>
              <c:f>Index_Pred!$C$2:$C$245</c:f>
              <c:numCache>
                <c:formatCode>General</c:formatCode>
                <c:ptCount val="244"/>
                <c:pt idx="0">
                  <c:v>3617.5500489999999</c:v>
                </c:pt>
                <c:pt idx="1">
                  <c:v>3643.9499510000001</c:v>
                </c:pt>
                <c:pt idx="2">
                  <c:v>3658.3500979999999</c:v>
                </c:pt>
                <c:pt idx="3">
                  <c:v>3767.1999510000001</c:v>
                </c:pt>
                <c:pt idx="4">
                  <c:v>3766.75</c:v>
                </c:pt>
                <c:pt idx="5">
                  <c:v>3970.1499020000001</c:v>
                </c:pt>
                <c:pt idx="6">
                  <c:v>3961.1999510000001</c:v>
                </c:pt>
                <c:pt idx="7">
                  <c:v>3988.6999510000001</c:v>
                </c:pt>
                <c:pt idx="8">
                  <c:v>3943.5</c:v>
                </c:pt>
                <c:pt idx="9">
                  <c:v>3857.1000979999999</c:v>
                </c:pt>
                <c:pt idx="10">
                  <c:v>3746.5500489999999</c:v>
                </c:pt>
                <c:pt idx="11">
                  <c:v>3675.4499510000001</c:v>
                </c:pt>
                <c:pt idx="12">
                  <c:v>3630.9499510000001</c:v>
                </c:pt>
                <c:pt idx="13">
                  <c:v>3651.5</c:v>
                </c:pt>
                <c:pt idx="14">
                  <c:v>3681.9499510000001</c:v>
                </c:pt>
                <c:pt idx="15">
                  <c:v>3618.0500489999999</c:v>
                </c:pt>
                <c:pt idx="16">
                  <c:v>3677.6499020000001</c:v>
                </c:pt>
                <c:pt idx="17">
                  <c:v>3708.3000489999999</c:v>
                </c:pt>
                <c:pt idx="18">
                  <c:v>3643.6000979999999</c:v>
                </c:pt>
                <c:pt idx="19">
                  <c:v>3565.6499020000001</c:v>
                </c:pt>
                <c:pt idx="20">
                  <c:v>3574.8999020000001</c:v>
                </c:pt>
                <c:pt idx="21">
                  <c:v>3567.3500979999999</c:v>
                </c:pt>
                <c:pt idx="22">
                  <c:v>3682.1999510000001</c:v>
                </c:pt>
                <c:pt idx="23">
                  <c:v>3716.1499020000001</c:v>
                </c:pt>
                <c:pt idx="24">
                  <c:v>3755.5</c:v>
                </c:pt>
                <c:pt idx="25">
                  <c:v>3725.6999510000001</c:v>
                </c:pt>
                <c:pt idx="26">
                  <c:v>3738</c:v>
                </c:pt>
                <c:pt idx="27">
                  <c:v>3714.5</c:v>
                </c:pt>
                <c:pt idx="28">
                  <c:v>3774.3500979999999</c:v>
                </c:pt>
                <c:pt idx="29">
                  <c:v>3750.25</c:v>
                </c:pt>
                <c:pt idx="30">
                  <c:v>3804.75</c:v>
                </c:pt>
                <c:pt idx="31">
                  <c:v>3923.8999020000001</c:v>
                </c:pt>
                <c:pt idx="32">
                  <c:v>3953.5500489999999</c:v>
                </c:pt>
                <c:pt idx="33">
                  <c:v>3920.1999510000001</c:v>
                </c:pt>
                <c:pt idx="34">
                  <c:v>3916</c:v>
                </c:pt>
                <c:pt idx="35">
                  <c:v>3883</c:v>
                </c:pt>
                <c:pt idx="36">
                  <c:v>3984.1999510000001</c:v>
                </c:pt>
                <c:pt idx="37">
                  <c:v>4036.3500979999999</c:v>
                </c:pt>
                <c:pt idx="38">
                  <c:v>4057.4499510000001</c:v>
                </c:pt>
                <c:pt idx="39">
                  <c:v>4068</c:v>
                </c:pt>
                <c:pt idx="40">
                  <c:v>4167.6499020000001</c:v>
                </c:pt>
                <c:pt idx="41">
                  <c:v>4184.1000979999999</c:v>
                </c:pt>
                <c:pt idx="42">
                  <c:v>4143.2001950000003</c:v>
                </c:pt>
                <c:pt idx="43">
                  <c:v>4194.3500979999999</c:v>
                </c:pt>
                <c:pt idx="44">
                  <c:v>4153.6000979999999</c:v>
                </c:pt>
                <c:pt idx="45">
                  <c:v>4115.1000979999999</c:v>
                </c:pt>
                <c:pt idx="46">
                  <c:v>4001.8000489999999</c:v>
                </c:pt>
                <c:pt idx="47">
                  <c:v>3959.3000489999999</c:v>
                </c:pt>
                <c:pt idx="48">
                  <c:v>3967.6000979999999</c:v>
                </c:pt>
                <c:pt idx="49">
                  <c:v>3975.8999020000001</c:v>
                </c:pt>
                <c:pt idx="50">
                  <c:v>4020.8000489999999</c:v>
                </c:pt>
                <c:pt idx="51">
                  <c:v>4049.6999510000001</c:v>
                </c:pt>
                <c:pt idx="52">
                  <c:v>4035.8000489999999</c:v>
                </c:pt>
                <c:pt idx="53">
                  <c:v>3959.1499020000001</c:v>
                </c:pt>
                <c:pt idx="54">
                  <c:v>3971.5500489999999</c:v>
                </c:pt>
                <c:pt idx="55">
                  <c:v>3991.5500489999999</c:v>
                </c:pt>
                <c:pt idx="56">
                  <c:v>4007.8000489999999</c:v>
                </c:pt>
                <c:pt idx="57">
                  <c:v>3987.3000489999999</c:v>
                </c:pt>
                <c:pt idx="58">
                  <c:v>3969.25</c:v>
                </c:pt>
                <c:pt idx="59">
                  <c:v>4017.1999510000001</c:v>
                </c:pt>
                <c:pt idx="60">
                  <c:v>4040.6499020000001</c:v>
                </c:pt>
                <c:pt idx="61">
                  <c:v>4039.4499510000001</c:v>
                </c:pt>
                <c:pt idx="62">
                  <c:v>4029.6999510000001</c:v>
                </c:pt>
                <c:pt idx="63">
                  <c:v>4053.6000979999999</c:v>
                </c:pt>
                <c:pt idx="64">
                  <c:v>4093.1999510000001</c:v>
                </c:pt>
                <c:pt idx="65">
                  <c:v>4075.3999020000001</c:v>
                </c:pt>
                <c:pt idx="66">
                  <c:v>4067.4499510000001</c:v>
                </c:pt>
                <c:pt idx="67">
                  <c:v>4096.8999020000001</c:v>
                </c:pt>
                <c:pt idx="68">
                  <c:v>4084.8000489999999</c:v>
                </c:pt>
                <c:pt idx="69">
                  <c:v>4035.3000489999999</c:v>
                </c:pt>
                <c:pt idx="70">
                  <c:v>4054.6000979999999</c:v>
                </c:pt>
                <c:pt idx="71">
                  <c:v>4062.9499510000001</c:v>
                </c:pt>
                <c:pt idx="72">
                  <c:v>4064.3000489999999</c:v>
                </c:pt>
                <c:pt idx="73">
                  <c:v>3983.5500489999999</c:v>
                </c:pt>
                <c:pt idx="74">
                  <c:v>4041.5500489999999</c:v>
                </c:pt>
                <c:pt idx="75">
                  <c:v>4080.3500979999999</c:v>
                </c:pt>
                <c:pt idx="76">
                  <c:v>4090.6000979999999</c:v>
                </c:pt>
                <c:pt idx="77">
                  <c:v>4108.5498049999997</c:v>
                </c:pt>
                <c:pt idx="78">
                  <c:v>4040.1000979999999</c:v>
                </c:pt>
                <c:pt idx="79">
                  <c:v>3992.25</c:v>
                </c:pt>
                <c:pt idx="80">
                  <c:v>3984.8999020000001</c:v>
                </c:pt>
                <c:pt idx="81">
                  <c:v>4025.6999510000001</c:v>
                </c:pt>
                <c:pt idx="82">
                  <c:v>4027.3500979999999</c:v>
                </c:pt>
                <c:pt idx="83">
                  <c:v>4110.2001950000003</c:v>
                </c:pt>
                <c:pt idx="84">
                  <c:v>4258.5498049999997</c:v>
                </c:pt>
                <c:pt idx="85">
                  <c:v>4339</c:v>
                </c:pt>
                <c:pt idx="86">
                  <c:v>4383.6000979999999</c:v>
                </c:pt>
                <c:pt idx="87">
                  <c:v>4415.6499020000001</c:v>
                </c:pt>
                <c:pt idx="88">
                  <c:v>4459.1000979999999</c:v>
                </c:pt>
                <c:pt idx="89">
                  <c:v>4433.5</c:v>
                </c:pt>
                <c:pt idx="90">
                  <c:v>4425.25</c:v>
                </c:pt>
                <c:pt idx="91">
                  <c:v>4462</c:v>
                </c:pt>
                <c:pt idx="92">
                  <c:v>4355.6499020000001</c:v>
                </c:pt>
                <c:pt idx="93">
                  <c:v>4390.2998049999997</c:v>
                </c:pt>
                <c:pt idx="94">
                  <c:v>4489.1499020000001</c:v>
                </c:pt>
                <c:pt idx="95">
                  <c:v>4433.9501950000003</c:v>
                </c:pt>
                <c:pt idx="96">
                  <c:v>4520.4501950000003</c:v>
                </c:pt>
                <c:pt idx="97">
                  <c:v>4553.0498049999997</c:v>
                </c:pt>
                <c:pt idx="98">
                  <c:v>4564.25</c:v>
                </c:pt>
                <c:pt idx="99">
                  <c:v>4569</c:v>
                </c:pt>
                <c:pt idx="100">
                  <c:v>4502.1000979999999</c:v>
                </c:pt>
                <c:pt idx="101">
                  <c:v>4569.5498049999997</c:v>
                </c:pt>
                <c:pt idx="102">
                  <c:v>4592.2001950000003</c:v>
                </c:pt>
                <c:pt idx="103">
                  <c:v>4605.8500979999999</c:v>
                </c:pt>
                <c:pt idx="104">
                  <c:v>4620.5498049999997</c:v>
                </c:pt>
                <c:pt idx="105">
                  <c:v>4596.3999020000001</c:v>
                </c:pt>
                <c:pt idx="106">
                  <c:v>4476.4501950000003</c:v>
                </c:pt>
                <c:pt idx="107">
                  <c:v>4450.25</c:v>
                </c:pt>
                <c:pt idx="108">
                  <c:v>4419.1000979999999</c:v>
                </c:pt>
                <c:pt idx="109">
                  <c:v>4392.7998049999997</c:v>
                </c:pt>
                <c:pt idx="110">
                  <c:v>4540.7998049999997</c:v>
                </c:pt>
                <c:pt idx="111">
                  <c:v>4536.2001950000003</c:v>
                </c:pt>
                <c:pt idx="112">
                  <c:v>4499.5</c:v>
                </c:pt>
                <c:pt idx="113">
                  <c:v>4555.75</c:v>
                </c:pt>
                <c:pt idx="114">
                  <c:v>4523.4501950000003</c:v>
                </c:pt>
                <c:pt idx="115">
                  <c:v>4528.6499020000001</c:v>
                </c:pt>
                <c:pt idx="116">
                  <c:v>4593.4501950000003</c:v>
                </c:pt>
                <c:pt idx="117">
                  <c:v>4603.8500979999999</c:v>
                </c:pt>
                <c:pt idx="118">
                  <c:v>4574.5</c:v>
                </c:pt>
                <c:pt idx="119">
                  <c:v>4552.25</c:v>
                </c:pt>
                <c:pt idx="120">
                  <c:v>4630.4501950000003</c:v>
                </c:pt>
                <c:pt idx="121">
                  <c:v>4600.5</c:v>
                </c:pt>
                <c:pt idx="122">
                  <c:v>4530.8999020000001</c:v>
                </c:pt>
                <c:pt idx="123">
                  <c:v>4564.8999020000001</c:v>
                </c:pt>
                <c:pt idx="124">
                  <c:v>4542.4501950000003</c:v>
                </c:pt>
                <c:pt idx="125">
                  <c:v>4527.4501950000003</c:v>
                </c:pt>
                <c:pt idx="126">
                  <c:v>4467.2001950000003</c:v>
                </c:pt>
                <c:pt idx="127">
                  <c:v>4538.7001950000003</c:v>
                </c:pt>
                <c:pt idx="128">
                  <c:v>4648.7998049999997</c:v>
                </c:pt>
                <c:pt idx="129">
                  <c:v>4683.1000979999999</c:v>
                </c:pt>
                <c:pt idx="130">
                  <c:v>4636.1499020000001</c:v>
                </c:pt>
                <c:pt idx="131">
                  <c:v>4691.2998049999997</c:v>
                </c:pt>
                <c:pt idx="132">
                  <c:v>4706.3999020000001</c:v>
                </c:pt>
                <c:pt idx="133">
                  <c:v>4853.8500979999999</c:v>
                </c:pt>
                <c:pt idx="134">
                  <c:v>4738.1499020000001</c:v>
                </c:pt>
                <c:pt idx="135">
                  <c:v>4938.5498049999997</c:v>
                </c:pt>
                <c:pt idx="136">
                  <c:v>5019.6499020000001</c:v>
                </c:pt>
                <c:pt idx="137">
                  <c:v>5046.25</c:v>
                </c:pt>
                <c:pt idx="138">
                  <c:v>5217.2998049999997</c:v>
                </c:pt>
                <c:pt idx="139">
                  <c:v>5155.9501950000003</c:v>
                </c:pt>
                <c:pt idx="140">
                  <c:v>5038.25</c:v>
                </c:pt>
                <c:pt idx="141">
                  <c:v>5215.0498049999997</c:v>
                </c:pt>
                <c:pt idx="142">
                  <c:v>5223.2998049999997</c:v>
                </c:pt>
                <c:pt idx="143">
                  <c:v>5190</c:v>
                </c:pt>
                <c:pt idx="144">
                  <c:v>5233.0498049999997</c:v>
                </c:pt>
                <c:pt idx="145">
                  <c:v>5173.7998049999997</c:v>
                </c:pt>
                <c:pt idx="146">
                  <c:v>5258.2998049999997</c:v>
                </c:pt>
                <c:pt idx="147">
                  <c:v>5383.25</c:v>
                </c:pt>
                <c:pt idx="148">
                  <c:v>5230.8999020000001</c:v>
                </c:pt>
                <c:pt idx="149">
                  <c:v>5204.2998049999997</c:v>
                </c:pt>
                <c:pt idx="150">
                  <c:v>5218.25</c:v>
                </c:pt>
                <c:pt idx="151">
                  <c:v>5057.1499020000001</c:v>
                </c:pt>
                <c:pt idx="152">
                  <c:v>5162.5498049999997</c:v>
                </c:pt>
                <c:pt idx="153">
                  <c:v>5124.8999020000001</c:v>
                </c:pt>
                <c:pt idx="154">
                  <c:v>5120.2998049999997</c:v>
                </c:pt>
                <c:pt idx="155">
                  <c:v>5048.9501950000003</c:v>
                </c:pt>
                <c:pt idx="156">
                  <c:v>5085.5498049999997</c:v>
                </c:pt>
                <c:pt idx="157">
                  <c:v>5113.25</c:v>
                </c:pt>
                <c:pt idx="158">
                  <c:v>5027.9501950000003</c:v>
                </c:pt>
                <c:pt idx="159">
                  <c:v>5029.25</c:v>
                </c:pt>
                <c:pt idx="160">
                  <c:v>4950.2001950000003</c:v>
                </c:pt>
                <c:pt idx="161">
                  <c:v>4763.7998049999997</c:v>
                </c:pt>
                <c:pt idx="162">
                  <c:v>4772.0498049999997</c:v>
                </c:pt>
                <c:pt idx="163">
                  <c:v>4726.25</c:v>
                </c:pt>
                <c:pt idx="164">
                  <c:v>4920.5498049999997</c:v>
                </c:pt>
                <c:pt idx="165">
                  <c:v>4927.3999020000001</c:v>
                </c:pt>
                <c:pt idx="166">
                  <c:v>4934.3999020000001</c:v>
                </c:pt>
                <c:pt idx="167">
                  <c:v>4950.0498049999997</c:v>
                </c:pt>
                <c:pt idx="168">
                  <c:v>5024.2998049999997</c:v>
                </c:pt>
                <c:pt idx="169">
                  <c:v>5055.3500979999999</c:v>
                </c:pt>
                <c:pt idx="170">
                  <c:v>5000.4501950000003</c:v>
                </c:pt>
                <c:pt idx="171">
                  <c:v>5023.5</c:v>
                </c:pt>
                <c:pt idx="172">
                  <c:v>5022.0498049999997</c:v>
                </c:pt>
                <c:pt idx="173">
                  <c:v>5012.1000979999999</c:v>
                </c:pt>
                <c:pt idx="174">
                  <c:v>5025.5</c:v>
                </c:pt>
                <c:pt idx="175">
                  <c:v>5177.8500979999999</c:v>
                </c:pt>
                <c:pt idx="176">
                  <c:v>5201.2001950000003</c:v>
                </c:pt>
                <c:pt idx="177">
                  <c:v>5188.8999020000001</c:v>
                </c:pt>
                <c:pt idx="178">
                  <c:v>5064.9501950000003</c:v>
                </c:pt>
                <c:pt idx="179">
                  <c:v>5070.25</c:v>
                </c:pt>
                <c:pt idx="180">
                  <c:v>5052.5</c:v>
                </c:pt>
                <c:pt idx="181">
                  <c:v>4995</c:v>
                </c:pt>
                <c:pt idx="182">
                  <c:v>4994.1499020000001</c:v>
                </c:pt>
                <c:pt idx="183">
                  <c:v>4977.2001950000003</c:v>
                </c:pt>
                <c:pt idx="184">
                  <c:v>5044.3500979999999</c:v>
                </c:pt>
                <c:pt idx="185">
                  <c:v>5097.0498049999997</c:v>
                </c:pt>
                <c:pt idx="186">
                  <c:v>5041</c:v>
                </c:pt>
                <c:pt idx="187">
                  <c:v>5134.5498049999997</c:v>
                </c:pt>
                <c:pt idx="188">
                  <c:v>5332.3999020000001</c:v>
                </c:pt>
                <c:pt idx="189">
                  <c:v>5407.4501950000003</c:v>
                </c:pt>
                <c:pt idx="190">
                  <c:v>5441.7001950000003</c:v>
                </c:pt>
                <c:pt idx="191">
                  <c:v>5468.8999020000001</c:v>
                </c:pt>
                <c:pt idx="192">
                  <c:v>5479.4501950000003</c:v>
                </c:pt>
                <c:pt idx="193">
                  <c:v>5554.1000979999999</c:v>
                </c:pt>
                <c:pt idx="194">
                  <c:v>5554.9501950000003</c:v>
                </c:pt>
                <c:pt idx="195">
                  <c:v>5595.0498049999997</c:v>
                </c:pt>
                <c:pt idx="196">
                  <c:v>5628</c:v>
                </c:pt>
                <c:pt idx="197">
                  <c:v>5762.6000979999999</c:v>
                </c:pt>
                <c:pt idx="198">
                  <c:v>5720.3500979999999</c:v>
                </c:pt>
                <c:pt idx="199">
                  <c:v>5765.75</c:v>
                </c:pt>
                <c:pt idx="200">
                  <c:v>5532.8500979999999</c:v>
                </c:pt>
                <c:pt idx="201">
                  <c:v>5623.7001950000003</c:v>
                </c:pt>
                <c:pt idx="202">
                  <c:v>5584.9501950000003</c:v>
                </c:pt>
                <c:pt idx="203">
                  <c:v>5576.75</c:v>
                </c:pt>
                <c:pt idx="204">
                  <c:v>5691.6000979999999</c:v>
                </c:pt>
                <c:pt idx="205">
                  <c:v>5750.4501950000003</c:v>
                </c:pt>
                <c:pt idx="206">
                  <c:v>5713.4501950000003</c:v>
                </c:pt>
                <c:pt idx="207">
                  <c:v>5735</c:v>
                </c:pt>
                <c:pt idx="208">
                  <c:v>5801.0498049999997</c:v>
                </c:pt>
                <c:pt idx="209">
                  <c:v>5860.8999020000001</c:v>
                </c:pt>
                <c:pt idx="210">
                  <c:v>5838.4501950000003</c:v>
                </c:pt>
                <c:pt idx="211">
                  <c:v>5691.3999020000001</c:v>
                </c:pt>
                <c:pt idx="212">
                  <c:v>5682.25</c:v>
                </c:pt>
                <c:pt idx="213">
                  <c:v>5667.3999020000001</c:v>
                </c:pt>
                <c:pt idx="214">
                  <c:v>5703.8500979999999</c:v>
                </c:pt>
                <c:pt idx="215">
                  <c:v>5860.7998049999997</c:v>
                </c:pt>
                <c:pt idx="216">
                  <c:v>5918.2001950000003</c:v>
                </c:pt>
                <c:pt idx="217">
                  <c:v>5933.3999020000001</c:v>
                </c:pt>
                <c:pt idx="218">
                  <c:v>5830</c:v>
                </c:pt>
                <c:pt idx="219">
                  <c:v>5877.5</c:v>
                </c:pt>
                <c:pt idx="220">
                  <c:v>5945.1000979999999</c:v>
                </c:pt>
                <c:pt idx="221">
                  <c:v>5806.8500979999999</c:v>
                </c:pt>
                <c:pt idx="222">
                  <c:v>5922.25</c:v>
                </c:pt>
                <c:pt idx="223">
                  <c:v>5929.7001950000003</c:v>
                </c:pt>
                <c:pt idx="224">
                  <c:v>6073.8999020000001</c:v>
                </c:pt>
                <c:pt idx="225">
                  <c:v>6132.4501950000003</c:v>
                </c:pt>
                <c:pt idx="226">
                  <c:v>6271.6499020000001</c:v>
                </c:pt>
                <c:pt idx="227">
                  <c:v>6466.4501950000003</c:v>
                </c:pt>
                <c:pt idx="228">
                  <c:v>6609.75</c:v>
                </c:pt>
                <c:pt idx="229">
                  <c:v>6582</c:v>
                </c:pt>
                <c:pt idx="230">
                  <c:v>6556.2998049999997</c:v>
                </c:pt>
                <c:pt idx="231">
                  <c:v>6743.7998049999997</c:v>
                </c:pt>
                <c:pt idx="232">
                  <c:v>6878.5</c:v>
                </c:pt>
                <c:pt idx="233">
                  <c:v>6944.9501950000003</c:v>
                </c:pt>
                <c:pt idx="234">
                  <c:v>6637.0498049999997</c:v>
                </c:pt>
                <c:pt idx="235">
                  <c:v>6716.5498049999997</c:v>
                </c:pt>
                <c:pt idx="236">
                  <c:v>6934.1499020000001</c:v>
                </c:pt>
                <c:pt idx="237">
                  <c:v>7160.7998049999997</c:v>
                </c:pt>
                <c:pt idx="238">
                  <c:v>7135</c:v>
                </c:pt>
                <c:pt idx="239">
                  <c:v>7101.2001950000003</c:v>
                </c:pt>
                <c:pt idx="240">
                  <c:v>7143.75</c:v>
                </c:pt>
                <c:pt idx="241">
                  <c:v>7158.6000979999999</c:v>
                </c:pt>
                <c:pt idx="242">
                  <c:v>7076.0498049999997</c:v>
                </c:pt>
                <c:pt idx="243">
                  <c:v>7040.4501950000003</c:v>
                </c:pt>
              </c:numCache>
            </c:numRef>
          </c:val>
          <c:smooth val="0"/>
          <c:extLst>
            <c:ext xmlns:c16="http://schemas.microsoft.com/office/drawing/2014/chart" uri="{C3380CC4-5D6E-409C-BE32-E72D297353CC}">
              <c16:uniqueId val="{00000000-8720-4E3E-9458-1BA23E465C3E}"/>
            </c:ext>
          </c:extLst>
        </c:ser>
        <c:ser>
          <c:idx val="1"/>
          <c:order val="1"/>
          <c:tx>
            <c:strRef>
              <c:f>Index_Pred!$D$1</c:f>
              <c:strCache>
                <c:ptCount val="1"/>
                <c:pt idx="0">
                  <c:v>Predicted</c:v>
                </c:pt>
              </c:strCache>
            </c:strRef>
          </c:tx>
          <c:spPr>
            <a:ln w="28575" cap="rnd">
              <a:solidFill>
                <a:schemeClr val="accent2"/>
              </a:solidFill>
              <a:round/>
            </a:ln>
            <a:effectLst/>
          </c:spPr>
          <c:marker>
            <c:symbol val="none"/>
          </c:marker>
          <c:cat>
            <c:numRef>
              <c:f>Index_Pred!$B$2:$B$245</c:f>
              <c:numCache>
                <c:formatCode>m/d/yyyy</c:formatCode>
                <c:ptCount val="244"/>
                <c:pt idx="0">
                  <c:v>44981</c:v>
                </c:pt>
                <c:pt idx="1">
                  <c:v>44984</c:v>
                </c:pt>
                <c:pt idx="2">
                  <c:v>44985</c:v>
                </c:pt>
                <c:pt idx="3">
                  <c:v>44986</c:v>
                </c:pt>
                <c:pt idx="4">
                  <c:v>44987</c:v>
                </c:pt>
                <c:pt idx="5">
                  <c:v>44988</c:v>
                </c:pt>
                <c:pt idx="6">
                  <c:v>44991</c:v>
                </c:pt>
                <c:pt idx="7">
                  <c:v>44993</c:v>
                </c:pt>
                <c:pt idx="8">
                  <c:v>44994</c:v>
                </c:pt>
                <c:pt idx="9">
                  <c:v>44995</c:v>
                </c:pt>
                <c:pt idx="10">
                  <c:v>44998</c:v>
                </c:pt>
                <c:pt idx="11">
                  <c:v>44999</c:v>
                </c:pt>
                <c:pt idx="12">
                  <c:v>45000</c:v>
                </c:pt>
                <c:pt idx="13">
                  <c:v>45001</c:v>
                </c:pt>
                <c:pt idx="14">
                  <c:v>45002</c:v>
                </c:pt>
                <c:pt idx="15">
                  <c:v>45005</c:v>
                </c:pt>
                <c:pt idx="16">
                  <c:v>45006</c:v>
                </c:pt>
                <c:pt idx="17">
                  <c:v>45007</c:v>
                </c:pt>
                <c:pt idx="18">
                  <c:v>45008</c:v>
                </c:pt>
                <c:pt idx="19">
                  <c:v>45009</c:v>
                </c:pt>
                <c:pt idx="20">
                  <c:v>45012</c:v>
                </c:pt>
                <c:pt idx="21">
                  <c:v>45013</c:v>
                </c:pt>
                <c:pt idx="22">
                  <c:v>45014</c:v>
                </c:pt>
                <c:pt idx="23">
                  <c:v>45016</c:v>
                </c:pt>
                <c:pt idx="24">
                  <c:v>45019</c:v>
                </c:pt>
                <c:pt idx="25">
                  <c:v>45021</c:v>
                </c:pt>
                <c:pt idx="26">
                  <c:v>45022</c:v>
                </c:pt>
                <c:pt idx="27">
                  <c:v>45026</c:v>
                </c:pt>
                <c:pt idx="28">
                  <c:v>45027</c:v>
                </c:pt>
                <c:pt idx="29">
                  <c:v>45028</c:v>
                </c:pt>
                <c:pt idx="30">
                  <c:v>45029</c:v>
                </c:pt>
                <c:pt idx="31">
                  <c:v>45033</c:v>
                </c:pt>
                <c:pt idx="32">
                  <c:v>45034</c:v>
                </c:pt>
                <c:pt idx="33">
                  <c:v>45035</c:v>
                </c:pt>
                <c:pt idx="34">
                  <c:v>45036</c:v>
                </c:pt>
                <c:pt idx="35">
                  <c:v>45037</c:v>
                </c:pt>
                <c:pt idx="36">
                  <c:v>45040</c:v>
                </c:pt>
                <c:pt idx="37">
                  <c:v>45041</c:v>
                </c:pt>
                <c:pt idx="38">
                  <c:v>45042</c:v>
                </c:pt>
                <c:pt idx="39">
                  <c:v>45043</c:v>
                </c:pt>
                <c:pt idx="40">
                  <c:v>45044</c:v>
                </c:pt>
                <c:pt idx="41">
                  <c:v>45048</c:v>
                </c:pt>
                <c:pt idx="42">
                  <c:v>45049</c:v>
                </c:pt>
                <c:pt idx="43">
                  <c:v>45050</c:v>
                </c:pt>
                <c:pt idx="44">
                  <c:v>45051</c:v>
                </c:pt>
                <c:pt idx="45">
                  <c:v>45054</c:v>
                </c:pt>
                <c:pt idx="46">
                  <c:v>45055</c:v>
                </c:pt>
                <c:pt idx="47">
                  <c:v>45056</c:v>
                </c:pt>
                <c:pt idx="48">
                  <c:v>45057</c:v>
                </c:pt>
                <c:pt idx="49">
                  <c:v>45058</c:v>
                </c:pt>
                <c:pt idx="50">
                  <c:v>45061</c:v>
                </c:pt>
                <c:pt idx="51">
                  <c:v>45062</c:v>
                </c:pt>
                <c:pt idx="52">
                  <c:v>45063</c:v>
                </c:pt>
                <c:pt idx="53">
                  <c:v>45064</c:v>
                </c:pt>
                <c:pt idx="54">
                  <c:v>45065</c:v>
                </c:pt>
                <c:pt idx="55">
                  <c:v>45068</c:v>
                </c:pt>
                <c:pt idx="56">
                  <c:v>45069</c:v>
                </c:pt>
                <c:pt idx="57">
                  <c:v>45070</c:v>
                </c:pt>
                <c:pt idx="58">
                  <c:v>45071</c:v>
                </c:pt>
                <c:pt idx="59">
                  <c:v>45072</c:v>
                </c:pt>
                <c:pt idx="60">
                  <c:v>45075</c:v>
                </c:pt>
                <c:pt idx="61">
                  <c:v>45076</c:v>
                </c:pt>
                <c:pt idx="62">
                  <c:v>45077</c:v>
                </c:pt>
                <c:pt idx="63">
                  <c:v>45078</c:v>
                </c:pt>
                <c:pt idx="64">
                  <c:v>45079</c:v>
                </c:pt>
                <c:pt idx="65">
                  <c:v>45082</c:v>
                </c:pt>
                <c:pt idx="66">
                  <c:v>45083</c:v>
                </c:pt>
                <c:pt idx="67">
                  <c:v>45084</c:v>
                </c:pt>
                <c:pt idx="68">
                  <c:v>45085</c:v>
                </c:pt>
                <c:pt idx="69">
                  <c:v>45086</c:v>
                </c:pt>
                <c:pt idx="70">
                  <c:v>45089</c:v>
                </c:pt>
                <c:pt idx="71">
                  <c:v>45090</c:v>
                </c:pt>
                <c:pt idx="72">
                  <c:v>45091</c:v>
                </c:pt>
                <c:pt idx="73">
                  <c:v>45092</c:v>
                </c:pt>
                <c:pt idx="74">
                  <c:v>45093</c:v>
                </c:pt>
                <c:pt idx="75">
                  <c:v>45096</c:v>
                </c:pt>
                <c:pt idx="76">
                  <c:v>45097</c:v>
                </c:pt>
                <c:pt idx="77">
                  <c:v>45098</c:v>
                </c:pt>
                <c:pt idx="78">
                  <c:v>45099</c:v>
                </c:pt>
                <c:pt idx="79">
                  <c:v>45100</c:v>
                </c:pt>
                <c:pt idx="80">
                  <c:v>45103</c:v>
                </c:pt>
                <c:pt idx="81">
                  <c:v>45104</c:v>
                </c:pt>
                <c:pt idx="82">
                  <c:v>45105</c:v>
                </c:pt>
                <c:pt idx="83">
                  <c:v>45107</c:v>
                </c:pt>
                <c:pt idx="84">
                  <c:v>45110</c:v>
                </c:pt>
                <c:pt idx="85">
                  <c:v>45111</c:v>
                </c:pt>
                <c:pt idx="86">
                  <c:v>45112</c:v>
                </c:pt>
                <c:pt idx="87">
                  <c:v>45113</c:v>
                </c:pt>
                <c:pt idx="88">
                  <c:v>45114</c:v>
                </c:pt>
                <c:pt idx="89">
                  <c:v>45117</c:v>
                </c:pt>
                <c:pt idx="90">
                  <c:v>45118</c:v>
                </c:pt>
                <c:pt idx="91">
                  <c:v>45119</c:v>
                </c:pt>
                <c:pt idx="92">
                  <c:v>45120</c:v>
                </c:pt>
                <c:pt idx="93">
                  <c:v>45121</c:v>
                </c:pt>
                <c:pt idx="94">
                  <c:v>45124</c:v>
                </c:pt>
                <c:pt idx="95">
                  <c:v>45125</c:v>
                </c:pt>
                <c:pt idx="96">
                  <c:v>45126</c:v>
                </c:pt>
                <c:pt idx="97">
                  <c:v>45127</c:v>
                </c:pt>
                <c:pt idx="98">
                  <c:v>45128</c:v>
                </c:pt>
                <c:pt idx="99">
                  <c:v>45131</c:v>
                </c:pt>
                <c:pt idx="100">
                  <c:v>45132</c:v>
                </c:pt>
                <c:pt idx="101">
                  <c:v>45133</c:v>
                </c:pt>
                <c:pt idx="102">
                  <c:v>45134</c:v>
                </c:pt>
                <c:pt idx="103">
                  <c:v>45135</c:v>
                </c:pt>
                <c:pt idx="104">
                  <c:v>45138</c:v>
                </c:pt>
                <c:pt idx="105">
                  <c:v>45139</c:v>
                </c:pt>
                <c:pt idx="106">
                  <c:v>45140</c:v>
                </c:pt>
                <c:pt idx="107">
                  <c:v>45141</c:v>
                </c:pt>
                <c:pt idx="108">
                  <c:v>45142</c:v>
                </c:pt>
                <c:pt idx="109">
                  <c:v>45145</c:v>
                </c:pt>
                <c:pt idx="110">
                  <c:v>45146</c:v>
                </c:pt>
                <c:pt idx="111">
                  <c:v>45147</c:v>
                </c:pt>
                <c:pt idx="112">
                  <c:v>45148</c:v>
                </c:pt>
                <c:pt idx="113">
                  <c:v>45149</c:v>
                </c:pt>
                <c:pt idx="114">
                  <c:v>45152</c:v>
                </c:pt>
                <c:pt idx="115">
                  <c:v>45154</c:v>
                </c:pt>
                <c:pt idx="116">
                  <c:v>45155</c:v>
                </c:pt>
                <c:pt idx="117">
                  <c:v>45156</c:v>
                </c:pt>
                <c:pt idx="118">
                  <c:v>45159</c:v>
                </c:pt>
                <c:pt idx="119">
                  <c:v>45160</c:v>
                </c:pt>
                <c:pt idx="120">
                  <c:v>45161</c:v>
                </c:pt>
                <c:pt idx="121">
                  <c:v>45162</c:v>
                </c:pt>
                <c:pt idx="122">
                  <c:v>45163</c:v>
                </c:pt>
                <c:pt idx="123">
                  <c:v>45166</c:v>
                </c:pt>
                <c:pt idx="124">
                  <c:v>45167</c:v>
                </c:pt>
                <c:pt idx="125">
                  <c:v>45168</c:v>
                </c:pt>
                <c:pt idx="126">
                  <c:v>45169</c:v>
                </c:pt>
                <c:pt idx="127">
                  <c:v>45170</c:v>
                </c:pt>
                <c:pt idx="128">
                  <c:v>45173</c:v>
                </c:pt>
                <c:pt idx="129">
                  <c:v>45174</c:v>
                </c:pt>
                <c:pt idx="130">
                  <c:v>45175</c:v>
                </c:pt>
                <c:pt idx="131">
                  <c:v>45176</c:v>
                </c:pt>
                <c:pt idx="132">
                  <c:v>45177</c:v>
                </c:pt>
                <c:pt idx="133">
                  <c:v>45180</c:v>
                </c:pt>
                <c:pt idx="134">
                  <c:v>45181</c:v>
                </c:pt>
                <c:pt idx="135">
                  <c:v>45182</c:v>
                </c:pt>
                <c:pt idx="136">
                  <c:v>45183</c:v>
                </c:pt>
                <c:pt idx="137">
                  <c:v>45184</c:v>
                </c:pt>
                <c:pt idx="138">
                  <c:v>45187</c:v>
                </c:pt>
                <c:pt idx="139">
                  <c:v>45189</c:v>
                </c:pt>
                <c:pt idx="140">
                  <c:v>45190</c:v>
                </c:pt>
                <c:pt idx="141">
                  <c:v>45191</c:v>
                </c:pt>
                <c:pt idx="142">
                  <c:v>45194</c:v>
                </c:pt>
                <c:pt idx="143">
                  <c:v>45195</c:v>
                </c:pt>
                <c:pt idx="144">
                  <c:v>45196</c:v>
                </c:pt>
                <c:pt idx="145">
                  <c:v>45197</c:v>
                </c:pt>
                <c:pt idx="146">
                  <c:v>45198</c:v>
                </c:pt>
                <c:pt idx="147">
                  <c:v>45202</c:v>
                </c:pt>
                <c:pt idx="148">
                  <c:v>45203</c:v>
                </c:pt>
                <c:pt idx="149">
                  <c:v>45204</c:v>
                </c:pt>
                <c:pt idx="150">
                  <c:v>45205</c:v>
                </c:pt>
                <c:pt idx="151">
                  <c:v>45208</c:v>
                </c:pt>
                <c:pt idx="152">
                  <c:v>45209</c:v>
                </c:pt>
                <c:pt idx="153">
                  <c:v>45210</c:v>
                </c:pt>
                <c:pt idx="154">
                  <c:v>45211</c:v>
                </c:pt>
                <c:pt idx="155">
                  <c:v>45212</c:v>
                </c:pt>
                <c:pt idx="156">
                  <c:v>45215</c:v>
                </c:pt>
                <c:pt idx="157">
                  <c:v>45216</c:v>
                </c:pt>
                <c:pt idx="158">
                  <c:v>45217</c:v>
                </c:pt>
                <c:pt idx="159">
                  <c:v>45218</c:v>
                </c:pt>
                <c:pt idx="160">
                  <c:v>45219</c:v>
                </c:pt>
                <c:pt idx="161">
                  <c:v>45222</c:v>
                </c:pt>
                <c:pt idx="162">
                  <c:v>45224</c:v>
                </c:pt>
                <c:pt idx="163">
                  <c:v>45225</c:v>
                </c:pt>
                <c:pt idx="164">
                  <c:v>45226</c:v>
                </c:pt>
                <c:pt idx="165">
                  <c:v>45229</c:v>
                </c:pt>
                <c:pt idx="166">
                  <c:v>45230</c:v>
                </c:pt>
                <c:pt idx="167">
                  <c:v>45231</c:v>
                </c:pt>
                <c:pt idx="168">
                  <c:v>45232</c:v>
                </c:pt>
                <c:pt idx="169">
                  <c:v>45233</c:v>
                </c:pt>
                <c:pt idx="170">
                  <c:v>45236</c:v>
                </c:pt>
                <c:pt idx="171">
                  <c:v>45237</c:v>
                </c:pt>
                <c:pt idx="172">
                  <c:v>45238</c:v>
                </c:pt>
                <c:pt idx="173">
                  <c:v>45239</c:v>
                </c:pt>
                <c:pt idx="174">
                  <c:v>45240</c:v>
                </c:pt>
                <c:pt idx="175">
                  <c:v>45243</c:v>
                </c:pt>
                <c:pt idx="176">
                  <c:v>45245</c:v>
                </c:pt>
                <c:pt idx="177">
                  <c:v>45246</c:v>
                </c:pt>
                <c:pt idx="178">
                  <c:v>45247</c:v>
                </c:pt>
                <c:pt idx="179">
                  <c:v>45250</c:v>
                </c:pt>
                <c:pt idx="180">
                  <c:v>45251</c:v>
                </c:pt>
                <c:pt idx="181">
                  <c:v>45252</c:v>
                </c:pt>
                <c:pt idx="182">
                  <c:v>45253</c:v>
                </c:pt>
                <c:pt idx="183">
                  <c:v>45254</c:v>
                </c:pt>
                <c:pt idx="184">
                  <c:v>45258</c:v>
                </c:pt>
                <c:pt idx="185">
                  <c:v>45259</c:v>
                </c:pt>
                <c:pt idx="186">
                  <c:v>45260</c:v>
                </c:pt>
                <c:pt idx="187">
                  <c:v>45261</c:v>
                </c:pt>
                <c:pt idx="188">
                  <c:v>45264</c:v>
                </c:pt>
                <c:pt idx="189">
                  <c:v>45265</c:v>
                </c:pt>
                <c:pt idx="190">
                  <c:v>45266</c:v>
                </c:pt>
                <c:pt idx="191">
                  <c:v>45267</c:v>
                </c:pt>
                <c:pt idx="192">
                  <c:v>45268</c:v>
                </c:pt>
                <c:pt idx="193">
                  <c:v>45271</c:v>
                </c:pt>
                <c:pt idx="194">
                  <c:v>45272</c:v>
                </c:pt>
                <c:pt idx="195">
                  <c:v>45273</c:v>
                </c:pt>
                <c:pt idx="196">
                  <c:v>45274</c:v>
                </c:pt>
                <c:pt idx="197">
                  <c:v>45275</c:v>
                </c:pt>
                <c:pt idx="198">
                  <c:v>45278</c:v>
                </c:pt>
                <c:pt idx="199">
                  <c:v>45279</c:v>
                </c:pt>
                <c:pt idx="200">
                  <c:v>45280</c:v>
                </c:pt>
                <c:pt idx="201">
                  <c:v>45281</c:v>
                </c:pt>
                <c:pt idx="202">
                  <c:v>45282</c:v>
                </c:pt>
                <c:pt idx="203">
                  <c:v>45286</c:v>
                </c:pt>
                <c:pt idx="204">
                  <c:v>45287</c:v>
                </c:pt>
                <c:pt idx="205">
                  <c:v>45288</c:v>
                </c:pt>
                <c:pt idx="206">
                  <c:v>45289</c:v>
                </c:pt>
                <c:pt idx="207">
                  <c:v>45293</c:v>
                </c:pt>
                <c:pt idx="208">
                  <c:v>45294</c:v>
                </c:pt>
                <c:pt idx="209">
                  <c:v>45295</c:v>
                </c:pt>
                <c:pt idx="210">
                  <c:v>45296</c:v>
                </c:pt>
                <c:pt idx="211">
                  <c:v>45299</c:v>
                </c:pt>
                <c:pt idx="212">
                  <c:v>45300</c:v>
                </c:pt>
                <c:pt idx="213">
                  <c:v>45301</c:v>
                </c:pt>
                <c:pt idx="214">
                  <c:v>45302</c:v>
                </c:pt>
                <c:pt idx="215">
                  <c:v>45303</c:v>
                </c:pt>
                <c:pt idx="216">
                  <c:v>45306</c:v>
                </c:pt>
                <c:pt idx="217">
                  <c:v>45307</c:v>
                </c:pt>
                <c:pt idx="218">
                  <c:v>45308</c:v>
                </c:pt>
                <c:pt idx="219">
                  <c:v>45309</c:v>
                </c:pt>
                <c:pt idx="220">
                  <c:v>45310</c:v>
                </c:pt>
                <c:pt idx="221">
                  <c:v>45314</c:v>
                </c:pt>
                <c:pt idx="222">
                  <c:v>45315</c:v>
                </c:pt>
                <c:pt idx="223">
                  <c:v>45316</c:v>
                </c:pt>
                <c:pt idx="224">
                  <c:v>45320</c:v>
                </c:pt>
                <c:pt idx="225">
                  <c:v>45321</c:v>
                </c:pt>
                <c:pt idx="226">
                  <c:v>45322</c:v>
                </c:pt>
                <c:pt idx="227">
                  <c:v>45323</c:v>
                </c:pt>
                <c:pt idx="228">
                  <c:v>45324</c:v>
                </c:pt>
                <c:pt idx="229">
                  <c:v>45327</c:v>
                </c:pt>
                <c:pt idx="230">
                  <c:v>45328</c:v>
                </c:pt>
                <c:pt idx="231">
                  <c:v>45329</c:v>
                </c:pt>
                <c:pt idx="232">
                  <c:v>45330</c:v>
                </c:pt>
                <c:pt idx="233">
                  <c:v>45331</c:v>
                </c:pt>
                <c:pt idx="234">
                  <c:v>45334</c:v>
                </c:pt>
                <c:pt idx="235">
                  <c:v>45335</c:v>
                </c:pt>
                <c:pt idx="236">
                  <c:v>45336</c:v>
                </c:pt>
                <c:pt idx="237">
                  <c:v>45337</c:v>
                </c:pt>
                <c:pt idx="238">
                  <c:v>45338</c:v>
                </c:pt>
                <c:pt idx="239">
                  <c:v>45342</c:v>
                </c:pt>
                <c:pt idx="240">
                  <c:v>45343</c:v>
                </c:pt>
                <c:pt idx="241">
                  <c:v>45344</c:v>
                </c:pt>
                <c:pt idx="242">
                  <c:v>45345</c:v>
                </c:pt>
                <c:pt idx="243">
                  <c:v>45348</c:v>
                </c:pt>
              </c:numCache>
            </c:numRef>
          </c:cat>
          <c:val>
            <c:numRef>
              <c:f>Index_Pred!$D$2:$D$245</c:f>
              <c:numCache>
                <c:formatCode>General</c:formatCode>
                <c:ptCount val="244"/>
                <c:pt idx="0">
                  <c:v>3649.7709500000001</c:v>
                </c:pt>
                <c:pt idx="1">
                  <c:v>3617.5217499999999</c:v>
                </c:pt>
                <c:pt idx="2">
                  <c:v>3643.9659059999999</c:v>
                </c:pt>
                <c:pt idx="3">
                  <c:v>3658.3605539999999</c:v>
                </c:pt>
                <c:pt idx="4">
                  <c:v>3767.3339110000002</c:v>
                </c:pt>
                <c:pt idx="5">
                  <c:v>3766.7493770000001</c:v>
                </c:pt>
                <c:pt idx="6">
                  <c:v>3973.9138979999998</c:v>
                </c:pt>
                <c:pt idx="7">
                  <c:v>3964.3460030000001</c:v>
                </c:pt>
                <c:pt idx="8">
                  <c:v>3992.227124</c:v>
                </c:pt>
                <c:pt idx="9">
                  <c:v>3945.6043460000001</c:v>
                </c:pt>
                <c:pt idx="10">
                  <c:v>3857.1711850000002</c:v>
                </c:pt>
                <c:pt idx="11">
                  <c:v>3744.4217990000002</c:v>
                </c:pt>
                <c:pt idx="12">
                  <c:v>3672.0635849999999</c:v>
                </c:pt>
                <c:pt idx="13">
                  <c:v>3626.9089479999998</c:v>
                </c:pt>
                <c:pt idx="14">
                  <c:v>3648.2588409999998</c:v>
                </c:pt>
                <c:pt idx="15">
                  <c:v>3679.6246030000002</c:v>
                </c:pt>
                <c:pt idx="16">
                  <c:v>3614.6111070000002</c:v>
                </c:pt>
                <c:pt idx="17">
                  <c:v>3675.7393860000002</c:v>
                </c:pt>
                <c:pt idx="18">
                  <c:v>3707.166506</c:v>
                </c:pt>
                <c:pt idx="19">
                  <c:v>3641.2760159999998</c:v>
                </c:pt>
                <c:pt idx="20">
                  <c:v>3561.9384540000001</c:v>
                </c:pt>
                <c:pt idx="21">
                  <c:v>3571.6985410000002</c:v>
                </c:pt>
                <c:pt idx="22">
                  <c:v>3564.264815</c:v>
                </c:pt>
                <c:pt idx="23">
                  <c:v>3681.6722920000002</c:v>
                </c:pt>
                <c:pt idx="24">
                  <c:v>3716.3406289999998</c:v>
                </c:pt>
                <c:pt idx="25">
                  <c:v>3756.468844</c:v>
                </c:pt>
                <c:pt idx="26">
                  <c:v>3725.9781859999998</c:v>
                </c:pt>
                <c:pt idx="27">
                  <c:v>3738.4972950000001</c:v>
                </c:pt>
                <c:pt idx="28">
                  <c:v>3714.4951500000002</c:v>
                </c:pt>
                <c:pt idx="29">
                  <c:v>3775.5122820000001</c:v>
                </c:pt>
                <c:pt idx="30">
                  <c:v>3750.8347720000002</c:v>
                </c:pt>
                <c:pt idx="31">
                  <c:v>3806.3508870000001</c:v>
                </c:pt>
                <c:pt idx="32">
                  <c:v>3927.8390140000001</c:v>
                </c:pt>
                <c:pt idx="33">
                  <c:v>3957.7981329999998</c:v>
                </c:pt>
                <c:pt idx="34">
                  <c:v>3923.299242</c:v>
                </c:pt>
                <c:pt idx="35">
                  <c:v>3918.7249940000002</c:v>
                </c:pt>
                <c:pt idx="36">
                  <c:v>3884.8033329999998</c:v>
                </c:pt>
                <c:pt idx="37">
                  <c:v>3987.898326</c:v>
                </c:pt>
                <c:pt idx="38">
                  <c:v>4040.8553630000001</c:v>
                </c:pt>
                <c:pt idx="39">
                  <c:v>4062.0145400000001</c:v>
                </c:pt>
                <c:pt idx="40">
                  <c:v>4072.3764729999998</c:v>
                </c:pt>
                <c:pt idx="41">
                  <c:v>4173.9587430000001</c:v>
                </c:pt>
                <c:pt idx="42">
                  <c:v>4190.2208810000002</c:v>
                </c:pt>
                <c:pt idx="43">
                  <c:v>4147.7346699999998</c:v>
                </c:pt>
                <c:pt idx="44">
                  <c:v>4199.6602130000001</c:v>
                </c:pt>
                <c:pt idx="45">
                  <c:v>4157.4471489999996</c:v>
                </c:pt>
                <c:pt idx="46">
                  <c:v>4117.7180330000001</c:v>
                </c:pt>
                <c:pt idx="47">
                  <c:v>4001.6740869999999</c:v>
                </c:pt>
                <c:pt idx="48">
                  <c:v>3958.1888650000001</c:v>
                </c:pt>
                <c:pt idx="49">
                  <c:v>3966.8096820000001</c:v>
                </c:pt>
                <c:pt idx="50">
                  <c:v>3975.376624</c:v>
                </c:pt>
                <c:pt idx="51">
                  <c:v>4021.3030899999999</c:v>
                </c:pt>
                <c:pt idx="52">
                  <c:v>4050.7635620000001</c:v>
                </c:pt>
                <c:pt idx="53">
                  <c:v>4036.4702269999998</c:v>
                </c:pt>
                <c:pt idx="54">
                  <c:v>3958.1407509999999</c:v>
                </c:pt>
                <c:pt idx="55">
                  <c:v>3970.9066379999999</c:v>
                </c:pt>
                <c:pt idx="56">
                  <c:v>3991.3898180000001</c:v>
                </c:pt>
                <c:pt idx="57">
                  <c:v>4007.992025</c:v>
                </c:pt>
                <c:pt idx="58">
                  <c:v>3987.0505629999998</c:v>
                </c:pt>
                <c:pt idx="59">
                  <c:v>3968.6503950000001</c:v>
                </c:pt>
                <c:pt idx="60">
                  <c:v>4017.6462999999999</c:v>
                </c:pt>
                <c:pt idx="61">
                  <c:v>4041.5318510000002</c:v>
                </c:pt>
                <c:pt idx="62">
                  <c:v>4040.2229459999999</c:v>
                </c:pt>
                <c:pt idx="63">
                  <c:v>4030.2</c:v>
                </c:pt>
                <c:pt idx="64">
                  <c:v>4054.539624</c:v>
                </c:pt>
                <c:pt idx="65">
                  <c:v>4094.8610469999999</c:v>
                </c:pt>
                <c:pt idx="66">
                  <c:v>4076.5356879999999</c:v>
                </c:pt>
                <c:pt idx="67">
                  <c:v>4068.3148590000001</c:v>
                </c:pt>
                <c:pt idx="68">
                  <c:v>4098.2841159999998</c:v>
                </c:pt>
                <c:pt idx="69">
                  <c:v>4085.8044249999998</c:v>
                </c:pt>
                <c:pt idx="70">
                  <c:v>4035.2013029999998</c:v>
                </c:pt>
                <c:pt idx="71">
                  <c:v>4054.9034620000002</c:v>
                </c:pt>
                <c:pt idx="72">
                  <c:v>4063.3936010000002</c:v>
                </c:pt>
                <c:pt idx="73">
                  <c:v>4064.7288199999998</c:v>
                </c:pt>
                <c:pt idx="74">
                  <c:v>3982.302882</c:v>
                </c:pt>
                <c:pt idx="75">
                  <c:v>4041.6006430000002</c:v>
                </c:pt>
                <c:pt idx="76">
                  <c:v>4081.1660870000001</c:v>
                </c:pt>
                <c:pt idx="77">
                  <c:v>4091.543189</c:v>
                </c:pt>
                <c:pt idx="78">
                  <c:v>4109.7623890000004</c:v>
                </c:pt>
                <c:pt idx="79">
                  <c:v>4039.8433359999999</c:v>
                </c:pt>
                <c:pt idx="80">
                  <c:v>3991.0666299999998</c:v>
                </c:pt>
                <c:pt idx="81">
                  <c:v>3983.6805850000001</c:v>
                </c:pt>
                <c:pt idx="82">
                  <c:v>4025.4085220000002</c:v>
                </c:pt>
                <c:pt idx="83">
                  <c:v>4027.1183559999999</c:v>
                </c:pt>
                <c:pt idx="84">
                  <c:v>4111.605681</c:v>
                </c:pt>
                <c:pt idx="85">
                  <c:v>4262.8626469999999</c:v>
                </c:pt>
                <c:pt idx="86">
                  <c:v>4344.8089490000002</c:v>
                </c:pt>
                <c:pt idx="87">
                  <c:v>4389.9684530000004</c:v>
                </c:pt>
                <c:pt idx="88">
                  <c:v>4422.2053679999999</c:v>
                </c:pt>
                <c:pt idx="89">
                  <c:v>4466.1396430000004</c:v>
                </c:pt>
                <c:pt idx="90">
                  <c:v>4439.1016300000001</c:v>
                </c:pt>
                <c:pt idx="91">
                  <c:v>4430.0582649999997</c:v>
                </c:pt>
                <c:pt idx="92">
                  <c:v>4467.2168080000001</c:v>
                </c:pt>
                <c:pt idx="93">
                  <c:v>4357.7749709999998</c:v>
                </c:pt>
                <c:pt idx="94">
                  <c:v>4393.0026909999997</c:v>
                </c:pt>
                <c:pt idx="95">
                  <c:v>4493.8592760000001</c:v>
                </c:pt>
                <c:pt idx="96">
                  <c:v>4436.9008199999998</c:v>
                </c:pt>
                <c:pt idx="97">
                  <c:v>4525.0778010000004</c:v>
                </c:pt>
                <c:pt idx="98">
                  <c:v>4558.00425</c:v>
                </c:pt>
                <c:pt idx="99">
                  <c:v>4568.9880290000001</c:v>
                </c:pt>
                <c:pt idx="100">
                  <c:v>4573.3893770000004</c:v>
                </c:pt>
                <c:pt idx="101">
                  <c:v>4504.4931969999998</c:v>
                </c:pt>
                <c:pt idx="102">
                  <c:v>4573.2606699999997</c:v>
                </c:pt>
                <c:pt idx="103">
                  <c:v>4596.0788190000003</c:v>
                </c:pt>
                <c:pt idx="104">
                  <c:v>4609.6725230000002</c:v>
                </c:pt>
                <c:pt idx="105">
                  <c:v>4624.3518260000001</c:v>
                </c:pt>
                <c:pt idx="106">
                  <c:v>4599.2816400000002</c:v>
                </c:pt>
                <c:pt idx="107">
                  <c:v>4476.3037789999998</c:v>
                </c:pt>
                <c:pt idx="108">
                  <c:v>4449.4768020000001</c:v>
                </c:pt>
                <c:pt idx="109">
                  <c:v>4417.6592449999998</c:v>
                </c:pt>
                <c:pt idx="110">
                  <c:v>4390.8914219999997</c:v>
                </c:pt>
                <c:pt idx="111">
                  <c:v>4542.4131109999998</c:v>
                </c:pt>
                <c:pt idx="112">
                  <c:v>4537.5627530000002</c:v>
                </c:pt>
                <c:pt idx="113">
                  <c:v>4499.9672140000002</c:v>
                </c:pt>
                <c:pt idx="114">
                  <c:v>4557.349526</c:v>
                </c:pt>
                <c:pt idx="115">
                  <c:v>4524.2291500000001</c:v>
                </c:pt>
                <c:pt idx="116">
                  <c:v>4529.4620770000001</c:v>
                </c:pt>
                <c:pt idx="117">
                  <c:v>4595.5109169999996</c:v>
                </c:pt>
                <c:pt idx="118">
                  <c:v>4605.9383909999997</c:v>
                </c:pt>
                <c:pt idx="119">
                  <c:v>4575.7914330000003</c:v>
                </c:pt>
                <c:pt idx="120">
                  <c:v>4552.9600309999996</c:v>
                </c:pt>
                <c:pt idx="121">
                  <c:v>4632.684816</c:v>
                </c:pt>
                <c:pt idx="122">
                  <c:v>4601.9224949999998</c:v>
                </c:pt>
                <c:pt idx="123">
                  <c:v>4530.7937590000001</c:v>
                </c:pt>
                <c:pt idx="124">
                  <c:v>4565.4877880000004</c:v>
                </c:pt>
                <c:pt idx="125">
                  <c:v>4542.535288</c:v>
                </c:pt>
                <c:pt idx="126">
                  <c:v>4527.227433</c:v>
                </c:pt>
                <c:pt idx="127">
                  <c:v>4465.7799180000002</c:v>
                </c:pt>
                <c:pt idx="128">
                  <c:v>4538.8553700000002</c:v>
                </c:pt>
                <c:pt idx="129">
                  <c:v>4651.0737820000004</c:v>
                </c:pt>
                <c:pt idx="130">
                  <c:v>4685.846724</c:v>
                </c:pt>
                <c:pt idx="131">
                  <c:v>4637.7147999999997</c:v>
                </c:pt>
                <c:pt idx="132">
                  <c:v>4693.8029699999997</c:v>
                </c:pt>
                <c:pt idx="133">
                  <c:v>4708.975434</c:v>
                </c:pt>
                <c:pt idx="134">
                  <c:v>4859.2451330000004</c:v>
                </c:pt>
                <c:pt idx="135">
                  <c:v>4740.5864170000004</c:v>
                </c:pt>
                <c:pt idx="136">
                  <c:v>4944.7577970000002</c:v>
                </c:pt>
                <c:pt idx="137">
                  <c:v>5027.2707360000004</c:v>
                </c:pt>
                <c:pt idx="138">
                  <c:v>5053.8584360000004</c:v>
                </c:pt>
                <c:pt idx="139">
                  <c:v>5229.0455080000002</c:v>
                </c:pt>
                <c:pt idx="140">
                  <c:v>5164.6026410000004</c:v>
                </c:pt>
                <c:pt idx="141">
                  <c:v>5043.1376170000003</c:v>
                </c:pt>
                <c:pt idx="142">
                  <c:v>5216.051254</c:v>
                </c:pt>
                <c:pt idx="143">
                  <c:v>5223.3461539999998</c:v>
                </c:pt>
                <c:pt idx="144">
                  <c:v>5189.8021900000003</c:v>
                </c:pt>
                <c:pt idx="145">
                  <c:v>5233.2890809999999</c:v>
                </c:pt>
                <c:pt idx="146">
                  <c:v>5173.5118359999997</c:v>
                </c:pt>
                <c:pt idx="147">
                  <c:v>5258.5953179999997</c:v>
                </c:pt>
                <c:pt idx="148">
                  <c:v>5384.0404070000004</c:v>
                </c:pt>
                <c:pt idx="149">
                  <c:v>5230.7158440000003</c:v>
                </c:pt>
                <c:pt idx="150">
                  <c:v>5204.2393760000004</c:v>
                </c:pt>
                <c:pt idx="151">
                  <c:v>5218.2805859999999</c:v>
                </c:pt>
                <c:pt idx="152">
                  <c:v>5056.8946830000004</c:v>
                </c:pt>
                <c:pt idx="153">
                  <c:v>5162.2407899999998</c:v>
                </c:pt>
                <c:pt idx="154">
                  <c:v>5125.0487139999996</c:v>
                </c:pt>
                <c:pt idx="155">
                  <c:v>5120.3181610000001</c:v>
                </c:pt>
                <c:pt idx="156">
                  <c:v>5049.2240879999999</c:v>
                </c:pt>
                <c:pt idx="157">
                  <c:v>5085.3850190000003</c:v>
                </c:pt>
                <c:pt idx="158">
                  <c:v>5113.1317920000001</c:v>
                </c:pt>
                <c:pt idx="159">
                  <c:v>5028.3662919999997</c:v>
                </c:pt>
                <c:pt idx="160">
                  <c:v>5029.2446490000002</c:v>
                </c:pt>
                <c:pt idx="161">
                  <c:v>4950.5891179999999</c:v>
                </c:pt>
                <c:pt idx="162">
                  <c:v>4763.9940690000003</c:v>
                </c:pt>
                <c:pt idx="163">
                  <c:v>4772.0381740000003</c:v>
                </c:pt>
                <c:pt idx="164">
                  <c:v>4726.319974</c:v>
                </c:pt>
                <c:pt idx="165">
                  <c:v>4919.8049190000002</c:v>
                </c:pt>
                <c:pt idx="166">
                  <c:v>4927.3750700000001</c:v>
                </c:pt>
                <c:pt idx="167">
                  <c:v>4934.3757589999996</c:v>
                </c:pt>
                <c:pt idx="168">
                  <c:v>4949.9963230000003</c:v>
                </c:pt>
                <c:pt idx="169">
                  <c:v>5024.0683950000002</c:v>
                </c:pt>
                <c:pt idx="170">
                  <c:v>5055.2716289999998</c:v>
                </c:pt>
                <c:pt idx="171">
                  <c:v>5000.612513</c:v>
                </c:pt>
                <c:pt idx="172">
                  <c:v>5023.4246730000004</c:v>
                </c:pt>
                <c:pt idx="173">
                  <c:v>5022.054451</c:v>
                </c:pt>
                <c:pt idx="174">
                  <c:v>5012.1327940000001</c:v>
                </c:pt>
                <c:pt idx="175">
                  <c:v>5025.4555730000002</c:v>
                </c:pt>
                <c:pt idx="176">
                  <c:v>5177.4239379999999</c:v>
                </c:pt>
                <c:pt idx="177">
                  <c:v>5201.1561879999999</c:v>
                </c:pt>
                <c:pt idx="178">
                  <c:v>5188.9238079999996</c:v>
                </c:pt>
                <c:pt idx="179">
                  <c:v>5065.1434859999999</c:v>
                </c:pt>
                <c:pt idx="180">
                  <c:v>5070.2410659999996</c:v>
                </c:pt>
                <c:pt idx="181">
                  <c:v>5052.5309340000003</c:v>
                </c:pt>
                <c:pt idx="182">
                  <c:v>4995.0853440000001</c:v>
                </c:pt>
                <c:pt idx="183">
                  <c:v>4994.1512140000004</c:v>
                </c:pt>
                <c:pt idx="184">
                  <c:v>4977.2250489999997</c:v>
                </c:pt>
                <c:pt idx="185">
                  <c:v>5044.2322729999996</c:v>
                </c:pt>
                <c:pt idx="186">
                  <c:v>5097.0050419999998</c:v>
                </c:pt>
                <c:pt idx="187">
                  <c:v>5041.0899200000003</c:v>
                </c:pt>
                <c:pt idx="188">
                  <c:v>5134.2760170000001</c:v>
                </c:pt>
                <c:pt idx="189">
                  <c:v>5332.7473289999998</c:v>
                </c:pt>
                <c:pt idx="190">
                  <c:v>5407.856616</c:v>
                </c:pt>
                <c:pt idx="191">
                  <c:v>5441.9070430000002</c:v>
                </c:pt>
                <c:pt idx="192">
                  <c:v>5469.0707739999998</c:v>
                </c:pt>
                <c:pt idx="193">
                  <c:v>5479.5169239999996</c:v>
                </c:pt>
                <c:pt idx="194">
                  <c:v>5554.5902910000004</c:v>
                </c:pt>
                <c:pt idx="195">
                  <c:v>5554.9541859999999</c:v>
                </c:pt>
                <c:pt idx="196">
                  <c:v>5595.3136409999997</c:v>
                </c:pt>
                <c:pt idx="197">
                  <c:v>5628.2265960000004</c:v>
                </c:pt>
                <c:pt idx="198">
                  <c:v>5763.6808499999997</c:v>
                </c:pt>
                <c:pt idx="199">
                  <c:v>5720.0702080000001</c:v>
                </c:pt>
                <c:pt idx="200">
                  <c:v>5766.0263919999998</c:v>
                </c:pt>
                <c:pt idx="201">
                  <c:v>5532.0457319999996</c:v>
                </c:pt>
                <c:pt idx="202">
                  <c:v>5623.5437300000003</c:v>
                </c:pt>
                <c:pt idx="203">
                  <c:v>5585.049438</c:v>
                </c:pt>
                <c:pt idx="204">
                  <c:v>5576.7705509999996</c:v>
                </c:pt>
                <c:pt idx="205">
                  <c:v>5691.2875430000004</c:v>
                </c:pt>
                <c:pt idx="206">
                  <c:v>5750.3862570000001</c:v>
                </c:pt>
                <c:pt idx="207">
                  <c:v>5713.509693</c:v>
                </c:pt>
                <c:pt idx="208">
                  <c:v>5734.9612470000002</c:v>
                </c:pt>
                <c:pt idx="209">
                  <c:v>5800.9534100000001</c:v>
                </c:pt>
                <c:pt idx="210">
                  <c:v>5860.8699180000003</c:v>
                </c:pt>
                <c:pt idx="211">
                  <c:v>5838.468785</c:v>
                </c:pt>
                <c:pt idx="212">
                  <c:v>5691.4050969999998</c:v>
                </c:pt>
                <c:pt idx="213">
                  <c:v>5682.2473739999996</c:v>
                </c:pt>
                <c:pt idx="214">
                  <c:v>5667.3951509999997</c:v>
                </c:pt>
                <c:pt idx="215">
                  <c:v>5703.8570380000001</c:v>
                </c:pt>
                <c:pt idx="216">
                  <c:v>5861.0447819999999</c:v>
                </c:pt>
                <c:pt idx="217">
                  <c:v>5918.411298</c:v>
                </c:pt>
                <c:pt idx="218">
                  <c:v>5933.4587320000001</c:v>
                </c:pt>
                <c:pt idx="219">
                  <c:v>5829.6349319999999</c:v>
                </c:pt>
                <c:pt idx="220">
                  <c:v>5877.6120950000004</c:v>
                </c:pt>
                <c:pt idx="221">
                  <c:v>5945.3107689999997</c:v>
                </c:pt>
                <c:pt idx="222">
                  <c:v>5806.7258019999999</c:v>
                </c:pt>
                <c:pt idx="223">
                  <c:v>5921.9186339999997</c:v>
                </c:pt>
                <c:pt idx="224">
                  <c:v>5929.6799289999999</c:v>
                </c:pt>
                <c:pt idx="225">
                  <c:v>6080.1767840000002</c:v>
                </c:pt>
                <c:pt idx="226">
                  <c:v>6132.4257719999996</c:v>
                </c:pt>
                <c:pt idx="227">
                  <c:v>6271.855286</c:v>
                </c:pt>
                <c:pt idx="228">
                  <c:v>6479.6387649999997</c:v>
                </c:pt>
                <c:pt idx="229">
                  <c:v>6626.6591259999996</c:v>
                </c:pt>
                <c:pt idx="230">
                  <c:v>6596.5359369999996</c:v>
                </c:pt>
                <c:pt idx="231">
                  <c:v>6568.9364889999997</c:v>
                </c:pt>
                <c:pt idx="232">
                  <c:v>6761.297791</c:v>
                </c:pt>
                <c:pt idx="233">
                  <c:v>6899.6764590000002</c:v>
                </c:pt>
                <c:pt idx="234">
                  <c:v>6967.1374969999997</c:v>
                </c:pt>
                <c:pt idx="235">
                  <c:v>6647.0302389999997</c:v>
                </c:pt>
                <c:pt idx="236">
                  <c:v>6728.1236200000003</c:v>
                </c:pt>
                <c:pt idx="237">
                  <c:v>6937.0691850000003</c:v>
                </c:pt>
                <c:pt idx="238">
                  <c:v>7184.1648080000004</c:v>
                </c:pt>
                <c:pt idx="239">
                  <c:v>7156.0499460000001</c:v>
                </c:pt>
                <c:pt idx="240">
                  <c:v>7119.9314329999997</c:v>
                </c:pt>
                <c:pt idx="241">
                  <c:v>7162.7933599999997</c:v>
                </c:pt>
                <c:pt idx="242">
                  <c:v>7177.0738810000003</c:v>
                </c:pt>
                <c:pt idx="243">
                  <c:v>7090.8971700000002</c:v>
                </c:pt>
              </c:numCache>
            </c:numRef>
          </c:val>
          <c:smooth val="0"/>
          <c:extLst>
            <c:ext xmlns:c16="http://schemas.microsoft.com/office/drawing/2014/chart" uri="{C3380CC4-5D6E-409C-BE32-E72D297353CC}">
              <c16:uniqueId val="{00000001-8720-4E3E-9458-1BA23E465C3E}"/>
            </c:ext>
          </c:extLst>
        </c:ser>
        <c:dLbls>
          <c:showLegendKey val="0"/>
          <c:showVal val="0"/>
          <c:showCatName val="0"/>
          <c:showSerName val="0"/>
          <c:showPercent val="0"/>
          <c:showBubbleSize val="0"/>
        </c:dLbls>
        <c:smooth val="0"/>
        <c:axId val="2005235136"/>
        <c:axId val="2099656304"/>
      </c:lineChart>
      <c:dateAx>
        <c:axId val="20052351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656304"/>
        <c:crosses val="autoZero"/>
        <c:auto val="1"/>
        <c:lblOffset val="100"/>
        <c:baseTimeUnit val="days"/>
      </c:dateAx>
      <c:valAx>
        <c:axId val="2099656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2351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data id="1">
      <cx:strDim type="cat">
        <cx:f>_xlchart.v1.0</cx:f>
      </cx:strDim>
      <cx:numDim type="size">
        <cx:f>_xlchart.v1.4</cx:f>
      </cx:numDim>
    </cx:data>
    <cx:data id="2">
      <cx:strDim type="cat">
        <cx:f>_xlchart.v1.0</cx:f>
      </cx:strDim>
      <cx:numDim type="size">
        <cx:f>_xlchart.v1.6</cx:f>
      </cx:numDim>
    </cx:data>
    <cx:data id="3">
      <cx:strDim type="cat">
        <cx:f>_xlchart.v1.0</cx:f>
      </cx:strDim>
      <cx:numDim type="size">
        <cx:f>_xlchart.v1.8</cx:f>
      </cx:numDim>
    </cx:data>
    <cx:data id="4">
      <cx:strDim type="cat">
        <cx:f>_xlchart.v1.0</cx:f>
      </cx:strDim>
      <cx:numDim type="size">
        <cx:f>_xlchart.v1.10</cx:f>
      </cx:numDim>
    </cx:data>
  </cx:chartData>
  <cx:chart>
    <cx:title pos="t" align="ctr" overlay="0">
      <cx:tx>
        <cx:txData>
          <cx:v>Mar-23</cx:v>
        </cx:txData>
      </cx:tx>
      <cx:txPr>
        <a:bodyPr rot="0" spcFirstLastPara="1" vertOverflow="ellipsis" vert="horz" wrap="square" lIns="38100" tIns="19050" rIns="38100" bIns="19050" anchor="ctr" anchorCtr="1" compatLnSpc="0"/>
        <a:lstStyle/>
        <a:p>
          <a:pPr algn="ctr" rtl="0">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kumimoji="0" lang="en-US" sz="1050" b="1" i="0" u="none" strike="noStrike" kern="1200" cap="none" spc="100" normalizeH="0" baseline="0" noProof="0">
              <a:ln>
                <a:noFill/>
              </a:ln>
              <a:solidFill>
                <a:schemeClr val="bg1"/>
              </a:solidFill>
              <a:effectLst>
                <a:outerShdw blurRad="50800" dist="38100" dir="5400000" algn="t" rotWithShape="0">
                  <a:prstClr val="black">
                    <a:alpha val="40000"/>
                  </a:prstClr>
                </a:outerShdw>
              </a:effectLst>
              <a:uLnTx/>
              <a:uFillTx/>
              <a:latin typeface="Calibri" panose="020F0502020204030204"/>
            </a:rPr>
            <a:t>Mar-23</a:t>
          </a:r>
        </a:p>
      </cx:txPr>
    </cx:title>
    <cx:plotArea>
      <cx:plotAreaRegion>
        <cx:series layoutId="treemap" uniqueId="{219F654F-1A20-4206-942A-51A27B971DB5}" formatIdx="0">
          <cx:tx>
            <cx:txData>
              <cx:f>_xlchart.v1.1</cx:f>
              <cx:v>Mar-23</cx:v>
            </cx:txData>
          </cx:tx>
          <cx:dataLabels pos="inEnd">
            <cx:visibility seriesName="0" categoryName="1" value="0"/>
          </cx:dataLabels>
          <cx:dataId val="0"/>
          <cx:layoutPr>
            <cx:parentLabelLayout val="overlapping"/>
          </cx:layoutPr>
        </cx:series>
        <cx:series layoutId="treemap" hidden="1" uniqueId="{3E53E5A3-6ED5-4262-8E12-4006033C713F}" formatIdx="1">
          <cx:tx>
            <cx:txData>
              <cx:f>_xlchart.v1.3</cx:f>
              <cx:v>Mar-22</cx:v>
            </cx:txData>
          </cx:tx>
          <cx:dataLabels pos="inEnd">
            <cx:visibility seriesName="0" categoryName="1" value="0"/>
          </cx:dataLabels>
          <cx:dataId val="1"/>
          <cx:layoutPr>
            <cx:parentLabelLayout val="overlapping"/>
          </cx:layoutPr>
        </cx:series>
        <cx:series layoutId="treemap" hidden="1" uniqueId="{07D8FF32-F30B-4552-9220-05F3A86EBE81}" formatIdx="2">
          <cx:tx>
            <cx:txData>
              <cx:f>_xlchart.v1.5</cx:f>
              <cx:v>Mar-21</cx:v>
            </cx:txData>
          </cx:tx>
          <cx:dataLabels pos="inEnd">
            <cx:visibility seriesName="0" categoryName="1" value="0"/>
          </cx:dataLabels>
          <cx:dataId val="2"/>
          <cx:layoutPr>
            <cx:parentLabelLayout val="overlapping"/>
          </cx:layoutPr>
        </cx:series>
        <cx:series layoutId="treemap" hidden="1" uniqueId="{33333EF0-9958-4697-BF69-91FCC7E7E1C9}" formatIdx="3">
          <cx:tx>
            <cx:txData>
              <cx:f>_xlchart.v1.7</cx:f>
              <cx:v>Mar-20</cx:v>
            </cx:txData>
          </cx:tx>
          <cx:dataLabels pos="inEnd">
            <cx:visibility seriesName="0" categoryName="1" value="0"/>
          </cx:dataLabels>
          <cx:dataId val="3"/>
          <cx:layoutPr>
            <cx:parentLabelLayout val="overlapping"/>
          </cx:layoutPr>
        </cx:series>
        <cx:series layoutId="treemap" hidden="1" uniqueId="{10012041-DB01-4C7B-A8BC-47C979B0F0E6}" formatIdx="4">
          <cx:tx>
            <cx:txData>
              <cx:f>_xlchart.v1.9</cx:f>
              <cx:v>Mar-19</cx:v>
            </cx:txData>
          </cx:tx>
          <cx:dataLabels pos="inEnd">
            <cx:visibility seriesName="0" categoryName="1" value="0"/>
          </cx:dataLabels>
          <cx:dataId val="4"/>
          <cx:layoutPr>
            <cx:parentLabelLayout val="overlapping"/>
          </cx:layoutPr>
        </cx:series>
      </cx:plotAreaRegion>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size">
        <cx:f>_xlchart.v1.13</cx:f>
      </cx:numDim>
    </cx:data>
    <cx:data id="1">
      <cx:strDim type="cat">
        <cx:f>_xlchart.v1.11</cx:f>
      </cx:strDim>
      <cx:numDim type="size">
        <cx:f>_xlchart.v1.15</cx:f>
      </cx:numDim>
    </cx:data>
    <cx:data id="2">
      <cx:strDim type="cat">
        <cx:f>_xlchart.v1.11</cx:f>
      </cx:strDim>
      <cx:numDim type="size">
        <cx:f>_xlchart.v1.17</cx:f>
      </cx:numDim>
    </cx:data>
    <cx:data id="3">
      <cx:strDim type="cat">
        <cx:f>_xlchart.v1.11</cx:f>
      </cx:strDim>
      <cx:numDim type="size">
        <cx:f>_xlchart.v1.19</cx:f>
      </cx:numDim>
    </cx:data>
    <cx:data id="4">
      <cx:strDim type="cat">
        <cx:f>_xlchart.v1.11</cx:f>
      </cx:strDim>
      <cx:numDim type="size">
        <cx:f>_xlchart.v1.21</cx:f>
      </cx:numDim>
    </cx:data>
  </cx:chartData>
  <cx:chart>
    <cx:title pos="t" align="ctr" overlay="0">
      <cx:tx>
        <cx:txData>
          <cx:v>Income</cx:v>
        </cx:txData>
      </cx:tx>
      <cx:txPr>
        <a:bodyPr spcFirstLastPara="1" vertOverflow="ellipsis" horzOverflow="overflow" wrap="square" lIns="0" tIns="0" rIns="0" bIns="0" anchor="ctr" anchorCtr="1"/>
        <a:lstStyle/>
        <a:p>
          <a:pPr algn="ctr" rtl="0">
            <a:defRPr/>
          </a:pPr>
          <a:r>
            <a:rPr lang="en-US" sz="105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Income</a:t>
          </a:r>
        </a:p>
      </cx:txPr>
    </cx:title>
    <cx:plotArea>
      <cx:plotAreaRegion>
        <cx:series layoutId="treemap" uniqueId="{C2939ADF-A3F5-46A4-A749-63716D5582E0}" formatIdx="0">
          <cx:tx>
            <cx:txData>
              <cx:f>_xlchart.v1.12</cx:f>
              <cx:v>Mar-23</cx:v>
            </cx:txData>
          </cx:tx>
          <cx:dataLabels pos="inEnd">
            <cx:visibility seriesName="0" categoryName="1" value="0"/>
          </cx:dataLabels>
          <cx:dataId val="0"/>
          <cx:layoutPr>
            <cx:parentLabelLayout val="overlapping"/>
          </cx:layoutPr>
        </cx:series>
        <cx:series layoutId="treemap" hidden="1" uniqueId="{894D2C30-A70E-4B87-8D3B-071E7C021D4C}" formatIdx="1">
          <cx:tx>
            <cx:txData>
              <cx:f>_xlchart.v1.14</cx:f>
              <cx:v>Mar-22</cx:v>
            </cx:txData>
          </cx:tx>
          <cx:dataLabels pos="inEnd">
            <cx:visibility seriesName="0" categoryName="1" value="0"/>
          </cx:dataLabels>
          <cx:dataId val="1"/>
          <cx:layoutPr>
            <cx:parentLabelLayout val="overlapping"/>
          </cx:layoutPr>
        </cx:series>
        <cx:series layoutId="treemap" hidden="1" uniqueId="{99972728-6122-4474-9E0D-273256793518}" formatIdx="2">
          <cx:tx>
            <cx:txData>
              <cx:f>_xlchart.v1.16</cx:f>
              <cx:v>Mar-21</cx:v>
            </cx:txData>
          </cx:tx>
          <cx:dataLabels pos="inEnd">
            <cx:visibility seriesName="0" categoryName="1" value="0"/>
          </cx:dataLabels>
          <cx:dataId val="2"/>
          <cx:layoutPr>
            <cx:parentLabelLayout val="overlapping"/>
          </cx:layoutPr>
        </cx:series>
        <cx:series layoutId="treemap" hidden="1" uniqueId="{C9D1D55B-EF53-4E58-B902-6ED8F7373A82}" formatIdx="3">
          <cx:tx>
            <cx:txData>
              <cx:f>_xlchart.v1.18</cx:f>
              <cx:v>Mar-20</cx:v>
            </cx:txData>
          </cx:tx>
          <cx:dataLabels pos="inEnd">
            <cx:visibility seriesName="0" categoryName="1" value="0"/>
          </cx:dataLabels>
          <cx:dataId val="3"/>
          <cx:layoutPr>
            <cx:parentLabelLayout val="overlapping"/>
          </cx:layoutPr>
        </cx:series>
        <cx:series layoutId="treemap" hidden="1" uniqueId="{C8D65FAB-A582-4CDA-A7F0-D0418B791478}" formatIdx="4">
          <cx:tx>
            <cx:txData>
              <cx:f>_xlchart.v1.20</cx:f>
              <cx:v>Mar-19</cx:v>
            </cx:txData>
          </cx:tx>
          <cx:dataLabels pos="inEnd">
            <cx:visibility seriesName="0" categoryName="1" value="0"/>
          </cx:dataLabels>
          <cx:dataId val="4"/>
          <cx:layoutPr>
            <cx:parentLabelLayout val="overlapping"/>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Trend!A1"/><Relationship Id="rId13" Type="http://schemas.openxmlformats.org/officeDocument/2006/relationships/hyperlink" Target="#BOM_MS!A1"/><Relationship Id="rId18" Type="http://schemas.openxmlformats.org/officeDocument/2006/relationships/hyperlink" Target="#SBI_MS!A1"/><Relationship Id="rId26" Type="http://schemas.openxmlformats.org/officeDocument/2006/relationships/image" Target="../media/image8.png"/><Relationship Id="rId3" Type="http://schemas.openxmlformats.org/officeDocument/2006/relationships/chart" Target="../charts/chart1.xml"/><Relationship Id="rId21" Type="http://schemas.openxmlformats.org/officeDocument/2006/relationships/image" Target="../media/image4.png"/><Relationship Id="rId7" Type="http://schemas.openxmlformats.org/officeDocument/2006/relationships/hyperlink" Target="#Adani_MS!A1"/><Relationship Id="rId12" Type="http://schemas.openxmlformats.org/officeDocument/2006/relationships/hyperlink" Target="#Can_MS!A1"/><Relationship Id="rId17" Type="http://schemas.openxmlformats.org/officeDocument/2006/relationships/chart" Target="../charts/chart4.xml"/><Relationship Id="rId25" Type="http://schemas.openxmlformats.org/officeDocument/2006/relationships/image" Target="../media/image7.png"/><Relationship Id="rId2" Type="http://schemas.microsoft.com/office/2014/relationships/chartEx" Target="../charts/chartEx1.xml"/><Relationship Id="rId16" Type="http://schemas.openxmlformats.org/officeDocument/2006/relationships/hyperlink" Target="#Adani_AZS!A1"/><Relationship Id="rId20" Type="http://schemas.openxmlformats.org/officeDocument/2006/relationships/image" Target="../media/image3.jpeg"/><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hyperlink" Target="#BOI_MS!A1"/><Relationship Id="rId24" Type="http://schemas.openxmlformats.org/officeDocument/2006/relationships/image" Target="../media/image6.jpeg"/><Relationship Id="rId5" Type="http://schemas.microsoft.com/office/2014/relationships/chartEx" Target="../charts/chartEx2.xml"/><Relationship Id="rId15" Type="http://schemas.openxmlformats.org/officeDocument/2006/relationships/hyperlink" Target="#UBOI_MS!A1"/><Relationship Id="rId23" Type="http://schemas.openxmlformats.org/officeDocument/2006/relationships/image" Target="../media/image5.png"/><Relationship Id="rId10" Type="http://schemas.openxmlformats.org/officeDocument/2006/relationships/hyperlink" Target="#BOB_MS!A1"/><Relationship Id="rId19" Type="http://schemas.openxmlformats.org/officeDocument/2006/relationships/image" Target="../media/image2.png"/><Relationship Id="rId4" Type="http://schemas.openxmlformats.org/officeDocument/2006/relationships/chart" Target="../charts/chart2.xml"/><Relationship Id="rId9" Type="http://schemas.openxmlformats.org/officeDocument/2006/relationships/hyperlink" Target="#Csize!A1"/><Relationship Id="rId14" Type="http://schemas.openxmlformats.org/officeDocument/2006/relationships/hyperlink" Target="#PNB_MS!A1"/><Relationship Id="rId22" Type="http://schemas.openxmlformats.org/officeDocument/2006/relationships/chart" Target="../charts/chart5.xml"/><Relationship Id="rId27" Type="http://schemas.openxmlformats.org/officeDocument/2006/relationships/image" Target="../media/image9.jpe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76201</xdr:colOff>
      <xdr:row>0</xdr:row>
      <xdr:rowOff>0</xdr:rowOff>
    </xdr:from>
    <xdr:to>
      <xdr:col>2</xdr:col>
      <xdr:colOff>259080</xdr:colOff>
      <xdr:row>1</xdr:row>
      <xdr:rowOff>737</xdr:rowOff>
    </xdr:to>
    <xdr:pic>
      <xdr:nvPicPr>
        <xdr:cNvPr id="6" name="Picture 5">
          <a:extLst>
            <a:ext uri="{FF2B5EF4-FFF2-40B4-BE49-F238E27FC236}">
              <a16:creationId xmlns:a16="http://schemas.microsoft.com/office/drawing/2014/main" id="{0CB41CCD-FA2D-9787-D3B7-81323A974FB6}"/>
            </a:ext>
          </a:extLst>
        </xdr:cNvPr>
        <xdr:cNvPicPr>
          <a:picLocks noChangeAspect="1"/>
        </xdr:cNvPicPr>
      </xdr:nvPicPr>
      <xdr:blipFill>
        <a:blip xmlns:r="http://schemas.openxmlformats.org/officeDocument/2006/relationships" r:embed="rId1"/>
        <a:stretch>
          <a:fillRect/>
        </a:stretch>
      </xdr:blipFill>
      <xdr:spPr>
        <a:xfrm>
          <a:off x="76201" y="0"/>
          <a:ext cx="1402079" cy="404597"/>
        </a:xfrm>
        <a:prstGeom prst="rect">
          <a:avLst/>
        </a:prstGeom>
      </xdr:spPr>
    </xdr:pic>
    <xdr:clientData/>
  </xdr:twoCellAnchor>
  <xdr:twoCellAnchor>
    <xdr:from>
      <xdr:col>7</xdr:col>
      <xdr:colOff>106680</xdr:colOff>
      <xdr:row>0</xdr:row>
      <xdr:rowOff>0</xdr:rowOff>
    </xdr:from>
    <xdr:to>
      <xdr:col>16</xdr:col>
      <xdr:colOff>60960</xdr:colOff>
      <xdr:row>1</xdr:row>
      <xdr:rowOff>0</xdr:rowOff>
    </xdr:to>
    <xdr:sp macro="" textlink="">
      <xdr:nvSpPr>
        <xdr:cNvPr id="7" name="TextBox 6">
          <a:extLst>
            <a:ext uri="{FF2B5EF4-FFF2-40B4-BE49-F238E27FC236}">
              <a16:creationId xmlns:a16="http://schemas.microsoft.com/office/drawing/2014/main" id="{C247FF4B-B19C-B520-B94D-0EF27158D7BC}"/>
            </a:ext>
          </a:extLst>
        </xdr:cNvPr>
        <xdr:cNvSpPr txBox="1"/>
      </xdr:nvSpPr>
      <xdr:spPr>
        <a:xfrm>
          <a:off x="4373880" y="0"/>
          <a:ext cx="5440680" cy="40386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b="1">
              <a:solidFill>
                <a:srgbClr val="7030A0"/>
              </a:solidFill>
              <a:latin typeface="Arial Black" panose="020B0A04020102020204" pitchFamily="34" charset="0"/>
            </a:rPr>
            <a:t>Financial Analytics Dashboard Fraud</a:t>
          </a:r>
          <a:r>
            <a:rPr lang="en-IN" sz="1100" b="1" baseline="0">
              <a:solidFill>
                <a:srgbClr val="7030A0"/>
              </a:solidFill>
              <a:latin typeface="Arial Black" panose="020B0A04020102020204" pitchFamily="34" charset="0"/>
            </a:rPr>
            <a:t> Detection &amp; Other Details</a:t>
          </a:r>
          <a:endParaRPr lang="en-IN" sz="1100" b="1">
            <a:solidFill>
              <a:srgbClr val="7030A0"/>
            </a:solidFill>
            <a:latin typeface="Arial Black" panose="020B0A04020102020204" pitchFamily="34" charset="0"/>
          </a:endParaRPr>
        </a:p>
      </xdr:txBody>
    </xdr:sp>
    <xdr:clientData/>
  </xdr:twoCellAnchor>
  <xdr:twoCellAnchor>
    <xdr:from>
      <xdr:col>2</xdr:col>
      <xdr:colOff>15240</xdr:colOff>
      <xdr:row>2</xdr:row>
      <xdr:rowOff>30480</xdr:rowOff>
    </xdr:from>
    <xdr:to>
      <xdr:col>7</xdr:col>
      <xdr:colOff>434340</xdr:colOff>
      <xdr:row>11</xdr:row>
      <xdr:rowOff>60960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24B692A8-317B-4C60-A3E0-CAC9C171C403}"/>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234440" y="617220"/>
              <a:ext cx="3467100" cy="1676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441960</xdr:colOff>
      <xdr:row>2</xdr:row>
      <xdr:rowOff>22860</xdr:rowOff>
    </xdr:from>
    <xdr:to>
      <xdr:col>13</xdr:col>
      <xdr:colOff>243840</xdr:colOff>
      <xdr:row>11</xdr:row>
      <xdr:rowOff>68580</xdr:rowOff>
    </xdr:to>
    <xdr:graphicFrame macro="">
      <xdr:nvGraphicFramePr>
        <xdr:cNvPr id="15" name="Chart 14">
          <a:extLst>
            <a:ext uri="{FF2B5EF4-FFF2-40B4-BE49-F238E27FC236}">
              <a16:creationId xmlns:a16="http://schemas.microsoft.com/office/drawing/2014/main" id="{D18541A8-8D99-4BC1-98A3-A28087874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13</xdr:col>
      <xdr:colOff>251460</xdr:colOff>
      <xdr:row>2</xdr:row>
      <xdr:rowOff>38100</xdr:rowOff>
    </xdr:from>
    <xdr:to>
      <xdr:col>15</xdr:col>
      <xdr:colOff>198120</xdr:colOff>
      <xdr:row>7</xdr:row>
      <xdr:rowOff>76200</xdr:rowOff>
    </xdr:to>
    <mc:AlternateContent xmlns:mc="http://schemas.openxmlformats.org/markup-compatibility/2006" xmlns:sle15="http://schemas.microsoft.com/office/drawing/2012/slicer">
      <mc:Choice Requires="sle15">
        <xdr:graphicFrame macro="">
          <xdr:nvGraphicFramePr>
            <xdr:cNvPr id="16" name="Bank 2">
              <a:extLst>
                <a:ext uri="{FF2B5EF4-FFF2-40B4-BE49-F238E27FC236}">
                  <a16:creationId xmlns:a16="http://schemas.microsoft.com/office/drawing/2014/main" id="{82ED29FC-DE3C-43CA-B1FC-481BD1C90D85}"/>
                </a:ext>
              </a:extLst>
            </xdr:cNvPr>
            <xdr:cNvGraphicFramePr/>
          </xdr:nvGraphicFramePr>
          <xdr:xfrm>
            <a:off x="0" y="0"/>
            <a:ext cx="0" cy="0"/>
          </xdr:xfrm>
          <a:graphic>
            <a:graphicData uri="http://schemas.microsoft.com/office/drawing/2010/slicer">
              <sle:slicer xmlns:sle="http://schemas.microsoft.com/office/drawing/2010/slicer" name="Bank 2"/>
            </a:graphicData>
          </a:graphic>
        </xdr:graphicFrame>
      </mc:Choice>
      <mc:Fallback xmlns="">
        <xdr:sp macro="" textlink="">
          <xdr:nvSpPr>
            <xdr:cNvPr id="0" name=""/>
            <xdr:cNvSpPr>
              <a:spLocks noTextEdit="1"/>
            </xdr:cNvSpPr>
          </xdr:nvSpPr>
          <xdr:spPr>
            <a:xfrm>
              <a:off x="8176260" y="624840"/>
              <a:ext cx="1165860" cy="9525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251460</xdr:colOff>
      <xdr:row>7</xdr:row>
      <xdr:rowOff>60960</xdr:rowOff>
    </xdr:from>
    <xdr:to>
      <xdr:col>15</xdr:col>
      <xdr:colOff>205740</xdr:colOff>
      <xdr:row>11</xdr:row>
      <xdr:rowOff>91440</xdr:rowOff>
    </xdr:to>
    <mc:AlternateContent xmlns:mc="http://schemas.openxmlformats.org/markup-compatibility/2006" xmlns:sle15="http://schemas.microsoft.com/office/drawing/2012/slicer">
      <mc:Choice Requires="sle15">
        <xdr:graphicFrame macro="">
          <xdr:nvGraphicFramePr>
            <xdr:cNvPr id="17" name="Components 2">
              <a:extLst>
                <a:ext uri="{FF2B5EF4-FFF2-40B4-BE49-F238E27FC236}">
                  <a16:creationId xmlns:a16="http://schemas.microsoft.com/office/drawing/2014/main" id="{3C4DB51B-5B04-419E-945C-B2E7CF1AE8D0}"/>
                </a:ext>
              </a:extLst>
            </xdr:cNvPr>
            <xdr:cNvGraphicFramePr/>
          </xdr:nvGraphicFramePr>
          <xdr:xfrm>
            <a:off x="0" y="0"/>
            <a:ext cx="0" cy="0"/>
          </xdr:xfrm>
          <a:graphic>
            <a:graphicData uri="http://schemas.microsoft.com/office/drawing/2010/slicer">
              <sle:slicer xmlns:sle="http://schemas.microsoft.com/office/drawing/2010/slicer" name="Components 2"/>
            </a:graphicData>
          </a:graphic>
        </xdr:graphicFrame>
      </mc:Choice>
      <mc:Fallback xmlns="">
        <xdr:sp macro="" textlink="">
          <xdr:nvSpPr>
            <xdr:cNvPr id="0" name=""/>
            <xdr:cNvSpPr>
              <a:spLocks noTextEdit="1"/>
            </xdr:cNvSpPr>
          </xdr:nvSpPr>
          <xdr:spPr>
            <a:xfrm>
              <a:off x="8176260" y="1562100"/>
              <a:ext cx="1173480" cy="7620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7</xdr:col>
      <xdr:colOff>426720</xdr:colOff>
      <xdr:row>11</xdr:row>
      <xdr:rowOff>60960</xdr:rowOff>
    </xdr:from>
    <xdr:to>
      <xdr:col>13</xdr:col>
      <xdr:colOff>274320</xdr:colOff>
      <xdr:row>23</xdr:row>
      <xdr:rowOff>167640</xdr:rowOff>
    </xdr:to>
    <xdr:graphicFrame macro="">
      <xdr:nvGraphicFramePr>
        <xdr:cNvPr id="18" name="Chart 17">
          <a:extLst>
            <a:ext uri="{FF2B5EF4-FFF2-40B4-BE49-F238E27FC236}">
              <a16:creationId xmlns:a16="http://schemas.microsoft.com/office/drawing/2014/main" id="{801E5428-7754-4DCD-85C3-3C41D56870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13</xdr:col>
      <xdr:colOff>251460</xdr:colOff>
      <xdr:row>11</xdr:row>
      <xdr:rowOff>83820</xdr:rowOff>
    </xdr:from>
    <xdr:to>
      <xdr:col>15</xdr:col>
      <xdr:colOff>205740</xdr:colOff>
      <xdr:row>17</xdr:row>
      <xdr:rowOff>152399</xdr:rowOff>
    </xdr:to>
    <mc:AlternateContent xmlns:mc="http://schemas.openxmlformats.org/markup-compatibility/2006" xmlns:sle15="http://schemas.microsoft.com/office/drawing/2012/slicer">
      <mc:Choice Requires="sle15">
        <xdr:graphicFrame macro="">
          <xdr:nvGraphicFramePr>
            <xdr:cNvPr id="19" name="Banks 1">
              <a:extLst>
                <a:ext uri="{FF2B5EF4-FFF2-40B4-BE49-F238E27FC236}">
                  <a16:creationId xmlns:a16="http://schemas.microsoft.com/office/drawing/2014/main" id="{3C23DCE6-438B-4B7C-ACE6-53773BE072DB}"/>
                </a:ext>
              </a:extLst>
            </xdr:cNvPr>
            <xdr:cNvGraphicFramePr/>
          </xdr:nvGraphicFramePr>
          <xdr:xfrm>
            <a:off x="0" y="0"/>
            <a:ext cx="0" cy="0"/>
          </xdr:xfrm>
          <a:graphic>
            <a:graphicData uri="http://schemas.microsoft.com/office/drawing/2010/slicer">
              <sle:slicer xmlns:sle="http://schemas.microsoft.com/office/drawing/2010/slicer" name="Banks 1"/>
            </a:graphicData>
          </a:graphic>
        </xdr:graphicFrame>
      </mc:Choice>
      <mc:Fallback xmlns="">
        <xdr:sp macro="" textlink="">
          <xdr:nvSpPr>
            <xdr:cNvPr id="0" name=""/>
            <xdr:cNvSpPr>
              <a:spLocks noTextEdit="1"/>
            </xdr:cNvSpPr>
          </xdr:nvSpPr>
          <xdr:spPr>
            <a:xfrm>
              <a:off x="8176260" y="2316480"/>
              <a:ext cx="1173480" cy="116585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243840</xdr:colOff>
      <xdr:row>17</xdr:row>
      <xdr:rowOff>144780</xdr:rowOff>
    </xdr:from>
    <xdr:to>
      <xdr:col>15</xdr:col>
      <xdr:colOff>205740</xdr:colOff>
      <xdr:row>23</xdr:row>
      <xdr:rowOff>175260</xdr:rowOff>
    </xdr:to>
    <mc:AlternateContent xmlns:mc="http://schemas.openxmlformats.org/markup-compatibility/2006" xmlns:sle15="http://schemas.microsoft.com/office/drawing/2012/slicer">
      <mc:Choice Requires="sle15">
        <xdr:graphicFrame macro="">
          <xdr:nvGraphicFramePr>
            <xdr:cNvPr id="21" name="Ratio 1">
              <a:extLst>
                <a:ext uri="{FF2B5EF4-FFF2-40B4-BE49-F238E27FC236}">
                  <a16:creationId xmlns:a16="http://schemas.microsoft.com/office/drawing/2014/main" id="{D11794F3-EE88-447B-97B5-59A4C48D1E5B}"/>
                </a:ext>
              </a:extLst>
            </xdr:cNvPr>
            <xdr:cNvGraphicFramePr/>
          </xdr:nvGraphicFramePr>
          <xdr:xfrm>
            <a:off x="0" y="0"/>
            <a:ext cx="0" cy="0"/>
          </xdr:xfrm>
          <a:graphic>
            <a:graphicData uri="http://schemas.microsoft.com/office/drawing/2010/slicer">
              <sle:slicer xmlns:sle="http://schemas.microsoft.com/office/drawing/2010/slicer" name="Ratio 1"/>
            </a:graphicData>
          </a:graphic>
        </xdr:graphicFrame>
      </mc:Choice>
      <mc:Fallback xmlns="">
        <xdr:sp macro="" textlink="">
          <xdr:nvSpPr>
            <xdr:cNvPr id="0" name=""/>
            <xdr:cNvSpPr>
              <a:spLocks noTextEdit="1"/>
            </xdr:cNvSpPr>
          </xdr:nvSpPr>
          <xdr:spPr>
            <a:xfrm>
              <a:off x="8168640" y="3474720"/>
              <a:ext cx="1181100" cy="112776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2</xdr:col>
      <xdr:colOff>30480</xdr:colOff>
      <xdr:row>11</xdr:row>
      <xdr:rowOff>45721</xdr:rowOff>
    </xdr:from>
    <xdr:to>
      <xdr:col>7</xdr:col>
      <xdr:colOff>426720</xdr:colOff>
      <xdr:row>23</xdr:row>
      <xdr:rowOff>160020</xdr:rowOff>
    </xdr:to>
    <mc:AlternateContent xmlns:mc="http://schemas.openxmlformats.org/markup-compatibility/2006">
      <mc:Choice xmlns:cx1="http://schemas.microsoft.com/office/drawing/2015/9/8/chartex" Requires="cx1">
        <xdr:graphicFrame macro="">
          <xdr:nvGraphicFramePr>
            <xdr:cNvPr id="23" name="Chart 22">
              <a:extLst>
                <a:ext uri="{FF2B5EF4-FFF2-40B4-BE49-F238E27FC236}">
                  <a16:creationId xmlns:a16="http://schemas.microsoft.com/office/drawing/2014/main" id="{16B34009-7E79-4BBC-86C7-9CDD62A07C08}"/>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249680" y="2278381"/>
              <a:ext cx="3444240" cy="23088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236220</xdr:colOff>
      <xdr:row>2</xdr:row>
      <xdr:rowOff>83820</xdr:rowOff>
    </xdr:from>
    <xdr:to>
      <xdr:col>20</xdr:col>
      <xdr:colOff>91440</xdr:colOff>
      <xdr:row>15</xdr:row>
      <xdr:rowOff>76200</xdr:rowOff>
    </xdr:to>
    <xdr:graphicFrame macro="">
      <xdr:nvGraphicFramePr>
        <xdr:cNvPr id="26" name="Chart 25">
          <a:extLst>
            <a:ext uri="{FF2B5EF4-FFF2-40B4-BE49-F238E27FC236}">
              <a16:creationId xmlns:a16="http://schemas.microsoft.com/office/drawing/2014/main" id="{0CD2F91D-A7D6-4C1E-A1C0-4F158AE495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441960</xdr:colOff>
      <xdr:row>15</xdr:row>
      <xdr:rowOff>68580</xdr:rowOff>
    </xdr:from>
    <xdr:to>
      <xdr:col>20</xdr:col>
      <xdr:colOff>45720</xdr:colOff>
      <xdr:row>18</xdr:row>
      <xdr:rowOff>137160</xdr:rowOff>
    </xdr:to>
    <xdr:sp macro="" textlink="">
      <xdr:nvSpPr>
        <xdr:cNvPr id="27" name="Rectangle: Rounded Corners 26">
          <a:hlinkClick xmlns:r="http://schemas.openxmlformats.org/officeDocument/2006/relationships" r:id="rId7"/>
          <a:extLst>
            <a:ext uri="{FF2B5EF4-FFF2-40B4-BE49-F238E27FC236}">
              <a16:creationId xmlns:a16="http://schemas.microsoft.com/office/drawing/2014/main" id="{0DE97A26-61F9-4D3A-8330-D9801CCFCEA2}"/>
            </a:ext>
          </a:extLst>
        </xdr:cNvPr>
        <xdr:cNvSpPr/>
      </xdr:nvSpPr>
      <xdr:spPr>
        <a:xfrm>
          <a:off x="10805160" y="3032760"/>
          <a:ext cx="1432560" cy="6172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accent4">
                  <a:lumMod val="60000"/>
                  <a:lumOff val="40000"/>
                </a:schemeClr>
              </a:solidFill>
              <a:latin typeface="Bahnschrift SemiBold" panose="020B0502040204020203" pitchFamily="34" charset="0"/>
            </a:rPr>
            <a:t>M- Score</a:t>
          </a:r>
        </a:p>
        <a:p>
          <a:pPr algn="ctr"/>
          <a:r>
            <a:rPr lang="en-IN" sz="1400" b="1">
              <a:latin typeface="Bahnschrift SemiBold" panose="020B0502040204020203" pitchFamily="34" charset="0"/>
            </a:rPr>
            <a:t>-2.750</a:t>
          </a:r>
        </a:p>
      </xdr:txBody>
    </xdr:sp>
    <xdr:clientData/>
  </xdr:twoCellAnchor>
  <xdr:twoCellAnchor>
    <xdr:from>
      <xdr:col>15</xdr:col>
      <xdr:colOff>243840</xdr:colOff>
      <xdr:row>1</xdr:row>
      <xdr:rowOff>7620</xdr:rowOff>
    </xdr:from>
    <xdr:to>
      <xdr:col>20</xdr:col>
      <xdr:colOff>76200</xdr:colOff>
      <xdr:row>2</xdr:row>
      <xdr:rowOff>60960</xdr:rowOff>
    </xdr:to>
    <xdr:sp macro="" textlink="">
      <xdr:nvSpPr>
        <xdr:cNvPr id="28" name="Rectangle: Rounded Corners 27">
          <a:extLst>
            <a:ext uri="{FF2B5EF4-FFF2-40B4-BE49-F238E27FC236}">
              <a16:creationId xmlns:a16="http://schemas.microsoft.com/office/drawing/2014/main" id="{ECD37B3F-19C8-B045-CBD7-311878C291EA}"/>
            </a:ext>
          </a:extLst>
        </xdr:cNvPr>
        <xdr:cNvSpPr/>
      </xdr:nvSpPr>
      <xdr:spPr>
        <a:xfrm>
          <a:off x="9387840" y="411480"/>
          <a:ext cx="2880360" cy="236220"/>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i="0"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latin typeface="Arial Rounded MT Bold" panose="020F0704030504030204" pitchFamily="34" charset="0"/>
              <a:ea typeface="+mn-ea"/>
              <a:cs typeface="+mn-cs"/>
            </a:rPr>
            <a:t>Adani Green Energy</a:t>
          </a:r>
          <a:endParaRPr lang="en-IN" sz="1400"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latin typeface="Arial Rounded MT Bold" panose="020F0704030504030204" pitchFamily="34" charset="0"/>
          </a:endParaRPr>
        </a:p>
      </xdr:txBody>
    </xdr:sp>
    <xdr:clientData/>
  </xdr:twoCellAnchor>
  <xdr:twoCellAnchor>
    <xdr:from>
      <xdr:col>7</xdr:col>
      <xdr:colOff>441960</xdr:colOff>
      <xdr:row>1</xdr:row>
      <xdr:rowOff>7620</xdr:rowOff>
    </xdr:from>
    <xdr:to>
      <xdr:col>15</xdr:col>
      <xdr:colOff>220980</xdr:colOff>
      <xdr:row>2</xdr:row>
      <xdr:rowOff>53340</xdr:rowOff>
    </xdr:to>
    <xdr:sp macro="" textlink="">
      <xdr:nvSpPr>
        <xdr:cNvPr id="29" name="Rectangle: Rounded Corners 28">
          <a:hlinkClick xmlns:r="http://schemas.openxmlformats.org/officeDocument/2006/relationships" r:id="rId8"/>
          <a:extLst>
            <a:ext uri="{FF2B5EF4-FFF2-40B4-BE49-F238E27FC236}">
              <a16:creationId xmlns:a16="http://schemas.microsoft.com/office/drawing/2014/main" id="{B500166A-26A1-2555-0B78-39973C9FE447}"/>
            </a:ext>
          </a:extLst>
        </xdr:cNvPr>
        <xdr:cNvSpPr/>
      </xdr:nvSpPr>
      <xdr:spPr>
        <a:xfrm>
          <a:off x="4709160" y="411480"/>
          <a:ext cx="4655820" cy="228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400" b="1" cap="none" spc="0">
              <a:ln w="6600">
                <a:solidFill>
                  <a:schemeClr val="accent2"/>
                </a:solidFill>
                <a:prstDash val="solid"/>
              </a:ln>
              <a:solidFill>
                <a:srgbClr val="FFFFFF"/>
              </a:solidFill>
              <a:effectLst>
                <a:outerShdw dist="38100" dir="2700000" algn="tl" rotWithShape="0">
                  <a:schemeClr val="accent2"/>
                </a:outerShdw>
              </a:effectLst>
              <a:latin typeface="+mn-lt"/>
              <a:ea typeface="+mn-ea"/>
              <a:cs typeface="+mn-cs"/>
            </a:rPr>
            <a:t>Trend Analysis</a:t>
          </a:r>
          <a:r>
            <a:rPr lang="en-IN" sz="1400" b="1" cap="none" spc="0" baseline="0">
              <a:ln w="6600">
                <a:solidFill>
                  <a:schemeClr val="accent2"/>
                </a:solidFill>
                <a:prstDash val="solid"/>
              </a:ln>
              <a:solidFill>
                <a:srgbClr val="FFFFFF"/>
              </a:solidFill>
              <a:effectLst>
                <a:outerShdw dist="38100" dir="2700000" algn="tl" rotWithShape="0">
                  <a:schemeClr val="accent2"/>
                </a:outerShdw>
              </a:effectLst>
              <a:latin typeface="+mn-lt"/>
              <a:ea typeface="+mn-ea"/>
              <a:cs typeface="+mn-cs"/>
            </a:rPr>
            <a:t> &amp; Ratios</a:t>
          </a:r>
          <a:endParaRPr lang="en-IN" sz="1400" b="1" cap="none" spc="0">
            <a:ln w="6600">
              <a:solidFill>
                <a:schemeClr val="accent2"/>
              </a:solidFill>
              <a:prstDash val="solid"/>
            </a:ln>
            <a:solidFill>
              <a:srgbClr val="FFFFFF"/>
            </a:solidFill>
            <a:effectLst>
              <a:outerShdw dist="38100" dir="2700000" algn="tl" rotWithShape="0">
                <a:schemeClr val="accent2"/>
              </a:outerShdw>
            </a:effectLst>
          </a:endParaRPr>
        </a:p>
        <a:p>
          <a:pPr algn="ctr"/>
          <a:endParaRPr lang="en-IN" sz="14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twoCellAnchor>
  <xdr:twoCellAnchor>
    <xdr:from>
      <xdr:col>0</xdr:col>
      <xdr:colOff>7620</xdr:colOff>
      <xdr:row>1</xdr:row>
      <xdr:rowOff>7620</xdr:rowOff>
    </xdr:from>
    <xdr:to>
      <xdr:col>7</xdr:col>
      <xdr:colOff>457200</xdr:colOff>
      <xdr:row>2</xdr:row>
      <xdr:rowOff>60960</xdr:rowOff>
    </xdr:to>
    <xdr:sp macro="" textlink="">
      <xdr:nvSpPr>
        <xdr:cNvPr id="31" name="Rectangle: Rounded Corners 30">
          <a:hlinkClick xmlns:r="http://schemas.openxmlformats.org/officeDocument/2006/relationships" r:id="rId9"/>
          <a:extLst>
            <a:ext uri="{FF2B5EF4-FFF2-40B4-BE49-F238E27FC236}">
              <a16:creationId xmlns:a16="http://schemas.microsoft.com/office/drawing/2014/main" id="{89CD981D-7FD1-2AAA-91DE-69F20A9C1849}"/>
            </a:ext>
          </a:extLst>
        </xdr:cNvPr>
        <xdr:cNvSpPr/>
      </xdr:nvSpPr>
      <xdr:spPr>
        <a:xfrm>
          <a:off x="7620" y="411480"/>
          <a:ext cx="4716780" cy="2362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extrusionH="57150" prstMaterial="softEdge">
            <a:bevelT w="25400" h="38100"/>
          </a:sp3d>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400" b="1" cap="none" spc="0">
              <a:ln/>
              <a:solidFill>
                <a:schemeClr val="accent4"/>
              </a:solidFill>
              <a:effectLst/>
              <a:latin typeface="+mn-lt"/>
              <a:ea typeface="+mn-ea"/>
              <a:cs typeface="+mn-cs"/>
            </a:rPr>
            <a:t>Common Size (Income &amp;</a:t>
          </a:r>
          <a:r>
            <a:rPr lang="en-IN" sz="1400" b="1" cap="none" spc="0" baseline="0">
              <a:ln/>
              <a:solidFill>
                <a:schemeClr val="accent4"/>
              </a:solidFill>
              <a:effectLst/>
              <a:latin typeface="+mn-lt"/>
              <a:ea typeface="+mn-ea"/>
              <a:cs typeface="+mn-cs"/>
            </a:rPr>
            <a:t> Expenditure)</a:t>
          </a:r>
          <a:endParaRPr lang="en-IN" sz="1400" b="1" cap="none" spc="0">
            <a:ln/>
            <a:solidFill>
              <a:schemeClr val="accent4"/>
            </a:solidFill>
            <a:effectLst/>
          </a:endParaRPr>
        </a:p>
        <a:p>
          <a:pPr algn="ctr"/>
          <a:endParaRPr lang="en-IN" sz="1400" b="1" cap="none" spc="0">
            <a:ln/>
            <a:solidFill>
              <a:schemeClr val="accent4"/>
            </a:solidFill>
            <a:effectLst/>
          </a:endParaRPr>
        </a:p>
      </xdr:txBody>
    </xdr:sp>
    <xdr:clientData/>
  </xdr:twoCellAnchor>
  <xdr:twoCellAnchor>
    <xdr:from>
      <xdr:col>20</xdr:col>
      <xdr:colOff>99060</xdr:colOff>
      <xdr:row>10</xdr:row>
      <xdr:rowOff>7620</xdr:rowOff>
    </xdr:from>
    <xdr:to>
      <xdr:col>23</xdr:col>
      <xdr:colOff>388620</xdr:colOff>
      <xdr:row>11</xdr:row>
      <xdr:rowOff>83820</xdr:rowOff>
    </xdr:to>
    <xdr:sp macro="" textlink="">
      <xdr:nvSpPr>
        <xdr:cNvPr id="33" name="Rectangle: Rounded Corners 32">
          <a:extLst>
            <a:ext uri="{FF2B5EF4-FFF2-40B4-BE49-F238E27FC236}">
              <a16:creationId xmlns:a16="http://schemas.microsoft.com/office/drawing/2014/main" id="{D09FBABE-4634-4B76-A9B6-6D0CDE121090}"/>
            </a:ext>
          </a:extLst>
        </xdr:cNvPr>
        <xdr:cNvSpPr/>
      </xdr:nvSpPr>
      <xdr:spPr>
        <a:xfrm>
          <a:off x="12291060" y="2057400"/>
          <a:ext cx="2118360" cy="259080"/>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i="0" cap="none" spc="0">
              <a:ln w="12700">
                <a:solidFill>
                  <a:schemeClr val="accent5"/>
                </a:solidFill>
                <a:prstDash val="solid"/>
              </a:ln>
              <a:pattFill prst="ltDnDiag">
                <a:fgClr>
                  <a:schemeClr val="accent5">
                    <a:lumMod val="60000"/>
                    <a:lumOff val="40000"/>
                  </a:schemeClr>
                </a:fgClr>
                <a:bgClr>
                  <a:schemeClr val="bg1"/>
                </a:bgClr>
              </a:pattFill>
              <a:effectLst/>
              <a:latin typeface="Arial Rounded MT Bold" panose="020F0704030504030204" pitchFamily="34" charset="0"/>
              <a:ea typeface="+mn-ea"/>
              <a:cs typeface="+mn-cs"/>
            </a:rPr>
            <a:t>PSU</a:t>
          </a:r>
          <a:r>
            <a:rPr lang="en-IN" sz="1400" b="1" i="0" cap="none" spc="0" baseline="0">
              <a:ln w="12700">
                <a:solidFill>
                  <a:schemeClr val="accent5"/>
                </a:solidFill>
                <a:prstDash val="solid"/>
              </a:ln>
              <a:pattFill prst="ltDnDiag">
                <a:fgClr>
                  <a:schemeClr val="accent5">
                    <a:lumMod val="60000"/>
                    <a:lumOff val="40000"/>
                  </a:schemeClr>
                </a:fgClr>
                <a:bgClr>
                  <a:schemeClr val="bg1"/>
                </a:bgClr>
              </a:pattFill>
              <a:effectLst/>
              <a:latin typeface="Arial Rounded MT Bold" panose="020F0704030504030204" pitchFamily="34" charset="0"/>
              <a:ea typeface="+mn-ea"/>
              <a:cs typeface="+mn-cs"/>
            </a:rPr>
            <a:t> Stocks M Score</a:t>
          </a:r>
          <a:endParaRPr lang="en-IN" sz="1400" b="1" cap="none" spc="0">
            <a:ln w="12700">
              <a:solidFill>
                <a:schemeClr val="accent5"/>
              </a:solidFill>
              <a:prstDash val="solid"/>
            </a:ln>
            <a:pattFill prst="ltDnDiag">
              <a:fgClr>
                <a:schemeClr val="accent5">
                  <a:lumMod val="60000"/>
                  <a:lumOff val="40000"/>
                </a:schemeClr>
              </a:fgClr>
              <a:bgClr>
                <a:schemeClr val="bg1"/>
              </a:bgClr>
            </a:pattFill>
            <a:effectLst/>
            <a:latin typeface="Arial Rounded MT Bold" panose="020F0704030504030204" pitchFamily="34" charset="0"/>
          </a:endParaRPr>
        </a:p>
      </xdr:txBody>
    </xdr:sp>
    <xdr:clientData/>
  </xdr:twoCellAnchor>
  <xdr:twoCellAnchor>
    <xdr:from>
      <xdr:col>20</xdr:col>
      <xdr:colOff>83820</xdr:colOff>
      <xdr:row>11</xdr:row>
      <xdr:rowOff>114300</xdr:rowOff>
    </xdr:from>
    <xdr:to>
      <xdr:col>21</xdr:col>
      <xdr:colOff>525780</xdr:colOff>
      <xdr:row>14</xdr:row>
      <xdr:rowOff>137160</xdr:rowOff>
    </xdr:to>
    <xdr:sp macro="" textlink="">
      <xdr:nvSpPr>
        <xdr:cNvPr id="34" name="Rectangle: Rounded Corners 33">
          <a:hlinkClick xmlns:r="http://schemas.openxmlformats.org/officeDocument/2006/relationships" r:id="rId10"/>
          <a:extLst>
            <a:ext uri="{FF2B5EF4-FFF2-40B4-BE49-F238E27FC236}">
              <a16:creationId xmlns:a16="http://schemas.microsoft.com/office/drawing/2014/main" id="{DE8608A3-E935-4778-A634-87284C03CA12}"/>
            </a:ext>
          </a:extLst>
        </xdr:cNvPr>
        <xdr:cNvSpPr/>
      </xdr:nvSpPr>
      <xdr:spPr>
        <a:xfrm>
          <a:off x="12275820" y="2346960"/>
          <a:ext cx="1051560" cy="571500"/>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300" b="1">
              <a:solidFill>
                <a:schemeClr val="tx1">
                  <a:lumMod val="65000"/>
                  <a:lumOff val="35000"/>
                </a:schemeClr>
              </a:solidFill>
              <a:latin typeface="Bahnschrift SemiBold" panose="020B0502040204020203" pitchFamily="34" charset="0"/>
            </a:rPr>
            <a:t>BOB</a:t>
          </a:r>
        </a:p>
        <a:p>
          <a:pPr algn="ctr"/>
          <a:r>
            <a:rPr lang="en-IN" sz="1300" b="1">
              <a:latin typeface="Bahnschrift SemiBold" panose="020B0502040204020203" pitchFamily="34" charset="0"/>
            </a:rPr>
            <a:t>-2.13626</a:t>
          </a:r>
        </a:p>
      </xdr:txBody>
    </xdr:sp>
    <xdr:clientData/>
  </xdr:twoCellAnchor>
  <xdr:twoCellAnchor>
    <xdr:from>
      <xdr:col>21</xdr:col>
      <xdr:colOff>274320</xdr:colOff>
      <xdr:row>18</xdr:row>
      <xdr:rowOff>7620</xdr:rowOff>
    </xdr:from>
    <xdr:to>
      <xdr:col>23</xdr:col>
      <xdr:colOff>342900</xdr:colOff>
      <xdr:row>21</xdr:row>
      <xdr:rowOff>22860</xdr:rowOff>
    </xdr:to>
    <xdr:sp macro="" textlink="">
      <xdr:nvSpPr>
        <xdr:cNvPr id="35" name="Rectangle: Rounded Corners 34">
          <a:hlinkClick xmlns:r="http://schemas.openxmlformats.org/officeDocument/2006/relationships" r:id="rId11"/>
          <a:extLst>
            <a:ext uri="{FF2B5EF4-FFF2-40B4-BE49-F238E27FC236}">
              <a16:creationId xmlns:a16="http://schemas.microsoft.com/office/drawing/2014/main" id="{FFD9C4B6-826A-4080-B07D-6948EEA1AAA0}"/>
            </a:ext>
          </a:extLst>
        </xdr:cNvPr>
        <xdr:cNvSpPr/>
      </xdr:nvSpPr>
      <xdr:spPr>
        <a:xfrm>
          <a:off x="13075920" y="3520440"/>
          <a:ext cx="1287780" cy="563880"/>
        </a:xfrm>
        <a:prstGeom prst="round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300" b="1">
              <a:solidFill>
                <a:schemeClr val="tx2">
                  <a:lumMod val="60000"/>
                  <a:lumOff val="40000"/>
                </a:schemeClr>
              </a:solidFill>
              <a:latin typeface="Bahnschrift SemiBold" panose="020B0502040204020203" pitchFamily="34" charset="0"/>
            </a:rPr>
            <a:t>BOI</a:t>
          </a:r>
        </a:p>
        <a:p>
          <a:pPr algn="ctr"/>
          <a:r>
            <a:rPr lang="en-IN" sz="1300" b="1">
              <a:latin typeface="Bahnschrift SemiBold" panose="020B0502040204020203" pitchFamily="34" charset="0"/>
            </a:rPr>
            <a:t>-2.60761</a:t>
          </a:r>
        </a:p>
      </xdr:txBody>
    </xdr:sp>
    <xdr:clientData/>
  </xdr:twoCellAnchor>
  <xdr:twoCellAnchor>
    <xdr:from>
      <xdr:col>21</xdr:col>
      <xdr:colOff>541020</xdr:colOff>
      <xdr:row>14</xdr:row>
      <xdr:rowOff>167640</xdr:rowOff>
    </xdr:from>
    <xdr:to>
      <xdr:col>23</xdr:col>
      <xdr:colOff>373380</xdr:colOff>
      <xdr:row>18</xdr:row>
      <xdr:rowOff>7620</xdr:rowOff>
    </xdr:to>
    <xdr:sp macro="" textlink="">
      <xdr:nvSpPr>
        <xdr:cNvPr id="36" name="Rectangle: Rounded Corners 35">
          <a:hlinkClick xmlns:r="http://schemas.openxmlformats.org/officeDocument/2006/relationships" r:id="rId12"/>
          <a:extLst>
            <a:ext uri="{FF2B5EF4-FFF2-40B4-BE49-F238E27FC236}">
              <a16:creationId xmlns:a16="http://schemas.microsoft.com/office/drawing/2014/main" id="{E6918C1E-2D6E-43DF-AD35-FE759AF0C30E}"/>
            </a:ext>
          </a:extLst>
        </xdr:cNvPr>
        <xdr:cNvSpPr/>
      </xdr:nvSpPr>
      <xdr:spPr>
        <a:xfrm>
          <a:off x="13342620" y="2948940"/>
          <a:ext cx="1051560" cy="571500"/>
        </a:xfrm>
        <a:prstGeom prst="round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300" b="1">
              <a:solidFill>
                <a:schemeClr val="accent4">
                  <a:lumMod val="60000"/>
                  <a:lumOff val="40000"/>
                </a:schemeClr>
              </a:solidFill>
              <a:latin typeface="Bahnschrift SemiBold" panose="020B0502040204020203" pitchFamily="34" charset="0"/>
            </a:rPr>
            <a:t>CANB</a:t>
          </a:r>
        </a:p>
        <a:p>
          <a:pPr algn="ctr"/>
          <a:r>
            <a:rPr lang="en-IN" sz="1300" b="1">
              <a:latin typeface="Bahnschrift SemiBold" panose="020B0502040204020203" pitchFamily="34" charset="0"/>
            </a:rPr>
            <a:t>-2.32666</a:t>
          </a:r>
        </a:p>
      </xdr:txBody>
    </xdr:sp>
    <xdr:clientData/>
  </xdr:twoCellAnchor>
  <xdr:twoCellAnchor>
    <xdr:from>
      <xdr:col>21</xdr:col>
      <xdr:colOff>266700</xdr:colOff>
      <xdr:row>21</xdr:row>
      <xdr:rowOff>30480</xdr:rowOff>
    </xdr:from>
    <xdr:to>
      <xdr:col>23</xdr:col>
      <xdr:colOff>358140</xdr:colOff>
      <xdr:row>24</xdr:row>
      <xdr:rowOff>45720</xdr:rowOff>
    </xdr:to>
    <xdr:sp macro="" textlink="">
      <xdr:nvSpPr>
        <xdr:cNvPr id="37" name="Rectangle: Rounded Corners 36">
          <a:hlinkClick xmlns:r="http://schemas.openxmlformats.org/officeDocument/2006/relationships" r:id="rId13"/>
          <a:extLst>
            <a:ext uri="{FF2B5EF4-FFF2-40B4-BE49-F238E27FC236}">
              <a16:creationId xmlns:a16="http://schemas.microsoft.com/office/drawing/2014/main" id="{9B0F403D-DC57-4370-9C36-32EEB5995E72}"/>
            </a:ext>
          </a:extLst>
        </xdr:cNvPr>
        <xdr:cNvSpPr/>
      </xdr:nvSpPr>
      <xdr:spPr>
        <a:xfrm>
          <a:off x="13068300" y="4091940"/>
          <a:ext cx="1310640" cy="563880"/>
        </a:xfrm>
        <a:prstGeom prst="round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300" b="1">
              <a:solidFill>
                <a:schemeClr val="accent5">
                  <a:lumMod val="40000"/>
                  <a:lumOff val="60000"/>
                </a:schemeClr>
              </a:solidFill>
              <a:latin typeface="Bahnschrift SemiBold" panose="020B0502040204020203" pitchFamily="34" charset="0"/>
            </a:rPr>
            <a:t>BOM</a:t>
          </a:r>
        </a:p>
        <a:p>
          <a:pPr algn="ctr"/>
          <a:r>
            <a:rPr lang="en-IN" sz="1300" b="1">
              <a:latin typeface="Bahnschrift SemiBold" panose="020B0502040204020203" pitchFamily="34" charset="0"/>
            </a:rPr>
            <a:t>-2.3387</a:t>
          </a:r>
        </a:p>
      </xdr:txBody>
    </xdr:sp>
    <xdr:clientData/>
  </xdr:twoCellAnchor>
  <xdr:twoCellAnchor>
    <xdr:from>
      <xdr:col>20</xdr:col>
      <xdr:colOff>91440</xdr:colOff>
      <xdr:row>14</xdr:row>
      <xdr:rowOff>167640</xdr:rowOff>
    </xdr:from>
    <xdr:to>
      <xdr:col>21</xdr:col>
      <xdr:colOff>533400</xdr:colOff>
      <xdr:row>18</xdr:row>
      <xdr:rowOff>7620</xdr:rowOff>
    </xdr:to>
    <xdr:sp macro="" textlink="">
      <xdr:nvSpPr>
        <xdr:cNvPr id="38" name="Rectangle: Rounded Corners 37">
          <a:hlinkClick xmlns:r="http://schemas.openxmlformats.org/officeDocument/2006/relationships" r:id="rId14"/>
          <a:extLst>
            <a:ext uri="{FF2B5EF4-FFF2-40B4-BE49-F238E27FC236}">
              <a16:creationId xmlns:a16="http://schemas.microsoft.com/office/drawing/2014/main" id="{C50E220D-AE40-441E-AF8E-2951D0218A95}"/>
            </a:ext>
          </a:extLst>
        </xdr:cNvPr>
        <xdr:cNvSpPr/>
      </xdr:nvSpPr>
      <xdr:spPr>
        <a:xfrm>
          <a:off x="12283440" y="2948940"/>
          <a:ext cx="1051560" cy="571500"/>
        </a:xfrm>
        <a:prstGeom prst="roundRect">
          <a:avLst/>
        </a:prstGeom>
        <a:solidFill>
          <a:schemeClr val="tx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300" b="1">
              <a:solidFill>
                <a:schemeClr val="accent6">
                  <a:lumMod val="40000"/>
                  <a:lumOff val="60000"/>
                </a:schemeClr>
              </a:solidFill>
              <a:latin typeface="Bahnschrift SemiBold" panose="020B0502040204020203" pitchFamily="34" charset="0"/>
            </a:rPr>
            <a:t>PNB</a:t>
          </a:r>
        </a:p>
        <a:p>
          <a:pPr algn="ctr"/>
          <a:r>
            <a:rPr lang="en-IN" sz="1300" b="1">
              <a:latin typeface="Bahnschrift SemiBold" panose="020B0502040204020203" pitchFamily="34" charset="0"/>
            </a:rPr>
            <a:t>-2.40183</a:t>
          </a:r>
        </a:p>
      </xdr:txBody>
    </xdr:sp>
    <xdr:clientData/>
  </xdr:twoCellAnchor>
  <xdr:twoCellAnchor>
    <xdr:from>
      <xdr:col>21</xdr:col>
      <xdr:colOff>274320</xdr:colOff>
      <xdr:row>24</xdr:row>
      <xdr:rowOff>45720</xdr:rowOff>
    </xdr:from>
    <xdr:to>
      <xdr:col>23</xdr:col>
      <xdr:colOff>358140</xdr:colOff>
      <xdr:row>27</xdr:row>
      <xdr:rowOff>60960</xdr:rowOff>
    </xdr:to>
    <xdr:sp macro="" textlink="">
      <xdr:nvSpPr>
        <xdr:cNvPr id="39" name="Rectangle: Rounded Corners 38">
          <a:hlinkClick xmlns:r="http://schemas.openxmlformats.org/officeDocument/2006/relationships" r:id="rId15"/>
          <a:extLst>
            <a:ext uri="{FF2B5EF4-FFF2-40B4-BE49-F238E27FC236}">
              <a16:creationId xmlns:a16="http://schemas.microsoft.com/office/drawing/2014/main" id="{A5DC24D5-E925-4560-A437-6F4E4A2C4E93}"/>
            </a:ext>
          </a:extLst>
        </xdr:cNvPr>
        <xdr:cNvSpPr/>
      </xdr:nvSpPr>
      <xdr:spPr>
        <a:xfrm>
          <a:off x="13075920" y="4655820"/>
          <a:ext cx="1303020" cy="563880"/>
        </a:xfrm>
        <a:prstGeom prst="round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300" b="1">
              <a:solidFill>
                <a:schemeClr val="accent5">
                  <a:lumMod val="75000"/>
                </a:schemeClr>
              </a:solidFill>
              <a:latin typeface="Bahnschrift SemiBold" panose="020B0502040204020203" pitchFamily="34" charset="0"/>
            </a:rPr>
            <a:t>UBOI</a:t>
          </a:r>
        </a:p>
        <a:p>
          <a:pPr algn="ctr"/>
          <a:r>
            <a:rPr lang="en-IN" sz="1300" b="1">
              <a:latin typeface="Bahnschrift SemiBold" panose="020B0502040204020203" pitchFamily="34" charset="0"/>
            </a:rPr>
            <a:t>-2.13487</a:t>
          </a:r>
        </a:p>
      </xdr:txBody>
    </xdr:sp>
    <xdr:clientData/>
  </xdr:twoCellAnchor>
  <xdr:twoCellAnchor>
    <xdr:from>
      <xdr:col>15</xdr:col>
      <xdr:colOff>205740</xdr:colOff>
      <xdr:row>15</xdr:row>
      <xdr:rowOff>91440</xdr:rowOff>
    </xdr:from>
    <xdr:to>
      <xdr:col>17</xdr:col>
      <xdr:colOff>403860</xdr:colOff>
      <xdr:row>18</xdr:row>
      <xdr:rowOff>160020</xdr:rowOff>
    </xdr:to>
    <xdr:sp macro="" textlink="">
      <xdr:nvSpPr>
        <xdr:cNvPr id="40" name="Rectangle: Rounded Corners 39">
          <a:hlinkClick xmlns:r="http://schemas.openxmlformats.org/officeDocument/2006/relationships" r:id="rId16"/>
          <a:extLst>
            <a:ext uri="{FF2B5EF4-FFF2-40B4-BE49-F238E27FC236}">
              <a16:creationId xmlns:a16="http://schemas.microsoft.com/office/drawing/2014/main" id="{B9629651-97F0-4B24-8B4C-600144DD90C3}"/>
            </a:ext>
          </a:extLst>
        </xdr:cNvPr>
        <xdr:cNvSpPr/>
      </xdr:nvSpPr>
      <xdr:spPr>
        <a:xfrm>
          <a:off x="9349740" y="3055620"/>
          <a:ext cx="1417320" cy="6172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accent4">
                  <a:lumMod val="60000"/>
                  <a:lumOff val="40000"/>
                </a:schemeClr>
              </a:solidFill>
              <a:latin typeface="Bahnschrift SemiBold" panose="020B0502040204020203" pitchFamily="34" charset="0"/>
            </a:rPr>
            <a:t>Z- Score</a:t>
          </a:r>
        </a:p>
        <a:p>
          <a:pPr algn="ctr"/>
          <a:r>
            <a:rPr lang="en-IN" sz="1400" b="1">
              <a:latin typeface="Bahnschrift SemiBold" panose="020B0502040204020203" pitchFamily="34" charset="0"/>
            </a:rPr>
            <a:t>4.5399</a:t>
          </a:r>
        </a:p>
      </xdr:txBody>
    </xdr:sp>
    <xdr:clientData/>
  </xdr:twoCellAnchor>
  <xdr:twoCellAnchor editAs="absolute">
    <xdr:from>
      <xdr:col>0</xdr:col>
      <xdr:colOff>0</xdr:colOff>
      <xdr:row>2</xdr:row>
      <xdr:rowOff>68581</xdr:rowOff>
    </xdr:from>
    <xdr:to>
      <xdr:col>2</xdr:col>
      <xdr:colOff>15240</xdr:colOff>
      <xdr:row>7</xdr:row>
      <xdr:rowOff>53341</xdr:rowOff>
    </xdr:to>
    <mc:AlternateContent xmlns:mc="http://schemas.openxmlformats.org/markup-compatibility/2006" xmlns:sle15="http://schemas.microsoft.com/office/drawing/2012/slicer">
      <mc:Choice Requires="sle15">
        <xdr:graphicFrame macro="">
          <xdr:nvGraphicFramePr>
            <xdr:cNvPr id="41" name="Bank 3">
              <a:extLst>
                <a:ext uri="{FF2B5EF4-FFF2-40B4-BE49-F238E27FC236}">
                  <a16:creationId xmlns:a16="http://schemas.microsoft.com/office/drawing/2014/main" id="{E8A0D8EE-7DA0-4152-93D4-BC47D6946128}"/>
                </a:ext>
              </a:extLst>
            </xdr:cNvPr>
            <xdr:cNvGraphicFramePr/>
          </xdr:nvGraphicFramePr>
          <xdr:xfrm>
            <a:off x="0" y="0"/>
            <a:ext cx="0" cy="0"/>
          </xdr:xfrm>
          <a:graphic>
            <a:graphicData uri="http://schemas.microsoft.com/office/drawing/2010/slicer">
              <sle:slicer xmlns:sle="http://schemas.microsoft.com/office/drawing/2010/slicer" name="Bank 3"/>
            </a:graphicData>
          </a:graphic>
        </xdr:graphicFrame>
      </mc:Choice>
      <mc:Fallback xmlns="">
        <xdr:sp macro="" textlink="">
          <xdr:nvSpPr>
            <xdr:cNvPr id="0" name=""/>
            <xdr:cNvSpPr>
              <a:spLocks noTextEdit="1"/>
            </xdr:cNvSpPr>
          </xdr:nvSpPr>
          <xdr:spPr>
            <a:xfrm>
              <a:off x="0" y="655321"/>
              <a:ext cx="1234440" cy="89916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0</xdr:colOff>
      <xdr:row>7</xdr:row>
      <xdr:rowOff>60961</xdr:rowOff>
    </xdr:from>
    <xdr:to>
      <xdr:col>2</xdr:col>
      <xdr:colOff>22860</xdr:colOff>
      <xdr:row>11</xdr:row>
      <xdr:rowOff>7620</xdr:rowOff>
    </xdr:to>
    <mc:AlternateContent xmlns:mc="http://schemas.openxmlformats.org/markup-compatibility/2006" xmlns:sle15="http://schemas.microsoft.com/office/drawing/2012/slicer">
      <mc:Choice Requires="sle15">
        <xdr:graphicFrame macro="">
          <xdr:nvGraphicFramePr>
            <xdr:cNvPr id="42" name="Components 3">
              <a:extLst>
                <a:ext uri="{FF2B5EF4-FFF2-40B4-BE49-F238E27FC236}">
                  <a16:creationId xmlns:a16="http://schemas.microsoft.com/office/drawing/2014/main" id="{059DF06D-F290-4F26-9520-AD14768351D1}"/>
                </a:ext>
              </a:extLst>
            </xdr:cNvPr>
            <xdr:cNvGraphicFramePr/>
          </xdr:nvGraphicFramePr>
          <xdr:xfrm>
            <a:off x="0" y="0"/>
            <a:ext cx="0" cy="0"/>
          </xdr:xfrm>
          <a:graphic>
            <a:graphicData uri="http://schemas.microsoft.com/office/drawing/2010/slicer">
              <sle:slicer xmlns:sle="http://schemas.microsoft.com/office/drawing/2010/slicer" name="Components 3"/>
            </a:graphicData>
          </a:graphic>
        </xdr:graphicFrame>
      </mc:Choice>
      <mc:Fallback xmlns="">
        <xdr:sp macro="" textlink="">
          <xdr:nvSpPr>
            <xdr:cNvPr id="0" name=""/>
            <xdr:cNvSpPr>
              <a:spLocks noTextEdit="1"/>
            </xdr:cNvSpPr>
          </xdr:nvSpPr>
          <xdr:spPr>
            <a:xfrm>
              <a:off x="0" y="1562101"/>
              <a:ext cx="1242060" cy="67817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0</xdr:colOff>
      <xdr:row>11</xdr:row>
      <xdr:rowOff>91441</xdr:rowOff>
    </xdr:from>
    <xdr:to>
      <xdr:col>2</xdr:col>
      <xdr:colOff>22860</xdr:colOff>
      <xdr:row>17</xdr:row>
      <xdr:rowOff>99060</xdr:rowOff>
    </xdr:to>
    <mc:AlternateContent xmlns:mc="http://schemas.openxmlformats.org/markup-compatibility/2006" xmlns:sle15="http://schemas.microsoft.com/office/drawing/2012/slicer">
      <mc:Choice Requires="sle15">
        <xdr:graphicFrame macro="">
          <xdr:nvGraphicFramePr>
            <xdr:cNvPr id="43" name="Bank 5">
              <a:extLst>
                <a:ext uri="{FF2B5EF4-FFF2-40B4-BE49-F238E27FC236}">
                  <a16:creationId xmlns:a16="http://schemas.microsoft.com/office/drawing/2014/main" id="{5B1E446A-F666-453D-A630-732451BE00ED}"/>
                </a:ext>
              </a:extLst>
            </xdr:cNvPr>
            <xdr:cNvGraphicFramePr/>
          </xdr:nvGraphicFramePr>
          <xdr:xfrm>
            <a:off x="0" y="0"/>
            <a:ext cx="0" cy="0"/>
          </xdr:xfrm>
          <a:graphic>
            <a:graphicData uri="http://schemas.microsoft.com/office/drawing/2010/slicer">
              <sle:slicer xmlns:sle="http://schemas.microsoft.com/office/drawing/2010/slicer" name="Bank 5"/>
            </a:graphicData>
          </a:graphic>
        </xdr:graphicFrame>
      </mc:Choice>
      <mc:Fallback xmlns="">
        <xdr:sp macro="" textlink="">
          <xdr:nvSpPr>
            <xdr:cNvPr id="0" name=""/>
            <xdr:cNvSpPr>
              <a:spLocks noTextEdit="1"/>
            </xdr:cNvSpPr>
          </xdr:nvSpPr>
          <xdr:spPr>
            <a:xfrm>
              <a:off x="0" y="2324101"/>
              <a:ext cx="1242060" cy="110489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0</xdr:colOff>
      <xdr:row>17</xdr:row>
      <xdr:rowOff>144781</xdr:rowOff>
    </xdr:from>
    <xdr:to>
      <xdr:col>2</xdr:col>
      <xdr:colOff>7620</xdr:colOff>
      <xdr:row>23</xdr:row>
      <xdr:rowOff>144780</xdr:rowOff>
    </xdr:to>
    <mc:AlternateContent xmlns:mc="http://schemas.openxmlformats.org/markup-compatibility/2006" xmlns:sle15="http://schemas.microsoft.com/office/drawing/2012/slicer">
      <mc:Choice Requires="sle15">
        <xdr:graphicFrame macro="">
          <xdr:nvGraphicFramePr>
            <xdr:cNvPr id="44" name="Components 5">
              <a:extLst>
                <a:ext uri="{FF2B5EF4-FFF2-40B4-BE49-F238E27FC236}">
                  <a16:creationId xmlns:a16="http://schemas.microsoft.com/office/drawing/2014/main" id="{C5A7F6A9-2C5A-4093-B708-6E994B3D72B7}"/>
                </a:ext>
              </a:extLst>
            </xdr:cNvPr>
            <xdr:cNvGraphicFramePr/>
          </xdr:nvGraphicFramePr>
          <xdr:xfrm>
            <a:off x="0" y="0"/>
            <a:ext cx="0" cy="0"/>
          </xdr:xfrm>
          <a:graphic>
            <a:graphicData uri="http://schemas.microsoft.com/office/drawing/2010/slicer">
              <sle:slicer xmlns:sle="http://schemas.microsoft.com/office/drawing/2010/slicer" name="Components 5"/>
            </a:graphicData>
          </a:graphic>
        </xdr:graphicFrame>
      </mc:Choice>
      <mc:Fallback xmlns="">
        <xdr:sp macro="" textlink="">
          <xdr:nvSpPr>
            <xdr:cNvPr id="0" name=""/>
            <xdr:cNvSpPr>
              <a:spLocks noTextEdit="1"/>
            </xdr:cNvSpPr>
          </xdr:nvSpPr>
          <xdr:spPr>
            <a:xfrm>
              <a:off x="0" y="3474721"/>
              <a:ext cx="1226820" cy="109727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15</xdr:col>
      <xdr:colOff>182880</xdr:colOff>
      <xdr:row>19</xdr:row>
      <xdr:rowOff>3810</xdr:rowOff>
    </xdr:from>
    <xdr:to>
      <xdr:col>21</xdr:col>
      <xdr:colOff>266700</xdr:colOff>
      <xdr:row>37</xdr:row>
      <xdr:rowOff>7620</xdr:rowOff>
    </xdr:to>
    <xdr:graphicFrame macro="">
      <xdr:nvGraphicFramePr>
        <xdr:cNvPr id="2" name="Chart 1">
          <a:extLst>
            <a:ext uri="{FF2B5EF4-FFF2-40B4-BE49-F238E27FC236}">
              <a16:creationId xmlns:a16="http://schemas.microsoft.com/office/drawing/2014/main" id="{374FE66C-B97B-4BCA-BD45-A97F1A7A82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absolute">
    <xdr:from>
      <xdr:col>21</xdr:col>
      <xdr:colOff>312420</xdr:colOff>
      <xdr:row>27</xdr:row>
      <xdr:rowOff>60960</xdr:rowOff>
    </xdr:from>
    <xdr:to>
      <xdr:col>23</xdr:col>
      <xdr:colOff>342900</xdr:colOff>
      <xdr:row>36</xdr:row>
      <xdr:rowOff>144779</xdr:rowOff>
    </xdr:to>
    <mc:AlternateContent xmlns:mc="http://schemas.openxmlformats.org/markup-compatibility/2006" xmlns:sle15="http://schemas.microsoft.com/office/drawing/2012/slicer">
      <mc:Choice Requires="sle15">
        <xdr:graphicFrame macro="">
          <xdr:nvGraphicFramePr>
            <xdr:cNvPr id="3" name="Bank 7">
              <a:extLst>
                <a:ext uri="{FF2B5EF4-FFF2-40B4-BE49-F238E27FC236}">
                  <a16:creationId xmlns:a16="http://schemas.microsoft.com/office/drawing/2014/main" id="{093E24B3-FBA4-48A4-90E1-D7AFA44935DE}"/>
                </a:ext>
              </a:extLst>
            </xdr:cNvPr>
            <xdr:cNvGraphicFramePr/>
          </xdr:nvGraphicFramePr>
          <xdr:xfrm>
            <a:off x="0" y="0"/>
            <a:ext cx="0" cy="0"/>
          </xdr:xfrm>
          <a:graphic>
            <a:graphicData uri="http://schemas.microsoft.com/office/drawing/2010/slicer">
              <sle:slicer xmlns:sle="http://schemas.microsoft.com/office/drawing/2010/slicer" name="Bank 7"/>
            </a:graphicData>
          </a:graphic>
        </xdr:graphicFrame>
      </mc:Choice>
      <mc:Fallback xmlns="">
        <xdr:sp macro="" textlink="">
          <xdr:nvSpPr>
            <xdr:cNvPr id="0" name=""/>
            <xdr:cNvSpPr>
              <a:spLocks noTextEdit="1"/>
            </xdr:cNvSpPr>
          </xdr:nvSpPr>
          <xdr:spPr>
            <a:xfrm>
              <a:off x="13114020" y="5219700"/>
              <a:ext cx="1249680" cy="172973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21</xdr:col>
      <xdr:colOff>541020</xdr:colOff>
      <xdr:row>11</xdr:row>
      <xdr:rowOff>106680</xdr:rowOff>
    </xdr:from>
    <xdr:to>
      <xdr:col>23</xdr:col>
      <xdr:colOff>373380</xdr:colOff>
      <xdr:row>14</xdr:row>
      <xdr:rowOff>152400</xdr:rowOff>
    </xdr:to>
    <xdr:sp macro="" textlink="">
      <xdr:nvSpPr>
        <xdr:cNvPr id="4" name="Rectangle: Rounded Corners 3">
          <a:hlinkClick xmlns:r="http://schemas.openxmlformats.org/officeDocument/2006/relationships" r:id="rId18"/>
          <a:extLst>
            <a:ext uri="{FF2B5EF4-FFF2-40B4-BE49-F238E27FC236}">
              <a16:creationId xmlns:a16="http://schemas.microsoft.com/office/drawing/2014/main" id="{0D5B3F57-6987-456C-9FBE-801E7C93DDF6}"/>
            </a:ext>
          </a:extLst>
        </xdr:cNvPr>
        <xdr:cNvSpPr/>
      </xdr:nvSpPr>
      <xdr:spPr>
        <a:xfrm>
          <a:off x="13342620" y="2339340"/>
          <a:ext cx="1051560" cy="594360"/>
        </a:xfrm>
        <a:prstGeom prst="round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300" b="1">
              <a:solidFill>
                <a:schemeClr val="accent1">
                  <a:lumMod val="20000"/>
                  <a:lumOff val="80000"/>
                </a:schemeClr>
              </a:solidFill>
              <a:latin typeface="Bahnschrift SemiBold" panose="020B0502040204020203" pitchFamily="34" charset="0"/>
            </a:rPr>
            <a:t>SBI</a:t>
          </a:r>
        </a:p>
        <a:p>
          <a:pPr algn="ctr"/>
          <a:r>
            <a:rPr lang="en-IN" sz="1300" b="1">
              <a:latin typeface="Bahnschrift SemiBold" panose="020B0502040204020203" pitchFamily="34" charset="0"/>
            </a:rPr>
            <a:t>-2.385</a:t>
          </a:r>
        </a:p>
      </xdr:txBody>
    </xdr:sp>
    <xdr:clientData/>
  </xdr:twoCellAnchor>
  <xdr:twoCellAnchor editAs="oneCell">
    <xdr:from>
      <xdr:col>20</xdr:col>
      <xdr:colOff>539854</xdr:colOff>
      <xdr:row>37</xdr:row>
      <xdr:rowOff>7620</xdr:rowOff>
    </xdr:from>
    <xdr:to>
      <xdr:col>23</xdr:col>
      <xdr:colOff>320040</xdr:colOff>
      <xdr:row>42</xdr:row>
      <xdr:rowOff>68580</xdr:rowOff>
    </xdr:to>
    <xdr:pic>
      <xdr:nvPicPr>
        <xdr:cNvPr id="5" name="Picture 4">
          <a:extLst>
            <a:ext uri="{FF2B5EF4-FFF2-40B4-BE49-F238E27FC236}">
              <a16:creationId xmlns:a16="http://schemas.microsoft.com/office/drawing/2014/main" id="{A60B1539-19BA-83C5-54C9-DB00F37987CA}"/>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2731854" y="6995160"/>
          <a:ext cx="1608986" cy="975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389794</xdr:colOff>
      <xdr:row>37</xdr:row>
      <xdr:rowOff>38100</xdr:rowOff>
    </xdr:from>
    <xdr:to>
      <xdr:col>20</xdr:col>
      <xdr:colOff>533400</xdr:colOff>
      <xdr:row>42</xdr:row>
      <xdr:rowOff>99059</xdr:rowOff>
    </xdr:to>
    <xdr:pic>
      <xdr:nvPicPr>
        <xdr:cNvPr id="8" name="Picture 7">
          <a:extLst>
            <a:ext uri="{FF2B5EF4-FFF2-40B4-BE49-F238E27FC236}">
              <a16:creationId xmlns:a16="http://schemas.microsoft.com/office/drawing/2014/main" id="{48A72263-3607-9F73-BFF5-2CD1CF92A9F9}"/>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0752994" y="7025640"/>
          <a:ext cx="1972406" cy="975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472439</xdr:colOff>
      <xdr:row>37</xdr:row>
      <xdr:rowOff>38100</xdr:rowOff>
    </xdr:from>
    <xdr:to>
      <xdr:col>17</xdr:col>
      <xdr:colOff>390304</xdr:colOff>
      <xdr:row>42</xdr:row>
      <xdr:rowOff>106680</xdr:rowOff>
    </xdr:to>
    <xdr:pic>
      <xdr:nvPicPr>
        <xdr:cNvPr id="9" name="Picture 8">
          <a:extLst>
            <a:ext uri="{FF2B5EF4-FFF2-40B4-BE49-F238E27FC236}">
              <a16:creationId xmlns:a16="http://schemas.microsoft.com/office/drawing/2014/main" id="{6B293EE3-3706-74DB-A40D-6DA693E9E7F4}"/>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8397239" y="7025640"/>
          <a:ext cx="2356265" cy="98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xdr:row>
      <xdr:rowOff>0</xdr:rowOff>
    </xdr:from>
    <xdr:to>
      <xdr:col>7</xdr:col>
      <xdr:colOff>342900</xdr:colOff>
      <xdr:row>42</xdr:row>
      <xdr:rowOff>152400</xdr:rowOff>
    </xdr:to>
    <xdr:graphicFrame macro="">
      <xdr:nvGraphicFramePr>
        <xdr:cNvPr id="10" name="Chart 9">
          <a:extLst>
            <a:ext uri="{FF2B5EF4-FFF2-40B4-BE49-F238E27FC236}">
              <a16:creationId xmlns:a16="http://schemas.microsoft.com/office/drawing/2014/main" id="{58C6C14F-03E6-44CA-B6EA-6C3D85D7D8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xdr:col>
      <xdr:colOff>381000</xdr:colOff>
      <xdr:row>24</xdr:row>
      <xdr:rowOff>15240</xdr:rowOff>
    </xdr:from>
    <xdr:to>
      <xdr:col>10</xdr:col>
      <xdr:colOff>99060</xdr:colOff>
      <xdr:row>26</xdr:row>
      <xdr:rowOff>15240</xdr:rowOff>
    </xdr:to>
    <xdr:sp macro="" textlink="">
      <xdr:nvSpPr>
        <xdr:cNvPr id="13" name="Rectangle: Rounded Corners 12">
          <a:extLst>
            <a:ext uri="{FF2B5EF4-FFF2-40B4-BE49-F238E27FC236}">
              <a16:creationId xmlns:a16="http://schemas.microsoft.com/office/drawing/2014/main" id="{89588502-ABEA-DC8A-8CEF-50C85ADC2EA7}"/>
            </a:ext>
          </a:extLst>
        </xdr:cNvPr>
        <xdr:cNvSpPr/>
      </xdr:nvSpPr>
      <xdr:spPr>
        <a:xfrm>
          <a:off x="4648200" y="4625340"/>
          <a:ext cx="1546860" cy="365760"/>
        </a:xfrm>
        <a:prstGeom prst="round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00" b="1">
              <a:solidFill>
                <a:schemeClr val="accent2">
                  <a:lumMod val="75000"/>
                </a:schemeClr>
              </a:solidFill>
            </a:rPr>
            <a:t>Macro Economic</a:t>
          </a:r>
          <a:r>
            <a:rPr lang="en-IN" sz="1000" b="1" baseline="0">
              <a:solidFill>
                <a:schemeClr val="accent2">
                  <a:lumMod val="75000"/>
                </a:schemeClr>
              </a:solidFill>
            </a:rPr>
            <a:t> Factors</a:t>
          </a:r>
          <a:endParaRPr lang="en-IN" sz="1000" b="1">
            <a:solidFill>
              <a:schemeClr val="accent2">
                <a:lumMod val="75000"/>
              </a:schemeClr>
            </a:solidFill>
          </a:endParaRPr>
        </a:p>
      </xdr:txBody>
    </xdr:sp>
    <xdr:clientData/>
  </xdr:twoCellAnchor>
  <xdr:twoCellAnchor>
    <xdr:from>
      <xdr:col>10</xdr:col>
      <xdr:colOff>106680</xdr:colOff>
      <xdr:row>24</xdr:row>
      <xdr:rowOff>22860</xdr:rowOff>
    </xdr:from>
    <xdr:to>
      <xdr:col>12</xdr:col>
      <xdr:colOff>434340</xdr:colOff>
      <xdr:row>26</xdr:row>
      <xdr:rowOff>7620</xdr:rowOff>
    </xdr:to>
    <xdr:sp macro="" textlink="">
      <xdr:nvSpPr>
        <xdr:cNvPr id="52" name="Rectangle: Rounded Corners 51">
          <a:extLst>
            <a:ext uri="{FF2B5EF4-FFF2-40B4-BE49-F238E27FC236}">
              <a16:creationId xmlns:a16="http://schemas.microsoft.com/office/drawing/2014/main" id="{EF83A15F-967A-4E67-8FA5-C7105372F760}"/>
            </a:ext>
          </a:extLst>
        </xdr:cNvPr>
        <xdr:cNvSpPr/>
      </xdr:nvSpPr>
      <xdr:spPr>
        <a:xfrm>
          <a:off x="6202680" y="4632960"/>
          <a:ext cx="1546860" cy="350520"/>
        </a:xfrm>
        <a:prstGeom prst="round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50" b="1">
              <a:solidFill>
                <a:schemeClr val="accent2">
                  <a:lumMod val="75000"/>
                </a:schemeClr>
              </a:solidFill>
            </a:rPr>
            <a:t>Effect On Index if </a:t>
          </a:r>
        </a:p>
      </xdr:txBody>
    </xdr:sp>
    <xdr:clientData/>
  </xdr:twoCellAnchor>
  <xdr:twoCellAnchor>
    <xdr:from>
      <xdr:col>12</xdr:col>
      <xdr:colOff>457200</xdr:colOff>
      <xdr:row>24</xdr:row>
      <xdr:rowOff>22860</xdr:rowOff>
    </xdr:from>
    <xdr:to>
      <xdr:col>15</xdr:col>
      <xdr:colOff>175260</xdr:colOff>
      <xdr:row>26</xdr:row>
      <xdr:rowOff>7620</xdr:rowOff>
    </xdr:to>
    <xdr:sp macro="" textlink="">
      <xdr:nvSpPr>
        <xdr:cNvPr id="53" name="Rectangle: Rounded Corners 52">
          <a:extLst>
            <a:ext uri="{FF2B5EF4-FFF2-40B4-BE49-F238E27FC236}">
              <a16:creationId xmlns:a16="http://schemas.microsoft.com/office/drawing/2014/main" id="{28B3E77C-8DAE-465C-8639-708AB61BB0FD}"/>
            </a:ext>
          </a:extLst>
        </xdr:cNvPr>
        <xdr:cNvSpPr/>
      </xdr:nvSpPr>
      <xdr:spPr>
        <a:xfrm>
          <a:off x="7772400" y="4632960"/>
          <a:ext cx="1546860" cy="350520"/>
        </a:xfrm>
        <a:prstGeom prst="round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solidFill>
                <a:schemeClr val="accent2">
                  <a:lumMod val="75000"/>
                </a:schemeClr>
              </a:solidFill>
              <a:effectLst/>
              <a:latin typeface="+mn-lt"/>
              <a:ea typeface="+mn-ea"/>
              <a:cs typeface="+mn-cs"/>
            </a:rPr>
            <a:t>Effect On Index if </a:t>
          </a:r>
          <a:endParaRPr lang="en-IN" sz="1050" b="1">
            <a:solidFill>
              <a:schemeClr val="accent2">
                <a:lumMod val="75000"/>
              </a:schemeClr>
            </a:solidFill>
            <a:effectLst/>
          </a:endParaRPr>
        </a:p>
      </xdr:txBody>
    </xdr:sp>
    <xdr:clientData/>
  </xdr:twoCellAnchor>
  <xdr:twoCellAnchor>
    <xdr:from>
      <xdr:col>7</xdr:col>
      <xdr:colOff>388620</xdr:colOff>
      <xdr:row>26</xdr:row>
      <xdr:rowOff>7620</xdr:rowOff>
    </xdr:from>
    <xdr:to>
      <xdr:col>10</xdr:col>
      <xdr:colOff>106680</xdr:colOff>
      <xdr:row>27</xdr:row>
      <xdr:rowOff>121920</xdr:rowOff>
    </xdr:to>
    <xdr:sp macro="" textlink="">
      <xdr:nvSpPr>
        <xdr:cNvPr id="54" name="Rectangle: Rounded Corners 53">
          <a:extLst>
            <a:ext uri="{FF2B5EF4-FFF2-40B4-BE49-F238E27FC236}">
              <a16:creationId xmlns:a16="http://schemas.microsoft.com/office/drawing/2014/main" id="{FD1AD33B-22E8-4C7F-95A1-C0A85A6F5766}"/>
            </a:ext>
          </a:extLst>
        </xdr:cNvPr>
        <xdr:cNvSpPr/>
      </xdr:nvSpPr>
      <xdr:spPr>
        <a:xfrm>
          <a:off x="4655820" y="4983480"/>
          <a:ext cx="1546860" cy="29718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b="1">
              <a:solidFill>
                <a:schemeClr val="accent4">
                  <a:lumMod val="75000"/>
                </a:schemeClr>
              </a:solidFill>
            </a:rPr>
            <a:t>Interest Rates</a:t>
          </a:r>
        </a:p>
      </xdr:txBody>
    </xdr:sp>
    <xdr:clientData/>
  </xdr:twoCellAnchor>
  <xdr:twoCellAnchor>
    <xdr:from>
      <xdr:col>10</xdr:col>
      <xdr:colOff>106680</xdr:colOff>
      <xdr:row>26</xdr:row>
      <xdr:rowOff>7620</xdr:rowOff>
    </xdr:from>
    <xdr:to>
      <xdr:col>12</xdr:col>
      <xdr:colOff>434340</xdr:colOff>
      <xdr:row>27</xdr:row>
      <xdr:rowOff>121920</xdr:rowOff>
    </xdr:to>
    <xdr:sp macro="" textlink="">
      <xdr:nvSpPr>
        <xdr:cNvPr id="55" name="Rectangle: Rounded Corners 54">
          <a:extLst>
            <a:ext uri="{FF2B5EF4-FFF2-40B4-BE49-F238E27FC236}">
              <a16:creationId xmlns:a16="http://schemas.microsoft.com/office/drawing/2014/main" id="{47F151B9-5565-4252-8F39-87BF283777CB}"/>
            </a:ext>
          </a:extLst>
        </xdr:cNvPr>
        <xdr:cNvSpPr/>
      </xdr:nvSpPr>
      <xdr:spPr>
        <a:xfrm>
          <a:off x="6202680" y="4983480"/>
          <a:ext cx="1546860" cy="29718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b="1">
              <a:solidFill>
                <a:schemeClr val="accent4">
                  <a:lumMod val="75000"/>
                </a:schemeClr>
              </a:solidFill>
            </a:rPr>
            <a:t>Downward Trend</a:t>
          </a:r>
        </a:p>
      </xdr:txBody>
    </xdr:sp>
    <xdr:clientData/>
  </xdr:twoCellAnchor>
  <xdr:twoCellAnchor>
    <xdr:from>
      <xdr:col>12</xdr:col>
      <xdr:colOff>464820</xdr:colOff>
      <xdr:row>26</xdr:row>
      <xdr:rowOff>15240</xdr:rowOff>
    </xdr:from>
    <xdr:to>
      <xdr:col>15</xdr:col>
      <xdr:colOff>182880</xdr:colOff>
      <xdr:row>27</xdr:row>
      <xdr:rowOff>129540</xdr:rowOff>
    </xdr:to>
    <xdr:sp macro="" textlink="">
      <xdr:nvSpPr>
        <xdr:cNvPr id="56" name="Rectangle: Rounded Corners 55">
          <a:extLst>
            <a:ext uri="{FF2B5EF4-FFF2-40B4-BE49-F238E27FC236}">
              <a16:creationId xmlns:a16="http://schemas.microsoft.com/office/drawing/2014/main" id="{7855121B-FB77-4C75-810B-CABEE5B4548B}"/>
            </a:ext>
          </a:extLst>
        </xdr:cNvPr>
        <xdr:cNvSpPr/>
      </xdr:nvSpPr>
      <xdr:spPr>
        <a:xfrm>
          <a:off x="7780020" y="4991100"/>
          <a:ext cx="1546860" cy="29718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b="1">
              <a:solidFill>
                <a:schemeClr val="accent4">
                  <a:lumMod val="75000"/>
                </a:schemeClr>
              </a:solidFill>
            </a:rPr>
            <a:t>Upward Trend</a:t>
          </a:r>
        </a:p>
      </xdr:txBody>
    </xdr:sp>
    <xdr:clientData/>
  </xdr:twoCellAnchor>
  <xdr:twoCellAnchor>
    <xdr:from>
      <xdr:col>7</xdr:col>
      <xdr:colOff>388620</xdr:colOff>
      <xdr:row>27</xdr:row>
      <xdr:rowOff>137160</xdr:rowOff>
    </xdr:from>
    <xdr:to>
      <xdr:col>10</xdr:col>
      <xdr:colOff>106680</xdr:colOff>
      <xdr:row>29</xdr:row>
      <xdr:rowOff>68580</xdr:rowOff>
    </xdr:to>
    <xdr:sp macro="" textlink="">
      <xdr:nvSpPr>
        <xdr:cNvPr id="57" name="Rectangle: Rounded Corners 56">
          <a:extLst>
            <a:ext uri="{FF2B5EF4-FFF2-40B4-BE49-F238E27FC236}">
              <a16:creationId xmlns:a16="http://schemas.microsoft.com/office/drawing/2014/main" id="{EA2E5932-1128-4C7E-82B8-BBE778709D66}"/>
            </a:ext>
          </a:extLst>
        </xdr:cNvPr>
        <xdr:cNvSpPr/>
      </xdr:nvSpPr>
      <xdr:spPr>
        <a:xfrm>
          <a:off x="4655820" y="5295900"/>
          <a:ext cx="1546860" cy="297180"/>
        </a:xfrm>
        <a:prstGeom prst="round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b="1">
              <a:solidFill>
                <a:schemeClr val="accent3">
                  <a:lumMod val="40000"/>
                  <a:lumOff val="60000"/>
                </a:schemeClr>
              </a:solidFill>
            </a:rPr>
            <a:t>GDP</a:t>
          </a:r>
        </a:p>
      </xdr:txBody>
    </xdr:sp>
    <xdr:clientData/>
  </xdr:twoCellAnchor>
  <xdr:twoCellAnchor>
    <xdr:from>
      <xdr:col>10</xdr:col>
      <xdr:colOff>114300</xdr:colOff>
      <xdr:row>27</xdr:row>
      <xdr:rowOff>129540</xdr:rowOff>
    </xdr:from>
    <xdr:to>
      <xdr:col>12</xdr:col>
      <xdr:colOff>441960</xdr:colOff>
      <xdr:row>29</xdr:row>
      <xdr:rowOff>60960</xdr:rowOff>
    </xdr:to>
    <xdr:sp macro="" textlink="">
      <xdr:nvSpPr>
        <xdr:cNvPr id="58" name="Rectangle: Rounded Corners 57">
          <a:extLst>
            <a:ext uri="{FF2B5EF4-FFF2-40B4-BE49-F238E27FC236}">
              <a16:creationId xmlns:a16="http://schemas.microsoft.com/office/drawing/2014/main" id="{34607350-14FF-4726-A411-67563AA23BC8}"/>
            </a:ext>
          </a:extLst>
        </xdr:cNvPr>
        <xdr:cNvSpPr/>
      </xdr:nvSpPr>
      <xdr:spPr>
        <a:xfrm>
          <a:off x="6210300" y="5288280"/>
          <a:ext cx="1546860" cy="297180"/>
        </a:xfrm>
        <a:prstGeom prst="round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b="1">
              <a:solidFill>
                <a:schemeClr val="accent3">
                  <a:lumMod val="40000"/>
                  <a:lumOff val="60000"/>
                </a:schemeClr>
              </a:solidFill>
            </a:rPr>
            <a:t>Upward Trend</a:t>
          </a:r>
        </a:p>
      </xdr:txBody>
    </xdr:sp>
    <xdr:clientData/>
  </xdr:twoCellAnchor>
  <xdr:twoCellAnchor>
    <xdr:from>
      <xdr:col>12</xdr:col>
      <xdr:colOff>457200</xdr:colOff>
      <xdr:row>27</xdr:row>
      <xdr:rowOff>129540</xdr:rowOff>
    </xdr:from>
    <xdr:to>
      <xdr:col>15</xdr:col>
      <xdr:colOff>175260</xdr:colOff>
      <xdr:row>29</xdr:row>
      <xdr:rowOff>60960</xdr:rowOff>
    </xdr:to>
    <xdr:sp macro="" textlink="">
      <xdr:nvSpPr>
        <xdr:cNvPr id="59" name="Rectangle: Rounded Corners 58">
          <a:extLst>
            <a:ext uri="{FF2B5EF4-FFF2-40B4-BE49-F238E27FC236}">
              <a16:creationId xmlns:a16="http://schemas.microsoft.com/office/drawing/2014/main" id="{D7776CF5-E8A6-4E96-AB19-9C9BC4A1FA88}"/>
            </a:ext>
          </a:extLst>
        </xdr:cNvPr>
        <xdr:cNvSpPr/>
      </xdr:nvSpPr>
      <xdr:spPr>
        <a:xfrm>
          <a:off x="7772400" y="5288280"/>
          <a:ext cx="1546860" cy="297180"/>
        </a:xfrm>
        <a:prstGeom prst="round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b="1">
              <a:solidFill>
                <a:schemeClr val="accent3">
                  <a:lumMod val="40000"/>
                  <a:lumOff val="60000"/>
                </a:schemeClr>
              </a:solidFill>
            </a:rPr>
            <a:t>Downward Trend</a:t>
          </a:r>
        </a:p>
      </xdr:txBody>
    </xdr:sp>
    <xdr:clientData/>
  </xdr:twoCellAnchor>
  <xdr:twoCellAnchor>
    <xdr:from>
      <xdr:col>7</xdr:col>
      <xdr:colOff>396240</xdr:colOff>
      <xdr:row>29</xdr:row>
      <xdr:rowOff>60960</xdr:rowOff>
    </xdr:from>
    <xdr:to>
      <xdr:col>10</xdr:col>
      <xdr:colOff>114300</xdr:colOff>
      <xdr:row>30</xdr:row>
      <xdr:rowOff>175260</xdr:rowOff>
    </xdr:to>
    <xdr:sp macro="" textlink="">
      <xdr:nvSpPr>
        <xdr:cNvPr id="60" name="Rectangle: Rounded Corners 59">
          <a:extLst>
            <a:ext uri="{FF2B5EF4-FFF2-40B4-BE49-F238E27FC236}">
              <a16:creationId xmlns:a16="http://schemas.microsoft.com/office/drawing/2014/main" id="{C9C87D2E-9DC7-4646-810A-636BA20B4F18}"/>
            </a:ext>
          </a:extLst>
        </xdr:cNvPr>
        <xdr:cNvSpPr/>
      </xdr:nvSpPr>
      <xdr:spPr>
        <a:xfrm>
          <a:off x="4663440" y="5585460"/>
          <a:ext cx="1546860" cy="297180"/>
        </a:xfrm>
        <a:prstGeom prst="roundRect">
          <a:avLst/>
        </a:prstGeom>
        <a:solidFill>
          <a:schemeClr val="accent3">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b="1">
              <a:solidFill>
                <a:schemeClr val="accent6">
                  <a:lumMod val="40000"/>
                  <a:lumOff val="60000"/>
                </a:schemeClr>
              </a:solidFill>
            </a:rPr>
            <a:t>Inflation</a:t>
          </a:r>
        </a:p>
      </xdr:txBody>
    </xdr:sp>
    <xdr:clientData/>
  </xdr:twoCellAnchor>
  <xdr:twoCellAnchor>
    <xdr:from>
      <xdr:col>10</xdr:col>
      <xdr:colOff>129540</xdr:colOff>
      <xdr:row>29</xdr:row>
      <xdr:rowOff>68580</xdr:rowOff>
    </xdr:from>
    <xdr:to>
      <xdr:col>12</xdr:col>
      <xdr:colOff>457200</xdr:colOff>
      <xdr:row>31</xdr:row>
      <xdr:rowOff>0</xdr:rowOff>
    </xdr:to>
    <xdr:sp macro="" textlink="">
      <xdr:nvSpPr>
        <xdr:cNvPr id="61" name="Rectangle: Rounded Corners 60">
          <a:extLst>
            <a:ext uri="{FF2B5EF4-FFF2-40B4-BE49-F238E27FC236}">
              <a16:creationId xmlns:a16="http://schemas.microsoft.com/office/drawing/2014/main" id="{8EC3C1E9-1B98-45D2-81E5-7CFA9C3AC103}"/>
            </a:ext>
          </a:extLst>
        </xdr:cNvPr>
        <xdr:cNvSpPr/>
      </xdr:nvSpPr>
      <xdr:spPr>
        <a:xfrm>
          <a:off x="6225540" y="5593080"/>
          <a:ext cx="1546860" cy="297180"/>
        </a:xfrm>
        <a:prstGeom prst="roundRect">
          <a:avLst/>
        </a:prstGeom>
        <a:solidFill>
          <a:schemeClr val="accent3">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b="1">
              <a:solidFill>
                <a:schemeClr val="accent6">
                  <a:lumMod val="40000"/>
                  <a:lumOff val="60000"/>
                </a:schemeClr>
              </a:solidFill>
            </a:rPr>
            <a:t>Downward</a:t>
          </a:r>
          <a:r>
            <a:rPr lang="en-IN" sz="1050" b="1" baseline="0">
              <a:solidFill>
                <a:schemeClr val="accent6">
                  <a:lumMod val="40000"/>
                  <a:lumOff val="60000"/>
                </a:schemeClr>
              </a:solidFill>
            </a:rPr>
            <a:t> Trend</a:t>
          </a:r>
          <a:endParaRPr lang="en-IN" sz="1050" b="1">
            <a:solidFill>
              <a:schemeClr val="accent6">
                <a:lumMod val="40000"/>
                <a:lumOff val="60000"/>
              </a:schemeClr>
            </a:solidFill>
          </a:endParaRPr>
        </a:p>
      </xdr:txBody>
    </xdr:sp>
    <xdr:clientData/>
  </xdr:twoCellAnchor>
  <xdr:twoCellAnchor>
    <xdr:from>
      <xdr:col>12</xdr:col>
      <xdr:colOff>464820</xdr:colOff>
      <xdr:row>29</xdr:row>
      <xdr:rowOff>68580</xdr:rowOff>
    </xdr:from>
    <xdr:to>
      <xdr:col>15</xdr:col>
      <xdr:colOff>182880</xdr:colOff>
      <xdr:row>31</xdr:row>
      <xdr:rowOff>0</xdr:rowOff>
    </xdr:to>
    <xdr:sp macro="" textlink="">
      <xdr:nvSpPr>
        <xdr:cNvPr id="62" name="Rectangle: Rounded Corners 61">
          <a:extLst>
            <a:ext uri="{FF2B5EF4-FFF2-40B4-BE49-F238E27FC236}">
              <a16:creationId xmlns:a16="http://schemas.microsoft.com/office/drawing/2014/main" id="{D9D28243-6790-41A0-82A7-75B9B6275862}"/>
            </a:ext>
          </a:extLst>
        </xdr:cNvPr>
        <xdr:cNvSpPr/>
      </xdr:nvSpPr>
      <xdr:spPr>
        <a:xfrm>
          <a:off x="7780020" y="5593080"/>
          <a:ext cx="1546860" cy="297180"/>
        </a:xfrm>
        <a:prstGeom prst="roundRect">
          <a:avLst/>
        </a:prstGeom>
        <a:solidFill>
          <a:schemeClr val="accent3">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b="1">
              <a:solidFill>
                <a:schemeClr val="accent6">
                  <a:lumMod val="40000"/>
                  <a:lumOff val="60000"/>
                </a:schemeClr>
              </a:solidFill>
            </a:rPr>
            <a:t>Upward Trend</a:t>
          </a:r>
        </a:p>
      </xdr:txBody>
    </xdr:sp>
    <xdr:clientData/>
  </xdr:twoCellAnchor>
  <xdr:twoCellAnchor>
    <xdr:from>
      <xdr:col>7</xdr:col>
      <xdr:colOff>388620</xdr:colOff>
      <xdr:row>31</xdr:row>
      <xdr:rowOff>0</xdr:rowOff>
    </xdr:from>
    <xdr:to>
      <xdr:col>10</xdr:col>
      <xdr:colOff>106680</xdr:colOff>
      <xdr:row>32</xdr:row>
      <xdr:rowOff>114300</xdr:rowOff>
    </xdr:to>
    <xdr:sp macro="" textlink="">
      <xdr:nvSpPr>
        <xdr:cNvPr id="63" name="Rectangle: Rounded Corners 62">
          <a:extLst>
            <a:ext uri="{FF2B5EF4-FFF2-40B4-BE49-F238E27FC236}">
              <a16:creationId xmlns:a16="http://schemas.microsoft.com/office/drawing/2014/main" id="{99766810-E53F-4FED-942F-723AE8ABC8CF}"/>
            </a:ext>
          </a:extLst>
        </xdr:cNvPr>
        <xdr:cNvSpPr/>
      </xdr:nvSpPr>
      <xdr:spPr>
        <a:xfrm>
          <a:off x="4655820" y="5890260"/>
          <a:ext cx="1546860" cy="297180"/>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b="1">
              <a:solidFill>
                <a:srgbClr val="FFFF00"/>
              </a:solidFill>
            </a:rPr>
            <a:t>Govt Policies &amp; Reforms</a:t>
          </a:r>
        </a:p>
      </xdr:txBody>
    </xdr:sp>
    <xdr:clientData/>
  </xdr:twoCellAnchor>
  <xdr:twoCellAnchor>
    <xdr:from>
      <xdr:col>10</xdr:col>
      <xdr:colOff>121920</xdr:colOff>
      <xdr:row>31</xdr:row>
      <xdr:rowOff>7620</xdr:rowOff>
    </xdr:from>
    <xdr:to>
      <xdr:col>12</xdr:col>
      <xdr:colOff>449580</xdr:colOff>
      <xdr:row>32</xdr:row>
      <xdr:rowOff>121920</xdr:rowOff>
    </xdr:to>
    <xdr:sp macro="" textlink="">
      <xdr:nvSpPr>
        <xdr:cNvPr id="64" name="Rectangle: Rounded Corners 63">
          <a:extLst>
            <a:ext uri="{FF2B5EF4-FFF2-40B4-BE49-F238E27FC236}">
              <a16:creationId xmlns:a16="http://schemas.microsoft.com/office/drawing/2014/main" id="{573E3A56-15AC-4247-992C-B08EEC937DB0}"/>
            </a:ext>
          </a:extLst>
        </xdr:cNvPr>
        <xdr:cNvSpPr/>
      </xdr:nvSpPr>
      <xdr:spPr>
        <a:xfrm>
          <a:off x="6217920" y="5897880"/>
          <a:ext cx="1546860" cy="297180"/>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b="1">
              <a:solidFill>
                <a:srgbClr val="FFFF00"/>
              </a:solidFill>
            </a:rPr>
            <a:t>Upward Trend</a:t>
          </a:r>
        </a:p>
      </xdr:txBody>
    </xdr:sp>
    <xdr:clientData/>
  </xdr:twoCellAnchor>
  <xdr:twoCellAnchor>
    <xdr:from>
      <xdr:col>12</xdr:col>
      <xdr:colOff>457200</xdr:colOff>
      <xdr:row>31</xdr:row>
      <xdr:rowOff>0</xdr:rowOff>
    </xdr:from>
    <xdr:to>
      <xdr:col>15</xdr:col>
      <xdr:colOff>175260</xdr:colOff>
      <xdr:row>32</xdr:row>
      <xdr:rowOff>114300</xdr:rowOff>
    </xdr:to>
    <xdr:sp macro="" textlink="">
      <xdr:nvSpPr>
        <xdr:cNvPr id="65" name="Rectangle: Rounded Corners 64">
          <a:extLst>
            <a:ext uri="{FF2B5EF4-FFF2-40B4-BE49-F238E27FC236}">
              <a16:creationId xmlns:a16="http://schemas.microsoft.com/office/drawing/2014/main" id="{418C83F6-D926-47EB-90FF-95F6F05ABB2B}"/>
            </a:ext>
          </a:extLst>
        </xdr:cNvPr>
        <xdr:cNvSpPr/>
      </xdr:nvSpPr>
      <xdr:spPr>
        <a:xfrm>
          <a:off x="7772400" y="5890260"/>
          <a:ext cx="1546860" cy="297180"/>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50" b="1">
              <a:solidFill>
                <a:srgbClr val="FFFF00"/>
              </a:solidFill>
            </a:rPr>
            <a:t>Downward Trend</a:t>
          </a:r>
        </a:p>
      </xdr:txBody>
    </xdr:sp>
    <xdr:clientData/>
  </xdr:twoCellAnchor>
  <xdr:twoCellAnchor>
    <xdr:from>
      <xdr:col>12</xdr:col>
      <xdr:colOff>22860</xdr:colOff>
      <xdr:row>24</xdr:row>
      <xdr:rowOff>121920</xdr:rowOff>
    </xdr:from>
    <xdr:to>
      <xdr:col>12</xdr:col>
      <xdr:colOff>365760</xdr:colOff>
      <xdr:row>25</xdr:row>
      <xdr:rowOff>53340</xdr:rowOff>
    </xdr:to>
    <xdr:sp macro="" textlink="">
      <xdr:nvSpPr>
        <xdr:cNvPr id="81" name="Isosceles Triangle 80">
          <a:extLst>
            <a:ext uri="{FF2B5EF4-FFF2-40B4-BE49-F238E27FC236}">
              <a16:creationId xmlns:a16="http://schemas.microsoft.com/office/drawing/2014/main" id="{ABBA9ABF-040F-410D-B6EE-E3E56C78C631}"/>
            </a:ext>
          </a:extLst>
        </xdr:cNvPr>
        <xdr:cNvSpPr/>
      </xdr:nvSpPr>
      <xdr:spPr>
        <a:xfrm>
          <a:off x="7338060" y="4732020"/>
          <a:ext cx="342900" cy="114300"/>
        </a:xfrm>
        <a:prstGeom prst="triangle">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396240</xdr:colOff>
      <xdr:row>24</xdr:row>
      <xdr:rowOff>167640</xdr:rowOff>
    </xdr:from>
    <xdr:to>
      <xdr:col>15</xdr:col>
      <xdr:colOff>129540</xdr:colOff>
      <xdr:row>25</xdr:row>
      <xdr:rowOff>99060</xdr:rowOff>
    </xdr:to>
    <xdr:sp macro="" textlink="">
      <xdr:nvSpPr>
        <xdr:cNvPr id="82" name="Isosceles Triangle 81">
          <a:extLst>
            <a:ext uri="{FF2B5EF4-FFF2-40B4-BE49-F238E27FC236}">
              <a16:creationId xmlns:a16="http://schemas.microsoft.com/office/drawing/2014/main" id="{D50DB1C1-5DF5-42AB-BDC0-80EFD9E771FB}"/>
            </a:ext>
          </a:extLst>
        </xdr:cNvPr>
        <xdr:cNvSpPr/>
      </xdr:nvSpPr>
      <xdr:spPr>
        <a:xfrm rot="10800000">
          <a:off x="8930640" y="4777740"/>
          <a:ext cx="342900" cy="114300"/>
        </a:xfrm>
        <a:prstGeom prst="triangle">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7</xdr:col>
      <xdr:colOff>426720</xdr:colOff>
      <xdr:row>32</xdr:row>
      <xdr:rowOff>99059</xdr:rowOff>
    </xdr:from>
    <xdr:to>
      <xdr:col>11</xdr:col>
      <xdr:colOff>45720</xdr:colOff>
      <xdr:row>36</xdr:row>
      <xdr:rowOff>167640</xdr:rowOff>
    </xdr:to>
    <xdr:pic>
      <xdr:nvPicPr>
        <xdr:cNvPr id="83" name="Picture 82">
          <a:extLst>
            <a:ext uri="{FF2B5EF4-FFF2-40B4-BE49-F238E27FC236}">
              <a16:creationId xmlns:a16="http://schemas.microsoft.com/office/drawing/2014/main" id="{B1D4C15F-559A-01FD-96D6-B7FBE7FF80E9}"/>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4693920" y="6172199"/>
          <a:ext cx="2057400" cy="8001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163830</xdr:colOff>
      <xdr:row>37</xdr:row>
      <xdr:rowOff>38100</xdr:rowOff>
    </xdr:from>
    <xdr:to>
      <xdr:col>13</xdr:col>
      <xdr:colOff>464820</xdr:colOff>
      <xdr:row>42</xdr:row>
      <xdr:rowOff>99060</xdr:rowOff>
    </xdr:to>
    <xdr:pic>
      <xdr:nvPicPr>
        <xdr:cNvPr id="84" name="Picture 83" descr="Bank of India launches BOI STAR EXPORT CREDIT for Exporters">
          <a:extLst>
            <a:ext uri="{FF2B5EF4-FFF2-40B4-BE49-F238E27FC236}">
              <a16:creationId xmlns:a16="http://schemas.microsoft.com/office/drawing/2014/main" id="{EF182C07-65FC-BBEE-A78C-9FCC31088E1A}"/>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6259830" y="7025640"/>
          <a:ext cx="2129790" cy="975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363220</xdr:colOff>
      <xdr:row>32</xdr:row>
      <xdr:rowOff>129540</xdr:rowOff>
    </xdr:from>
    <xdr:to>
      <xdr:col>15</xdr:col>
      <xdr:colOff>137160</xdr:colOff>
      <xdr:row>37</xdr:row>
      <xdr:rowOff>7620</xdr:rowOff>
    </xdr:to>
    <xdr:pic>
      <xdr:nvPicPr>
        <xdr:cNvPr id="85" name="Picture 84">
          <a:extLst>
            <a:ext uri="{FF2B5EF4-FFF2-40B4-BE49-F238E27FC236}">
              <a16:creationId xmlns:a16="http://schemas.microsoft.com/office/drawing/2014/main" id="{B43B7DD4-CACE-C859-72CC-E922F960550C}"/>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7068820" y="6202680"/>
          <a:ext cx="2212340" cy="792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358140</xdr:colOff>
      <xdr:row>37</xdr:row>
      <xdr:rowOff>114300</xdr:rowOff>
    </xdr:from>
    <xdr:to>
      <xdr:col>10</xdr:col>
      <xdr:colOff>60960</xdr:colOff>
      <xdr:row>42</xdr:row>
      <xdr:rowOff>144328</xdr:rowOff>
    </xdr:to>
    <xdr:pic>
      <xdr:nvPicPr>
        <xdr:cNvPr id="86" name="Picture 85" descr="Bank of Baroda - Wikipedia">
          <a:extLst>
            <a:ext uri="{FF2B5EF4-FFF2-40B4-BE49-F238E27FC236}">
              <a16:creationId xmlns:a16="http://schemas.microsoft.com/office/drawing/2014/main" id="{175177A5-BBFB-A4B1-B97B-74D2BE284F98}"/>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4625340" y="7101840"/>
          <a:ext cx="1531620" cy="944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99060</xdr:colOff>
      <xdr:row>1</xdr:row>
      <xdr:rowOff>43986</xdr:rowOff>
    </xdr:from>
    <xdr:to>
      <xdr:col>23</xdr:col>
      <xdr:colOff>350520</xdr:colOff>
      <xdr:row>9</xdr:row>
      <xdr:rowOff>160020</xdr:rowOff>
    </xdr:to>
    <xdr:pic>
      <xdr:nvPicPr>
        <xdr:cNvPr id="87" name="Picture 86">
          <a:extLst>
            <a:ext uri="{FF2B5EF4-FFF2-40B4-BE49-F238E27FC236}">
              <a16:creationId xmlns:a16="http://schemas.microsoft.com/office/drawing/2014/main" id="{3A24AA84-3592-23BE-8F91-8E9F1F140427}"/>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2291060" y="447846"/>
          <a:ext cx="2080260" cy="157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175260</xdr:colOff>
      <xdr:row>20</xdr:row>
      <xdr:rowOff>106680</xdr:rowOff>
    </xdr:from>
    <xdr:to>
      <xdr:col>10</xdr:col>
      <xdr:colOff>152400</xdr:colOff>
      <xdr:row>23</xdr:row>
      <xdr:rowOff>38100</xdr:rowOff>
    </xdr:to>
    <xdr:sp macro="" textlink="">
      <xdr:nvSpPr>
        <xdr:cNvPr id="4" name="Rectangle: Rounded Corners 3">
          <a:extLst>
            <a:ext uri="{FF2B5EF4-FFF2-40B4-BE49-F238E27FC236}">
              <a16:creationId xmlns:a16="http://schemas.microsoft.com/office/drawing/2014/main" id="{702D6CC3-F760-73FE-F790-B86F0A3DB6F7}"/>
            </a:ext>
          </a:extLst>
        </xdr:cNvPr>
        <xdr:cNvSpPr/>
      </xdr:nvSpPr>
      <xdr:spPr>
        <a:xfrm>
          <a:off x="11064240" y="4503420"/>
          <a:ext cx="1196340" cy="6172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accent4">
                  <a:lumMod val="60000"/>
                  <a:lumOff val="40000"/>
                </a:schemeClr>
              </a:solidFill>
              <a:latin typeface="Bahnschrift SemiBold" panose="020B0502040204020203" pitchFamily="34" charset="0"/>
            </a:rPr>
            <a:t>M- Score</a:t>
          </a:r>
        </a:p>
        <a:p>
          <a:pPr algn="ctr"/>
          <a:r>
            <a:rPr lang="en-IN" sz="1400" b="1">
              <a:latin typeface="Bahnschrift SemiBold" panose="020B0502040204020203" pitchFamily="34" charset="0"/>
            </a:rPr>
            <a:t>-2.750</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22860</xdr:colOff>
      <xdr:row>8</xdr:row>
      <xdr:rowOff>102870</xdr:rowOff>
    </xdr:from>
    <xdr:to>
      <xdr:col>11</xdr:col>
      <xdr:colOff>121920</xdr:colOff>
      <xdr:row>22</xdr:row>
      <xdr:rowOff>179070</xdr:rowOff>
    </xdr:to>
    <xdr:graphicFrame macro="">
      <xdr:nvGraphicFramePr>
        <xdr:cNvPr id="10" name="Chart 9">
          <a:extLst>
            <a:ext uri="{FF2B5EF4-FFF2-40B4-BE49-F238E27FC236}">
              <a16:creationId xmlns:a16="http://schemas.microsoft.com/office/drawing/2014/main" id="{3448EA2B-6133-2FDE-5FE9-0ED19C3E68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3</xdr:col>
      <xdr:colOff>601980</xdr:colOff>
      <xdr:row>26</xdr:row>
      <xdr:rowOff>7620</xdr:rowOff>
    </xdr:from>
    <xdr:to>
      <xdr:col>6</xdr:col>
      <xdr:colOff>396240</xdr:colOff>
      <xdr:row>39</xdr:row>
      <xdr:rowOff>97155</xdr:rowOff>
    </xdr:to>
    <mc:AlternateContent xmlns:mc="http://schemas.openxmlformats.org/markup-compatibility/2006" xmlns:sle15="http://schemas.microsoft.com/office/drawing/2012/slicer">
      <mc:Choice Requires="sle15">
        <xdr:graphicFrame macro="">
          <xdr:nvGraphicFramePr>
            <xdr:cNvPr id="11" name="Bank">
              <a:extLst>
                <a:ext uri="{FF2B5EF4-FFF2-40B4-BE49-F238E27FC236}">
                  <a16:creationId xmlns:a16="http://schemas.microsoft.com/office/drawing/2014/main" id="{0C9B3675-52A0-6E3A-C6E7-825D891E15B0}"/>
                </a:ext>
              </a:extLst>
            </xdr:cNvPr>
            <xdr:cNvGraphicFramePr/>
          </xdr:nvGraphicFramePr>
          <xdr:xfrm>
            <a:off x="0" y="0"/>
            <a:ext cx="0" cy="0"/>
          </xdr:xfrm>
          <a:graphic>
            <a:graphicData uri="http://schemas.microsoft.com/office/drawing/2010/slicer">
              <sle:slicer xmlns:sle="http://schemas.microsoft.com/office/drawing/2010/slicer" name="Bank"/>
            </a:graphicData>
          </a:graphic>
        </xdr:graphicFrame>
      </mc:Choice>
      <mc:Fallback xmlns="">
        <xdr:sp macro="" textlink="">
          <xdr:nvSpPr>
            <xdr:cNvPr id="0" name=""/>
            <xdr:cNvSpPr>
              <a:spLocks noTextEdit="1"/>
            </xdr:cNvSpPr>
          </xdr:nvSpPr>
          <xdr:spPr>
            <a:xfrm>
              <a:off x="4701540" y="1493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403860</xdr:colOff>
      <xdr:row>28</xdr:row>
      <xdr:rowOff>121920</xdr:rowOff>
    </xdr:from>
    <xdr:to>
      <xdr:col>7</xdr:col>
      <xdr:colOff>198120</xdr:colOff>
      <xdr:row>42</xdr:row>
      <xdr:rowOff>28575</xdr:rowOff>
    </xdr:to>
    <mc:AlternateContent xmlns:mc="http://schemas.openxmlformats.org/markup-compatibility/2006" xmlns:sle15="http://schemas.microsoft.com/office/drawing/2012/slicer">
      <mc:Choice Requires="sle15">
        <xdr:graphicFrame macro="">
          <xdr:nvGraphicFramePr>
            <xdr:cNvPr id="12" name="Components">
              <a:extLst>
                <a:ext uri="{FF2B5EF4-FFF2-40B4-BE49-F238E27FC236}">
                  <a16:creationId xmlns:a16="http://schemas.microsoft.com/office/drawing/2014/main" id="{5836C840-F23A-DB6E-FE6C-3B77E404236E}"/>
                </a:ext>
              </a:extLst>
            </xdr:cNvPr>
            <xdr:cNvGraphicFramePr/>
          </xdr:nvGraphicFramePr>
          <xdr:xfrm>
            <a:off x="0" y="0"/>
            <a:ext cx="0" cy="0"/>
          </xdr:xfrm>
          <a:graphic>
            <a:graphicData uri="http://schemas.microsoft.com/office/drawing/2010/slicer">
              <sle:slicer xmlns:sle="http://schemas.microsoft.com/office/drawing/2010/slicer" name="Components"/>
            </a:graphicData>
          </a:graphic>
        </xdr:graphicFrame>
      </mc:Choice>
      <mc:Fallback xmlns="">
        <xdr:sp macro="" textlink="">
          <xdr:nvSpPr>
            <xdr:cNvPr id="0" name=""/>
            <xdr:cNvSpPr>
              <a:spLocks noTextEdit="1"/>
            </xdr:cNvSpPr>
          </xdr:nvSpPr>
          <xdr:spPr>
            <a:xfrm>
              <a:off x="5181600" y="19735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220980</xdr:colOff>
      <xdr:row>9</xdr:row>
      <xdr:rowOff>34290</xdr:rowOff>
    </xdr:from>
    <xdr:to>
      <xdr:col>15</xdr:col>
      <xdr:colOff>525780</xdr:colOff>
      <xdr:row>19</xdr:row>
      <xdr:rowOff>262890</xdr:rowOff>
    </xdr:to>
    <xdr:graphicFrame macro="">
      <xdr:nvGraphicFramePr>
        <xdr:cNvPr id="2" name="Chart 1">
          <a:extLst>
            <a:ext uri="{FF2B5EF4-FFF2-40B4-BE49-F238E27FC236}">
              <a16:creationId xmlns:a16="http://schemas.microsoft.com/office/drawing/2014/main" id="{EEB41F26-1148-77DB-4D29-033641DF44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absoluteAnchor>
    <xdr:pos x="9486900" y="464820"/>
    <xdr:ext cx="1828800" cy="2466975"/>
    <mc:AlternateContent xmlns:mc="http://schemas.openxmlformats.org/markup-compatibility/2006" xmlns:sle15="http://schemas.microsoft.com/office/drawing/2012/slicer">
      <mc:Choice Requires="sle15">
        <xdr:graphicFrame macro="">
          <xdr:nvGraphicFramePr>
            <xdr:cNvPr id="7" name="Banks 2">
              <a:extLst>
                <a:ext uri="{FF2B5EF4-FFF2-40B4-BE49-F238E27FC236}">
                  <a16:creationId xmlns:a16="http://schemas.microsoft.com/office/drawing/2014/main" id="{7158D6D8-E219-47BB-BDFE-F8F79F985EDC}"/>
                </a:ext>
              </a:extLst>
            </xdr:cNvPr>
            <xdr:cNvGraphicFramePr/>
          </xdr:nvGraphicFramePr>
          <xdr:xfrm>
            <a:off x="0" y="0"/>
            <a:ext cx="0" cy="0"/>
          </xdr:xfrm>
          <a:graphic>
            <a:graphicData uri="http://schemas.microsoft.com/office/drawing/2010/slicer">
              <sle:slicer xmlns:sle="http://schemas.microsoft.com/office/drawing/2010/slicer" name="Banks 2"/>
            </a:graphicData>
          </a:graphic>
        </xdr:graphicFrame>
      </mc:Choice>
      <mc:Fallback xmlns="">
        <xdr:sp macro="" textlink="">
          <xdr:nvSpPr>
            <xdr:cNvPr id="0" name=""/>
            <xdr:cNvSpPr>
              <a:spLocks noTextEdit="1"/>
            </xdr:cNvSpPr>
          </xdr:nvSpPr>
          <xdr:spPr>
            <a:xfrm>
              <a:off x="9486900" y="464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twoCellAnchor editAs="absolute">
    <xdr:from>
      <xdr:col>13</xdr:col>
      <xdr:colOff>205740</xdr:colOff>
      <xdr:row>32</xdr:row>
      <xdr:rowOff>160020</xdr:rowOff>
    </xdr:from>
    <xdr:to>
      <xdr:col>16</xdr:col>
      <xdr:colOff>38100</xdr:colOff>
      <xdr:row>45</xdr:row>
      <xdr:rowOff>150495</xdr:rowOff>
    </xdr:to>
    <mc:AlternateContent xmlns:mc="http://schemas.openxmlformats.org/markup-compatibility/2006" xmlns:sle15="http://schemas.microsoft.com/office/drawing/2012/slicer">
      <mc:Choice Requires="sle15">
        <xdr:graphicFrame macro="">
          <xdr:nvGraphicFramePr>
            <xdr:cNvPr id="9" name="Ratio">
              <a:extLst>
                <a:ext uri="{FF2B5EF4-FFF2-40B4-BE49-F238E27FC236}">
                  <a16:creationId xmlns:a16="http://schemas.microsoft.com/office/drawing/2014/main" id="{13C6408F-38C3-EA6B-241A-A03264FC3577}"/>
                </a:ext>
              </a:extLst>
            </xdr:cNvPr>
            <xdr:cNvGraphicFramePr/>
          </xdr:nvGraphicFramePr>
          <xdr:xfrm>
            <a:off x="0" y="0"/>
            <a:ext cx="0" cy="0"/>
          </xdr:xfrm>
          <a:graphic>
            <a:graphicData uri="http://schemas.microsoft.com/office/drawing/2010/slicer">
              <sle:slicer xmlns:sle="http://schemas.microsoft.com/office/drawing/2010/slicer" name="Ratio"/>
            </a:graphicData>
          </a:graphic>
        </xdr:graphicFrame>
      </mc:Choice>
      <mc:Fallback xmlns="">
        <xdr:sp macro="" textlink="">
          <xdr:nvSpPr>
            <xdr:cNvPr id="0" name=""/>
            <xdr:cNvSpPr>
              <a:spLocks noTextEdit="1"/>
            </xdr:cNvSpPr>
          </xdr:nvSpPr>
          <xdr:spPr>
            <a:xfrm>
              <a:off x="10081260" y="3131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10</xdr:col>
      <xdr:colOff>1638300</xdr:colOff>
      <xdr:row>32</xdr:row>
      <xdr:rowOff>30480</xdr:rowOff>
    </xdr:from>
    <xdr:to>
      <xdr:col>13</xdr:col>
      <xdr:colOff>327660</xdr:colOff>
      <xdr:row>45</xdr:row>
      <xdr:rowOff>120015</xdr:rowOff>
    </xdr:to>
    <mc:AlternateContent xmlns:mc="http://schemas.openxmlformats.org/markup-compatibility/2006" xmlns:sle15="http://schemas.microsoft.com/office/drawing/2012/slicer">
      <mc:Choice Requires="sle15">
        <xdr:graphicFrame macro="">
          <xdr:nvGraphicFramePr>
            <xdr:cNvPr id="11" name="Bank 1">
              <a:extLst>
                <a:ext uri="{FF2B5EF4-FFF2-40B4-BE49-F238E27FC236}">
                  <a16:creationId xmlns:a16="http://schemas.microsoft.com/office/drawing/2014/main" id="{052FFCA5-2E64-ECF7-B0E0-2AEAB0E70807}"/>
                </a:ext>
              </a:extLst>
            </xdr:cNvPr>
            <xdr:cNvGraphicFramePr/>
          </xdr:nvGraphicFramePr>
          <xdr:xfrm>
            <a:off x="0" y="0"/>
            <a:ext cx="0" cy="0"/>
          </xdr:xfrm>
          <a:graphic>
            <a:graphicData uri="http://schemas.microsoft.com/office/drawing/2010/slicer">
              <sle:slicer xmlns:sle="http://schemas.microsoft.com/office/drawing/2010/slicer" name="Bank 1"/>
            </a:graphicData>
          </a:graphic>
        </xdr:graphicFrame>
      </mc:Choice>
      <mc:Fallback xmlns="">
        <xdr:sp macro="" textlink="">
          <xdr:nvSpPr>
            <xdr:cNvPr id="0" name=""/>
            <xdr:cNvSpPr>
              <a:spLocks noTextEdit="1"/>
            </xdr:cNvSpPr>
          </xdr:nvSpPr>
          <xdr:spPr>
            <a:xfrm>
              <a:off x="10751820" y="1493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11</xdr:col>
      <xdr:colOff>15240</xdr:colOff>
      <xdr:row>34</xdr:row>
      <xdr:rowOff>144780</xdr:rowOff>
    </xdr:from>
    <xdr:to>
      <xdr:col>14</xdr:col>
      <xdr:colOff>289560</xdr:colOff>
      <xdr:row>48</xdr:row>
      <xdr:rowOff>51435</xdr:rowOff>
    </xdr:to>
    <mc:AlternateContent xmlns:mc="http://schemas.openxmlformats.org/markup-compatibility/2006" xmlns:sle15="http://schemas.microsoft.com/office/drawing/2012/slicer">
      <mc:Choice Requires="sle15">
        <xdr:graphicFrame macro="">
          <xdr:nvGraphicFramePr>
            <xdr:cNvPr id="12" name="Components 1">
              <a:extLst>
                <a:ext uri="{FF2B5EF4-FFF2-40B4-BE49-F238E27FC236}">
                  <a16:creationId xmlns:a16="http://schemas.microsoft.com/office/drawing/2014/main" id="{1E1041E0-973A-A1B4-EBA0-A23470559501}"/>
                </a:ext>
              </a:extLst>
            </xdr:cNvPr>
            <xdr:cNvGraphicFramePr/>
          </xdr:nvGraphicFramePr>
          <xdr:xfrm>
            <a:off x="0" y="0"/>
            <a:ext cx="0" cy="0"/>
          </xdr:xfrm>
          <a:graphic>
            <a:graphicData uri="http://schemas.microsoft.com/office/drawing/2010/slicer">
              <sle:slicer xmlns:sle="http://schemas.microsoft.com/office/drawing/2010/slicer" name="Components 1"/>
            </a:graphicData>
          </a:graphic>
        </xdr:graphicFrame>
      </mc:Choice>
      <mc:Fallback xmlns="">
        <xdr:sp macro="" textlink="">
          <xdr:nvSpPr>
            <xdr:cNvPr id="0" name=""/>
            <xdr:cNvSpPr>
              <a:spLocks noTextEdit="1"/>
            </xdr:cNvSpPr>
          </xdr:nvSpPr>
          <xdr:spPr>
            <a:xfrm>
              <a:off x="11231880" y="19735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480060</xdr:colOff>
      <xdr:row>42</xdr:row>
      <xdr:rowOff>76200</xdr:rowOff>
    </xdr:from>
    <xdr:to>
      <xdr:col>11</xdr:col>
      <xdr:colOff>205740</xdr:colOff>
      <xdr:row>85</xdr:row>
      <xdr:rowOff>165735</xdr:rowOff>
    </xdr:to>
    <mc:AlternateContent xmlns:mc="http://schemas.openxmlformats.org/markup-compatibility/2006" xmlns:sle15="http://schemas.microsoft.com/office/drawing/2012/slicer">
      <mc:Choice Requires="sle15">
        <xdr:graphicFrame macro="">
          <xdr:nvGraphicFramePr>
            <xdr:cNvPr id="13" name="Bank 4">
              <a:extLst>
                <a:ext uri="{FF2B5EF4-FFF2-40B4-BE49-F238E27FC236}">
                  <a16:creationId xmlns:a16="http://schemas.microsoft.com/office/drawing/2014/main" id="{ABB7E4DD-FD99-3306-2C75-5DDA50D80648}"/>
                </a:ext>
              </a:extLst>
            </xdr:cNvPr>
            <xdr:cNvGraphicFramePr/>
          </xdr:nvGraphicFramePr>
          <xdr:xfrm>
            <a:off x="0" y="0"/>
            <a:ext cx="0" cy="0"/>
          </xdr:xfrm>
          <a:graphic>
            <a:graphicData uri="http://schemas.microsoft.com/office/drawing/2010/slicer">
              <sle:slicer xmlns:sle="http://schemas.microsoft.com/office/drawing/2010/slicer" name="Bank 4"/>
            </a:graphicData>
          </a:graphic>
        </xdr:graphicFrame>
      </mc:Choice>
      <mc:Fallback xmlns="">
        <xdr:sp macro="" textlink="">
          <xdr:nvSpPr>
            <xdr:cNvPr id="0" name=""/>
            <xdr:cNvSpPr>
              <a:spLocks noTextEdit="1"/>
            </xdr:cNvSpPr>
          </xdr:nvSpPr>
          <xdr:spPr>
            <a:xfrm>
              <a:off x="9593580" y="3368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236220</xdr:colOff>
      <xdr:row>37</xdr:row>
      <xdr:rowOff>22860</xdr:rowOff>
    </xdr:from>
    <xdr:to>
      <xdr:col>15</xdr:col>
      <xdr:colOff>510540</xdr:colOff>
      <xdr:row>50</xdr:row>
      <xdr:rowOff>112395</xdr:rowOff>
    </xdr:to>
    <mc:AlternateContent xmlns:mc="http://schemas.openxmlformats.org/markup-compatibility/2006" xmlns:sle15="http://schemas.microsoft.com/office/drawing/2012/slicer">
      <mc:Choice Requires="sle15">
        <xdr:graphicFrame macro="">
          <xdr:nvGraphicFramePr>
            <xdr:cNvPr id="14" name="Components 4">
              <a:extLst>
                <a:ext uri="{FF2B5EF4-FFF2-40B4-BE49-F238E27FC236}">
                  <a16:creationId xmlns:a16="http://schemas.microsoft.com/office/drawing/2014/main" id="{FCE6C784-BC31-FCDA-3A13-0195BC6DFEB0}"/>
                </a:ext>
              </a:extLst>
            </xdr:cNvPr>
            <xdr:cNvGraphicFramePr/>
          </xdr:nvGraphicFramePr>
          <xdr:xfrm>
            <a:off x="0" y="0"/>
            <a:ext cx="0" cy="0"/>
          </xdr:xfrm>
          <a:graphic>
            <a:graphicData uri="http://schemas.microsoft.com/office/drawing/2010/slicer">
              <sle:slicer xmlns:sle="http://schemas.microsoft.com/office/drawing/2010/slicer" name="Components 4"/>
            </a:graphicData>
          </a:graphic>
        </xdr:graphicFrame>
      </mc:Choice>
      <mc:Fallback xmlns="">
        <xdr:sp macro="" textlink="">
          <xdr:nvSpPr>
            <xdr:cNvPr id="0" name=""/>
            <xdr:cNvSpPr>
              <a:spLocks noTextEdit="1"/>
            </xdr:cNvSpPr>
          </xdr:nvSpPr>
          <xdr:spPr>
            <a:xfrm>
              <a:off x="11971020" y="2400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11</xdr:col>
      <xdr:colOff>236220</xdr:colOff>
      <xdr:row>17</xdr:row>
      <xdr:rowOff>102870</xdr:rowOff>
    </xdr:from>
    <xdr:to>
      <xdr:col>15</xdr:col>
      <xdr:colOff>853440</xdr:colOff>
      <xdr:row>32</xdr:row>
      <xdr:rowOff>102870</xdr:rowOff>
    </xdr:to>
    <xdr:graphicFrame macro="">
      <xdr:nvGraphicFramePr>
        <xdr:cNvPr id="2" name="Chart 1">
          <a:extLst>
            <a:ext uri="{FF2B5EF4-FFF2-40B4-BE49-F238E27FC236}">
              <a16:creationId xmlns:a16="http://schemas.microsoft.com/office/drawing/2014/main" id="{6EA9A550-F498-233F-9D0C-6C4DE8EFA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11</xdr:col>
      <xdr:colOff>190500</xdr:colOff>
      <xdr:row>12</xdr:row>
      <xdr:rowOff>163830</xdr:rowOff>
    </xdr:from>
    <xdr:to>
      <xdr:col>18</xdr:col>
      <xdr:colOff>495300</xdr:colOff>
      <xdr:row>27</xdr:row>
      <xdr:rowOff>163830</xdr:rowOff>
    </xdr:to>
    <xdr:graphicFrame macro="">
      <xdr:nvGraphicFramePr>
        <xdr:cNvPr id="4" name="Chart 3">
          <a:extLst>
            <a:ext uri="{FF2B5EF4-FFF2-40B4-BE49-F238E27FC236}">
              <a16:creationId xmlns:a16="http://schemas.microsoft.com/office/drawing/2014/main" id="{7FB23E84-E837-37A3-C222-15D0EC5D0D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7</xdr:col>
      <xdr:colOff>304800</xdr:colOff>
      <xdr:row>260</xdr:row>
      <xdr:rowOff>160020</xdr:rowOff>
    </xdr:from>
    <xdr:to>
      <xdr:col>10</xdr:col>
      <xdr:colOff>304800</xdr:colOff>
      <xdr:row>274</xdr:row>
      <xdr:rowOff>66675</xdr:rowOff>
    </xdr:to>
    <mc:AlternateContent xmlns:mc="http://schemas.openxmlformats.org/markup-compatibility/2006" xmlns:sle15="http://schemas.microsoft.com/office/drawing/2012/slicer">
      <mc:Choice Requires="sle15">
        <xdr:graphicFrame macro="">
          <xdr:nvGraphicFramePr>
            <xdr:cNvPr id="5" name="Bank 6">
              <a:extLst>
                <a:ext uri="{FF2B5EF4-FFF2-40B4-BE49-F238E27FC236}">
                  <a16:creationId xmlns:a16="http://schemas.microsoft.com/office/drawing/2014/main" id="{192AFF6B-1550-8C01-E44C-0CDF1EF7336B}"/>
                </a:ext>
              </a:extLst>
            </xdr:cNvPr>
            <xdr:cNvGraphicFramePr/>
          </xdr:nvGraphicFramePr>
          <xdr:xfrm>
            <a:off x="0" y="0"/>
            <a:ext cx="0" cy="0"/>
          </xdr:xfrm>
          <a:graphic>
            <a:graphicData uri="http://schemas.microsoft.com/office/drawing/2010/slicer">
              <sle:slicer xmlns:sle="http://schemas.microsoft.com/office/drawing/2010/slicer" name="Bank 6"/>
            </a:graphicData>
          </a:graphic>
        </xdr:graphicFrame>
      </mc:Choice>
      <mc:Fallback xmlns="">
        <xdr:sp macro="" textlink="">
          <xdr:nvSpPr>
            <xdr:cNvPr id="0" name=""/>
            <xdr:cNvSpPr>
              <a:spLocks noTextEdit="1"/>
            </xdr:cNvSpPr>
          </xdr:nvSpPr>
          <xdr:spPr>
            <a:xfrm>
              <a:off x="4861560" y="2537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7</xdr:col>
      <xdr:colOff>434340</xdr:colOff>
      <xdr:row>220</xdr:row>
      <xdr:rowOff>133350</xdr:rowOff>
    </xdr:from>
    <xdr:to>
      <xdr:col>15</xdr:col>
      <xdr:colOff>129540</xdr:colOff>
      <xdr:row>235</xdr:row>
      <xdr:rowOff>133350</xdr:rowOff>
    </xdr:to>
    <xdr:graphicFrame macro="">
      <xdr:nvGraphicFramePr>
        <xdr:cNvPr id="2" name="Chart 1">
          <a:extLst>
            <a:ext uri="{FF2B5EF4-FFF2-40B4-BE49-F238E27FC236}">
              <a16:creationId xmlns:a16="http://schemas.microsoft.com/office/drawing/2014/main" id="{8C6AA9A0-8C64-1B42-6AEA-BD0B05BA80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KALYAN REDDY\" refreshedDate="45348.450791319447" createdVersion="8" refreshedVersion="8" minRefreshableVersion="3" recordCount="1277" xr:uid="{98CC4EBD-939E-4D52-A8D0-A89AD047E87B}">
  <cacheSource type="worksheet">
    <worksheetSource ref="A1:H1278" sheet="Adani_Bford"/>
  </cacheSource>
  <cacheFields count="8">
    <cacheField name="Date" numFmtId="0">
      <sharedItems count="1277">
        <s v="Feb 23, 2024"/>
        <s v="Feb 22, 2024"/>
        <s v="Feb 21, 2024"/>
        <s v="Feb 20, 2024"/>
        <s v="Feb 19, 2024"/>
        <s v="Feb 16, 2024"/>
        <s v="Feb 15, 2024"/>
        <s v="Feb 14, 2024"/>
        <s v="Feb 13, 2024"/>
        <s v="Feb 12, 2024"/>
        <s v="Feb 09, 2024"/>
        <s v="Feb 08, 2024"/>
        <s v="Feb 07, 2024"/>
        <s v="Feb 06, 2024"/>
        <s v="Feb 05, 2024"/>
        <s v="Feb 02, 2024"/>
        <s v="Feb 01, 2024"/>
        <s v="Jan 31, 2024"/>
        <s v="Jan 30, 2024"/>
        <s v="Jan 29, 2024 E"/>
        <s v="Jan 25, 2024"/>
        <s v="Jan 24, 2024"/>
        <s v="Jan 23, 2024"/>
        <s v="Jan 20, 2024"/>
        <s v="Jan 19, 2024"/>
        <s v="Jan 18, 2024"/>
        <s v="Jan 17, 2024"/>
        <s v="Jan 16, 2024"/>
        <s v="Jan 15, 2024"/>
        <s v="Jan 12, 2024"/>
        <s v="Jan 11, 2024"/>
        <s v="Jan 10, 2024"/>
        <s v="Jan 09, 2024"/>
        <s v="Jan 08, 2024"/>
        <s v="Jan 05, 2024"/>
        <s v="Jan 04, 2024"/>
        <s v="Jan 03, 2024"/>
        <s v="Jan 02, 2024"/>
        <s v="Jan 01, 2024"/>
        <s v="Dec 29, 2023"/>
        <s v="Dec 28, 2023"/>
        <s v="Dec 27, 2023"/>
        <s v="Dec 26, 2023"/>
        <s v="Dec 22, 2023"/>
        <s v="Dec 21, 2023"/>
        <s v="Dec 20, 2023"/>
        <s v="Dec 19, 2023"/>
        <s v="Dec 18, 2023"/>
        <s v="Dec 15, 2023"/>
        <s v="Dec 14, 2023"/>
        <s v="Dec 13, 2023"/>
        <s v="Dec 12, 2023"/>
        <s v="Dec 11, 2023"/>
        <s v="Dec 08, 2023"/>
        <s v="Dec 07, 2023"/>
        <s v="Dec 06, 2023"/>
        <s v="Dec 05, 2023"/>
        <s v="Dec 04, 2023"/>
        <s v="Dec 01, 2023"/>
        <s v="Nov 30, 2023"/>
        <s v="Nov 29, 2023 E"/>
        <s v="Nov 28, 2023"/>
        <s v="Nov 24, 2023"/>
        <s v="Nov 23, 2023"/>
        <s v="Nov 22, 2023"/>
        <s v="Nov 21, 2023"/>
        <s v="Nov 20, 2023"/>
        <s v="Nov 17, 2023"/>
        <s v="Nov 16, 2023"/>
        <s v="Nov 15, 2023"/>
        <s v="Nov 13, 2023"/>
        <s v="Nov 12, 2023"/>
        <s v="Nov 10, 2023"/>
        <s v="Nov 09, 2023"/>
        <s v="Nov 08, 2023"/>
        <s v="Nov 07, 2023"/>
        <s v="Nov 06, 2023"/>
        <s v="Nov 03, 2023"/>
        <s v="Nov 02, 2023"/>
        <s v="Nov 01, 2023"/>
        <s v="Oct 31, 2023"/>
        <s v="Oct 30, 2023"/>
        <s v="Oct 27, 2023"/>
        <s v="Oct 26, 2023"/>
        <s v="Oct 25, 2023"/>
        <s v="Oct 23, 2023"/>
        <s v="Oct 20, 2023"/>
        <s v="Oct 19, 2023"/>
        <s v="Oct 18, 2023"/>
        <s v="Oct 17, 2023"/>
        <s v="Oct 16, 2023"/>
        <s v="Oct 13, 2023"/>
        <s v="Oct 12, 2023"/>
        <s v="Oct 11, 2023"/>
        <s v="Oct 10, 2023"/>
        <s v="Oct 09, 2023"/>
        <s v="Oct 06, 2023"/>
        <s v="Oct 05, 2023"/>
        <s v="Oct 04, 2023"/>
        <s v="Oct 03, 2023"/>
        <s v="Sep 29, 2023"/>
        <s v="Sep 28, 2023"/>
        <s v="Sep 27, 2023"/>
        <s v="Sep 26, 2023"/>
        <s v="Sep 25, 2023"/>
        <s v="Sep 22, 2023"/>
        <s v="Sep 21, 2023"/>
        <s v="Sep 20, 2023"/>
        <s v="Sep 18, 2023"/>
        <s v="Sep 15, 2023"/>
        <s v="Sep 14, 2023"/>
        <s v="Sep 13, 2023"/>
        <s v="Sep 12, 2023"/>
        <s v="Sep 11, 2023"/>
        <s v="Sep 08, 2023"/>
        <s v="Sep 07, 2023"/>
        <s v="Sep 06, 2023"/>
        <s v="Sep 05, 2023"/>
        <s v="Sep 04, 2023"/>
        <s v="Sep 01, 2023"/>
        <s v="Aug 31, 2023"/>
        <s v="Aug 30, 2023 E"/>
        <s v="Aug 29, 2023"/>
        <s v="Aug 28, 2023"/>
        <s v="Aug 25, 2023"/>
        <s v="Aug 24, 2023"/>
        <s v="Aug 23, 2023"/>
        <s v="Aug 22, 2023"/>
        <s v="Aug 21, 2023"/>
        <s v="Aug 18, 2023"/>
        <s v="Aug 17, 2023"/>
        <s v="Aug 16, 2023"/>
        <s v="Aug 14, 2023"/>
        <s v="Aug 11, 2023"/>
        <s v="Aug 10, 2023"/>
        <s v="Aug 09, 2023"/>
        <s v="Aug 08, 2023"/>
        <s v="Aug 07, 2023"/>
        <s v="Aug 04, 2023"/>
        <s v="Aug 03, 2023"/>
        <s v="Aug 02, 2023"/>
        <s v="Aug 01, 2023"/>
        <s v="Jul 31, 2023"/>
        <s v="Jul 28, 2023"/>
        <s v="Jul 27, 2023"/>
        <s v="Jul 26, 2023"/>
        <s v="Jul 25, 2023"/>
        <s v="Jul 24, 2023"/>
        <s v="Jul 21, 2023"/>
        <s v="Jul 20, 2023"/>
        <s v="Jul 19, 2023"/>
        <s v="Jul 18, 2023"/>
        <s v="Jul 17, 2023"/>
        <s v="Jul 14, 2023"/>
        <s v="Jul 13, 2023"/>
        <s v="Jul 12, 2023"/>
        <s v="Jul 11, 2023"/>
        <s v="Jul 10, 2023"/>
        <s v="Jul 07, 2023"/>
        <s v="Jul 06, 2023"/>
        <s v="Jul 05, 2023"/>
        <s v="Jul 04, 2023"/>
        <s v="Jul 03, 2023"/>
        <s v="Jun 30, 2023"/>
        <s v="Jun 28, 2023"/>
        <s v="Jun 27, 2023"/>
        <s v="Jun 26, 2023"/>
        <s v="Jun 23, 2023"/>
        <s v="Jun 22, 2023"/>
        <s v="Jun 21, 2023"/>
        <s v="Jun 20, 2023"/>
        <s v="Jun 19, 2023"/>
        <s v="Jun 16, 2023"/>
        <s v="Jun 15, 2023"/>
        <s v="Jun 14, 2023"/>
        <s v="Jun 13, 2023"/>
        <s v="Jun 12, 2023"/>
        <s v="Jun 09, 2023"/>
        <s v="Jun 08, 2023"/>
        <s v="Jun 07, 2023"/>
        <s v="Jun 06, 2023"/>
        <s v="Jun 05, 2023"/>
        <s v="Jun 02, 2023"/>
        <s v="Jun 01, 2023"/>
        <s v="May 31, 2023 E"/>
        <s v="May 30, 2023"/>
        <s v="May 29, 2023"/>
        <s v="May 26, 2023"/>
        <s v="May 25, 2023"/>
        <s v="May 24, 2023"/>
        <s v="May 23, 2023"/>
        <s v="May 22, 2023"/>
        <s v="May 19, 2023"/>
        <s v="May 18, 2023"/>
        <s v="May 17, 2023"/>
        <s v="May 16, 2023"/>
        <s v="May 15, 2023"/>
        <s v="May 12, 2023"/>
        <s v="May 11, 2023"/>
        <s v="May 10, 2023"/>
        <s v="May 09, 2023"/>
        <s v="May 08, 2023"/>
        <s v="May 05, 2023"/>
        <s v="May 04, 2023"/>
        <s v="May 03, 2023"/>
        <s v="May 02, 2023"/>
        <s v="Apr 28, 2023"/>
        <s v="Apr 27, 2023"/>
        <s v="Apr 26, 2023"/>
        <s v="Apr 25, 2023"/>
        <s v="Apr 24, 2023"/>
        <s v="Apr 21, 2023"/>
        <s v="Apr 20, 2023"/>
        <s v="Apr 19, 2023"/>
        <s v="Apr 18, 2023"/>
        <s v="Apr 17, 2023"/>
        <s v="Apr 13, 2023"/>
        <s v="Apr 12, 2023"/>
        <s v="Apr 11, 2023"/>
        <s v="Apr 10, 2023"/>
        <s v="Apr 06, 2023"/>
        <s v="Apr 05, 2023"/>
        <s v="Apr 03, 2023"/>
        <s v="Mar 31, 2023"/>
        <s v="Mar 29, 2023"/>
        <s v="Mar 28, 2023"/>
        <s v="Mar 27, 2023"/>
        <s v="Mar 24, 2023"/>
        <s v="Mar 23, 2023"/>
        <s v="Mar 22, 2023"/>
        <s v="Mar 21, 2023"/>
        <s v="Mar 20, 2023"/>
        <s v="Mar 17, 2023"/>
        <s v="Mar 16, 2023"/>
        <s v="Mar 15, 2023"/>
        <s v="Mar 14, 2023"/>
        <s v="Mar 13, 2023"/>
        <s v="Mar 10, 2023"/>
        <s v="Mar 09, 2023"/>
        <s v="Mar 08, 2023"/>
        <s v="Mar 06, 2023"/>
        <s v="Mar 03, 2023"/>
        <s v="Mar 02, 2023"/>
        <s v="Mar 01, 2023 E"/>
        <s v="Feb 28, 2023"/>
        <s v="Feb 27, 2023"/>
        <s v="Feb 24, 2023"/>
        <s v="Feb 23, 2023"/>
        <s v="Feb 22, 2023"/>
        <s v="Feb 21, 2023"/>
        <s v="Feb 20, 2023"/>
        <s v="Feb 17, 2023"/>
        <s v="Feb 16, 2023"/>
        <s v="Feb 15, 2023"/>
        <s v="Feb 14, 2023"/>
        <s v="Feb 13, 2023"/>
        <s v="Feb 10, 2023"/>
        <s v="Feb 09, 2023"/>
        <s v="Feb 08, 2023"/>
        <s v="Feb 07, 2023"/>
        <s v="Feb 06, 2023"/>
        <s v="Feb 03, 2023"/>
        <s v="Feb 02, 2023"/>
        <s v="Feb 01, 2023"/>
        <s v="Jan 31, 2023"/>
        <s v="Jan 30, 2023"/>
        <s v="Jan 27, 2023"/>
        <s v="Jan 25, 2023"/>
        <s v="Jan 24, 2023"/>
        <s v="Jan 23, 2023"/>
        <s v="Jan 20, 2023"/>
        <s v="Jan 19, 2023"/>
        <s v="Jan 18, 2023"/>
        <s v="Jan 17, 2023"/>
        <s v="Jan 16, 2023"/>
        <s v="Jan 13, 2023"/>
        <s v="Jan 12, 2023"/>
        <s v="Jan 11, 2023"/>
        <s v="Jan 10, 2023"/>
        <s v="Jan 09, 2023"/>
        <s v="Jan 06, 2023"/>
        <s v="Jan 05, 2023"/>
        <s v="Jan 04, 2023"/>
        <s v="Jan 03, 2023"/>
        <s v="Jan 02, 2023"/>
        <s v="Dec 30, 2022"/>
        <s v="Dec 29, 2022"/>
        <s v="Dec 28, 2022"/>
        <s v="Dec 27, 2022"/>
        <s v="Dec 26, 2022"/>
        <s v="Dec 23, 2022"/>
        <s v="Dec 22, 2022"/>
        <s v="Dec 21, 2022"/>
        <s v="Dec 20, 2022"/>
        <s v="Dec 19, 2022"/>
        <s v="Dec 16, 2022"/>
        <s v="Dec 15, 2022"/>
        <s v="Dec 14, 2022"/>
        <s v="Dec 13, 2022"/>
        <s v="Dec 12, 2022"/>
        <s v="Dec 09, 2022"/>
        <s v="Dec 08, 2022"/>
        <s v="Dec 07, 2022"/>
        <s v="Dec 06, 2022"/>
        <s v="Dec 05, 2022"/>
        <s v="Dec 02, 2022"/>
        <s v="Dec 01, 2022"/>
        <s v="Nov 30, 2022 E"/>
        <s v="Nov 29, 2022"/>
        <s v="Nov 28, 2022"/>
        <s v="Nov 25, 2022"/>
        <s v="Nov 24, 2022"/>
        <s v="Nov 23, 2022"/>
        <s v="Nov 22, 2022"/>
        <s v="Nov 21, 2022"/>
        <s v="Nov 18, 2022"/>
        <s v="Nov 17, 2022"/>
        <s v="Nov 16, 2022"/>
        <s v="Nov 15, 2022"/>
        <s v="Nov 14, 2022"/>
        <s v="Nov 11, 2022"/>
        <s v="Nov 10, 2022"/>
        <s v="Nov 09, 2022"/>
        <s v="Nov 07, 2022"/>
        <s v="Nov 04, 2022"/>
        <s v="Nov 03, 2022"/>
        <s v="Nov 02, 2022"/>
        <s v="Nov 01, 2022"/>
        <s v="Oct 31, 2022"/>
        <s v="Oct 28, 2022"/>
        <s v="Oct 27, 2022"/>
        <s v="Oct 25, 2022"/>
        <s v="Oct 24, 2022"/>
        <s v="Oct 21, 2022"/>
        <s v="Oct 20, 2022"/>
        <s v="Oct 19, 2022"/>
        <s v="Oct 18, 2022"/>
        <s v="Oct 17, 2022"/>
        <s v="Oct 14, 2022"/>
        <s v="Oct 13, 2022"/>
        <s v="Oct 12, 2022"/>
        <s v="Oct 11, 2022"/>
        <s v="Oct 10, 2022"/>
        <s v="Oct 07, 2022"/>
        <s v="Oct 06, 2022"/>
        <s v="Oct 04, 2022"/>
        <s v="Oct 03, 2022"/>
        <s v="Sep 30, 2022"/>
        <s v="Sep 29, 2022"/>
        <s v="Sep 28, 2022"/>
        <s v="Sep 27, 2022"/>
        <s v="Sep 26, 2022"/>
        <s v="Sep 23, 2022"/>
        <s v="Sep 22, 2022"/>
        <s v="Sep 21, 2022"/>
        <s v="Sep 20, 2022"/>
        <s v="Sep 19, 2022"/>
        <s v="Sep 16, 2022"/>
        <s v="Sep 15, 2022"/>
        <s v="Sep 14, 2022"/>
        <s v="Sep 13, 2022"/>
        <s v="Sep 12, 2022"/>
        <s v="Sep 09, 2022"/>
        <s v="Sep 08, 2022"/>
        <s v="Sep 07, 2022"/>
        <s v="Sep 06, 2022"/>
        <s v="Sep 05, 2022"/>
        <s v="Sep 02, 2022"/>
        <s v="Sep 01, 2022"/>
        <s v="Aug 30, 2022"/>
        <s v="Aug 29, 2022"/>
        <s v="Aug 26, 2022"/>
        <s v="Aug 25, 2022"/>
        <s v="Aug 24, 2022"/>
        <s v="Aug 23, 2022"/>
        <s v="Aug 22, 2022"/>
        <s v="Aug 19, 2022"/>
        <s v="Aug 18, 2022"/>
        <s v="Aug 17, 2022"/>
        <s v="Aug 16, 2022"/>
        <s v="Aug 12, 2022"/>
        <s v="Aug 11, 2022"/>
        <s v="Aug 10, 2022"/>
        <s v="Aug 08, 2022"/>
        <s v="Aug 05, 2022"/>
        <s v="Aug 04, 2022"/>
        <s v="Aug 03, 2022"/>
        <s v="Aug 02, 2022"/>
        <s v="Aug 01, 2022"/>
        <s v="Jul 29, 2022"/>
        <s v="Jul 28, 2022"/>
        <s v="Jul 27, 2022"/>
        <s v="Jul 26, 2022"/>
        <s v="Jul 25, 2022"/>
        <s v="Jul 22, 2022"/>
        <s v="Jul 21, 2022"/>
        <s v="Jul 20, 2022"/>
        <s v="Jul 19, 2022"/>
        <s v="Jul 18, 2022"/>
        <s v="Jul 15, 2022"/>
        <s v="Jul 14, 2022"/>
        <s v="Jul 13, 2022"/>
        <s v="Jul 12, 2022"/>
        <s v="Jul 11, 2022"/>
        <s v="Jul 08, 2022"/>
        <s v="Jul 07, 2022"/>
        <s v="Jul 06, 2022"/>
        <s v="Jul 05, 2022"/>
        <s v="Jul 04, 2022"/>
        <s v="Jul 01, 2022"/>
        <s v="Jun 30, 2022"/>
        <s v="Jun 29, 2022"/>
        <s v="Jun 28, 2022"/>
        <s v="Jun 27, 2022"/>
        <s v="Jun 24, 2022"/>
        <s v="Jun 23, 2022"/>
        <s v="Jun 22, 2022"/>
        <s v="Jun 21, 2022"/>
        <s v="Jun 20, 2022"/>
        <s v="Jun 17, 2022"/>
        <s v="Jun 16, 2022"/>
        <s v="Jun 15, 2022"/>
        <s v="Jun 14, 2022"/>
        <s v="Jun 13, 2022"/>
        <s v="Jun 10, 2022"/>
        <s v="Jun 09, 2022"/>
        <s v="Jun 08, 2022"/>
        <s v="Jun 07, 2022"/>
        <s v="Jun 06, 2022"/>
        <s v="Jun 03, 2022"/>
        <s v="Jun 02, 2022"/>
        <s v="Jun 01, 2022 E"/>
        <s v="May 31, 2022"/>
        <s v="May 30, 2022"/>
        <s v="May 27, 2022"/>
        <s v="May 26, 2022"/>
        <s v="May 25, 2022"/>
        <s v="May 24, 2022"/>
        <s v="May 23, 2022"/>
        <s v="May 20, 2022"/>
        <s v="May 19, 2022"/>
        <s v="May 18, 2022"/>
        <s v="May 17, 2022"/>
        <s v="May 16, 2022"/>
        <s v="May 13, 2022"/>
        <s v="May 12, 2022"/>
        <s v="May 11, 2022"/>
        <s v="May 10, 2022"/>
        <s v="May 09, 2022"/>
        <s v="May 06, 2022"/>
        <s v="May 05, 2022"/>
        <s v="May 04, 2022"/>
        <s v="May 02, 2022"/>
        <s v="Apr 29, 2022"/>
        <s v="Apr 28, 2022"/>
        <s v="Apr 27, 2022"/>
        <s v="Apr 26, 2022"/>
        <s v="Apr 25, 2022"/>
        <s v="Apr 22, 2022"/>
        <s v="Apr 21, 2022"/>
        <s v="Apr 20, 2022"/>
        <s v="Apr 19, 2022"/>
        <s v="Apr 18, 2022"/>
        <s v="Apr 13, 2022"/>
        <s v="Apr 12, 2022"/>
        <s v="Apr 11, 2022"/>
        <s v="Apr 08, 2022"/>
        <s v="Apr 07, 2022"/>
        <s v="Apr 06, 2022"/>
        <s v="Apr 05, 2022"/>
        <s v="Apr 04, 2022"/>
        <s v="Apr 01, 2022"/>
        <s v="Mar 31, 2022"/>
        <s v="Mar 30, 2022"/>
        <s v="Mar 29, 2022"/>
        <s v="Mar 28, 2022"/>
        <s v="Mar 25, 2022"/>
        <s v="Mar 24, 2022"/>
        <s v="Mar 23, 2022"/>
        <s v="Mar 22, 2022"/>
        <s v="Mar 21, 2022"/>
        <s v="Mar 17, 2022"/>
        <s v="Mar 16, 2022"/>
        <s v="Mar 15, 2022"/>
        <s v="Mar 14, 2022"/>
        <s v="Mar 11, 2022"/>
        <s v="Mar 10, 2022"/>
        <s v="Mar 09, 2022"/>
        <s v="Mar 08, 2022"/>
        <s v="Mar 07, 2022"/>
        <s v="Mar 04, 2022"/>
        <s v="Mar 03, 2022"/>
        <s v="Mar 02, 2022 E"/>
        <s v="Feb 28, 2022"/>
        <s v="Feb 25, 2022"/>
        <s v="Feb 24, 2022"/>
        <s v="Feb 23, 2022"/>
        <s v="Feb 22, 2022"/>
        <s v="Feb 21, 2022"/>
        <s v="Feb 18, 2022"/>
        <s v="Feb 17, 2022"/>
        <s v="Feb 16, 2022"/>
        <s v="Feb 15, 2022"/>
        <s v="Feb 14, 2022"/>
        <s v="Feb 11, 2022"/>
        <s v="Feb 10, 2022"/>
        <s v="Feb 09, 2022"/>
        <s v="Feb 08, 2022"/>
        <s v="Feb 07, 2022"/>
        <s v="Feb 04, 2022"/>
        <s v="Feb 03, 2022"/>
        <s v="Feb 02, 2022"/>
        <s v="Feb 01, 2022"/>
        <s v="Jan 31, 2022"/>
        <s v="Jan 28, 2022"/>
        <s v="Jan 27, 2022"/>
        <s v="Jan 25, 2022"/>
        <s v="Jan 24, 2022"/>
        <s v="Jan 21, 2022"/>
        <s v="Jan 20, 2022"/>
        <s v="Jan 19, 2022"/>
        <s v="Jan 18, 2022"/>
        <s v="Jan 17, 2022"/>
        <s v="Jan 14, 2022"/>
        <s v="Jan 13, 2022"/>
        <s v="Jan 12, 2022"/>
        <s v="Jan 11, 2022"/>
        <s v="Jan 10, 2022"/>
        <s v="Jan 07, 2022"/>
        <s v="Jan 06, 2022"/>
        <s v="Jan 05, 2022"/>
        <s v="Jan 04, 2022"/>
        <s v="Jan 03, 2022"/>
        <s v="Dec 31, 2021"/>
        <s v="Dec 30, 2021"/>
        <s v="Dec 29, 2021"/>
        <s v="Dec 28, 2021"/>
        <s v="Dec 27, 2021"/>
        <s v="Dec 24, 2021"/>
        <s v="Dec 23, 2021"/>
        <s v="Dec 22, 2021"/>
        <s v="Dec 21, 2021"/>
        <s v="Dec 20, 2021"/>
        <s v="Dec 17, 2021"/>
        <s v="Dec 16, 2021"/>
        <s v="Dec 15, 2021"/>
        <s v="Dec 14, 2021"/>
        <s v="Dec 13, 2021"/>
        <s v="Dec 10, 2021"/>
        <s v="Dec 09, 2021"/>
        <s v="Dec 08, 2021"/>
        <s v="Dec 07, 2021"/>
        <s v="Dec 06, 2021"/>
        <s v="Dec 03, 2021"/>
        <s v="Dec 02, 2021"/>
        <s v="Dec 01, 2021 E"/>
        <s v="Nov 30, 2021"/>
        <s v="Nov 29, 2021"/>
        <s v="Nov 26, 2021"/>
        <s v="Nov 25, 2021"/>
        <s v="Nov 24, 2021"/>
        <s v="Nov 23, 2021"/>
        <s v="Nov 22, 2021"/>
        <s v="Nov 18, 2021"/>
        <s v="Nov 17, 2021"/>
        <s v="Nov 16, 2021"/>
        <s v="Nov 15, 2021"/>
        <s v="Nov 12, 2021"/>
        <s v="Nov 11, 2021"/>
        <s v="Nov 10, 2021"/>
        <s v="Nov 09, 2021"/>
        <s v="Nov 08, 2021"/>
        <s v="Nov 04, 2021"/>
        <s v="Nov 03, 2021"/>
        <s v="Nov 02, 2021"/>
        <s v="Nov 01, 2021"/>
        <s v="Oct 29, 2021"/>
        <s v="Oct 28, 2021"/>
        <s v="Oct 27, 2021"/>
        <s v="Oct 26, 2021"/>
        <s v="Oct 25, 2021"/>
        <s v="Oct 22, 2021"/>
        <s v="Oct 21, 2021"/>
        <s v="Oct 20, 2021"/>
        <s v="Oct 19, 2021"/>
        <s v="Oct 18, 2021"/>
        <s v="Oct 14, 2021"/>
        <s v="Oct 13, 2021"/>
        <s v="Oct 12, 2021"/>
        <s v="Oct 11, 2021"/>
        <s v="Oct 08, 2021"/>
        <s v="Oct 07, 2021"/>
        <s v="Oct 06, 2021"/>
        <s v="Oct 05, 2021"/>
        <s v="Oct 04, 2021"/>
        <s v="Oct 01, 2021"/>
        <s v="Sep 30, 2021"/>
        <s v="Sep 29, 2021"/>
        <s v="Sep 28, 2021"/>
        <s v="Sep 27, 2021"/>
        <s v="Sep 24, 2021"/>
        <s v="Sep 23, 2021"/>
        <s v="Sep 22, 2021"/>
        <s v="Sep 21, 2021"/>
        <s v="Sep 20, 2021"/>
        <s v="Sep 17, 2021"/>
        <s v="Sep 16, 2021"/>
        <s v="Sep 15, 2021"/>
        <s v="Sep 14, 2021"/>
        <s v="Sep 13, 2021"/>
        <s v="Sep 09, 2021"/>
        <s v="Sep 08, 2021"/>
        <s v="Sep 07, 2021"/>
        <s v="Sep 06, 2021"/>
        <s v="Sep 03, 2021"/>
        <s v="Sep 02, 2021"/>
        <s v="Sep 01, 2021"/>
        <s v="Aug 31, 2021"/>
        <s v="Aug 30, 2021"/>
        <s v="Aug 27, 2021"/>
        <s v="Aug 26, 2021"/>
        <s v="Aug 25, 2021"/>
        <s v="Aug 24, 2021"/>
        <s v="Aug 23, 2021"/>
        <s v="Aug 20, 2021"/>
        <s v="Aug 18, 2021"/>
        <s v="Aug 17, 2021"/>
        <s v="Aug 16, 2021"/>
        <s v="Aug 13, 2021"/>
        <s v="Aug 12, 2021"/>
        <s v="Aug 11, 2021"/>
        <s v="Aug 10, 2021"/>
        <s v="Aug 09, 2021"/>
        <s v="Aug 06, 2021"/>
        <s v="Aug 05, 2021"/>
        <s v="Aug 04, 2021 E"/>
        <s v="Aug 03, 2021"/>
        <s v="Aug 02, 2021"/>
        <s v="Jul 30, 2021"/>
        <s v="Jul 29, 2021"/>
        <s v="Jul 28, 2021"/>
        <s v="Jul 27, 2021"/>
        <s v="Jul 26, 2021"/>
        <s v="Jul 23, 2021"/>
        <s v="Jul 22, 2021"/>
        <s v="Jul 20, 2021"/>
        <s v="Jul 19, 2021"/>
        <s v="Jul 16, 2021"/>
        <s v="Jul 15, 2021"/>
        <s v="Jul 14, 2021"/>
        <s v="Jul 13, 2021"/>
        <s v="Jul 12, 2021"/>
        <s v="Jul 09, 2021"/>
        <s v="Jul 08, 2021"/>
        <s v="Jul 07, 2021"/>
        <s v="Jul 06, 2021"/>
        <s v="Jul 05, 2021"/>
        <s v="Jul 02, 2021"/>
        <s v="Jul 01, 2021"/>
        <s v="Jun 30, 2021"/>
        <s v="Jun 29, 2021"/>
        <s v="Jun 28, 2021"/>
        <s v="Jun 25, 2021"/>
        <s v="Jun 24, 2021"/>
        <s v="Jun 23, 2021"/>
        <s v="Jun 22, 2021"/>
        <s v="Jun 21, 2021"/>
        <s v="Jun 18, 2021"/>
        <s v="Jun 17, 2021"/>
        <s v="Jun 16, 2021"/>
        <s v="Jun 15, 2021"/>
        <s v="Jun 14, 2021"/>
        <s v="Jun 11, 2021"/>
        <s v="Jun 10, 2021"/>
        <s v="Jun 09, 2021"/>
        <s v="Jun 08, 2021"/>
        <s v="Jun 07, 2021"/>
        <s v="Jun 04, 2021"/>
        <s v="Jun 03, 2021"/>
        <s v="Jun 02, 2021"/>
        <s v="Jun 01, 2021"/>
        <s v="May 31, 2021"/>
        <s v="May 28, 2021"/>
        <s v="May 27, 2021"/>
        <s v="May 26, 2021"/>
        <s v="May 25, 2021"/>
        <s v="May 24, 2021"/>
        <s v="May 21, 2021"/>
        <s v="May 20, 2021"/>
        <s v="May 19, 2021"/>
        <s v="May 18, 2021"/>
        <s v="May 17, 2021"/>
        <s v="May 14, 2021"/>
        <s v="May 12, 2021"/>
        <s v="May 11, 2021"/>
        <s v="May 10, 2021"/>
        <s v="May 07, 2021"/>
        <s v="May 06, 2021"/>
        <s v="May 05, 2021 E"/>
        <s v="May 04, 2021"/>
        <s v="May 03, 2021"/>
        <s v="Apr 30, 2021"/>
        <s v="Apr 29, 2021"/>
        <s v="Apr 28, 2021"/>
        <s v="Apr 27, 2021"/>
        <s v="Apr 26, 2021"/>
        <s v="Apr 23, 2021"/>
        <s v="Apr 22, 2021"/>
        <s v="Apr 20, 2021"/>
        <s v="Apr 19, 2021"/>
        <s v="Apr 16, 2021"/>
        <s v="Apr 15, 2021"/>
        <s v="Apr 13, 2021"/>
        <s v="Apr 12, 2021"/>
        <s v="Apr 09, 2021"/>
        <s v="Apr 08, 2021"/>
        <s v="Apr 07, 2021"/>
        <s v="Apr 06, 2021"/>
        <s v="Apr 05, 2021"/>
        <s v="Apr 01, 2021"/>
        <s v="Mar 31, 2021"/>
        <s v="Mar 30, 2021"/>
        <s v="Mar 26, 2021"/>
        <s v="Mar 25, 2021"/>
        <s v="Mar 24, 2021"/>
        <s v="Mar 23, 2021"/>
        <s v="Mar 22, 2021"/>
        <s v="Mar 19, 2021"/>
        <s v="Mar 18, 2021"/>
        <s v="Mar 17, 2021"/>
        <s v="Mar 16, 2021"/>
        <s v="Mar 15, 2021"/>
        <s v="Mar 12, 2021"/>
        <s v="Mar 10, 2021"/>
        <s v="Mar 09, 2021"/>
        <s v="Mar 08, 2021"/>
        <s v="Mar 05, 2021"/>
        <s v="Mar 04, 2021"/>
        <s v="Mar 03, 2021"/>
        <s v="Mar 02, 2021"/>
        <s v="Mar 01, 2021"/>
        <s v="Feb 26, 2021"/>
        <s v="Feb 25, 2021"/>
        <s v="Feb 24, 2021"/>
        <s v="Feb 23, 2021"/>
        <s v="Feb 22, 2021"/>
        <s v="Feb 19, 2021"/>
        <s v="Feb 18, 2021"/>
        <s v="Feb 17, 2021"/>
        <s v="Feb 16, 2021"/>
        <s v="Feb 15, 2021"/>
        <s v="Feb 12, 2021"/>
        <s v="Feb 11, 2021"/>
        <s v="Feb 10, 2021"/>
        <s v="Feb 09, 2021"/>
        <s v="Feb 08, 2021"/>
        <s v="Feb 05, 2021"/>
        <s v="Feb 04, 2021"/>
        <s v="Feb 03, 2021 E"/>
        <s v="Feb 02, 2021"/>
        <s v="Feb 01, 2021"/>
        <s v="Jan 29, 2021"/>
        <s v="Jan 28, 2021"/>
        <s v="Jan 27, 2021"/>
        <s v="Jan 25, 2021"/>
        <s v="Jan 22, 2021"/>
        <s v="Jan 21, 2021"/>
        <s v="Jan 20, 2021"/>
        <s v="Jan 19, 2021"/>
        <s v="Jan 18, 2021"/>
        <s v="Jan 15, 2021"/>
        <s v="Jan 14, 2021"/>
        <s v="Jan 13, 2021"/>
        <s v="Jan 12, 2021"/>
        <s v="Jan 11, 2021"/>
        <s v="Jan 08, 2021"/>
        <s v="Jan 07, 2021"/>
        <s v="Jan 06, 2021"/>
        <s v="Jan 05, 2021"/>
        <s v="Jan 04, 2021"/>
        <s v="Jan 01, 2021"/>
        <s v="Dec 31, 2020"/>
        <s v="Dec 30, 2020"/>
        <s v="Dec 29, 2020"/>
        <s v="Dec 28, 2020"/>
        <s v="Dec 24, 2020"/>
        <s v="Dec 23, 2020"/>
        <s v="Dec 22, 2020"/>
        <s v="Dec 21, 2020"/>
        <s v="Dec 18, 2020"/>
        <s v="Dec 17, 2020"/>
        <s v="Dec 16, 2020"/>
        <s v="Dec 15, 2020"/>
        <s v="Dec 14, 2020"/>
        <s v="Dec 11, 2020"/>
        <s v="Dec 10, 2020"/>
        <s v="Dec 09, 2020"/>
        <s v="Dec 08, 2020"/>
        <s v="Dec 07, 2020"/>
        <s v="Dec 04, 2020"/>
        <s v="Dec 03, 2020"/>
        <s v="Dec 02, 2020"/>
        <s v="Dec 01, 2020"/>
        <s v="Nov 27, 2020"/>
        <s v="Nov 26, 2020"/>
        <s v="Nov 25, 2020"/>
        <s v="Nov 24, 2020"/>
        <s v="Nov 23, 2020"/>
        <s v="Nov 20, 2020"/>
        <s v="Nov 19, 2020"/>
        <s v="Nov 18, 2020"/>
        <s v="Nov 17, 2020"/>
        <s v="Nov 13, 2020"/>
        <s v="Nov 12, 2020"/>
        <s v="Nov 11, 2020"/>
        <s v="Nov 10, 2020"/>
        <s v="Nov 09, 2020"/>
        <s v="Nov 06, 2020"/>
        <s v="Nov 05, 2020"/>
        <s v="Nov 04, 2020 E"/>
        <s v="Nov 03, 2020"/>
        <s v="Nov 02, 2020"/>
        <s v="Oct 30, 2020"/>
        <s v="Oct 29, 2020"/>
        <s v="Oct 28, 2020"/>
        <s v="Oct 27, 2020"/>
        <s v="Oct 26, 2020"/>
        <s v="Oct 23, 2020"/>
        <s v="Oct 22, 2020"/>
        <s v="Oct 21, 2020"/>
        <s v="Oct 20, 2020"/>
        <s v="Oct 19, 2020"/>
        <s v="Oct 16, 2020"/>
        <s v="Oct 15, 2020"/>
        <s v="Oct 14, 2020"/>
        <s v="Oct 13, 2020"/>
        <s v="Oct 12, 2020"/>
        <s v="Oct 09, 2020"/>
        <s v="Oct 08, 2020"/>
        <s v="Oct 07, 2020"/>
        <s v="Oct 06, 2020"/>
        <s v="Oct 05, 2020"/>
        <s v="Oct 01, 2020"/>
        <s v="Sep 30, 2020"/>
        <s v="Sep 29, 2020"/>
        <s v="Sep 28, 2020"/>
        <s v="Sep 25, 2020"/>
        <s v="Sep 24, 2020"/>
        <s v="Sep 23, 2020"/>
        <s v="Sep 22, 2020"/>
        <s v="Sep 21, 2020"/>
        <s v="Sep 18, 2020"/>
        <s v="Sep 17, 2020"/>
        <s v="Sep 16, 2020"/>
        <s v="Sep 15, 2020"/>
        <s v="Sep 14, 2020"/>
        <s v="Sep 11, 2020 E"/>
        <s v="Sep 10, 2020"/>
        <s v="Sep 09, 2020"/>
        <s v="Sep 08, 2020"/>
        <s v="Sep 07, 2020"/>
        <s v="Sep 04, 2020"/>
        <s v="Sep 03, 2020"/>
        <s v="Sep 02, 2020"/>
        <s v="Sep 01, 2020"/>
        <s v="Aug 31, 2020"/>
        <s v="Aug 28, 2020"/>
        <s v="Aug 27, 2020"/>
        <s v="Aug 26, 2020"/>
        <s v="Aug 25, 2020"/>
        <s v="Aug 24, 2020"/>
        <s v="Aug 21, 2020"/>
        <s v="Aug 20, 2020"/>
        <s v="Aug 19, 2020"/>
        <s v="Aug 18, 2020"/>
        <s v="Aug 17, 2020"/>
        <s v="Aug 14, 2020"/>
        <s v="Aug 13, 2020"/>
        <s v="Aug 12, 2020"/>
        <s v="Aug 11, 2020"/>
        <s v="Aug 10, 2020"/>
        <s v="Aug 07, 2020"/>
        <s v="Aug 06, 2020"/>
        <s v="Aug 05, 2020"/>
        <s v="Aug 04, 2020"/>
        <s v="Aug 03, 2020"/>
        <s v="Jul 31, 2020"/>
        <s v="Jul 30, 2020"/>
        <s v="Jul 29, 2020"/>
        <s v="Jul 28, 2020"/>
        <s v="Jul 27, 2020"/>
        <s v="Jul 24, 2020"/>
        <s v="Jul 23, 2020"/>
        <s v="Jul 22, 2020"/>
        <s v="Jul 21, 2020"/>
        <s v="Jul 20, 2020"/>
        <s v="Jul 17, 2020"/>
        <s v="Jul 16, 2020"/>
        <s v="Jul 15, 2020"/>
        <s v="Jul 14, 2020"/>
        <s v="Jul 13, 2020"/>
        <s v="Jul 10, 2020"/>
        <s v="Jul 09, 2020"/>
        <s v="Jul 08, 2020"/>
        <s v="Jul 07, 2020"/>
        <s v="Jul 06, 2020"/>
        <s v="Jul 03, 2020"/>
        <s v="Jul 02, 2020"/>
        <s v="Jul 01, 2020"/>
        <s v="Jun 30, 2020"/>
        <s v="Jun 29, 2020"/>
        <s v="Jun 26, 2020"/>
        <s v="Jun 25, 2020"/>
        <s v="Jun 24, 2020"/>
        <s v="Jun 23, 2020"/>
        <s v="Jun 22, 2020"/>
        <s v="Jun 19, 2020"/>
        <s v="Jun 18, 2020"/>
        <s v="Jun 17, 2020"/>
        <s v="Jun 16, 2020"/>
        <s v="Jun 15, 2020"/>
        <s v="Jun 12, 2020"/>
        <s v="Jun 11, 2020"/>
        <s v="Jun 10, 2020"/>
        <s v="Jun 09, 2020"/>
        <s v="Jun 08, 2020"/>
        <s v="Jun 05, 2020"/>
        <s v="Jun 04, 2020"/>
        <s v="Jun 03, 2020"/>
        <s v="Jun 02, 2020"/>
        <s v="Jun 01, 2020"/>
        <s v="May 29, 2020"/>
        <s v="May 28, 2020"/>
        <s v="May 27, 2020"/>
        <s v="May 26, 2020"/>
        <s v="May 22, 2020"/>
        <s v="May 21, 2020"/>
        <s v="May 20, 2020"/>
        <s v="May 19, 2020"/>
        <s v="May 18, 2020"/>
        <s v="May 15, 2020"/>
        <s v="May 14, 2020"/>
        <s v="May 13, 2020"/>
        <s v="May 12, 2020"/>
        <s v="May 11, 2020"/>
        <s v="May 08, 2020"/>
        <s v="May 07, 2020"/>
        <s v="May 06, 2020"/>
        <s v="May 05, 2020"/>
        <s v="May 04, 2020 E"/>
        <s v="Apr 30, 2020"/>
        <s v="Apr 29, 2020"/>
        <s v="Apr 28, 2020"/>
        <s v="Apr 27, 2020"/>
        <s v="Apr 24, 2020"/>
        <s v="Apr 23, 2020"/>
        <s v="Apr 22, 2020"/>
        <s v="Apr 21, 2020"/>
        <s v="Apr 20, 2020"/>
        <s v="Apr 17, 2020"/>
        <s v="Apr 16, 2020"/>
        <s v="Apr 15, 2020"/>
        <s v="Apr 13, 2020"/>
        <s v="Apr 09, 2020"/>
        <s v="Apr 08, 2020"/>
        <s v="Apr 07, 2020"/>
        <s v="Apr 03, 2020"/>
        <s v="Apr 01, 2020"/>
        <s v="Mar 31, 2020"/>
        <s v="Mar 30, 2020"/>
        <s v="Mar 27, 2020"/>
        <s v="Mar 26, 2020"/>
        <s v="Mar 25, 2020"/>
        <s v="Mar 24, 2020"/>
        <s v="Mar 23, 2020"/>
        <s v="Mar 20, 2020"/>
        <s v="Mar 19, 2020"/>
        <s v="Mar 18, 2020"/>
        <s v="Mar 17, 2020"/>
        <s v="Mar 16, 2020"/>
        <s v="Mar 13, 2020"/>
        <s v="Mar 12, 2020"/>
        <s v="Mar 11, 2020"/>
        <s v="Mar 09, 2020"/>
        <s v="Mar 06, 2020"/>
        <s v="Mar 05, 2020"/>
        <s v="Mar 04, 2020"/>
        <s v="Mar 03, 2020"/>
        <s v="Mar 02, 2020"/>
        <s v="Feb 28, 2020"/>
        <s v="Feb 27, 2020"/>
        <s v="Feb 26, 2020"/>
        <s v="Feb 25, 2020"/>
        <s v="Feb 24, 2020"/>
        <s v="Feb 20, 2020"/>
        <s v="Feb 19, 2020"/>
        <s v="Feb 18, 2020"/>
        <s v="Feb 17, 2020"/>
        <s v="Feb 14, 2020"/>
        <s v="Feb 13, 2020"/>
        <s v="Feb 12, 2020"/>
        <s v="Feb 11, 2020"/>
        <s v="Feb 10, 2020"/>
        <s v="Feb 07, 2020"/>
        <s v="Feb 06, 2020"/>
        <s v="Feb 05, 2020"/>
        <s v="Feb 04, 2020 E"/>
        <s v="Feb 03, 2020"/>
        <s v="Feb 01, 2020"/>
        <s v="Jan 31, 2020"/>
        <s v="Jan 30, 2020"/>
        <s v="Jan 29, 2020"/>
        <s v="Jan 28, 2020"/>
        <s v="Jan 27, 2020"/>
        <s v="Jan 24, 2020"/>
        <s v="Jan 23, 2020"/>
        <s v="Jan 22, 2020"/>
        <s v="Jan 21, 2020"/>
        <s v="Jan 20, 2020"/>
        <s v="Jan 17, 2020"/>
        <s v="Jan 16, 2020"/>
        <s v="Jan 15, 2020"/>
        <s v="Jan 14, 2020"/>
        <s v="Jan 13, 2020"/>
        <s v="Jan 10, 2020"/>
        <s v="Jan 09, 2020"/>
        <s v="Jan 08, 2020"/>
        <s v="Jan 07, 2020"/>
        <s v="Jan 06, 2020"/>
        <s v="Jan 03, 2020"/>
        <s v="Jan 02, 2020"/>
        <s v="Jan 01, 2020"/>
        <s v="Dec 31, 2019"/>
        <s v="Dec 30, 2019"/>
        <s v="Dec 27, 2019"/>
        <s v="Dec 26, 2019"/>
        <s v="Dec 24, 2019"/>
        <s v="Dec 23, 2019"/>
        <s v="Dec 20, 2019"/>
        <s v="Dec 19, 2019"/>
        <s v="Dec 18, 2019"/>
        <s v="Dec 17, 2019"/>
        <s v="Dec 16, 2019"/>
        <s v="Dec 13, 2019"/>
        <s v="Dec 12, 2019"/>
        <s v="Dec 11, 2019"/>
        <s v="Dec 10, 2019"/>
        <s v="Dec 09, 2019"/>
        <s v="Dec 06, 2019"/>
        <s v="Dec 05, 2019"/>
        <s v="Dec 04, 2019"/>
        <s v="Dec 03, 2019"/>
        <s v="Dec 02, 2019"/>
        <s v="Nov 29, 2019"/>
        <s v="Nov 28, 2019"/>
        <s v="Nov 27, 2019"/>
        <s v="Nov 26, 2019"/>
        <s v="Nov 25, 2019"/>
        <s v="Nov 22, 2019"/>
        <s v="Nov 21, 2019"/>
        <s v="Nov 20, 2019"/>
        <s v="Nov 19, 2019"/>
        <s v="Nov 18, 2019"/>
        <s v="Nov 15, 2019"/>
        <s v="Nov 14, 2019"/>
        <s v="Nov 13, 2019 E"/>
        <s v="Nov 11, 2019"/>
        <s v="Nov 08, 2019"/>
        <s v="Nov 07, 2019"/>
        <s v="Nov 06, 2019"/>
        <s v="Nov 05, 2019"/>
        <s v="Nov 04, 2019"/>
        <s v="Nov 01, 2019"/>
        <s v="Oct 31, 2019"/>
        <s v="Oct 30, 2019"/>
        <s v="Oct 29, 2019"/>
        <s v="Oct 27, 2019"/>
        <s v="Oct 25, 2019"/>
        <s v="Oct 24, 2019"/>
        <s v="Oct 23, 2019"/>
        <s v="Oct 22, 2019"/>
        <s v="Oct 18, 2019"/>
        <s v="Oct 17, 2019"/>
        <s v="Oct 16, 2019"/>
        <s v="Oct 15, 2019"/>
        <s v="Oct 14, 2019"/>
        <s v="Oct 11, 2019"/>
        <s v="Oct 10, 2019"/>
        <s v="Oct 09, 2019"/>
        <s v="Oct 07, 2019"/>
        <s v="Oct 04, 2019"/>
        <s v="Oct 03, 2019"/>
        <s v="Oct 01, 2019"/>
        <s v="Sep 30, 2019"/>
        <s v="Sep 27, 2019"/>
        <s v="Sep 26, 2019"/>
        <s v="Sep 25, 2019"/>
        <s v="Sep 24, 2019"/>
        <s v="Sep 23, 2019"/>
        <s v="Sep 20, 2019"/>
        <s v="Sep 19, 2019"/>
        <s v="Sep 18, 2019"/>
        <s v="Sep 17, 2019"/>
        <s v="Sep 16, 2019"/>
        <s v="Sep 13, 2019"/>
        <s v="Sep 12, 2019"/>
        <s v="Sep 11, 2019"/>
        <s v="Sep 09, 2019"/>
        <s v="Sep 06, 2019"/>
        <s v="Sep 05, 2019"/>
        <s v="Sep 04, 2019"/>
        <s v="Sep 03, 2019"/>
        <s v="Aug 30, 2019"/>
        <s v="Aug 29, 2019"/>
        <s v="Aug 28, 2019"/>
        <s v="Aug 27, 2019"/>
        <s v="Aug 26, 2019"/>
        <s v="Aug 23, 2019"/>
        <s v="Aug 22, 2019"/>
        <s v="Aug 21, 2019"/>
        <s v="Aug 20, 2019"/>
        <s v="Aug 19, 2019"/>
        <s v="Aug 16, 2019"/>
        <s v="Aug 14, 2019"/>
        <s v="Aug 13, 2019"/>
        <s v="Aug 09, 2019"/>
        <s v="Aug 08, 2019"/>
        <s v="Aug 07, 2019 E"/>
        <s v="Aug 06, 2019"/>
        <s v="Aug 05, 2019"/>
        <s v="Aug 02, 2019"/>
        <s v="Aug 01, 2019"/>
        <s v="Jul 31, 2019"/>
        <s v="Jul 30, 2019"/>
        <s v="Jul 29, 2019"/>
        <s v="Jul 26, 2019"/>
        <s v="Jul 25, 2019"/>
        <s v="Jul 24, 2019"/>
        <s v="Jul 23, 2019"/>
        <s v="Jul 22, 2019"/>
        <s v="Jul 19, 2019"/>
        <s v="Jul 18, 2019"/>
        <s v="Jul 17, 2019"/>
        <s v="Jul 16, 2019"/>
        <s v="Jul 15, 2019"/>
        <s v="Jul 12, 2019"/>
        <s v="Jul 11, 2019"/>
        <s v="Jul 10, 2019"/>
        <s v="Jul 09, 2019"/>
        <s v="Jul 08, 2019"/>
        <s v="Jul 05, 2019"/>
        <s v="Jul 04, 2019"/>
        <s v="Jul 03, 2019"/>
        <s v="Jul 02, 2019"/>
        <s v="Jul 01, 2019"/>
        <s v="Jun 28, 2019"/>
        <s v="Jun 27, 2019"/>
        <s v="Jun 26, 2019"/>
        <s v="Jun 25, 2019"/>
        <s v="Jun 24, 2019"/>
        <s v="Jun 21, 2019"/>
        <s v="Jun 20, 2019"/>
        <s v="Jun 19, 2019"/>
        <s v="Jun 18, 2019"/>
        <s v="Jun 17, 2019"/>
        <s v="Jun 14, 2019"/>
        <s v="Jun 13, 2019"/>
        <s v="Jun 12, 2019"/>
        <s v="Jun 11, 2019"/>
        <s v="Jun 10, 2019"/>
        <s v="Jun 07, 2019"/>
        <s v="Jun 06, 2019"/>
        <s v="Jun 04, 2019"/>
        <s v="Jun 03, 2019"/>
        <s v="May 31, 2019"/>
        <s v="May 30, 2019"/>
        <s v="May 29, 2019"/>
        <s v="May 28, 2019"/>
        <s v="May 27, 2019"/>
        <s v="May 24, 2019"/>
        <s v="May 23, 2019"/>
        <s v="May 22, 2019"/>
        <s v="May 21, 2019"/>
        <s v="May 20, 2019"/>
        <s v="May 17, 2019"/>
        <s v="May 16, 2019"/>
        <s v="May 15, 2019 E"/>
        <s v="May 14, 2019"/>
        <s v="May 13, 2019"/>
        <s v="May 10, 2019"/>
        <s v="May 09, 2019"/>
        <s v="May 08, 2019"/>
        <s v="May 07, 2019"/>
        <s v="May 06, 2019"/>
        <s v="May 03, 2019"/>
        <s v="May 02, 2019"/>
        <s v="Apr 30, 2019"/>
        <s v="Apr 26, 2019"/>
        <s v="Apr 25, 2019"/>
        <s v="Apr 24, 2019"/>
        <s v="Apr 23, 2019"/>
        <s v="Apr 22, 2019"/>
        <s v="Apr 18, 2019"/>
        <s v="Apr 16, 2019"/>
        <s v="Apr 15, 2019"/>
        <s v="Apr 12, 2019"/>
        <s v="Apr 11, 2019"/>
        <s v="Apr 10, 2019"/>
        <s v="Apr 09, 2019"/>
        <s v="Apr 08, 2019"/>
        <s v="Apr 05, 2019"/>
        <s v="Apr 04, 2019"/>
        <s v="Apr 03, 2019"/>
        <s v="Apr 02, 2019"/>
        <s v="Apr 01, 2019"/>
        <s v="Mar 29, 2019"/>
        <s v="Mar 28, 2019"/>
        <s v="Mar 27, 2019"/>
        <s v="Mar 26, 2019"/>
        <s v="Mar 25, 2019"/>
        <s v="Mar 22, 2019"/>
        <s v="Mar 20, 2019"/>
        <s v="Mar 19, 2019"/>
        <s v="Mar 18, 2019"/>
        <s v="Mar 15, 2019"/>
        <s v="Mar 14, 2019"/>
        <s v="Mar 13, 2019"/>
        <s v="Mar 12, 2019"/>
        <s v="Mar 11, 2019"/>
        <s v="Mar 08, 2019"/>
        <s v="Mar 07, 2019"/>
        <s v="Mar 06, 2019"/>
        <s v="Mar 05, 2019"/>
        <s v="Mar 01, 2019"/>
        <s v="Feb 28, 2019"/>
        <s v="Feb 27, 2019"/>
        <s v="Feb 26, 2019"/>
        <s v="Feb 25, 2019"/>
        <s v="Feb 22, 2019"/>
        <s v="Feb 21, 2019"/>
        <s v="Feb 20, 2019"/>
        <s v="Feb 19, 2019"/>
        <s v="Feb 18, 2019"/>
        <s v="Feb 15, 2019"/>
        <s v="Feb 14, 2019"/>
        <s v="Feb 13, 2019"/>
        <s v="Feb 12, 2019"/>
        <s v="Feb 11, 2019"/>
        <s v="Feb 08, 2019"/>
        <s v="Feb 07, 2019 E"/>
        <s v="Feb 06, 2019"/>
        <s v="Feb 05, 2019"/>
        <s v="Feb 04, 2019"/>
        <s v="Feb 01, 2019"/>
        <s v="Jan 31, 2019"/>
        <s v="Jan 30, 2019"/>
        <s v="Jan 29, 2019"/>
        <s v="Jan 28, 2019"/>
        <s v="Jan 25, 2019"/>
        <s v="Jan 24, 2019"/>
        <s v="Jan 23, 2019"/>
        <s v="Jan 22, 2019"/>
        <s v="Jan 21, 2019"/>
        <s v="Jan 18, 2019"/>
        <s v="Jan 17, 2019"/>
        <s v="Jan 16, 2019"/>
        <s v="Jan 15, 2019"/>
        <s v="Jan 14, 2019"/>
        <s v="Jan 11, 2019"/>
        <s v="Jan 10, 2019"/>
        <s v="Jan 09, 2019"/>
        <s v="Jan 08, 2019"/>
        <s v="Jan 07, 2019"/>
        <s v="Jan 04, 2019"/>
        <s v="Jan 03, 2019"/>
        <s v="Jan 02, 2019"/>
        <s v="Jan 01, 2019"/>
      </sharedItems>
    </cacheField>
    <cacheField name="Price" numFmtId="0">
      <sharedItems containsSemiMixedTypes="0" containsString="0" containsNumber="1" minValue="30.25" maxValue="2970.5"/>
    </cacheField>
    <cacheField name="Open" numFmtId="0">
      <sharedItems containsSemiMixedTypes="0" containsString="0" containsNumber="1" minValue="30.25" maxValue="3035"/>
    </cacheField>
    <cacheField name="High" numFmtId="0">
      <sharedItems containsSemiMixedTypes="0" containsString="0" containsNumber="1" minValue="31.45" maxValue="3050"/>
    </cacheField>
    <cacheField name="Low" numFmtId="0">
      <sharedItems containsSemiMixedTypes="0" containsString="0" containsNumber="1" minValue="30.15" maxValue="2850"/>
    </cacheField>
    <cacheField name="Volume" numFmtId="0">
      <sharedItems containsMixedTypes="1" containsNumber="1" containsInteger="1" minValue="0" maxValue="0"/>
    </cacheField>
    <cacheField name="Chg%" numFmtId="10">
      <sharedItems containsSemiMixedTypes="0" containsString="0" containsNumber="1" minValue="-0.2" maxValue="0.2"/>
    </cacheField>
    <cacheField name="Digit" numFmtId="0">
      <sharedItems count="10">
        <s v="2"/>
        <s v="6"/>
        <s v="1"/>
        <s v="3"/>
        <s v="8"/>
        <s v="9"/>
        <s v="7"/>
        <s v="5"/>
        <s v="4"/>
        <s v="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7">
  <r>
    <x v="0"/>
    <n v="1924.95"/>
    <n v="1929"/>
    <n v="1942.45"/>
    <n v="1915"/>
    <s v="237.70K"/>
    <n v="1.1999999999999999E-3"/>
    <x v="0"/>
  </r>
  <r>
    <x v="1"/>
    <n v="1922.65"/>
    <n v="1915"/>
    <n v="1930"/>
    <n v="1866.7"/>
    <s v="680.14K"/>
    <n v="9.2999999999999992E-3"/>
    <x v="1"/>
  </r>
  <r>
    <x v="2"/>
    <n v="1904.95"/>
    <n v="1926"/>
    <n v="1962.1"/>
    <n v="1880.05"/>
    <s v="1.18M"/>
    <n v="-1.1299999999999999E-2"/>
    <x v="2"/>
  </r>
  <r>
    <x v="3"/>
    <n v="1926.65"/>
    <n v="1963.7"/>
    <n v="1964"/>
    <n v="1920"/>
    <s v="1.25M"/>
    <n v="-1.4500000000000001E-2"/>
    <x v="2"/>
  </r>
  <r>
    <x v="4"/>
    <n v="1955.05"/>
    <n v="1919"/>
    <n v="1975"/>
    <n v="1911.65"/>
    <s v="2.40M"/>
    <n v="2.64E-2"/>
    <x v="0"/>
  </r>
  <r>
    <x v="5"/>
    <n v="1904.75"/>
    <n v="1910.05"/>
    <n v="1930.75"/>
    <n v="1891.65"/>
    <s v="1.70M"/>
    <n v="2.0999999999999999E-3"/>
    <x v="2"/>
  </r>
  <r>
    <x v="6"/>
    <n v="1900.75"/>
    <n v="1868"/>
    <n v="1959.7"/>
    <n v="1857.15"/>
    <s v="3.18M"/>
    <n v="2.6200000000000001E-2"/>
    <x v="3"/>
  </r>
  <r>
    <x v="7"/>
    <n v="1852.25"/>
    <n v="1813"/>
    <n v="1882.95"/>
    <n v="1796.4"/>
    <s v="2.63M"/>
    <n v="2.0199999999999999E-2"/>
    <x v="0"/>
  </r>
  <r>
    <x v="8"/>
    <n v="1815.55"/>
    <n v="1853"/>
    <n v="1861.5"/>
    <n v="1734.3"/>
    <s v="1.77M"/>
    <n v="-1.47E-2"/>
    <x v="2"/>
  </r>
  <r>
    <x v="9"/>
    <n v="1842.6"/>
    <n v="1888.05"/>
    <n v="1908"/>
    <n v="1830"/>
    <s v="2.38M"/>
    <n v="-2.0299999999999999E-2"/>
    <x v="0"/>
  </r>
  <r>
    <x v="10"/>
    <n v="1880.7"/>
    <n v="1836.9"/>
    <n v="1918"/>
    <n v="1805.55"/>
    <s v="3.16M"/>
    <n v="2.8899999999999999E-2"/>
    <x v="3"/>
  </r>
  <r>
    <x v="11"/>
    <n v="1827.95"/>
    <n v="1884.1"/>
    <n v="1918"/>
    <n v="1820"/>
    <s v="1.70M"/>
    <n v="-2.0400000000000001E-2"/>
    <x v="2"/>
  </r>
  <r>
    <x v="12"/>
    <n v="1866"/>
    <n v="1749.5"/>
    <n v="1990"/>
    <n v="1746"/>
    <s v="8.93M"/>
    <n v="8.3799999999999999E-2"/>
    <x v="4"/>
  </r>
  <r>
    <x v="13"/>
    <n v="1721.65"/>
    <n v="1668.65"/>
    <n v="1744.95"/>
    <n v="1653"/>
    <s v="1.98M"/>
    <n v="3.1800000000000002E-2"/>
    <x v="2"/>
  </r>
  <r>
    <x v="14"/>
    <n v="1668.65"/>
    <n v="1684"/>
    <n v="1698"/>
    <n v="1651.6"/>
    <s v="1.07M"/>
    <n v="-3.3E-3"/>
    <x v="2"/>
  </r>
  <r>
    <x v="15"/>
    <n v="1674.25"/>
    <n v="1681.9"/>
    <n v="1698.95"/>
    <n v="1663.85"/>
    <s v="946.22K"/>
    <n v="5.0000000000000001E-3"/>
    <x v="5"/>
  </r>
  <r>
    <x v="16"/>
    <n v="1665.95"/>
    <n v="1689"/>
    <n v="1706"/>
    <n v="1655.65"/>
    <s v="1.74M"/>
    <n v="-2.0999999999999999E-3"/>
    <x v="2"/>
  </r>
  <r>
    <x v="17"/>
    <n v="1669.45"/>
    <n v="1680"/>
    <n v="1694.9"/>
    <n v="1665.05"/>
    <s v="802.67K"/>
    <n v="-6.0000000000000001E-3"/>
    <x v="4"/>
  </r>
  <r>
    <x v="18"/>
    <n v="1679.45"/>
    <n v="1720"/>
    <n v="1722"/>
    <n v="1674"/>
    <s v="992.52K"/>
    <n v="-2.1000000000000001E-2"/>
    <x v="5"/>
  </r>
  <r>
    <x v="19"/>
    <n v="1715.5"/>
    <n v="1684.95"/>
    <n v="1750"/>
    <n v="1673.45"/>
    <s v="3.44M"/>
    <n v="3.0499999999999999E-2"/>
    <x v="3"/>
  </r>
  <r>
    <x v="20"/>
    <n v="1664.8"/>
    <n v="1647"/>
    <n v="1677"/>
    <n v="1636.05"/>
    <s v="1.09M"/>
    <n v="1.43E-2"/>
    <x v="2"/>
  </r>
  <r>
    <x v="21"/>
    <n v="1641.35"/>
    <n v="1687.95"/>
    <n v="1687.95"/>
    <n v="1629"/>
    <s v="9.49M"/>
    <n v="-2.35E-2"/>
    <x v="5"/>
  </r>
  <r>
    <x v="22"/>
    <n v="1680.9"/>
    <n v="1740"/>
    <n v="1745"/>
    <n v="1632"/>
    <s v="1.59M"/>
    <n v="3.8E-3"/>
    <x v="2"/>
  </r>
  <r>
    <x v="23"/>
    <n v="1674.5"/>
    <n v="1580"/>
    <n v="1699.95"/>
    <n v="1579.1"/>
    <s v="1.09M"/>
    <n v="6.6100000000000006E-2"/>
    <x v="2"/>
  </r>
  <r>
    <x v="24"/>
    <n v="1570.75"/>
    <n v="1610"/>
    <n v="1619.15"/>
    <n v="1562.75"/>
    <s v="796.19K"/>
    <n v="-1.0999999999999999E-2"/>
    <x v="6"/>
  </r>
  <r>
    <x v="25"/>
    <n v="1588.25"/>
    <n v="1615"/>
    <n v="1629"/>
    <n v="1565.65"/>
    <s v="994.21K"/>
    <n v="-1.66E-2"/>
    <x v="5"/>
  </r>
  <r>
    <x v="26"/>
    <n v="1615"/>
    <n v="1653"/>
    <n v="1656.95"/>
    <n v="1605.1"/>
    <s v="1.15M"/>
    <n v="-3.1099999999999999E-2"/>
    <x v="2"/>
  </r>
  <r>
    <x v="27"/>
    <n v="1666.8"/>
    <n v="1693.5"/>
    <n v="1693.8"/>
    <n v="1660"/>
    <s v="961.31K"/>
    <n v="-1.6500000000000001E-2"/>
    <x v="5"/>
  </r>
  <r>
    <x v="28"/>
    <n v="1694.8"/>
    <n v="1725"/>
    <n v="1727.1"/>
    <n v="1685"/>
    <s v="687.29K"/>
    <n v="-9.2999999999999992E-3"/>
    <x v="1"/>
  </r>
  <r>
    <x v="29"/>
    <n v="1710.7"/>
    <n v="1725.6"/>
    <n v="1746.1"/>
    <n v="1705.1"/>
    <s v="620.51K"/>
    <n v="-2E-3"/>
    <x v="1"/>
  </r>
  <r>
    <x v="30"/>
    <n v="1714.15"/>
    <n v="1739"/>
    <n v="1762.05"/>
    <n v="1702"/>
    <s v="985.47K"/>
    <n v="-5.3E-3"/>
    <x v="5"/>
  </r>
  <r>
    <x v="31"/>
    <n v="1723.25"/>
    <n v="1704"/>
    <n v="1755"/>
    <n v="1691"/>
    <s v="2.42M"/>
    <n v="2.3699999999999999E-2"/>
    <x v="0"/>
  </r>
  <r>
    <x v="32"/>
    <n v="1683.4"/>
    <n v="1698.05"/>
    <n v="1725"/>
    <n v="1679.05"/>
    <s v="939.53K"/>
    <n v="2E-3"/>
    <x v="5"/>
  </r>
  <r>
    <x v="33"/>
    <n v="1680.05"/>
    <n v="1685.3"/>
    <n v="1714"/>
    <n v="1665"/>
    <s v="1.14M"/>
    <n v="3.5999999999999999E-3"/>
    <x v="2"/>
  </r>
  <r>
    <x v="34"/>
    <n v="1674"/>
    <n v="1695"/>
    <n v="1700"/>
    <n v="1660"/>
    <s v="871.73K"/>
    <n v="-1.09E-2"/>
    <x v="4"/>
  </r>
  <r>
    <x v="35"/>
    <n v="1692.5"/>
    <n v="1706.55"/>
    <n v="1723"/>
    <n v="1675.05"/>
    <s v="1.49M"/>
    <n v="-2.8E-3"/>
    <x v="2"/>
  </r>
  <r>
    <x v="36"/>
    <n v="1697.25"/>
    <n v="1699"/>
    <n v="1747.4"/>
    <n v="1610"/>
    <s v="8.06M"/>
    <n v="5.8400000000000001E-2"/>
    <x v="4"/>
  </r>
  <r>
    <x v="37"/>
    <n v="1603.55"/>
    <n v="1598.8"/>
    <n v="1616"/>
    <n v="1565.7"/>
    <s v="1.03M"/>
    <n v="3.2000000000000002E-3"/>
    <x v="2"/>
  </r>
  <r>
    <x v="38"/>
    <n v="1598.4"/>
    <n v="1598"/>
    <n v="1620"/>
    <n v="1585"/>
    <s v="912.76K"/>
    <n v="8.9999999999999998E-4"/>
    <x v="5"/>
  </r>
  <r>
    <x v="39"/>
    <n v="1597"/>
    <n v="1570"/>
    <n v="1616.5"/>
    <n v="1545"/>
    <s v="1.16M"/>
    <n v="2.3099999999999999E-2"/>
    <x v="2"/>
  </r>
  <r>
    <x v="40"/>
    <n v="1561"/>
    <n v="1605.1"/>
    <n v="1608.4"/>
    <n v="1555"/>
    <s v="1.16M"/>
    <n v="-2.5000000000000001E-2"/>
    <x v="2"/>
  </r>
  <r>
    <x v="41"/>
    <n v="1601.1"/>
    <n v="1644"/>
    <n v="1657.95"/>
    <n v="1570.05"/>
    <s v="2.12M"/>
    <n v="5.9999999999999995E-4"/>
    <x v="0"/>
  </r>
  <r>
    <x v="42"/>
    <n v="1600.2"/>
    <n v="1555"/>
    <n v="1632"/>
    <n v="1551.55"/>
    <s v="2.81M"/>
    <n v="4.3799999999999999E-2"/>
    <x v="0"/>
  </r>
  <r>
    <x v="43"/>
    <n v="1533.1"/>
    <n v="1543"/>
    <n v="1546"/>
    <n v="1500"/>
    <s v="1.06M"/>
    <n v="8.8999999999999999E-3"/>
    <x v="2"/>
  </r>
  <r>
    <x v="44"/>
    <n v="1519.55"/>
    <n v="1390.05"/>
    <n v="1549"/>
    <n v="1390.05"/>
    <s v="2.13M"/>
    <n v="4.6399999999999997E-2"/>
    <x v="0"/>
  </r>
  <r>
    <x v="45"/>
    <n v="1452.15"/>
    <n v="1539.75"/>
    <n v="1569.4"/>
    <n v="1385"/>
    <s v="2.23M"/>
    <n v="-5.1999999999999998E-2"/>
    <x v="0"/>
  </r>
  <r>
    <x v="46"/>
    <n v="1531.8"/>
    <n v="1530.5"/>
    <n v="1555"/>
    <n v="1506"/>
    <s v="965.11K"/>
    <n v="4.7000000000000002E-3"/>
    <x v="5"/>
  </r>
  <r>
    <x v="47"/>
    <n v="1524.65"/>
    <n v="1518.95"/>
    <n v="1544.85"/>
    <n v="1500.25"/>
    <s v="1.08M"/>
    <n v="-1.2999999999999999E-3"/>
    <x v="2"/>
  </r>
  <r>
    <x v="48"/>
    <n v="1526.65"/>
    <n v="1527.65"/>
    <n v="1541"/>
    <n v="1501.4"/>
    <s v="1.70M"/>
    <n v="1.2200000000000001E-2"/>
    <x v="2"/>
  </r>
  <r>
    <x v="49"/>
    <n v="1508.3"/>
    <n v="1435.95"/>
    <n v="1535"/>
    <n v="1435.95"/>
    <s v="3.44M"/>
    <n v="5.6500000000000002E-2"/>
    <x v="3"/>
  </r>
  <r>
    <x v="50"/>
    <n v="1427.7"/>
    <n v="1459"/>
    <n v="1459.95"/>
    <n v="1375"/>
    <s v="2.83M"/>
    <n v="-2.47E-2"/>
    <x v="0"/>
  </r>
  <r>
    <x v="51"/>
    <n v="1463.9"/>
    <n v="1532.85"/>
    <n v="1539.9"/>
    <n v="1453.5"/>
    <s v="2.01M"/>
    <n v="-4.3200000000000002E-2"/>
    <x v="0"/>
  </r>
  <r>
    <x v="52"/>
    <n v="1530"/>
    <n v="1554.4"/>
    <n v="1579"/>
    <n v="1475"/>
    <s v="2.71M"/>
    <n v="-1.3100000000000001E-2"/>
    <x v="0"/>
  </r>
  <r>
    <x v="53"/>
    <n v="1550.3"/>
    <n v="1645"/>
    <n v="1668.8"/>
    <n v="1495"/>
    <s v="5.41M"/>
    <n v="-4.5499999999999999E-2"/>
    <x v="7"/>
  </r>
  <r>
    <x v="54"/>
    <n v="1624.15"/>
    <n v="1580"/>
    <n v="1700"/>
    <n v="1565"/>
    <s v="10.88M"/>
    <n v="3.8800000000000001E-2"/>
    <x v="2"/>
  </r>
  <r>
    <x v="55"/>
    <n v="1563.45"/>
    <n v="1474.5"/>
    <n v="1608"/>
    <n v="1463.25"/>
    <s v="19.69M"/>
    <n v="0.15939999999999999"/>
    <x v="2"/>
  </r>
  <r>
    <x v="56"/>
    <n v="1348.5"/>
    <n v="1126"/>
    <n v="1348.5"/>
    <n v="1096.0999999999999"/>
    <s v="16.96M"/>
    <n v="0.2"/>
    <x v="2"/>
  </r>
  <r>
    <x v="57"/>
    <n v="1123.75"/>
    <n v="1160"/>
    <n v="1184"/>
    <n v="1092.55"/>
    <s v="6.00M"/>
    <n v="9.4700000000000006E-2"/>
    <x v="1"/>
  </r>
  <r>
    <x v="58"/>
    <n v="1026.5"/>
    <n v="1042"/>
    <n v="1045"/>
    <n v="1020"/>
    <s v="1.18M"/>
    <n v="-2.2000000000000001E-3"/>
    <x v="2"/>
  </r>
  <r>
    <x v="59"/>
    <n v="1028.8"/>
    <n v="1040"/>
    <n v="1040"/>
    <n v="1006.25"/>
    <s v="4.25M"/>
    <n v="-1.24E-2"/>
    <x v="8"/>
  </r>
  <r>
    <x v="60"/>
    <n v="1041.7"/>
    <n v="1089.6500000000001"/>
    <n v="1124.9000000000001"/>
    <n v="1021.5"/>
    <s v="6.65M"/>
    <n v="-1.0500000000000001E-2"/>
    <x v="1"/>
  </r>
  <r>
    <x v="61"/>
    <n v="1052.8"/>
    <n v="955"/>
    <n v="1099"/>
    <n v="955"/>
    <s v="11.57M"/>
    <n v="0.1225"/>
    <x v="2"/>
  </r>
  <r>
    <x v="62"/>
    <n v="937.9"/>
    <n v="936"/>
    <n v="952.8"/>
    <n v="920"/>
    <s v="738.02K"/>
    <n v="7.7000000000000002E-3"/>
    <x v="6"/>
  </r>
  <r>
    <x v="63"/>
    <n v="930.7"/>
    <n v="920"/>
    <n v="935"/>
    <n v="910.2"/>
    <s v="350.09K"/>
    <n v="1.78E-2"/>
    <x v="3"/>
  </r>
  <r>
    <x v="64"/>
    <n v="914.45"/>
    <n v="925.95"/>
    <n v="929.95"/>
    <n v="910"/>
    <s v="288.74K"/>
    <n v="-1.3100000000000001E-2"/>
    <x v="0"/>
  </r>
  <r>
    <x v="65"/>
    <n v="926.6"/>
    <n v="926.2"/>
    <n v="936.85"/>
    <n v="920"/>
    <s v="377.89K"/>
    <n v="4.0000000000000002E-4"/>
    <x v="3"/>
  </r>
  <r>
    <x v="66"/>
    <n v="926.2"/>
    <n v="935"/>
    <n v="938"/>
    <n v="915.15"/>
    <s v="472.98K"/>
    <n v="-1.06E-2"/>
    <x v="8"/>
  </r>
  <r>
    <x v="67"/>
    <n v="936.1"/>
    <n v="941.35"/>
    <n v="943.65"/>
    <n v="930"/>
    <s v="341.14K"/>
    <n v="-5.5999999999999999E-3"/>
    <x v="3"/>
  </r>
  <r>
    <x v="68"/>
    <n v="941.35"/>
    <n v="948"/>
    <n v="949.5"/>
    <n v="939.35"/>
    <s v="353.02K"/>
    <n v="-9.2999999999999992E-3"/>
    <x v="3"/>
  </r>
  <r>
    <x v="69"/>
    <n v="950.15"/>
    <n v="952"/>
    <n v="954.9"/>
    <n v="940.05"/>
    <s v="412.64K"/>
    <n v="1.06E-2"/>
    <x v="8"/>
  </r>
  <r>
    <x v="70"/>
    <n v="940.15"/>
    <n v="942.05"/>
    <n v="946.9"/>
    <n v="932.6"/>
    <s v="341.11K"/>
    <n v="-7.7999999999999996E-3"/>
    <x v="3"/>
  </r>
  <r>
    <x v="71"/>
    <n v="947.5"/>
    <n v="942.95"/>
    <n v="952.7"/>
    <n v="942.95"/>
    <s v="152.07K"/>
    <n v="9.4000000000000004E-3"/>
    <x v="2"/>
  </r>
  <r>
    <x v="72"/>
    <n v="938.7"/>
    <n v="942.8"/>
    <n v="946.2"/>
    <n v="927.05"/>
    <s v="311.27K"/>
    <n v="5.9999999999999995E-4"/>
    <x v="3"/>
  </r>
  <r>
    <x v="73"/>
    <n v="938.1"/>
    <n v="953"/>
    <n v="953.7"/>
    <n v="933.5"/>
    <s v="359.92K"/>
    <n v="-8.9999999999999993E-3"/>
    <x v="3"/>
  </r>
  <r>
    <x v="74"/>
    <n v="946.65"/>
    <n v="934.95"/>
    <n v="950.6"/>
    <n v="932"/>
    <s v="492.82K"/>
    <n v="1.5599999999999999E-2"/>
    <x v="8"/>
  </r>
  <r>
    <x v="75"/>
    <n v="932.15"/>
    <n v="934.7"/>
    <n v="953.25"/>
    <n v="916.85"/>
    <s v="919.79K"/>
    <n v="6.1000000000000004E-3"/>
    <x v="5"/>
  </r>
  <r>
    <x v="76"/>
    <n v="926.5"/>
    <n v="909.9"/>
    <n v="929.8"/>
    <n v="908"/>
    <s v="619.39K"/>
    <n v="2.64E-2"/>
    <x v="1"/>
  </r>
  <r>
    <x v="77"/>
    <n v="902.7"/>
    <n v="898.95"/>
    <n v="907.3"/>
    <n v="897"/>
    <s v="286.93K"/>
    <n v="1.1900000000000001E-2"/>
    <x v="0"/>
  </r>
  <r>
    <x v="78"/>
    <n v="892.1"/>
    <n v="894"/>
    <n v="912.95"/>
    <n v="884"/>
    <s v="510.41K"/>
    <n v="1.35E-2"/>
    <x v="7"/>
  </r>
  <r>
    <x v="79"/>
    <n v="880.25"/>
    <n v="914.7"/>
    <n v="921.7"/>
    <n v="876"/>
    <s v="551.73K"/>
    <n v="-3.44E-2"/>
    <x v="7"/>
  </r>
  <r>
    <x v="80"/>
    <n v="911.65"/>
    <n v="920"/>
    <n v="933.35"/>
    <n v="904"/>
    <s v="713.14K"/>
    <n v="-3.8999999999999998E-3"/>
    <x v="6"/>
  </r>
  <r>
    <x v="81"/>
    <n v="915.25"/>
    <n v="875"/>
    <n v="939.8"/>
    <n v="868.45"/>
    <s v="2.04M"/>
    <n v="5.0900000000000001E-2"/>
    <x v="0"/>
  </r>
  <r>
    <x v="82"/>
    <n v="870.9"/>
    <n v="852.85"/>
    <n v="896.6"/>
    <n v="852.85"/>
    <s v="902.42K"/>
    <n v="2.6800000000000001E-2"/>
    <x v="5"/>
  </r>
  <r>
    <x v="83"/>
    <n v="848.15"/>
    <n v="866.5"/>
    <n v="869.6"/>
    <n v="815.55"/>
    <s v="1.14M"/>
    <n v="-3.2000000000000001E-2"/>
    <x v="2"/>
  </r>
  <r>
    <x v="84"/>
    <n v="876.15"/>
    <n v="881"/>
    <n v="899"/>
    <n v="863.75"/>
    <s v="464.13K"/>
    <n v="-5.3E-3"/>
    <x v="8"/>
  </r>
  <r>
    <x v="85"/>
    <n v="880.8"/>
    <n v="928"/>
    <n v="929.95"/>
    <n v="875"/>
    <s v="695.29K"/>
    <n v="-4.2799999999999998E-2"/>
    <x v="1"/>
  </r>
  <r>
    <x v="86"/>
    <n v="920.15"/>
    <n v="938.5"/>
    <n v="946.8"/>
    <n v="915.75"/>
    <s v="625.76K"/>
    <n v="-1.38E-2"/>
    <x v="1"/>
  </r>
  <r>
    <x v="87"/>
    <n v="933"/>
    <n v="937"/>
    <n v="942.95"/>
    <n v="922.35"/>
    <s v="291.74K"/>
    <n v="-6.4000000000000003E-3"/>
    <x v="0"/>
  </r>
  <r>
    <x v="88"/>
    <n v="939.05"/>
    <n v="949.4"/>
    <n v="953.95"/>
    <n v="937"/>
    <s v="281.56K"/>
    <n v="-1.01E-2"/>
    <x v="0"/>
  </r>
  <r>
    <x v="89"/>
    <n v="948.65"/>
    <n v="949.95"/>
    <n v="958.45"/>
    <n v="945.2"/>
    <s v="363.32K"/>
    <n v="1.0500000000000001E-2"/>
    <x v="3"/>
  </r>
  <r>
    <x v="90"/>
    <n v="938.8"/>
    <n v="950"/>
    <n v="956.6"/>
    <n v="936"/>
    <s v="376.85K"/>
    <n v="-1.06E-2"/>
    <x v="3"/>
  </r>
  <r>
    <x v="91"/>
    <n v="948.9"/>
    <n v="949.95"/>
    <n v="952.5"/>
    <n v="941.7"/>
    <s v="290.19K"/>
    <n v="2.9999999999999997E-4"/>
    <x v="0"/>
  </r>
  <r>
    <x v="92"/>
    <n v="948.65"/>
    <n v="965.95"/>
    <n v="969.95"/>
    <n v="945.15"/>
    <s v="353.63K"/>
    <n v="-1.43E-2"/>
    <x v="3"/>
  </r>
  <r>
    <x v="93"/>
    <n v="962.45"/>
    <n v="949.65"/>
    <n v="970.85"/>
    <n v="946.3"/>
    <s v="775.85K"/>
    <n v="2.4199999999999999E-2"/>
    <x v="6"/>
  </r>
  <r>
    <x v="94"/>
    <n v="939.75"/>
    <n v="941.05"/>
    <n v="949"/>
    <n v="938"/>
    <s v="356.18K"/>
    <n v="8.9999999999999998E-4"/>
    <x v="3"/>
  </r>
  <r>
    <x v="95"/>
    <n v="938.95"/>
    <n v="955"/>
    <n v="955"/>
    <n v="935.65"/>
    <s v="574.85K"/>
    <n v="-2.3199999999999998E-2"/>
    <x v="7"/>
  </r>
  <r>
    <x v="96"/>
    <n v="961.25"/>
    <n v="965"/>
    <n v="968.95"/>
    <n v="958.55"/>
    <s v="359.02K"/>
    <n v="1.6999999999999999E-3"/>
    <x v="3"/>
  </r>
  <r>
    <x v="97"/>
    <n v="959.65"/>
    <n v="978.95"/>
    <n v="982.1"/>
    <n v="955"/>
    <s v="451.21K"/>
    <n v="-1.26E-2"/>
    <x v="8"/>
  </r>
  <r>
    <x v="98"/>
    <n v="971.9"/>
    <n v="975.05"/>
    <n v="997.4"/>
    <n v="965.25"/>
    <s v="755.64K"/>
    <n v="-2.0999999999999999E-3"/>
    <x v="6"/>
  </r>
  <r>
    <x v="99"/>
    <n v="973.95"/>
    <n v="995.1"/>
    <n v="997.95"/>
    <n v="970"/>
    <s v="500.85K"/>
    <n v="-1.34E-2"/>
    <x v="7"/>
  </r>
  <r>
    <x v="100"/>
    <n v="987.15"/>
    <n v="1005.05"/>
    <n v="1011.95"/>
    <n v="984"/>
    <s v="895.63K"/>
    <n v="-2.5000000000000001E-2"/>
    <x v="4"/>
  </r>
  <r>
    <x v="101"/>
    <n v="1012.45"/>
    <n v="1020"/>
    <n v="1021.25"/>
    <n v="1001"/>
    <s v="3.91M"/>
    <n v="-6.1999999999999998E-3"/>
    <x v="3"/>
  </r>
  <r>
    <x v="102"/>
    <n v="1018.75"/>
    <n v="1000"/>
    <n v="1020"/>
    <n v="998"/>
    <s v="5.38M"/>
    <n v="6.4000000000000003E-3"/>
    <x v="7"/>
  </r>
  <r>
    <x v="103"/>
    <n v="1012.3"/>
    <n v="1016.6"/>
    <n v="1016.6"/>
    <n v="999"/>
    <s v="5.54M"/>
    <n v="-1.5E-3"/>
    <x v="7"/>
  </r>
  <r>
    <x v="104"/>
    <n v="1013.8"/>
    <n v="1021.95"/>
    <n v="1021.95"/>
    <n v="1002.4"/>
    <s v="4.65M"/>
    <n v="-4.8999999999999998E-3"/>
    <x v="8"/>
  </r>
  <r>
    <x v="105"/>
    <n v="1018.8"/>
    <n v="1025"/>
    <n v="1025.45"/>
    <n v="999"/>
    <s v="6.84M"/>
    <n v="-4.4999999999999997E-3"/>
    <x v="1"/>
  </r>
  <r>
    <x v="106"/>
    <n v="1023.45"/>
    <n v="1017.45"/>
    <n v="1026"/>
    <n v="1007.9"/>
    <s v="8.25M"/>
    <n v="1.44E-2"/>
    <x v="4"/>
  </r>
  <r>
    <x v="107"/>
    <n v="1008.95"/>
    <n v="1004.95"/>
    <n v="1025.25"/>
    <n v="988.15"/>
    <s v="7.66M"/>
    <n v="4.0000000000000001E-3"/>
    <x v="6"/>
  </r>
  <r>
    <x v="108"/>
    <n v="1004.95"/>
    <n v="1015"/>
    <n v="1029.95"/>
    <n v="1001"/>
    <s v="5.21M"/>
    <n v="-1.5E-3"/>
    <x v="7"/>
  </r>
  <r>
    <x v="109"/>
    <n v="1006.45"/>
    <n v="990"/>
    <n v="1012"/>
    <n v="983.8"/>
    <s v="1.39M"/>
    <n v="2.3E-2"/>
    <x v="2"/>
  </r>
  <r>
    <x v="110"/>
    <n v="983.8"/>
    <n v="990.95"/>
    <n v="999.95"/>
    <n v="982"/>
    <s v="466.90K"/>
    <n v="-2E-3"/>
    <x v="8"/>
  </r>
  <r>
    <x v="111"/>
    <n v="985.8"/>
    <n v="1002.75"/>
    <n v="1002.9"/>
    <n v="967"/>
    <s v="962.20K"/>
    <n v="-1.89E-2"/>
    <x v="5"/>
  </r>
  <r>
    <x v="112"/>
    <n v="1004.8"/>
    <n v="1021.95"/>
    <n v="1026.95"/>
    <n v="985"/>
    <s v="7.83M"/>
    <n v="-9.7000000000000003E-3"/>
    <x v="6"/>
  </r>
  <r>
    <x v="113"/>
    <n v="1014.65"/>
    <n v="1017.95"/>
    <n v="1025.8499999999999"/>
    <n v="1002.8"/>
    <s v="7.21M"/>
    <n v="1.34E-2"/>
    <x v="6"/>
  </r>
  <r>
    <x v="114"/>
    <n v="1001.2"/>
    <n v="1002.65"/>
    <n v="1012.35"/>
    <n v="998"/>
    <s v="5.25M"/>
    <n v="-1.4E-3"/>
    <x v="7"/>
  </r>
  <r>
    <x v="115"/>
    <n v="1002.65"/>
    <n v="1009.85"/>
    <n v="1015.15"/>
    <n v="995"/>
    <s v="5.11M"/>
    <n v="-3.3999999999999998E-3"/>
    <x v="7"/>
  </r>
  <r>
    <x v="116"/>
    <n v="1006.1"/>
    <n v="963"/>
    <n v="1015"/>
    <n v="954"/>
    <s v="7.45M"/>
    <n v="4.5699999999999998E-2"/>
    <x v="6"/>
  </r>
  <r>
    <x v="117"/>
    <n v="962.1"/>
    <n v="959.2"/>
    <n v="968.5"/>
    <n v="951.7"/>
    <s v="5.11M"/>
    <n v="3.0000000000000001E-3"/>
    <x v="7"/>
  </r>
  <r>
    <x v="118"/>
    <n v="959.2"/>
    <n v="952.9"/>
    <n v="964"/>
    <n v="942"/>
    <s v="4.89M"/>
    <n v="1.06E-2"/>
    <x v="8"/>
  </r>
  <r>
    <x v="119"/>
    <n v="949.1"/>
    <n v="928.6"/>
    <n v="957"/>
    <n v="905.15"/>
    <s v="4.10M"/>
    <n v="2.1999999999999999E-2"/>
    <x v="8"/>
  </r>
  <r>
    <x v="120"/>
    <n v="928.65"/>
    <n v="932.05"/>
    <n v="959.85"/>
    <n v="920.7"/>
    <s v="4.44M"/>
    <n v="-4.3099999999999999E-2"/>
    <x v="8"/>
  </r>
  <r>
    <x v="121"/>
    <n v="970.5"/>
    <n v="974.5"/>
    <n v="977.85"/>
    <n v="966"/>
    <s v="705.10K"/>
    <n v="-4.1000000000000003E-3"/>
    <x v="6"/>
  </r>
  <r>
    <x v="122"/>
    <n v="974.5"/>
    <n v="984.05"/>
    <n v="985"/>
    <n v="963.05"/>
    <s v="1.47M"/>
    <n v="-5.7000000000000002E-3"/>
    <x v="2"/>
  </r>
  <r>
    <x v="123"/>
    <n v="980.1"/>
    <n v="997.1"/>
    <n v="998.5"/>
    <n v="965.6"/>
    <s v="650.63K"/>
    <n v="6.9999999999999999E-4"/>
    <x v="1"/>
  </r>
  <r>
    <x v="124"/>
    <n v="979.45"/>
    <n v="985.4"/>
    <n v="995"/>
    <n v="973"/>
    <s v="589.83K"/>
    <n v="-4.3E-3"/>
    <x v="7"/>
  </r>
  <r>
    <x v="125"/>
    <n v="983.65"/>
    <n v="985"/>
    <n v="1001.95"/>
    <n v="977.1"/>
    <s v="949.99K"/>
    <n v="1.2500000000000001E-2"/>
    <x v="5"/>
  </r>
  <r>
    <x v="126"/>
    <n v="971.5"/>
    <n v="1020.8"/>
    <n v="1024.8"/>
    <n v="953"/>
    <s v="1.55M"/>
    <n v="-4.2999999999999997E-2"/>
    <x v="2"/>
  </r>
  <r>
    <x v="127"/>
    <n v="1015.1"/>
    <n v="1029.9000000000001"/>
    <n v="1044.8499999999999"/>
    <n v="1009.15"/>
    <s v="1.86M"/>
    <n v="-4.8999999999999998E-3"/>
    <x v="2"/>
  </r>
  <r>
    <x v="128"/>
    <n v="1020.05"/>
    <n v="1006.4"/>
    <n v="1035"/>
    <n v="1003.4"/>
    <s v="2.53M"/>
    <n v="2.5399999999999999E-2"/>
    <x v="0"/>
  </r>
  <r>
    <x v="129"/>
    <n v="994.75"/>
    <n v="940.55"/>
    <n v="1024.95"/>
    <n v="938.15"/>
    <s v="5.52M"/>
    <n v="6.5600000000000006E-2"/>
    <x v="7"/>
  </r>
  <r>
    <x v="130"/>
    <n v="933.5"/>
    <n v="955"/>
    <n v="959.65"/>
    <n v="930"/>
    <s v="1.20M"/>
    <n v="-1.5800000000000002E-2"/>
    <x v="2"/>
  </r>
  <r>
    <x v="131"/>
    <n v="948.5"/>
    <n v="956.6"/>
    <n v="962.75"/>
    <n v="942.8"/>
    <s v="812.63K"/>
    <n v="-2.8999999999999998E-3"/>
    <x v="4"/>
  </r>
  <r>
    <x v="132"/>
    <n v="951.25"/>
    <n v="950"/>
    <n v="958.8"/>
    <n v="940.1"/>
    <s v="1.04M"/>
    <n v="-2.07E-2"/>
    <x v="2"/>
  </r>
  <r>
    <x v="133"/>
    <n v="971.35"/>
    <n v="979.05"/>
    <n v="988"/>
    <n v="967.05"/>
    <s v="816.24K"/>
    <n v="-2.5999999999999999E-3"/>
    <x v="4"/>
  </r>
  <r>
    <x v="134"/>
    <n v="973.9"/>
    <n v="976.65"/>
    <n v="988"/>
    <n v="970.45"/>
    <s v="1.20M"/>
    <n v="2.7000000000000001E-3"/>
    <x v="2"/>
  </r>
  <r>
    <x v="135"/>
    <n v="971.3"/>
    <n v="994.9"/>
    <n v="1003"/>
    <n v="960.1"/>
    <s v="1.69M"/>
    <n v="-1.32E-2"/>
    <x v="2"/>
  </r>
  <r>
    <x v="136"/>
    <n v="984.3"/>
    <n v="977.7"/>
    <n v="1014.8"/>
    <n v="973.4"/>
    <s v="3.86M"/>
    <n v="1.9E-2"/>
    <x v="3"/>
  </r>
  <r>
    <x v="137"/>
    <n v="965.9"/>
    <n v="1015.9"/>
    <n v="1018.5"/>
    <n v="885.1"/>
    <s v="9.34M"/>
    <n v="-4.6100000000000002E-2"/>
    <x v="5"/>
  </r>
  <r>
    <x v="138"/>
    <n v="1012.55"/>
    <n v="1041.7"/>
    <n v="1062.25"/>
    <n v="1008.15"/>
    <s v="924.38K"/>
    <n v="-2.2599999999999999E-2"/>
    <x v="5"/>
  </r>
  <r>
    <x v="139"/>
    <n v="1036"/>
    <n v="1052.45"/>
    <n v="1067"/>
    <n v="1028.05"/>
    <s v="2.56M"/>
    <n v="-1.5599999999999999E-2"/>
    <x v="0"/>
  </r>
  <r>
    <x v="140"/>
    <n v="1052.45"/>
    <n v="1087"/>
    <n v="1094"/>
    <n v="1045.05"/>
    <s v="1.25M"/>
    <n v="-3.1800000000000002E-2"/>
    <x v="2"/>
  </r>
  <r>
    <x v="141"/>
    <n v="1087.05"/>
    <n v="1115"/>
    <n v="1131.8499999999999"/>
    <n v="1083.8"/>
    <s v="2.14M"/>
    <n v="-5.7000000000000002E-3"/>
    <x v="0"/>
  </r>
  <r>
    <x v="142"/>
    <n v="1093.3"/>
    <n v="1109"/>
    <n v="1137.9000000000001"/>
    <n v="1080"/>
    <s v="3.15M"/>
    <n v="5.9999999999999995E-4"/>
    <x v="3"/>
  </r>
  <r>
    <x v="143"/>
    <n v="1092.5999999999999"/>
    <n v="1129"/>
    <n v="1134.8"/>
    <n v="1085"/>
    <s v="1.52M"/>
    <n v="-2.3800000000000002E-2"/>
    <x v="2"/>
  </r>
  <r>
    <x v="144"/>
    <n v="1119.2"/>
    <n v="1148"/>
    <n v="1172.5"/>
    <n v="1111.2"/>
    <s v="2.03M"/>
    <n v="-1.8599999999999998E-2"/>
    <x v="0"/>
  </r>
  <r>
    <x v="145"/>
    <n v="1140.4000000000001"/>
    <n v="1114"/>
    <n v="1184.8499999999999"/>
    <n v="1100"/>
    <s v="6.35M"/>
    <n v="4.8099999999999997E-2"/>
    <x v="1"/>
  </r>
  <r>
    <x v="146"/>
    <n v="1088.05"/>
    <n v="990"/>
    <n v="1088.05"/>
    <n v="990"/>
    <s v="3.65M"/>
    <n v="0.1"/>
    <x v="3"/>
  </r>
  <r>
    <x v="147"/>
    <n v="989.15"/>
    <n v="998.95"/>
    <n v="1004.95"/>
    <n v="986.15"/>
    <s v="479.40K"/>
    <n v="-6.4000000000000003E-3"/>
    <x v="8"/>
  </r>
  <r>
    <x v="148"/>
    <n v="995.55"/>
    <n v="985"/>
    <n v="1000"/>
    <n v="979.7"/>
    <s v="729.19K"/>
    <n v="1.0699999999999999E-2"/>
    <x v="6"/>
  </r>
  <r>
    <x v="149"/>
    <n v="985"/>
    <n v="981.95"/>
    <n v="991.7"/>
    <n v="977.15"/>
    <s v="821.31K"/>
    <n v="5.4999999999999997E-3"/>
    <x v="4"/>
  </r>
  <r>
    <x v="150"/>
    <n v="979.65"/>
    <n v="982"/>
    <n v="988"/>
    <n v="971.1"/>
    <s v="735.70K"/>
    <n v="6.1000000000000004E-3"/>
    <x v="6"/>
  </r>
  <r>
    <x v="151"/>
    <n v="973.75"/>
    <n v="968"/>
    <n v="1020"/>
    <n v="957.1"/>
    <s v="2.25M"/>
    <n v="8.8000000000000005E-3"/>
    <x v="0"/>
  </r>
  <r>
    <x v="152"/>
    <n v="965.3"/>
    <n v="970.15"/>
    <n v="979"/>
    <n v="961"/>
    <s v="754.57K"/>
    <n v="1E-4"/>
    <x v="6"/>
  </r>
  <r>
    <x v="153"/>
    <n v="965.2"/>
    <n v="952.95"/>
    <n v="968.3"/>
    <n v="945.95"/>
    <s v="618.58K"/>
    <n v="1.9199999999999998E-2"/>
    <x v="1"/>
  </r>
  <r>
    <x v="154"/>
    <n v="947.05"/>
    <n v="960"/>
    <n v="970"/>
    <n v="945"/>
    <s v="542.92K"/>
    <n v="-7.9000000000000008E-3"/>
    <x v="7"/>
  </r>
  <r>
    <x v="155"/>
    <n v="954.55"/>
    <n v="963.05"/>
    <n v="969.45"/>
    <n v="950"/>
    <s v="550.40K"/>
    <n v="-1.0999999999999999E-2"/>
    <x v="7"/>
  </r>
  <r>
    <x v="156"/>
    <n v="965.15"/>
    <n v="952"/>
    <n v="973"/>
    <n v="946"/>
    <s v="603.87K"/>
    <n v="5.8999999999999999E-3"/>
    <x v="1"/>
  </r>
  <r>
    <x v="157"/>
    <n v="959.45"/>
    <n v="959.85"/>
    <n v="973"/>
    <n v="935.25"/>
    <s v="828.42K"/>
    <n v="8.8999999999999999E-3"/>
    <x v="4"/>
  </r>
  <r>
    <x v="158"/>
    <n v="951"/>
    <n v="962.8"/>
    <n v="964.9"/>
    <n v="946"/>
    <s v="585.95K"/>
    <n v="-1.1599999999999999E-2"/>
    <x v="7"/>
  </r>
  <r>
    <x v="159"/>
    <n v="962.2"/>
    <n v="950.95"/>
    <n v="972.9"/>
    <n v="948.4"/>
    <s v="799.35K"/>
    <n v="1.4800000000000001E-2"/>
    <x v="6"/>
  </r>
  <r>
    <x v="160"/>
    <n v="948.2"/>
    <n v="946"/>
    <n v="956.2"/>
    <n v="941"/>
    <s v="567.90K"/>
    <n v="2.3E-3"/>
    <x v="7"/>
  </r>
  <r>
    <x v="161"/>
    <n v="946"/>
    <n v="942.9"/>
    <n v="952.8"/>
    <n v="938.45"/>
    <s v="572.04K"/>
    <n v="3.3E-3"/>
    <x v="7"/>
  </r>
  <r>
    <x v="162"/>
    <n v="942.85"/>
    <n v="955.85"/>
    <n v="956.95"/>
    <n v="940"/>
    <s v="634.38K"/>
    <n v="-3.2000000000000002E-3"/>
    <x v="1"/>
  </r>
  <r>
    <x v="163"/>
    <n v="945.9"/>
    <n v="961.65"/>
    <n v="966.6"/>
    <n v="938.25"/>
    <s v="1.33M"/>
    <n v="-1.12E-2"/>
    <x v="2"/>
  </r>
  <r>
    <x v="164"/>
    <n v="956.65"/>
    <n v="959.85"/>
    <n v="963.45"/>
    <n v="897.7"/>
    <s v="55.12M"/>
    <n v="-3.0000000000000001E-3"/>
    <x v="7"/>
  </r>
  <r>
    <x v="165"/>
    <n v="959.55"/>
    <n v="970.95"/>
    <n v="977.85"/>
    <n v="956.1"/>
    <s v="415.94K"/>
    <n v="-9.1999999999999998E-3"/>
    <x v="8"/>
  </r>
  <r>
    <x v="166"/>
    <n v="968.45"/>
    <n v="940"/>
    <n v="973.9"/>
    <n v="925"/>
    <s v="6.00M"/>
    <n v="8.9999999999999993E-3"/>
    <x v="1"/>
  </r>
  <r>
    <x v="167"/>
    <n v="959.85"/>
    <n v="973"/>
    <n v="973"/>
    <n v="938"/>
    <s v="5.56M"/>
    <n v="-1.54E-2"/>
    <x v="7"/>
  </r>
  <r>
    <x v="168"/>
    <n v="974.85"/>
    <n v="979.7"/>
    <n v="982.8"/>
    <n v="967.45"/>
    <s v="4.56M"/>
    <n v="-2.2000000000000001E-3"/>
    <x v="8"/>
  </r>
  <r>
    <x v="169"/>
    <n v="977"/>
    <n v="963.95"/>
    <n v="982"/>
    <n v="954.2"/>
    <s v="4.20M"/>
    <n v="1.5900000000000001E-2"/>
    <x v="8"/>
  </r>
  <r>
    <x v="170"/>
    <n v="961.7"/>
    <n v="961"/>
    <n v="967"/>
    <n v="952"/>
    <s v="320.09K"/>
    <n v="1.4E-3"/>
    <x v="3"/>
  </r>
  <r>
    <x v="171"/>
    <n v="960.35"/>
    <n v="982.85"/>
    <n v="984"/>
    <n v="957.85"/>
    <s v="430.17K"/>
    <n v="-1.5100000000000001E-2"/>
    <x v="8"/>
  </r>
  <r>
    <x v="172"/>
    <n v="975.05"/>
    <n v="967.95"/>
    <n v="987"/>
    <n v="963.4"/>
    <s v="1.95M"/>
    <n v="1.29E-2"/>
    <x v="2"/>
  </r>
  <r>
    <x v="173"/>
    <n v="962.6"/>
    <n v="952.5"/>
    <n v="991"/>
    <n v="951"/>
    <s v="969.06K"/>
    <n v="5.1999999999999998E-3"/>
    <x v="5"/>
  </r>
  <r>
    <x v="174"/>
    <n v="957.65"/>
    <n v="955"/>
    <n v="961"/>
    <n v="948.1"/>
    <s v="381.84K"/>
    <n v="2.5000000000000001E-3"/>
    <x v="3"/>
  </r>
  <r>
    <x v="175"/>
    <n v="955.3"/>
    <n v="961"/>
    <n v="963.9"/>
    <n v="946.05"/>
    <s v="476.25K"/>
    <n v="-6.0000000000000001E-3"/>
    <x v="8"/>
  </r>
  <r>
    <x v="176"/>
    <n v="961.1"/>
    <n v="968.95"/>
    <n v="970"/>
    <n v="955"/>
    <s v="431.40K"/>
    <n v="-2.5999999999999999E-3"/>
    <x v="8"/>
  </r>
  <r>
    <x v="177"/>
    <n v="963.65"/>
    <n v="972"/>
    <n v="977"/>
    <n v="961.25"/>
    <s v="416.99K"/>
    <n v="-1.2699999999999999E-2"/>
    <x v="8"/>
  </r>
  <r>
    <x v="178"/>
    <n v="976"/>
    <n v="987"/>
    <n v="993.4"/>
    <n v="971"/>
    <s v="636.88K"/>
    <n v="-9.7000000000000003E-3"/>
    <x v="1"/>
  </r>
  <r>
    <x v="179"/>
    <n v="985.55"/>
    <n v="1006.85"/>
    <n v="1010"/>
    <n v="982"/>
    <s v="1.25M"/>
    <n v="-6.4000000000000003E-3"/>
    <x v="2"/>
  </r>
  <r>
    <x v="180"/>
    <n v="991.85"/>
    <n v="990"/>
    <n v="996"/>
    <n v="980"/>
    <s v="4.00M"/>
    <n v="4.0000000000000001E-3"/>
    <x v="8"/>
  </r>
  <r>
    <x v="181"/>
    <n v="987.85"/>
    <n v="989.65"/>
    <n v="995"/>
    <n v="983"/>
    <s v="3.60M"/>
    <n v="4.4000000000000003E-3"/>
    <x v="3"/>
  </r>
  <r>
    <x v="182"/>
    <n v="983.55"/>
    <n v="992"/>
    <n v="992"/>
    <n v="975.9"/>
    <s v="3.71M"/>
    <n v="-1.0500000000000001E-2"/>
    <x v="3"/>
  </r>
  <r>
    <x v="183"/>
    <n v="993.95"/>
    <n v="997.25"/>
    <n v="1011"/>
    <n v="984"/>
    <s v="4.64M"/>
    <n v="1.66E-2"/>
    <x v="8"/>
  </r>
  <r>
    <x v="184"/>
    <n v="977.7"/>
    <n v="960"/>
    <n v="998"/>
    <n v="933.75"/>
    <s v="6.23M"/>
    <n v="1.12E-2"/>
    <x v="1"/>
  </r>
  <r>
    <x v="185"/>
    <n v="966.85"/>
    <n v="984.85"/>
    <n v="984.85"/>
    <n v="954"/>
    <s v="2.69M"/>
    <n v="-1.12E-2"/>
    <x v="0"/>
  </r>
  <r>
    <x v="186"/>
    <n v="977.85"/>
    <n v="989.9"/>
    <n v="989.9"/>
    <n v="965.1"/>
    <s v="3.18M"/>
    <n v="1.5100000000000001E-2"/>
    <x v="3"/>
  </r>
  <r>
    <x v="187"/>
    <n v="963.35"/>
    <n v="979.55"/>
    <n v="982"/>
    <n v="960"/>
    <s v="866.20K"/>
    <n v="-7.4999999999999997E-3"/>
    <x v="4"/>
  </r>
  <r>
    <x v="188"/>
    <n v="970.65"/>
    <n v="982.4"/>
    <n v="995"/>
    <n v="954.1"/>
    <s v="1.89M"/>
    <n v="-1.38E-2"/>
    <x v="2"/>
  </r>
  <r>
    <x v="189"/>
    <n v="984.25"/>
    <n v="1025"/>
    <n v="1038.2"/>
    <n v="952.6"/>
    <s v="7.44M"/>
    <n v="-4.5999999999999999E-3"/>
    <x v="6"/>
  </r>
  <r>
    <x v="190"/>
    <n v="988.8"/>
    <n v="988.8"/>
    <n v="988.8"/>
    <n v="988.8"/>
    <s v="228.54K"/>
    <n v="0.05"/>
    <x v="0"/>
  </r>
  <r>
    <x v="191"/>
    <n v="941.75"/>
    <n v="934"/>
    <n v="941.75"/>
    <n v="928.95"/>
    <s v="460.73K"/>
    <n v="4.99E-2"/>
    <x v="8"/>
  </r>
  <r>
    <x v="192"/>
    <n v="896.95"/>
    <n v="839"/>
    <n v="903.55"/>
    <n v="818.6"/>
    <s v="2.85M"/>
    <n v="4.2299999999999997E-2"/>
    <x v="0"/>
  </r>
  <r>
    <x v="193"/>
    <n v="860.55"/>
    <n v="886.55"/>
    <n v="887.4"/>
    <n v="850"/>
    <s v="646.07K"/>
    <n v="-1.7000000000000001E-2"/>
    <x v="1"/>
  </r>
  <r>
    <x v="194"/>
    <n v="875.4"/>
    <n v="885"/>
    <n v="888.85"/>
    <n v="867.05"/>
    <s v="781.90K"/>
    <n v="1.4E-3"/>
    <x v="6"/>
  </r>
  <r>
    <x v="195"/>
    <n v="874.15"/>
    <n v="868.95"/>
    <n v="899.95"/>
    <n v="868"/>
    <s v="822.42K"/>
    <n v="6.3E-3"/>
    <x v="4"/>
  </r>
  <r>
    <x v="196"/>
    <n v="868.7"/>
    <n v="905"/>
    <n v="913.8"/>
    <n v="864"/>
    <s v="868.70K"/>
    <n v="-0.03"/>
    <x v="4"/>
  </r>
  <r>
    <x v="197"/>
    <n v="895.6"/>
    <n v="920"/>
    <n v="920"/>
    <n v="894.25"/>
    <s v="749.88K"/>
    <n v="-1.9599999999999999E-2"/>
    <x v="6"/>
  </r>
  <r>
    <x v="198"/>
    <n v="913.55"/>
    <n v="904.4"/>
    <n v="925"/>
    <n v="904.4"/>
    <s v="1.06M"/>
    <n v="1.24E-2"/>
    <x v="2"/>
  </r>
  <r>
    <x v="199"/>
    <n v="902.35"/>
    <n v="890"/>
    <n v="905"/>
    <n v="885"/>
    <s v="3.68M"/>
    <n v="-8.9999999999999998E-4"/>
    <x v="3"/>
  </r>
  <r>
    <x v="200"/>
    <n v="903.15"/>
    <n v="917.3"/>
    <n v="928.9"/>
    <n v="899.35"/>
    <s v="3.48M"/>
    <n v="-1.54E-2"/>
    <x v="3"/>
  </r>
  <r>
    <x v="201"/>
    <n v="917.3"/>
    <n v="922"/>
    <n v="925.95"/>
    <n v="903.3"/>
    <s v="3.41M"/>
    <n v="-2.47E-2"/>
    <x v="3"/>
  </r>
  <r>
    <x v="202"/>
    <n v="940.55"/>
    <n v="946.95"/>
    <n v="957.65"/>
    <n v="933"/>
    <s v="3.27M"/>
    <n v="-5.3E-3"/>
    <x v="3"/>
  </r>
  <r>
    <x v="203"/>
    <n v="945.55"/>
    <n v="936"/>
    <n v="950"/>
    <n v="933.5"/>
    <s v="3.39M"/>
    <n v="3.7000000000000002E-3"/>
    <x v="3"/>
  </r>
  <r>
    <x v="204"/>
    <n v="942.05"/>
    <n v="972"/>
    <n v="980"/>
    <n v="928.95"/>
    <s v="1.87M"/>
    <n v="-3.3399999999999999E-2"/>
    <x v="2"/>
  </r>
  <r>
    <x v="205"/>
    <n v="974.65"/>
    <n v="994.75"/>
    <n v="998.55"/>
    <n v="951.15"/>
    <s v="3.32M"/>
    <n v="2.4899999999999999E-2"/>
    <x v="3"/>
  </r>
  <r>
    <x v="206"/>
    <n v="951"/>
    <n v="926.8"/>
    <n v="960"/>
    <n v="922.1"/>
    <s v="2.76M"/>
    <n v="3.6999999999999998E-2"/>
    <x v="0"/>
  </r>
  <r>
    <x v="207"/>
    <n v="917.05"/>
    <n v="924.6"/>
    <n v="925"/>
    <n v="907.05"/>
    <s v="695.99K"/>
    <n v="-8.2000000000000007E-3"/>
    <x v="1"/>
  </r>
  <r>
    <x v="208"/>
    <n v="924.6"/>
    <n v="934.8"/>
    <n v="953.3"/>
    <n v="920"/>
    <s v="1.63M"/>
    <n v="-7.0000000000000001E-3"/>
    <x v="2"/>
  </r>
  <r>
    <x v="209"/>
    <n v="931.15"/>
    <n v="870"/>
    <n v="931.45"/>
    <n v="864.9"/>
    <s v="2.31M"/>
    <n v="4.9700000000000001E-2"/>
    <x v="0"/>
  </r>
  <r>
    <x v="210"/>
    <n v="887.1"/>
    <n v="916.2"/>
    <n v="916.25"/>
    <n v="880"/>
    <s v="1.45M"/>
    <n v="-3.1800000000000002E-2"/>
    <x v="2"/>
  </r>
  <r>
    <x v="211"/>
    <n v="916.2"/>
    <n v="937"/>
    <n v="938"/>
    <n v="911.3"/>
    <s v="727.25K"/>
    <n v="-1.8100000000000002E-2"/>
    <x v="6"/>
  </r>
  <r>
    <x v="212"/>
    <n v="933.05"/>
    <n v="937"/>
    <n v="948.9"/>
    <n v="925"/>
    <s v="1.18M"/>
    <n v="-2.8999999999999998E-3"/>
    <x v="2"/>
  </r>
  <r>
    <x v="213"/>
    <n v="935.8"/>
    <n v="952.4"/>
    <n v="955"/>
    <n v="920.5"/>
    <s v="1.18M"/>
    <n v="-1.7299999999999999E-2"/>
    <x v="2"/>
  </r>
  <r>
    <x v="214"/>
    <n v="952.25"/>
    <n v="973"/>
    <n v="976"/>
    <n v="945"/>
    <s v="1.38M"/>
    <n v="-1.0699999999999999E-2"/>
    <x v="2"/>
  </r>
  <r>
    <x v="215"/>
    <n v="962.55"/>
    <n v="965"/>
    <n v="970"/>
    <n v="946"/>
    <s v="2.32M"/>
    <n v="2.2700000000000001E-2"/>
    <x v="0"/>
  </r>
  <r>
    <x v="216"/>
    <n v="941.15"/>
    <n v="939.55"/>
    <n v="963.8"/>
    <n v="920"/>
    <s v="2.59M"/>
    <n v="-6.9999999999999999E-4"/>
    <x v="0"/>
  </r>
  <r>
    <x v="217"/>
    <n v="941.85"/>
    <n v="991.3"/>
    <n v="991.3"/>
    <n v="920"/>
    <s v="8.20M"/>
    <n v="-2.3999999999999998E-3"/>
    <x v="4"/>
  </r>
  <r>
    <x v="218"/>
    <n v="944.1"/>
    <n v="936"/>
    <n v="944.1"/>
    <n v="936"/>
    <s v="1.16M"/>
    <n v="0.05"/>
    <x v="2"/>
  </r>
  <r>
    <x v="219"/>
    <n v="899.15"/>
    <n v="897"/>
    <n v="899.15"/>
    <n v="885.65"/>
    <s v="1.89M"/>
    <n v="0.05"/>
    <x v="2"/>
  </r>
  <r>
    <x v="220"/>
    <n v="856.35"/>
    <n v="838.9"/>
    <n v="856.35"/>
    <n v="808.55"/>
    <s v="3.00M"/>
    <n v="0.05"/>
    <x v="3"/>
  </r>
  <r>
    <x v="221"/>
    <n v="815.6"/>
    <n v="815"/>
    <n v="861"/>
    <n v="795.6"/>
    <s v="3.82M"/>
    <n v="-2.6100000000000002E-2"/>
    <x v="3"/>
  </r>
  <r>
    <x v="222"/>
    <n v="837.45"/>
    <n v="884.8"/>
    <n v="887"/>
    <n v="837.1"/>
    <s v="2.79M"/>
    <n v="-4.9599999999999998E-2"/>
    <x v="0"/>
  </r>
  <r>
    <x v="223"/>
    <n v="881.15"/>
    <n v="912"/>
    <n v="936"/>
    <n v="872.2"/>
    <s v="3.83M"/>
    <n v="-1.4800000000000001E-2"/>
    <x v="3"/>
  </r>
  <r>
    <x v="224"/>
    <n v="894.35"/>
    <n v="888.9"/>
    <n v="973.95"/>
    <n v="888.9"/>
    <s v="8.90M"/>
    <n v="-4.41E-2"/>
    <x v="4"/>
  </r>
  <r>
    <x v="225"/>
    <n v="935.65"/>
    <n v="950"/>
    <n v="953.8"/>
    <n v="935.65"/>
    <s v="1.06M"/>
    <n v="-0.05"/>
    <x v="2"/>
  </r>
  <r>
    <x v="226"/>
    <n v="984.9"/>
    <n v="1060"/>
    <n v="1074.5"/>
    <n v="977.9"/>
    <s v="7.66M"/>
    <n v="-4.3200000000000002E-2"/>
    <x v="6"/>
  </r>
  <r>
    <x v="227"/>
    <n v="1029.3499999999999"/>
    <n v="1024"/>
    <n v="1031.45"/>
    <n v="942.65"/>
    <s v="12.92M"/>
    <n v="4.7800000000000002E-2"/>
    <x v="2"/>
  </r>
  <r>
    <x v="228"/>
    <n v="982.35"/>
    <n v="982"/>
    <n v="982.35"/>
    <n v="977.75"/>
    <s v="1.17M"/>
    <n v="0.05"/>
    <x v="2"/>
  </r>
  <r>
    <x v="229"/>
    <n v="935.6"/>
    <n v="923"/>
    <n v="935.6"/>
    <n v="923"/>
    <s v="1.83M"/>
    <n v="0.05"/>
    <x v="2"/>
  </r>
  <r>
    <x v="230"/>
    <n v="891.05"/>
    <n v="868"/>
    <n v="891.05"/>
    <n v="865.65"/>
    <s v="3.82M"/>
    <n v="0.05"/>
    <x v="3"/>
  </r>
  <r>
    <x v="231"/>
    <n v="848.65"/>
    <n v="797.95"/>
    <n v="853.3"/>
    <n v="775.45"/>
    <s v="6.91M"/>
    <n v="3.9699999999999999E-2"/>
    <x v="1"/>
  </r>
  <r>
    <x v="232"/>
    <n v="816.25"/>
    <n v="810"/>
    <n v="816.25"/>
    <n v="803.25"/>
    <s v="3.38M"/>
    <n v="0.05"/>
    <x v="3"/>
  </r>
  <r>
    <x v="233"/>
    <n v="777.4"/>
    <n v="766.15"/>
    <n v="777.4"/>
    <n v="755"/>
    <s v="3.04M"/>
    <n v="0.05"/>
    <x v="3"/>
  </r>
  <r>
    <x v="234"/>
    <n v="740.4"/>
    <n v="725"/>
    <n v="741.4"/>
    <n v="716.85"/>
    <s v="3.89M"/>
    <n v="4.8599999999999997E-2"/>
    <x v="3"/>
  </r>
  <r>
    <x v="235"/>
    <n v="706.1"/>
    <n v="714"/>
    <n v="729.3"/>
    <n v="681"/>
    <s v="9.94M"/>
    <n v="-1.49E-2"/>
    <x v="5"/>
  </r>
  <r>
    <x v="236"/>
    <n v="716.8"/>
    <n v="716.8"/>
    <n v="716.8"/>
    <n v="716.8"/>
    <s v="854.81K"/>
    <n v="4.99E-2"/>
    <x v="4"/>
  </r>
  <r>
    <x v="237"/>
    <n v="682.7"/>
    <n v="675"/>
    <n v="682.7"/>
    <n v="663.25"/>
    <s v="2.56M"/>
    <n v="0.05"/>
    <x v="0"/>
  </r>
  <r>
    <x v="238"/>
    <n v="650.20000000000005"/>
    <n v="650.20000000000005"/>
    <n v="650.20000000000005"/>
    <n v="650.20000000000005"/>
    <s v="784.13K"/>
    <n v="0.05"/>
    <x v="6"/>
  </r>
  <r>
    <x v="239"/>
    <n v="619.25"/>
    <n v="619.25"/>
    <n v="619.25"/>
    <n v="619.25"/>
    <s v="133.34K"/>
    <n v="4.99E-2"/>
    <x v="2"/>
  </r>
  <r>
    <x v="240"/>
    <n v="589.79999999999995"/>
    <n v="589.79999999999995"/>
    <n v="589.79999999999995"/>
    <n v="589.79999999999995"/>
    <s v="155.81K"/>
    <n v="4.99E-2"/>
    <x v="2"/>
  </r>
  <r>
    <x v="241"/>
    <n v="561.75"/>
    <n v="561.75"/>
    <n v="561.75"/>
    <n v="561.75"/>
    <s v="58.63K"/>
    <n v="0.05"/>
    <x v="7"/>
  </r>
  <r>
    <x v="242"/>
    <n v="535"/>
    <n v="535"/>
    <n v="535"/>
    <n v="535"/>
    <s v="206.75K"/>
    <n v="4.99E-2"/>
    <x v="0"/>
  </r>
  <r>
    <x v="243"/>
    <n v="509.55"/>
    <n v="509"/>
    <n v="509.55"/>
    <n v="501.9"/>
    <s v="387.36K"/>
    <n v="0.05"/>
    <x v="3"/>
  </r>
  <r>
    <x v="244"/>
    <n v="485.3"/>
    <n v="439.1"/>
    <n v="485.3"/>
    <n v="439.1"/>
    <s v="8.61M"/>
    <n v="0.05"/>
    <x v="4"/>
  </r>
  <r>
    <x v="245"/>
    <n v="462.2"/>
    <n v="468"/>
    <n v="474.3"/>
    <n v="462.2"/>
    <s v="1.06M"/>
    <n v="-4.99E-2"/>
    <x v="2"/>
  </r>
  <r>
    <x v="246"/>
    <n v="486.5"/>
    <n v="486.5"/>
    <n v="510"/>
    <n v="486.5"/>
    <s v="1.42M"/>
    <n v="-0.05"/>
    <x v="2"/>
  </r>
  <r>
    <x v="247"/>
    <n v="512.1"/>
    <n v="512.1"/>
    <n v="512.1"/>
    <n v="512.1"/>
    <s v="223.96K"/>
    <n v="-0.05"/>
    <x v="0"/>
  </r>
  <r>
    <x v="248"/>
    <n v="539.04999999999995"/>
    <n v="545"/>
    <n v="548"/>
    <n v="539.04999999999995"/>
    <s v="861.92K"/>
    <n v="-0.05"/>
    <x v="4"/>
  </r>
  <r>
    <x v="249"/>
    <n v="567.4"/>
    <n v="593.1"/>
    <n v="599"/>
    <n v="567.4"/>
    <s v="1.66M"/>
    <n v="-0.05"/>
    <x v="2"/>
  </r>
  <r>
    <x v="250"/>
    <n v="597.25"/>
    <n v="609"/>
    <n v="625"/>
    <n v="597.25"/>
    <s v="2.08M"/>
    <n v="-4.99E-2"/>
    <x v="0"/>
  </r>
  <r>
    <x v="251"/>
    <n v="628.65"/>
    <n v="628"/>
    <n v="639.9"/>
    <n v="616.54999999999995"/>
    <s v="3.69M"/>
    <n v="0.02"/>
    <x v="3"/>
  </r>
  <r>
    <x v="252"/>
    <n v="616.29999999999995"/>
    <n v="632"/>
    <n v="652.04999999999995"/>
    <n v="591.1"/>
    <s v="13.54M"/>
    <n v="-7.6E-3"/>
    <x v="2"/>
  </r>
  <r>
    <x v="253"/>
    <n v="621"/>
    <n v="621"/>
    <n v="621"/>
    <n v="621"/>
    <s v="307.40K"/>
    <n v="-0.05"/>
    <x v="3"/>
  </r>
  <r>
    <x v="254"/>
    <n v="653.65"/>
    <n v="653.65"/>
    <n v="653.65"/>
    <n v="653.65"/>
    <s v="206.26K"/>
    <n v="-0.05"/>
    <x v="0"/>
  </r>
  <r>
    <x v="255"/>
    <n v="688.05"/>
    <n v="688.05"/>
    <n v="688.05"/>
    <n v="688.05"/>
    <s v="294.78K"/>
    <n v="-0.05"/>
    <x v="0"/>
  </r>
  <r>
    <x v="256"/>
    <n v="724.25"/>
    <n v="732"/>
    <n v="744"/>
    <n v="724.25"/>
    <s v="2.07M"/>
    <n v="-0.05"/>
    <x v="0"/>
  </r>
  <r>
    <x v="257"/>
    <n v="762.35"/>
    <n v="770.05"/>
    <n v="798.95"/>
    <n v="762.35"/>
    <s v="4.73M"/>
    <n v="-0.05"/>
    <x v="8"/>
  </r>
  <r>
    <x v="258"/>
    <n v="802.45"/>
    <n v="831"/>
    <n v="869.8"/>
    <n v="802.45"/>
    <s v="11.52M"/>
    <n v="-0.05"/>
    <x v="2"/>
  </r>
  <r>
    <x v="259"/>
    <n v="844.65"/>
    <n v="844.65"/>
    <n v="933.55"/>
    <n v="844.65"/>
    <s v="14.24M"/>
    <n v="-0.05"/>
    <x v="2"/>
  </r>
  <r>
    <x v="260"/>
    <n v="889.1"/>
    <n v="889.1"/>
    <n v="889.1"/>
    <n v="889.1"/>
    <s v="290.65K"/>
    <n v="-0.05"/>
    <x v="0"/>
  </r>
  <r>
    <x v="261"/>
    <n v="935.9"/>
    <n v="935.9"/>
    <n v="935.9"/>
    <n v="935.9"/>
    <s v="369.01K"/>
    <n v="-0.1"/>
    <x v="3"/>
  </r>
  <r>
    <x v="262"/>
    <n v="1039.8499999999999"/>
    <n v="1039.8499999999999"/>
    <n v="1039.8499999999999"/>
    <n v="1039.8499999999999"/>
    <s v="509.11K"/>
    <n v="-0.1"/>
    <x v="7"/>
  </r>
  <r>
    <x v="263"/>
    <n v="1155.3499999999999"/>
    <n v="1278.9000000000001"/>
    <n v="1285"/>
    <n v="1101.55"/>
    <s v="5.93M"/>
    <n v="-5.6000000000000001E-2"/>
    <x v="7"/>
  </r>
  <r>
    <x v="264"/>
    <n v="1223.9000000000001"/>
    <n v="1135"/>
    <n v="1240"/>
    <n v="1081.0999999999999"/>
    <s v="11.36M"/>
    <n v="2.9399999999999999E-2"/>
    <x v="2"/>
  </r>
  <r>
    <x v="265"/>
    <n v="1189"/>
    <n v="1325"/>
    <n v="1599.8"/>
    <n v="1189"/>
    <s v="12.19M"/>
    <n v="-0.2"/>
    <x v="2"/>
  </r>
  <r>
    <x v="266"/>
    <n v="1486.25"/>
    <n v="1780"/>
    <n v="1796.4"/>
    <n v="1486.25"/>
    <s v="5.84M"/>
    <n v="-0.2"/>
    <x v="7"/>
  </r>
  <r>
    <x v="267"/>
    <n v="1857.8"/>
    <n v="1900"/>
    <n v="1912.45"/>
    <n v="1840"/>
    <s v="1.22M"/>
    <n v="-3.0800000000000001E-2"/>
    <x v="2"/>
  </r>
  <r>
    <x v="268"/>
    <n v="1916.8"/>
    <n v="1948.9"/>
    <n v="1964.2"/>
    <n v="1905"/>
    <s v="892.16K"/>
    <n v="-7.7999999999999996E-3"/>
    <x v="4"/>
  </r>
  <r>
    <x v="269"/>
    <n v="1931.85"/>
    <n v="1986.7"/>
    <n v="2009.05"/>
    <n v="1911.3"/>
    <s v="1.23M"/>
    <n v="-2.2100000000000002E-2"/>
    <x v="2"/>
  </r>
  <r>
    <x v="270"/>
    <n v="1975.6"/>
    <n v="1965"/>
    <n v="2008"/>
    <n v="1958.5"/>
    <s v="2.84M"/>
    <n v="1.09E-2"/>
    <x v="0"/>
  </r>
  <r>
    <x v="271"/>
    <n v="1954.3"/>
    <n v="2088.0500000000002"/>
    <n v="2088.0500000000002"/>
    <n v="1940.5"/>
    <s v="2.47M"/>
    <n v="-6.8000000000000005E-2"/>
    <x v="0"/>
  </r>
  <r>
    <x v="272"/>
    <n v="2096.9"/>
    <n v="2166.15"/>
    <n v="2184"/>
    <n v="2081"/>
    <s v="1.92M"/>
    <n v="-3.2000000000000001E-2"/>
    <x v="2"/>
  </r>
  <r>
    <x v="273"/>
    <n v="2166.15"/>
    <n v="2108"/>
    <n v="2185"/>
    <n v="2105"/>
    <s v="5.81M"/>
    <n v="3.6499999999999998E-2"/>
    <x v="7"/>
  </r>
  <r>
    <x v="274"/>
    <n v="2089.8000000000002"/>
    <n v="1925.25"/>
    <n v="2119"/>
    <n v="1920.85"/>
    <s v="5.27M"/>
    <n v="9.0899999999999995E-2"/>
    <x v="7"/>
  </r>
  <r>
    <x v="275"/>
    <n v="1915.65"/>
    <n v="1894.55"/>
    <n v="1923"/>
    <n v="1880"/>
    <s v="507.77K"/>
    <n v="1.37E-2"/>
    <x v="7"/>
  </r>
  <r>
    <x v="276"/>
    <n v="1889.85"/>
    <n v="1884.25"/>
    <n v="1895"/>
    <n v="1866.8"/>
    <s v="575.62K"/>
    <n v="6.7999999999999996E-3"/>
    <x v="7"/>
  </r>
  <r>
    <x v="277"/>
    <n v="1877.15"/>
    <n v="1904.7"/>
    <n v="1906.3"/>
    <n v="1864.05"/>
    <s v="504.92K"/>
    <n v="-9.4999999999999998E-3"/>
    <x v="7"/>
  </r>
  <r>
    <x v="278"/>
    <n v="1895.2"/>
    <n v="1893.4"/>
    <n v="1907.4"/>
    <n v="1845.1"/>
    <s v="654.66K"/>
    <n v="2E-3"/>
    <x v="1"/>
  </r>
  <r>
    <x v="279"/>
    <n v="1891.45"/>
    <n v="1851"/>
    <n v="1905"/>
    <n v="1847.05"/>
    <s v="568.01K"/>
    <n v="2.8899999999999999E-2"/>
    <x v="7"/>
  </r>
  <r>
    <x v="280"/>
    <n v="1838.25"/>
    <n v="1868.9"/>
    <n v="1868.9"/>
    <n v="1830"/>
    <s v="455.10K"/>
    <n v="-1.17E-2"/>
    <x v="8"/>
  </r>
  <r>
    <x v="281"/>
    <n v="1860"/>
    <n v="1869.85"/>
    <n v="1880.9"/>
    <n v="1835.65"/>
    <s v="803.35K"/>
    <n v="-2.9999999999999997E-4"/>
    <x v="4"/>
  </r>
  <r>
    <x v="282"/>
    <n v="1860.5"/>
    <n v="1902"/>
    <n v="1914.7"/>
    <n v="1850"/>
    <s v="728.95K"/>
    <n v="-1.7100000000000001E-2"/>
    <x v="6"/>
  </r>
  <r>
    <x v="283"/>
    <n v="1892.95"/>
    <n v="1902.1"/>
    <n v="1924.5"/>
    <n v="1881"/>
    <s v="813.71K"/>
    <n v="2.3E-3"/>
    <x v="4"/>
  </r>
  <r>
    <x v="284"/>
    <n v="1888.7"/>
    <n v="1933.7"/>
    <n v="1948.25"/>
    <n v="1880"/>
    <s v="695.29K"/>
    <n v="-2.23E-2"/>
    <x v="1"/>
  </r>
  <r>
    <x v="285"/>
    <n v="1931.8"/>
    <n v="1930"/>
    <n v="1996"/>
    <n v="1910"/>
    <s v="1.56M"/>
    <n v="1.1299999999999999E-2"/>
    <x v="2"/>
  </r>
  <r>
    <x v="286"/>
    <n v="1910.25"/>
    <n v="1891"/>
    <n v="1938"/>
    <n v="1865"/>
    <s v="779.00K"/>
    <n v="6.4999999999999997E-3"/>
    <x v="6"/>
  </r>
  <r>
    <x v="287"/>
    <n v="1897.85"/>
    <n v="1908.7"/>
    <n v="1943"/>
    <n v="1877"/>
    <s v="997.62K"/>
    <n v="-5.7000000000000002E-3"/>
    <x v="5"/>
  </r>
  <r>
    <x v="288"/>
    <n v="1908.7"/>
    <n v="1890"/>
    <n v="1929.95"/>
    <n v="1883.25"/>
    <s v="899.44K"/>
    <n v="1.7000000000000001E-2"/>
    <x v="4"/>
  </r>
  <r>
    <x v="289"/>
    <n v="1876.85"/>
    <n v="1809.05"/>
    <n v="1910.7"/>
    <n v="1755"/>
    <s v="1.23M"/>
    <n v="3.7499999999999999E-2"/>
    <x v="2"/>
  </r>
  <r>
    <x v="290"/>
    <n v="1809.05"/>
    <n v="1970"/>
    <n v="1970"/>
    <n v="1782"/>
    <s v="1.24M"/>
    <n v="-8.6699999999999999E-2"/>
    <x v="2"/>
  </r>
  <r>
    <x v="291"/>
    <n v="1980.75"/>
    <n v="1980"/>
    <n v="2017.5"/>
    <n v="1930"/>
    <s v="724.86K"/>
    <n v="6.4000000000000003E-3"/>
    <x v="6"/>
  </r>
  <r>
    <x v="292"/>
    <n v="1968.25"/>
    <n v="2070.9499999999998"/>
    <n v="2074.9499999999998"/>
    <n v="1919.05"/>
    <s v="592.37K"/>
    <n v="-4.53E-2"/>
    <x v="7"/>
  </r>
  <r>
    <x v="293"/>
    <n v="2061.65"/>
    <n v="2060"/>
    <n v="2069"/>
    <n v="2028"/>
    <s v="285.59K"/>
    <n v="-2.0000000000000001E-4"/>
    <x v="0"/>
  </r>
  <r>
    <x v="294"/>
    <n v="2062.0500000000002"/>
    <n v="2051"/>
    <n v="2070.9"/>
    <n v="2022"/>
    <s v="341.43K"/>
    <n v="8.6999999999999994E-3"/>
    <x v="3"/>
  </r>
  <r>
    <x v="295"/>
    <n v="2044.25"/>
    <n v="2012.7"/>
    <n v="2070"/>
    <n v="2000"/>
    <s v="841.69K"/>
    <n v="9.5999999999999992E-3"/>
    <x v="4"/>
  </r>
  <r>
    <x v="296"/>
    <n v="2024.9"/>
    <n v="2017"/>
    <n v="2034.85"/>
    <n v="2010"/>
    <s v="351.17K"/>
    <n v="3.3E-3"/>
    <x v="3"/>
  </r>
  <r>
    <x v="297"/>
    <n v="2018.15"/>
    <n v="2026.4"/>
    <n v="2039.3"/>
    <n v="2011"/>
    <s v="324.89K"/>
    <n v="-1.6000000000000001E-3"/>
    <x v="3"/>
  </r>
  <r>
    <x v="298"/>
    <n v="2021.4"/>
    <n v="2034.2"/>
    <n v="2051"/>
    <n v="2012"/>
    <s v="430.09K"/>
    <n v="-1.2999999999999999E-3"/>
    <x v="8"/>
  </r>
  <r>
    <x v="299"/>
    <n v="2024.05"/>
    <n v="2030"/>
    <n v="2053"/>
    <n v="2012.1"/>
    <s v="334.14K"/>
    <n v="-1.43E-2"/>
    <x v="3"/>
  </r>
  <r>
    <x v="300"/>
    <n v="2053.4499999999998"/>
    <n v="2063"/>
    <n v="2065"/>
    <n v="2015"/>
    <s v="395.04K"/>
    <n v="4.0000000000000002E-4"/>
    <x v="3"/>
  </r>
  <r>
    <x v="301"/>
    <n v="2052.6999999999998"/>
    <n v="2042.9"/>
    <n v="2063"/>
    <n v="2035.55"/>
    <s v="316.62K"/>
    <n v="9.7999999999999997E-3"/>
    <x v="3"/>
  </r>
  <r>
    <x v="302"/>
    <n v="2032.7"/>
    <n v="2062"/>
    <n v="2067"/>
    <n v="2025"/>
    <s v="340.02K"/>
    <n v="-1.4800000000000001E-2"/>
    <x v="3"/>
  </r>
  <r>
    <x v="303"/>
    <n v="2063.3000000000002"/>
    <n v="2042"/>
    <n v="2077.8000000000002"/>
    <n v="2024.45"/>
    <s v="594.05K"/>
    <n v="1.04E-2"/>
    <x v="7"/>
  </r>
  <r>
    <x v="304"/>
    <n v="2042.1"/>
    <n v="2072"/>
    <n v="2072"/>
    <n v="2021.85"/>
    <s v="505.07K"/>
    <n v="-9.7999999999999997E-3"/>
    <x v="7"/>
  </r>
  <r>
    <x v="305"/>
    <n v="2062.3000000000002"/>
    <n v="2113"/>
    <n v="2117"/>
    <n v="2051"/>
    <s v="527.81K"/>
    <n v="-2.4199999999999999E-2"/>
    <x v="7"/>
  </r>
  <r>
    <x v="306"/>
    <n v="2113.5500000000002"/>
    <n v="2131.5500000000002"/>
    <n v="2148.4"/>
    <n v="2092.6"/>
    <s v="728.89K"/>
    <n v="-1.4E-3"/>
    <x v="6"/>
  </r>
  <r>
    <x v="307"/>
    <n v="2116.5"/>
    <n v="2019"/>
    <n v="2143.9499999999998"/>
    <n v="2000"/>
    <s v="1.62M"/>
    <n v="5.1900000000000002E-2"/>
    <x v="2"/>
  </r>
  <r>
    <x v="308"/>
    <n v="2012.05"/>
    <n v="2000"/>
    <n v="2030"/>
    <n v="1991.3"/>
    <s v="499.22K"/>
    <n v="1.0699999999999999E-2"/>
    <x v="8"/>
  </r>
  <r>
    <x v="309"/>
    <n v="1990.7"/>
    <n v="2034"/>
    <n v="2034"/>
    <n v="1975"/>
    <s v="653.53K"/>
    <n v="-1.6400000000000001E-2"/>
    <x v="1"/>
  </r>
  <r>
    <x v="310"/>
    <n v="2023.95"/>
    <n v="2049"/>
    <n v="2049.6"/>
    <n v="1991.55"/>
    <s v="655.73K"/>
    <n v="-9.2999999999999992E-3"/>
    <x v="1"/>
  </r>
  <r>
    <x v="311"/>
    <n v="2043.05"/>
    <n v="2048.8000000000002"/>
    <n v="2069"/>
    <n v="2026.5"/>
    <s v="374.38K"/>
    <n v="3.2000000000000002E-3"/>
    <x v="3"/>
  </r>
  <r>
    <x v="312"/>
    <n v="2036.5"/>
    <n v="1999.95"/>
    <n v="2050"/>
    <n v="1987"/>
    <s v="637.28K"/>
    <n v="2.5399999999999999E-2"/>
    <x v="1"/>
  </r>
  <r>
    <x v="313"/>
    <n v="1986.1"/>
    <n v="2013.35"/>
    <n v="2020.45"/>
    <n v="1980"/>
    <s v="629.55K"/>
    <n v="-8.6E-3"/>
    <x v="1"/>
  </r>
  <r>
    <x v="314"/>
    <n v="2003.3"/>
    <n v="2084.9"/>
    <n v="2084.9"/>
    <n v="1993.3"/>
    <s v="718.53K"/>
    <n v="-3.9399999999999998E-2"/>
    <x v="6"/>
  </r>
  <r>
    <x v="315"/>
    <n v="2085.4"/>
    <n v="2113.15"/>
    <n v="2122"/>
    <n v="2041"/>
    <s v="1.06M"/>
    <n v="-8.2000000000000007E-3"/>
    <x v="2"/>
  </r>
  <r>
    <x v="316"/>
    <n v="2102.6"/>
    <n v="2117.65"/>
    <n v="2130"/>
    <n v="2090"/>
    <s v="594.68K"/>
    <n v="-3.5999999999999999E-3"/>
    <x v="7"/>
  </r>
  <r>
    <x v="317"/>
    <n v="2110.15"/>
    <n v="2197"/>
    <n v="2197"/>
    <n v="2090.0500000000002"/>
    <s v="983.54K"/>
    <n v="-3.95E-2"/>
    <x v="5"/>
  </r>
  <r>
    <x v="318"/>
    <n v="2196.9499999999998"/>
    <n v="2185"/>
    <n v="2212.1"/>
    <n v="2171.15"/>
    <s v="603.54K"/>
    <n v="8.3999999999999995E-3"/>
    <x v="1"/>
  </r>
  <r>
    <x v="319"/>
    <n v="2178.5500000000002"/>
    <n v="2200"/>
    <n v="2200"/>
    <n v="2160"/>
    <s v="628.70K"/>
    <n v="-8.3000000000000001E-3"/>
    <x v="1"/>
  </r>
  <r>
    <x v="320"/>
    <n v="2196.6999999999998"/>
    <n v="2207"/>
    <n v="2237.9"/>
    <n v="2177.1999999999998"/>
    <s v="770.51K"/>
    <n v="9.4999999999999998E-3"/>
    <x v="6"/>
  </r>
  <r>
    <x v="321"/>
    <n v="2176"/>
    <n v="2225"/>
    <n v="2245.35"/>
    <n v="2155"/>
    <s v="746.77K"/>
    <n v="-1.78E-2"/>
    <x v="6"/>
  </r>
  <r>
    <x v="322"/>
    <n v="2215.5"/>
    <n v="2174"/>
    <n v="2258.8000000000002"/>
    <n v="2163.6"/>
    <s v="1.74M"/>
    <n v="2.3E-2"/>
    <x v="2"/>
  </r>
  <r>
    <x v="323"/>
    <n v="2165.6999999999998"/>
    <n v="2127"/>
    <n v="2184"/>
    <n v="2127"/>
    <s v="1.09M"/>
    <n v="2.1000000000000001E-2"/>
    <x v="2"/>
  </r>
  <r>
    <x v="324"/>
    <n v="2121.25"/>
    <n v="2106.6999999999998"/>
    <n v="2129.6999999999998"/>
    <n v="2095"/>
    <s v="777.12K"/>
    <n v="6.8999999999999999E-3"/>
    <x v="6"/>
  </r>
  <r>
    <x v="325"/>
    <n v="2106.6999999999998"/>
    <n v="2127.0500000000002"/>
    <n v="2131.85"/>
    <n v="2095"/>
    <s v="709.54K"/>
    <n v="-1.4200000000000001E-2"/>
    <x v="6"/>
  </r>
  <r>
    <x v="326"/>
    <n v="2137.0500000000002"/>
    <n v="2129"/>
    <n v="2148"/>
    <n v="2111"/>
    <s v="912.28K"/>
    <n v="7.4000000000000003E-3"/>
    <x v="5"/>
  </r>
  <r>
    <x v="327"/>
    <n v="2121.25"/>
    <n v="2108"/>
    <n v="2130"/>
    <n v="2086.4"/>
    <s v="1.11M"/>
    <n v="8.6999999999999994E-3"/>
    <x v="2"/>
  </r>
  <r>
    <x v="328"/>
    <n v="2102.9"/>
    <n v="2109.0500000000002"/>
    <n v="2121"/>
    <n v="2081"/>
    <s v="854.15K"/>
    <n v="2.0999999999999999E-3"/>
    <x v="4"/>
  </r>
  <r>
    <x v="329"/>
    <n v="2098.5500000000002"/>
    <n v="2123"/>
    <n v="2124"/>
    <n v="2073.1999999999998"/>
    <s v="879.81K"/>
    <n v="-8.9999999999999993E-3"/>
    <x v="4"/>
  </r>
  <r>
    <x v="330"/>
    <n v="2117.6"/>
    <n v="2097.15"/>
    <n v="2139"/>
    <n v="2090.4"/>
    <s v="1.27M"/>
    <n v="1.8100000000000002E-2"/>
    <x v="2"/>
  </r>
  <r>
    <x v="331"/>
    <n v="2079.9"/>
    <n v="2129.9"/>
    <n v="2141.25"/>
    <n v="2071.1999999999998"/>
    <s v="960.92K"/>
    <n v="-1.95E-2"/>
    <x v="5"/>
  </r>
  <r>
    <x v="332"/>
    <n v="2121.25"/>
    <n v="2130"/>
    <n v="2134.4499999999998"/>
    <n v="2116"/>
    <s v="120.56K"/>
    <n v="7.6E-3"/>
    <x v="2"/>
  </r>
  <r>
    <x v="333"/>
    <n v="2105.3000000000002"/>
    <n v="2149.6"/>
    <n v="2164.5"/>
    <n v="2075.25"/>
    <s v="5.90M"/>
    <n v="-1.5699999999999999E-2"/>
    <x v="7"/>
  </r>
  <r>
    <x v="334"/>
    <n v="2138.9"/>
    <n v="2101"/>
    <n v="2151"/>
    <n v="2090"/>
    <s v="1.00M"/>
    <n v="8.9999999999999993E-3"/>
    <x v="2"/>
  </r>
  <r>
    <x v="335"/>
    <n v="2119.8000000000002"/>
    <n v="2169"/>
    <n v="2181.75"/>
    <n v="2105"/>
    <s v="1.37M"/>
    <n v="-1.5800000000000002E-2"/>
    <x v="2"/>
  </r>
  <r>
    <x v="336"/>
    <n v="2153.75"/>
    <n v="2184.4"/>
    <n v="2215.4"/>
    <n v="2135"/>
    <s v="2.40M"/>
    <n v="-2.9999999999999997E-4"/>
    <x v="0"/>
  </r>
  <r>
    <x v="337"/>
    <n v="2154.4499999999998"/>
    <n v="2044.1"/>
    <n v="2198"/>
    <n v="2035"/>
    <s v="2.91M"/>
    <n v="5.9700000000000003E-2"/>
    <x v="0"/>
  </r>
  <r>
    <x v="338"/>
    <n v="2033.15"/>
    <n v="2154.9499999999998"/>
    <n v="2154.9499999999998"/>
    <n v="2000"/>
    <s v="949.50K"/>
    <n v="-2.41E-2"/>
    <x v="5"/>
  </r>
  <r>
    <x v="339"/>
    <n v="2083.35"/>
    <n v="2115"/>
    <n v="2115"/>
    <n v="2071.1"/>
    <s v="735.63K"/>
    <n v="-7.4999999999999997E-3"/>
    <x v="6"/>
  </r>
  <r>
    <x v="340"/>
    <n v="2099.1"/>
    <n v="2147.8000000000002"/>
    <n v="2167.8000000000002"/>
    <n v="2088.0500000000002"/>
    <s v="1.26M"/>
    <n v="-1.4E-2"/>
    <x v="2"/>
  </r>
  <r>
    <x v="341"/>
    <n v="2128.8000000000002"/>
    <n v="2190"/>
    <n v="2199"/>
    <n v="2112.1"/>
    <s v="1.35M"/>
    <n v="-1.26E-2"/>
    <x v="2"/>
  </r>
  <r>
    <x v="342"/>
    <n v="2155.9"/>
    <n v="2184.1999999999998"/>
    <n v="2184.75"/>
    <n v="1763.35"/>
    <s v="905.48K"/>
    <n v="-2.1899999999999999E-2"/>
    <x v="5"/>
  </r>
  <r>
    <x v="343"/>
    <n v="2204.15"/>
    <n v="2209"/>
    <n v="2218.1"/>
    <n v="2172"/>
    <s v="1.19M"/>
    <n v="1.1000000000000001E-3"/>
    <x v="2"/>
  </r>
  <r>
    <x v="344"/>
    <n v="2201.6999999999998"/>
    <n v="2162.9499999999998"/>
    <n v="2228"/>
    <n v="2155.1999999999998"/>
    <s v="2.42M"/>
    <n v="3.1600000000000003E-2"/>
    <x v="0"/>
  </r>
  <r>
    <x v="345"/>
    <n v="2134.1999999999998"/>
    <n v="2154"/>
    <n v="2235.9499999999998"/>
    <n v="2037.5"/>
    <s v="3.96M"/>
    <n v="2.9000000000000001E-2"/>
    <x v="3"/>
  </r>
  <r>
    <x v="346"/>
    <n v="2074.0500000000002"/>
    <n v="2263.85"/>
    <n v="2288.8000000000002"/>
    <n v="2006"/>
    <s v="3.14M"/>
    <n v="-8.2600000000000007E-2"/>
    <x v="3"/>
  </r>
  <r>
    <x v="347"/>
    <n v="2260.8000000000002"/>
    <n v="2003.9"/>
    <n v="2404.85"/>
    <n v="1995.2"/>
    <s v="5.91M"/>
    <n v="0.12809999999999999"/>
    <x v="7"/>
  </r>
  <r>
    <x v="348"/>
    <n v="2004.05"/>
    <n v="2103.85"/>
    <n v="2138"/>
    <n v="1986.15"/>
    <s v="1.91M"/>
    <n v="-2.29E-2"/>
    <x v="2"/>
  </r>
  <r>
    <x v="349"/>
    <n v="2051.0500000000002"/>
    <n v="2114"/>
    <n v="2143.8000000000002"/>
    <n v="2040"/>
    <s v="1.11M"/>
    <n v="-4.4400000000000002E-2"/>
    <x v="2"/>
  </r>
  <r>
    <x v="350"/>
    <n v="2146.3000000000002"/>
    <n v="2230.9499999999998"/>
    <n v="2269.85"/>
    <n v="2126.4499999999998"/>
    <s v="855.87K"/>
    <n v="-2.9000000000000001E-2"/>
    <x v="4"/>
  </r>
  <r>
    <x v="351"/>
    <n v="2210.35"/>
    <n v="2299.8000000000002"/>
    <n v="2299.8000000000002"/>
    <n v="2181"/>
    <s v="1.87M"/>
    <n v="-4.8800000000000003E-2"/>
    <x v="2"/>
  </r>
  <r>
    <x v="352"/>
    <n v="2323.85"/>
    <n v="2364"/>
    <n v="2378"/>
    <n v="2305"/>
    <s v="1.56M"/>
    <n v="-1.6799999999999999E-2"/>
    <x v="2"/>
  </r>
  <r>
    <x v="353"/>
    <n v="2363.6"/>
    <n v="2369.9"/>
    <n v="2389"/>
    <n v="2325"/>
    <s v="1.76M"/>
    <n v="2.9999999999999997E-4"/>
    <x v="2"/>
  </r>
  <r>
    <x v="354"/>
    <n v="2362.8000000000002"/>
    <n v="2409.6999999999998"/>
    <n v="2437"/>
    <n v="2312.1"/>
    <s v="2.73M"/>
    <n v="-1.55E-2"/>
    <x v="0"/>
  </r>
  <r>
    <x v="355"/>
    <n v="2399.9499999999998"/>
    <n v="2370.4"/>
    <n v="2430"/>
    <n v="2357.0500000000002"/>
    <s v="3.22M"/>
    <n v="2.2800000000000001E-2"/>
    <x v="3"/>
  </r>
  <r>
    <x v="356"/>
    <n v="2346.35"/>
    <n v="2326"/>
    <n v="2368.6"/>
    <n v="2292.3000000000002"/>
    <s v="2.11M"/>
    <n v="1.2800000000000001E-2"/>
    <x v="0"/>
  </r>
  <r>
    <x v="357"/>
    <n v="2316.6"/>
    <n v="2333"/>
    <n v="2344.75"/>
    <n v="2290.3000000000002"/>
    <s v="2.12M"/>
    <n v="-1.1599999999999999E-2"/>
    <x v="0"/>
  </r>
  <r>
    <x v="358"/>
    <n v="2343.9"/>
    <n v="2315"/>
    <n v="2358.4"/>
    <n v="2289.5500000000002"/>
    <s v="1.88M"/>
    <n v="2.1899999999999999E-2"/>
    <x v="2"/>
  </r>
  <r>
    <x v="359"/>
    <n v="2293.6"/>
    <n v="2200"/>
    <n v="2333"/>
    <n v="2200"/>
    <s v="1.34M"/>
    <n v="-1.7999999999999999E-2"/>
    <x v="2"/>
  </r>
  <r>
    <x v="360"/>
    <n v="2335.65"/>
    <n v="2387.85"/>
    <n v="2390"/>
    <n v="2313.1"/>
    <s v="929.99K"/>
    <n v="-8.6E-3"/>
    <x v="5"/>
  </r>
  <r>
    <x v="361"/>
    <n v="2355.9499999999998"/>
    <n v="2331"/>
    <n v="2365.85"/>
    <n v="2316.15"/>
    <s v="947.49K"/>
    <n v="1.7299999999999999E-2"/>
    <x v="5"/>
  </r>
  <r>
    <x v="362"/>
    <n v="2315.9"/>
    <n v="2368"/>
    <n v="2377.9499999999998"/>
    <n v="2301.5500000000002"/>
    <s v="1.26M"/>
    <n v="-7.7999999999999996E-3"/>
    <x v="2"/>
  </r>
  <r>
    <x v="363"/>
    <n v="2334.0500000000002"/>
    <n v="2370"/>
    <n v="2378"/>
    <n v="2316"/>
    <s v="983.64K"/>
    <n v="-5.4999999999999997E-3"/>
    <x v="5"/>
  </r>
  <r>
    <x v="364"/>
    <n v="2346.9499999999998"/>
    <n v="2372.5"/>
    <n v="2404.9"/>
    <n v="2338.85"/>
    <s v="1.32M"/>
    <n v="-1.18E-2"/>
    <x v="2"/>
  </r>
  <r>
    <x v="365"/>
    <n v="2374.9"/>
    <n v="2379.9"/>
    <n v="2411.35"/>
    <n v="2362.1"/>
    <s v="1.12M"/>
    <n v="8.9999999999999993E-3"/>
    <x v="2"/>
  </r>
  <r>
    <x v="366"/>
    <n v="2353.8000000000002"/>
    <n v="2402.5"/>
    <n v="2416.85"/>
    <n v="2343"/>
    <s v="963.00K"/>
    <n v="-1.23E-2"/>
    <x v="5"/>
  </r>
  <r>
    <x v="367"/>
    <n v="2383.1"/>
    <n v="2424.85"/>
    <n v="2446.9"/>
    <n v="2350.35"/>
    <s v="1.47M"/>
    <n v="-4.1999999999999997E-3"/>
    <x v="2"/>
  </r>
  <r>
    <x v="368"/>
    <n v="2393.1"/>
    <n v="2431.5"/>
    <n v="2431.5"/>
    <n v="2375.1"/>
    <s v="1.18M"/>
    <n v="-1.77E-2"/>
    <x v="2"/>
  </r>
  <r>
    <x v="369"/>
    <n v="2436.1999999999998"/>
    <n v="2372.4499999999998"/>
    <n v="2450"/>
    <n v="2365.0500000000002"/>
    <s v="3.23M"/>
    <n v="4.2099999999999999E-2"/>
    <x v="3"/>
  </r>
  <r>
    <x v="370"/>
    <n v="2337.85"/>
    <n v="2300"/>
    <n v="2375"/>
    <n v="2265.4"/>
    <s v="1.38M"/>
    <n v="-2.29E-2"/>
    <x v="2"/>
  </r>
  <r>
    <x v="371"/>
    <n v="2392.75"/>
    <n v="2392"/>
    <n v="2429.6999999999998"/>
    <n v="2376.0500000000002"/>
    <s v="1.39M"/>
    <n v="1.03E-2"/>
    <x v="2"/>
  </r>
  <r>
    <x v="372"/>
    <n v="2368.3000000000002"/>
    <n v="2358"/>
    <n v="2432.9499999999998"/>
    <n v="2316.6"/>
    <s v="2.61M"/>
    <n v="4.0000000000000001E-3"/>
    <x v="0"/>
  </r>
  <r>
    <x v="373"/>
    <n v="2358.85"/>
    <n v="2412"/>
    <n v="2412.9"/>
    <n v="2294"/>
    <s v="3.60M"/>
    <n v="-2.24E-2"/>
    <x v="3"/>
  </r>
  <r>
    <x v="374"/>
    <n v="2412.9"/>
    <n v="2547"/>
    <n v="2572"/>
    <n v="2347"/>
    <s v="5.36M"/>
    <n v="-4.24E-2"/>
    <x v="7"/>
  </r>
  <r>
    <x v="375"/>
    <n v="2519.75"/>
    <n v="2450"/>
    <n v="2560"/>
    <n v="2442.1"/>
    <s v="4.74M"/>
    <n v="4.4999999999999998E-2"/>
    <x v="8"/>
  </r>
  <r>
    <x v="376"/>
    <n v="2411.35"/>
    <n v="2315"/>
    <n v="2484"/>
    <n v="2315"/>
    <s v="7.40M"/>
    <n v="5.0099999999999999E-2"/>
    <x v="6"/>
  </r>
  <r>
    <x v="377"/>
    <n v="2296.35"/>
    <n v="2227.6999999999998"/>
    <n v="2343.6999999999998"/>
    <n v="2201"/>
    <s v="2.88M"/>
    <n v="3.1099999999999999E-2"/>
    <x v="0"/>
  </r>
  <r>
    <x v="378"/>
    <n v="2227.0500000000002"/>
    <n v="2223.3000000000002"/>
    <n v="2256.4499999999998"/>
    <n v="2207.15"/>
    <s v="1.12M"/>
    <n v="4.0000000000000001E-3"/>
    <x v="2"/>
  </r>
  <r>
    <x v="379"/>
    <n v="2218.1999999999998"/>
    <n v="2188.85"/>
    <n v="2227.8000000000002"/>
    <n v="2174.15"/>
    <s v="1.24M"/>
    <n v="1.9400000000000001E-2"/>
    <x v="2"/>
  </r>
  <r>
    <x v="380"/>
    <n v="2176"/>
    <n v="2170"/>
    <n v="2195"/>
    <n v="2152.15"/>
    <s v="519.75K"/>
    <n v="5.1000000000000004E-3"/>
    <x v="7"/>
  </r>
  <r>
    <x v="381"/>
    <n v="2164.9"/>
    <n v="2180"/>
    <n v="2194.85"/>
    <n v="2155.0500000000002"/>
    <s v="782.24K"/>
    <n v="0"/>
    <x v="6"/>
  </r>
  <r>
    <x v="382"/>
    <n v="2164.9499999999998"/>
    <n v="2184.9"/>
    <n v="2198"/>
    <n v="2151"/>
    <s v="907.53K"/>
    <n v="-1E-4"/>
    <x v="5"/>
  </r>
  <r>
    <x v="383"/>
    <n v="2165.1999999999998"/>
    <n v="2108.5"/>
    <n v="2183"/>
    <n v="2106.25"/>
    <s v="1.15M"/>
    <n v="2.8000000000000001E-2"/>
    <x v="2"/>
  </r>
  <r>
    <x v="384"/>
    <n v="2106.1999999999998"/>
    <n v="2201.65"/>
    <n v="2209.85"/>
    <n v="2070"/>
    <s v="1.72M"/>
    <n v="-3.8699999999999998E-2"/>
    <x v="2"/>
  </r>
  <r>
    <x v="385"/>
    <n v="2190.9499999999998"/>
    <n v="2234.75"/>
    <n v="2277.75"/>
    <n v="2160.0500000000002"/>
    <s v="2.04M"/>
    <n v="-6.1999999999999998E-3"/>
    <x v="0"/>
  </r>
  <r>
    <x v="386"/>
    <n v="2204.6"/>
    <n v="2300"/>
    <n v="2311.65"/>
    <n v="2169"/>
    <s v="2.31M"/>
    <n v="-3.9899999999999998E-2"/>
    <x v="0"/>
  </r>
  <r>
    <x v="387"/>
    <n v="2296.15"/>
    <n v="2285.1"/>
    <n v="2317.85"/>
    <n v="2250.1999999999998"/>
    <s v="1.66M"/>
    <n v="9.9000000000000008E-3"/>
    <x v="2"/>
  </r>
  <r>
    <x v="388"/>
    <n v="2273.6999999999998"/>
    <n v="2190"/>
    <n v="2290.9499999999998"/>
    <n v="2170.8000000000002"/>
    <s v="2.24M"/>
    <n v="4.5499999999999999E-2"/>
    <x v="0"/>
  </r>
  <r>
    <x v="389"/>
    <n v="2174.6999999999998"/>
    <n v="2155.1"/>
    <n v="2231.9499999999998"/>
    <n v="2150.15"/>
    <s v="1.61M"/>
    <n v="1.43E-2"/>
    <x v="2"/>
  </r>
  <r>
    <x v="390"/>
    <n v="2143.9499999999998"/>
    <n v="2117"/>
    <n v="2159"/>
    <n v="2110.0500000000002"/>
    <s v="1.11M"/>
    <n v="2.1299999999999999E-2"/>
    <x v="2"/>
  </r>
  <r>
    <x v="391"/>
    <n v="2099.1999999999998"/>
    <n v="2105"/>
    <n v="2114.1999999999998"/>
    <n v="2090"/>
    <s v="854.30K"/>
    <n v="-2.0999999999999999E-3"/>
    <x v="4"/>
  </r>
  <r>
    <x v="392"/>
    <n v="2103.65"/>
    <n v="2144"/>
    <n v="2148"/>
    <n v="2085.25"/>
    <s v="1.11M"/>
    <n v="-1.5900000000000001E-2"/>
    <x v="2"/>
  </r>
  <r>
    <x v="393"/>
    <n v="2137.6"/>
    <n v="2124.85"/>
    <n v="2160"/>
    <n v="2115.75"/>
    <s v="1.17M"/>
    <n v="8.0999999999999996E-3"/>
    <x v="2"/>
  </r>
  <r>
    <x v="394"/>
    <n v="2120.4499999999998"/>
    <n v="2125"/>
    <n v="2134"/>
    <n v="2095.1"/>
    <s v="1.40M"/>
    <n v="5.1000000000000004E-3"/>
    <x v="2"/>
  </r>
  <r>
    <x v="395"/>
    <n v="2109.75"/>
    <n v="2091"/>
    <n v="2127"/>
    <n v="2063.15"/>
    <s v="1.54M"/>
    <n v="1.2200000000000001E-2"/>
    <x v="2"/>
  </r>
  <r>
    <x v="396"/>
    <n v="2084.3000000000002"/>
    <n v="2134.85"/>
    <n v="2146"/>
    <n v="2056"/>
    <s v="1.93M"/>
    <n v="-1.17E-2"/>
    <x v="2"/>
  </r>
  <r>
    <x v="397"/>
    <n v="2109"/>
    <n v="2074"/>
    <n v="2118"/>
    <n v="2070.5500000000002"/>
    <s v="2.03M"/>
    <n v="7.4999999999999997E-3"/>
    <x v="0"/>
  </r>
  <r>
    <x v="398"/>
    <n v="2093.25"/>
    <n v="2104.6999999999998"/>
    <n v="2132.6"/>
    <n v="2072.65"/>
    <s v="3.66M"/>
    <n v="9.9000000000000008E-3"/>
    <x v="3"/>
  </r>
  <r>
    <x v="399"/>
    <n v="2072.65"/>
    <n v="2115.0500000000002"/>
    <n v="2175"/>
    <n v="2024.2"/>
    <s v="16.30M"/>
    <n v="-6.8999999999999999E-3"/>
    <x v="2"/>
  </r>
  <r>
    <x v="400"/>
    <n v="2087"/>
    <n v="2160"/>
    <n v="2188"/>
    <n v="1931"/>
    <s v="8.95M"/>
    <n v="-8.3999999999999995E-3"/>
    <x v="4"/>
  </r>
  <r>
    <x v="401"/>
    <n v="2104.75"/>
    <n v="2328"/>
    <n v="2384"/>
    <n v="2085"/>
    <s v="6.66M"/>
    <n v="-8.2799999999999999E-2"/>
    <x v="1"/>
  </r>
  <r>
    <x v="402"/>
    <n v="2294.75"/>
    <n v="2229.9499999999998"/>
    <n v="2374"/>
    <n v="2224.15"/>
    <s v="8.10M"/>
    <n v="3.9600000000000003E-2"/>
    <x v="4"/>
  </r>
  <r>
    <x v="403"/>
    <n v="2207.35"/>
    <n v="1918.5"/>
    <n v="2263.65"/>
    <n v="1910.8"/>
    <s v="7.83M"/>
    <n v="0.14910000000000001"/>
    <x v="6"/>
  </r>
  <r>
    <x v="404"/>
    <n v="1921"/>
    <n v="1926.7"/>
    <n v="1927"/>
    <n v="1893"/>
    <s v="392.35K"/>
    <n v="5.8999999999999999E-3"/>
    <x v="3"/>
  </r>
  <r>
    <x v="405"/>
    <n v="1909.7"/>
    <n v="1920.2"/>
    <n v="1929.6"/>
    <n v="1892.55"/>
    <s v="364.92K"/>
    <n v="3.2000000000000002E-3"/>
    <x v="3"/>
  </r>
  <r>
    <x v="406"/>
    <n v="1903.7"/>
    <n v="1876"/>
    <n v="1909"/>
    <n v="1870"/>
    <s v="497.25K"/>
    <n v="1.4500000000000001E-2"/>
    <x v="8"/>
  </r>
  <r>
    <x v="407"/>
    <n v="1876.4"/>
    <n v="1915"/>
    <n v="1915"/>
    <n v="1861.4"/>
    <s v="651.05K"/>
    <n v="-3.8E-3"/>
    <x v="1"/>
  </r>
  <r>
    <x v="408"/>
    <n v="1883.6"/>
    <n v="1979.7"/>
    <n v="1989.9"/>
    <n v="1860.1"/>
    <s v="1.09M"/>
    <n v="-4.0800000000000003E-2"/>
    <x v="2"/>
  </r>
  <r>
    <x v="409"/>
    <n v="1963.65"/>
    <n v="1928"/>
    <n v="1978.9"/>
    <n v="1902"/>
    <s v="1.21M"/>
    <n v="1.7600000000000001E-2"/>
    <x v="2"/>
  </r>
  <r>
    <x v="410"/>
    <n v="1929.6"/>
    <n v="1908"/>
    <n v="1938"/>
    <n v="1901.85"/>
    <s v="1.12M"/>
    <n v="1.47E-2"/>
    <x v="2"/>
  </r>
  <r>
    <x v="411"/>
    <n v="1901.7"/>
    <n v="1880.05"/>
    <n v="1946.65"/>
    <n v="1861.25"/>
    <s v="1.24M"/>
    <n v="-4.3E-3"/>
    <x v="2"/>
  </r>
  <r>
    <x v="412"/>
    <n v="1909.85"/>
    <n v="1909"/>
    <n v="1920"/>
    <n v="1871.1"/>
    <s v="959.33K"/>
    <n v="-4.1000000000000003E-3"/>
    <x v="5"/>
  </r>
  <r>
    <x v="413"/>
    <n v="1917.65"/>
    <n v="1880"/>
    <n v="1925"/>
    <n v="1875.05"/>
    <s v="1.25M"/>
    <n v="3.2300000000000002E-2"/>
    <x v="2"/>
  </r>
  <r>
    <x v="414"/>
    <n v="1857.6"/>
    <n v="1810"/>
    <n v="1867.5"/>
    <n v="1802.55"/>
    <s v="1.72M"/>
    <n v="3.39E-2"/>
    <x v="2"/>
  </r>
  <r>
    <x v="415"/>
    <n v="1796.75"/>
    <n v="1750"/>
    <n v="1809.9"/>
    <n v="1732"/>
    <s v="1.49M"/>
    <n v="3.49E-2"/>
    <x v="2"/>
  </r>
  <r>
    <x v="416"/>
    <n v="1736.1"/>
    <n v="1779.1"/>
    <n v="1793.6"/>
    <n v="1720.05"/>
    <s v="1.28M"/>
    <n v="-4.0399999999999998E-2"/>
    <x v="2"/>
  </r>
  <r>
    <x v="417"/>
    <n v="1809.1"/>
    <n v="1760"/>
    <n v="1834"/>
    <n v="1722"/>
    <s v="1.28M"/>
    <n v="3.7499999999999999E-2"/>
    <x v="2"/>
  </r>
  <r>
    <x v="418"/>
    <n v="1743.65"/>
    <n v="1708.3"/>
    <n v="1764"/>
    <n v="1677.05"/>
    <s v="1.56M"/>
    <n v="1.89E-2"/>
    <x v="2"/>
  </r>
  <r>
    <x v="419"/>
    <n v="1711.25"/>
    <n v="1681"/>
    <n v="1784"/>
    <n v="1650.2"/>
    <s v="2.60M"/>
    <n v="1E-4"/>
    <x v="0"/>
  </r>
  <r>
    <x v="420"/>
    <n v="1711.1"/>
    <n v="1787"/>
    <n v="1805"/>
    <n v="1680.05"/>
    <s v="2.14M"/>
    <n v="-2.6599999999999999E-2"/>
    <x v="0"/>
  </r>
  <r>
    <x v="421"/>
    <n v="1757.85"/>
    <n v="1819.8"/>
    <n v="1822"/>
    <n v="1751"/>
    <s v="1.49M"/>
    <n v="-1.7299999999999999E-2"/>
    <x v="2"/>
  </r>
  <r>
    <x v="422"/>
    <n v="1788.75"/>
    <n v="1790"/>
    <n v="1834.8"/>
    <n v="1756.05"/>
    <s v="1.56M"/>
    <n v="-5.4999999999999997E-3"/>
    <x v="2"/>
  </r>
  <r>
    <x v="423"/>
    <n v="1798.7"/>
    <n v="1728.75"/>
    <n v="1840"/>
    <n v="1703.55"/>
    <s v="2.49M"/>
    <n v="2.3400000000000001E-2"/>
    <x v="0"/>
  </r>
  <r>
    <x v="424"/>
    <n v="1757.6"/>
    <n v="1796"/>
    <n v="1814.85"/>
    <n v="1726"/>
    <s v="1.96M"/>
    <n v="-3.04E-2"/>
    <x v="2"/>
  </r>
  <r>
    <x v="425"/>
    <n v="1812.65"/>
    <n v="1809"/>
    <n v="1837"/>
    <n v="1790.3"/>
    <s v="1.43M"/>
    <n v="6.0000000000000001E-3"/>
    <x v="2"/>
  </r>
  <r>
    <x v="426"/>
    <n v="1801.9"/>
    <n v="1848.7"/>
    <n v="1858.85"/>
    <n v="1795"/>
    <s v="1.57M"/>
    <n v="-1.4999999999999999E-2"/>
    <x v="2"/>
  </r>
  <r>
    <x v="427"/>
    <n v="1829.25"/>
    <n v="1804"/>
    <n v="1873.45"/>
    <n v="1776.8"/>
    <s v="2.86M"/>
    <n v="1.49E-2"/>
    <x v="0"/>
  </r>
  <r>
    <x v="428"/>
    <n v="1802.35"/>
    <n v="1853"/>
    <n v="1853"/>
    <n v="1790"/>
    <s v="1.73M"/>
    <n v="-2.8899999999999999E-2"/>
    <x v="2"/>
  </r>
  <r>
    <x v="429"/>
    <n v="1855.9"/>
    <n v="1960.8"/>
    <n v="1988"/>
    <n v="1830.1"/>
    <s v="3.56M"/>
    <n v="-3.6299999999999999E-2"/>
    <x v="3"/>
  </r>
  <r>
    <x v="430"/>
    <n v="1925.8"/>
    <n v="1825"/>
    <n v="1950"/>
    <n v="1825"/>
    <s v="4.26M"/>
    <n v="4.19E-2"/>
    <x v="8"/>
  </r>
  <r>
    <x v="431"/>
    <n v="1848.4"/>
    <n v="1828.95"/>
    <n v="1889.85"/>
    <n v="1776"/>
    <s v="4.81M"/>
    <n v="-2.1499999999999998E-2"/>
    <x v="8"/>
  </r>
  <r>
    <x v="432"/>
    <n v="1888.95"/>
    <n v="2140"/>
    <n v="2140"/>
    <n v="1833.1"/>
    <s v="14.90M"/>
    <n v="-0.1221"/>
    <x v="2"/>
  </r>
  <r>
    <x v="433"/>
    <n v="2151.65"/>
    <n v="2189"/>
    <n v="2216.9499999999998"/>
    <n v="2125.75"/>
    <s v="750.09K"/>
    <n v="-6.7999999999999996E-3"/>
    <x v="6"/>
  </r>
  <r>
    <x v="434"/>
    <n v="2166.4499999999998"/>
    <n v="2217"/>
    <n v="2219"/>
    <n v="2140"/>
    <s v="664.37K"/>
    <n v="1.1000000000000001E-3"/>
    <x v="1"/>
  </r>
  <r>
    <x v="435"/>
    <n v="2164"/>
    <n v="2212"/>
    <n v="2229.9"/>
    <n v="2035"/>
    <s v="1.65M"/>
    <n v="-1.0699999999999999E-2"/>
    <x v="2"/>
  </r>
  <r>
    <x v="436"/>
    <n v="2187.35"/>
    <n v="2171"/>
    <n v="2245"/>
    <n v="2132"/>
    <s v="1.37M"/>
    <n v="2.3900000000000001E-2"/>
    <x v="2"/>
  </r>
  <r>
    <x v="437"/>
    <n v="2136.3000000000002"/>
    <n v="2269"/>
    <n v="2274.75"/>
    <n v="2114"/>
    <s v="868.52K"/>
    <n v="-4.9799999999999997E-2"/>
    <x v="4"/>
  </r>
  <r>
    <x v="438"/>
    <n v="2248.35"/>
    <n v="2299"/>
    <n v="2324.9"/>
    <n v="2231.0500000000002"/>
    <s v="633.16K"/>
    <n v="-1.11E-2"/>
    <x v="1"/>
  </r>
  <r>
    <x v="439"/>
    <n v="2273.65"/>
    <n v="2388"/>
    <n v="2409.75"/>
    <n v="2257"/>
    <s v="1.33M"/>
    <n v="-1.89E-2"/>
    <x v="2"/>
  </r>
  <r>
    <x v="440"/>
    <n v="2317.5"/>
    <n v="2315"/>
    <n v="2345"/>
    <n v="2268.25"/>
    <s v="698.98K"/>
    <n v="-3.2800000000000003E-2"/>
    <x v="1"/>
  </r>
  <r>
    <x v="441"/>
    <n v="2396.1"/>
    <n v="2332"/>
    <n v="2437"/>
    <n v="2287"/>
    <s v="1.60M"/>
    <n v="4.8300000000000003E-2"/>
    <x v="2"/>
  </r>
  <r>
    <x v="442"/>
    <n v="2285.8000000000002"/>
    <n v="2356"/>
    <n v="2360"/>
    <n v="2211"/>
    <s v="966.04K"/>
    <n v="1.8E-3"/>
    <x v="5"/>
  </r>
  <r>
    <x v="443"/>
    <n v="2281.6999999999998"/>
    <n v="2234"/>
    <n v="2349.9"/>
    <n v="2220"/>
    <s v="1.09M"/>
    <n v="5.0700000000000002E-2"/>
    <x v="2"/>
  </r>
  <r>
    <x v="444"/>
    <n v="2171.5500000000002"/>
    <n v="2436"/>
    <n v="2545"/>
    <n v="2105.5500000000002"/>
    <s v="1.72M"/>
    <n v="-0.1089"/>
    <x v="2"/>
  </r>
  <r>
    <x v="445"/>
    <n v="2436.8000000000002"/>
    <n v="2700"/>
    <n v="2720"/>
    <n v="2402"/>
    <s v="890.17K"/>
    <n v="-7.9799999999999996E-2"/>
    <x v="4"/>
  </r>
  <r>
    <x v="446"/>
    <n v="2648.05"/>
    <n v="2535"/>
    <n v="2710"/>
    <n v="2486.6999999999998"/>
    <s v="1.29M"/>
    <n v="6.4899999999999999E-2"/>
    <x v="2"/>
  </r>
  <r>
    <x v="447"/>
    <n v="2486.6999999999998"/>
    <n v="2696"/>
    <n v="2739.4"/>
    <n v="2461.0500000000002"/>
    <s v="818.49K"/>
    <n v="-8.1199999999999994E-2"/>
    <x v="4"/>
  </r>
  <r>
    <x v="448"/>
    <n v="2706.4"/>
    <n v="2805.1"/>
    <n v="2840"/>
    <n v="2675"/>
    <s v="581.86K"/>
    <n v="-5.8599999999999999E-2"/>
    <x v="7"/>
  </r>
  <r>
    <x v="449"/>
    <n v="2874.8"/>
    <n v="2813.9"/>
    <n v="2955"/>
    <n v="2740"/>
    <s v="910.67K"/>
    <n v="1.0200000000000001E-2"/>
    <x v="5"/>
  </r>
  <r>
    <x v="450"/>
    <n v="2845.9"/>
    <n v="2744"/>
    <n v="2890"/>
    <n v="2725"/>
    <s v="865.15K"/>
    <n v="6.5299999999999997E-2"/>
    <x v="4"/>
  </r>
  <r>
    <x v="451"/>
    <n v="2671.35"/>
    <n v="2800"/>
    <n v="2800"/>
    <n v="2628.55"/>
    <s v="862.12K"/>
    <n v="-5.62E-2"/>
    <x v="4"/>
  </r>
  <r>
    <x v="452"/>
    <n v="2830.35"/>
    <n v="2860"/>
    <n v="2895"/>
    <n v="2809"/>
    <s v="374.59K"/>
    <n v="-1.8200000000000001E-2"/>
    <x v="3"/>
  </r>
  <r>
    <x v="453"/>
    <n v="2882.8"/>
    <n v="2935"/>
    <n v="3000"/>
    <n v="2844.8"/>
    <s v="1.10M"/>
    <n v="-1.01E-2"/>
    <x v="2"/>
  </r>
  <r>
    <x v="454"/>
    <n v="2912.2"/>
    <n v="2897.8"/>
    <n v="2945.85"/>
    <n v="2832.2"/>
    <s v="887.14K"/>
    <n v="2.4799999999999999E-2"/>
    <x v="4"/>
  </r>
  <r>
    <x v="455"/>
    <n v="2841.65"/>
    <n v="2955"/>
    <n v="2955"/>
    <n v="2821.5"/>
    <s v="982.47K"/>
    <n v="-3.7499999999999999E-2"/>
    <x v="5"/>
  </r>
  <r>
    <x v="456"/>
    <n v="2952.45"/>
    <n v="2861"/>
    <n v="2976"/>
    <n v="2850"/>
    <s v="1.40M"/>
    <n v="4.5499999999999999E-2"/>
    <x v="2"/>
  </r>
  <r>
    <x v="457"/>
    <n v="2824"/>
    <n v="2825.15"/>
    <n v="2858.8"/>
    <n v="2800"/>
    <s v="682.91K"/>
    <n v="-2.0400000000000001E-2"/>
    <x v="1"/>
  </r>
  <r>
    <x v="458"/>
    <n v="2882.8"/>
    <n v="2830"/>
    <n v="2979.5"/>
    <n v="2810"/>
    <s v="7.60M"/>
    <n v="2.5399999999999999E-2"/>
    <x v="6"/>
  </r>
  <r>
    <x v="459"/>
    <n v="2811.5"/>
    <n v="2859"/>
    <n v="2870"/>
    <n v="2750"/>
    <s v="1.12M"/>
    <n v="2.0000000000000001E-4"/>
    <x v="2"/>
  </r>
  <r>
    <x v="460"/>
    <n v="2810.85"/>
    <n v="2966.55"/>
    <n v="2990.05"/>
    <n v="2762.3"/>
    <s v="1.07M"/>
    <n v="-3.4700000000000002E-2"/>
    <x v="2"/>
  </r>
  <r>
    <x v="461"/>
    <n v="2911.95"/>
    <n v="3035"/>
    <n v="3050"/>
    <n v="2750"/>
    <s v="2.53M"/>
    <n v="-1.9699999999999999E-2"/>
    <x v="0"/>
  </r>
  <r>
    <x v="462"/>
    <n v="2970.5"/>
    <n v="2850"/>
    <n v="3011.9"/>
    <n v="2652"/>
    <s v="2.42M"/>
    <n v="3.7100000000000001E-2"/>
    <x v="0"/>
  </r>
  <r>
    <x v="463"/>
    <n v="2864.3"/>
    <n v="2880"/>
    <n v="2950"/>
    <n v="2775.4"/>
    <s v="2.32M"/>
    <n v="2.5700000000000001E-2"/>
    <x v="0"/>
  </r>
  <r>
    <x v="464"/>
    <n v="2792.4"/>
    <n v="2840"/>
    <n v="2955"/>
    <n v="2725.5"/>
    <s v="7.84M"/>
    <n v="4.7699999999999999E-2"/>
    <x v="6"/>
  </r>
  <r>
    <x v="465"/>
    <n v="2665.15"/>
    <n v="2415"/>
    <n v="2786.2"/>
    <n v="2390"/>
    <s v="4.76M"/>
    <n v="0.1479"/>
    <x v="8"/>
  </r>
  <r>
    <x v="466"/>
    <n v="2321.85"/>
    <n v="2230"/>
    <n v="2368.9"/>
    <n v="2211.1"/>
    <s v="2.50M"/>
    <n v="7.1999999999999995E-2"/>
    <x v="0"/>
  </r>
  <r>
    <x v="467"/>
    <n v="2166"/>
    <n v="2218"/>
    <n v="2329.75"/>
    <n v="2084.85"/>
    <s v="2.67M"/>
    <n v="-1.43E-2"/>
    <x v="0"/>
  </r>
  <r>
    <x v="468"/>
    <n v="2197.4"/>
    <n v="2210"/>
    <n v="2250"/>
    <n v="2158"/>
    <s v="1.56M"/>
    <n v="3.5000000000000001E-3"/>
    <x v="2"/>
  </r>
  <r>
    <x v="469"/>
    <n v="2189.8000000000002"/>
    <n v="2152.6999999999998"/>
    <n v="2209.9499999999998"/>
    <n v="2122"/>
    <s v="2.21M"/>
    <n v="3.7600000000000001E-2"/>
    <x v="0"/>
  </r>
  <r>
    <x v="470"/>
    <n v="2110.4499999999998"/>
    <n v="1978"/>
    <n v="2139.6"/>
    <n v="1941.25"/>
    <s v="1.90M"/>
    <n v="8.5000000000000006E-2"/>
    <x v="2"/>
  </r>
  <r>
    <x v="471"/>
    <n v="1945.1"/>
    <n v="1935.55"/>
    <n v="1965.45"/>
    <n v="1907.2"/>
    <s v="1.02M"/>
    <n v="1.5900000000000001E-2"/>
    <x v="2"/>
  </r>
  <r>
    <x v="472"/>
    <n v="1914.7"/>
    <n v="1890"/>
    <n v="1940"/>
    <n v="1876.25"/>
    <s v="1.14M"/>
    <n v="3.1E-2"/>
    <x v="2"/>
  </r>
  <r>
    <x v="473"/>
    <n v="1857.15"/>
    <n v="1936"/>
    <n v="2039.8"/>
    <n v="1776.25"/>
    <s v="2.32M"/>
    <n v="-3.44E-2"/>
    <x v="0"/>
  </r>
  <r>
    <x v="474"/>
    <n v="1923.3"/>
    <n v="1935.2"/>
    <n v="1947"/>
    <n v="1904"/>
    <s v="481.91K"/>
    <n v="-3.8999999999999998E-3"/>
    <x v="8"/>
  </r>
  <r>
    <x v="475"/>
    <n v="1930.85"/>
    <n v="1932.95"/>
    <n v="1940.65"/>
    <n v="1895.45"/>
    <s v="746.16K"/>
    <n v="5.0000000000000001E-3"/>
    <x v="6"/>
  </r>
  <r>
    <x v="476"/>
    <n v="1921.25"/>
    <n v="1928.5"/>
    <n v="1947.4"/>
    <n v="1895"/>
    <s v="579.48K"/>
    <n v="5.1999999999999998E-3"/>
    <x v="7"/>
  </r>
  <r>
    <x v="477"/>
    <n v="1911.4"/>
    <n v="1887"/>
    <n v="1924"/>
    <n v="1887"/>
    <s v="477.91K"/>
    <n v="-5.1999999999999998E-3"/>
    <x v="8"/>
  </r>
  <r>
    <x v="478"/>
    <n v="1921.4"/>
    <n v="1884.4"/>
    <n v="1941.9"/>
    <n v="1877.5"/>
    <s v="834.79K"/>
    <n v="2.3400000000000001E-2"/>
    <x v="4"/>
  </r>
  <r>
    <x v="479"/>
    <n v="1877.45"/>
    <n v="1860"/>
    <n v="1905"/>
    <n v="1855"/>
    <s v="337.76K"/>
    <n v="6.9999999999999999E-4"/>
    <x v="3"/>
  </r>
  <r>
    <x v="480"/>
    <n v="1876.05"/>
    <n v="1939.8"/>
    <n v="1948"/>
    <n v="1863.5"/>
    <s v="546.50K"/>
    <n v="-1.32E-2"/>
    <x v="7"/>
  </r>
  <r>
    <x v="481"/>
    <n v="1901.2"/>
    <n v="1870"/>
    <n v="1950"/>
    <n v="1825.7"/>
    <s v="1.14M"/>
    <n v="3.6799999999999999E-2"/>
    <x v="2"/>
  </r>
  <r>
    <x v="482"/>
    <n v="1833.65"/>
    <n v="1835"/>
    <n v="1843"/>
    <n v="1810.8"/>
    <s v="315.89K"/>
    <n v="1.9400000000000001E-2"/>
    <x v="3"/>
  </r>
  <r>
    <x v="483"/>
    <n v="1798.75"/>
    <n v="1840.7"/>
    <n v="1850"/>
    <n v="1785"/>
    <s v="396.47K"/>
    <n v="-1.2999999999999999E-2"/>
    <x v="3"/>
  </r>
  <r>
    <x v="484"/>
    <n v="1822.4"/>
    <n v="1860.05"/>
    <n v="1872.85"/>
    <n v="1801.25"/>
    <s v="362.12K"/>
    <n v="-2.0199999999999999E-2"/>
    <x v="3"/>
  </r>
  <r>
    <x v="485"/>
    <n v="1860.05"/>
    <n v="1897.9"/>
    <n v="1897.9"/>
    <n v="1850.25"/>
    <s v="382.51K"/>
    <n v="-1.1599999999999999E-2"/>
    <x v="3"/>
  </r>
  <r>
    <x v="486"/>
    <n v="1881.85"/>
    <n v="1864.7"/>
    <n v="1915"/>
    <n v="1853.2"/>
    <s v="657.96K"/>
    <n v="2.9000000000000001E-2"/>
    <x v="1"/>
  </r>
  <r>
    <x v="487"/>
    <n v="1828.75"/>
    <n v="1825"/>
    <n v="1849"/>
    <n v="1810"/>
    <s v="525.65K"/>
    <n v="2.5100000000000001E-2"/>
    <x v="7"/>
  </r>
  <r>
    <x v="488"/>
    <n v="1783.95"/>
    <n v="1849.65"/>
    <n v="1873.75"/>
    <n v="1751"/>
    <s v="844.35K"/>
    <n v="-1.0999999999999999E-2"/>
    <x v="4"/>
  </r>
  <r>
    <x v="489"/>
    <n v="1803.75"/>
    <n v="1850"/>
    <n v="1879.5"/>
    <n v="1784.1"/>
    <s v="636.78K"/>
    <n v="-4.7800000000000002E-2"/>
    <x v="1"/>
  </r>
  <r>
    <x v="490"/>
    <n v="1894.3"/>
    <n v="1947.9"/>
    <n v="1950"/>
    <n v="1885"/>
    <s v="646.86K"/>
    <n v="-2.9000000000000001E-2"/>
    <x v="1"/>
  </r>
  <r>
    <x v="491"/>
    <n v="1950.9"/>
    <n v="1930"/>
    <n v="1997"/>
    <n v="1916.2"/>
    <s v="1.18M"/>
    <n v="3.6299999999999999E-2"/>
    <x v="2"/>
  </r>
  <r>
    <x v="492"/>
    <n v="1882.55"/>
    <n v="1806"/>
    <n v="1899"/>
    <n v="1800.05"/>
    <s v="977.41K"/>
    <n v="2.12E-2"/>
    <x v="5"/>
  </r>
  <r>
    <x v="493"/>
    <n v="1843.4"/>
    <n v="1899.9"/>
    <n v="1924"/>
    <n v="1831"/>
    <s v="1.90M"/>
    <n v="-4.1599999999999998E-2"/>
    <x v="2"/>
  </r>
  <r>
    <x v="494"/>
    <n v="1923.5"/>
    <n v="1875"/>
    <n v="1956"/>
    <n v="1875"/>
    <s v="644.99K"/>
    <n v="3.9899999999999998E-2"/>
    <x v="1"/>
  </r>
  <r>
    <x v="495"/>
    <n v="1849.75"/>
    <n v="1899"/>
    <n v="1924"/>
    <n v="1800"/>
    <s v="1.04M"/>
    <n v="-6.9199999999999998E-2"/>
    <x v="2"/>
  </r>
  <r>
    <x v="496"/>
    <n v="1987.35"/>
    <n v="1982"/>
    <n v="2053.15"/>
    <n v="1971"/>
    <s v="770.25K"/>
    <n v="7.7999999999999996E-3"/>
    <x v="6"/>
  </r>
  <r>
    <x v="497"/>
    <n v="1971.95"/>
    <n v="1850"/>
    <n v="1994.8"/>
    <n v="1850"/>
    <s v="1.16M"/>
    <n v="8.2000000000000007E-3"/>
    <x v="2"/>
  </r>
  <r>
    <x v="498"/>
    <n v="1955.9"/>
    <n v="2041"/>
    <n v="2041"/>
    <n v="1941"/>
    <s v="466.50K"/>
    <n v="-4.2099999999999999E-2"/>
    <x v="8"/>
  </r>
  <r>
    <x v="499"/>
    <n v="2041.85"/>
    <n v="2060"/>
    <n v="2125"/>
    <n v="2001"/>
    <s v="1.13M"/>
    <n v="-2.8E-3"/>
    <x v="2"/>
  </r>
  <r>
    <x v="500"/>
    <n v="2047.6"/>
    <n v="1950"/>
    <n v="2094.8000000000002"/>
    <n v="1933.25"/>
    <s v="1.67M"/>
    <n v="0.06"/>
    <x v="2"/>
  </r>
  <r>
    <x v="501"/>
    <n v="1931.75"/>
    <n v="1915"/>
    <n v="1969"/>
    <n v="1894.25"/>
    <s v="659.94K"/>
    <n v="2.24E-2"/>
    <x v="1"/>
  </r>
  <r>
    <x v="502"/>
    <n v="1889.5"/>
    <n v="1852.5"/>
    <n v="1903.95"/>
    <n v="1780"/>
    <s v="410.32K"/>
    <n v="1.47E-2"/>
    <x v="8"/>
  </r>
  <r>
    <x v="503"/>
    <n v="1862.15"/>
    <n v="1875"/>
    <n v="1895"/>
    <n v="1804.85"/>
    <s v="402.09K"/>
    <n v="-2.3800000000000002E-2"/>
    <x v="8"/>
  </r>
  <r>
    <x v="504"/>
    <n v="1907.6"/>
    <n v="1915.6"/>
    <n v="1917.35"/>
    <n v="1875"/>
    <s v="397.43K"/>
    <n v="-2.0000000000000001E-4"/>
    <x v="3"/>
  </r>
  <r>
    <x v="505"/>
    <n v="1907.95"/>
    <n v="1929"/>
    <n v="1945"/>
    <n v="1888"/>
    <s v="555.96K"/>
    <n v="-6.1999999999999998E-3"/>
    <x v="7"/>
  </r>
  <r>
    <x v="506"/>
    <n v="1919.8"/>
    <n v="1932.2"/>
    <n v="1941.5"/>
    <n v="1891.55"/>
    <s v="348.10K"/>
    <n v="-4.3E-3"/>
    <x v="3"/>
  </r>
  <r>
    <x v="507"/>
    <n v="1928"/>
    <n v="2035"/>
    <n v="2050"/>
    <n v="1856"/>
    <s v="561.64K"/>
    <n v="-4.7699999999999999E-2"/>
    <x v="7"/>
  </r>
  <r>
    <x v="508"/>
    <n v="2024.65"/>
    <n v="1970"/>
    <n v="2051.1999999999998"/>
    <n v="1966.05"/>
    <s v="470.44K"/>
    <n v="3.8100000000000002E-2"/>
    <x v="8"/>
  </r>
  <r>
    <x v="509"/>
    <n v="1950.35"/>
    <n v="1912.55"/>
    <n v="1958.5"/>
    <n v="1902.45"/>
    <s v="296.48K"/>
    <n v="1.9800000000000002E-2"/>
    <x v="0"/>
  </r>
  <r>
    <x v="510"/>
    <n v="1912.55"/>
    <n v="1915"/>
    <n v="1925"/>
    <n v="1881"/>
    <s v="242.27K"/>
    <n v="-2E-3"/>
    <x v="0"/>
  </r>
  <r>
    <x v="511"/>
    <n v="1916.3"/>
    <n v="1919.2"/>
    <n v="1939.25"/>
    <n v="1870"/>
    <s v="258.93K"/>
    <n v="6.4999999999999997E-3"/>
    <x v="0"/>
  </r>
  <r>
    <x v="512"/>
    <n v="1904"/>
    <n v="1928"/>
    <n v="1959"/>
    <n v="1883"/>
    <s v="492.31K"/>
    <n v="1.3899999999999999E-2"/>
    <x v="8"/>
  </r>
  <r>
    <x v="513"/>
    <n v="1877.85"/>
    <n v="1957"/>
    <n v="1964.9"/>
    <n v="1863.9"/>
    <s v="297.22K"/>
    <n v="-3.1199999999999999E-2"/>
    <x v="0"/>
  </r>
  <r>
    <x v="514"/>
    <n v="1938.4"/>
    <n v="1945"/>
    <n v="1957"/>
    <n v="1904.95"/>
    <s v="352.84K"/>
    <n v="1.47E-2"/>
    <x v="3"/>
  </r>
  <r>
    <x v="515"/>
    <n v="1910.25"/>
    <n v="1900"/>
    <n v="1964.7"/>
    <n v="1885.05"/>
    <s v="379.76K"/>
    <n v="-9.7000000000000003E-3"/>
    <x v="3"/>
  </r>
  <r>
    <x v="516"/>
    <n v="1929"/>
    <n v="1782.7"/>
    <n v="1929.7"/>
    <n v="1746"/>
    <s v="620.11K"/>
    <n v="4.9599999999999998E-2"/>
    <x v="1"/>
  </r>
  <r>
    <x v="517"/>
    <n v="1837.85"/>
    <n v="1946.25"/>
    <n v="1946.25"/>
    <n v="1837.85"/>
    <s v="449.37K"/>
    <n v="-0.05"/>
    <x v="8"/>
  </r>
  <r>
    <x v="518"/>
    <n v="1934.55"/>
    <n v="1973"/>
    <n v="1986.75"/>
    <n v="1875"/>
    <s v="827.06K"/>
    <n v="-1.6299999999999999E-2"/>
    <x v="4"/>
  </r>
  <r>
    <x v="519"/>
    <n v="1966.7"/>
    <n v="1948.15"/>
    <n v="1979.3"/>
    <n v="1945"/>
    <s v="644.71K"/>
    <n v="1.46E-2"/>
    <x v="1"/>
  </r>
  <r>
    <x v="520"/>
    <n v="1938.45"/>
    <n v="1930"/>
    <n v="1950"/>
    <n v="1905.05"/>
    <s v="1.10M"/>
    <n v="2.0199999999999999E-2"/>
    <x v="2"/>
  </r>
  <r>
    <x v="521"/>
    <n v="1900.1"/>
    <n v="1850"/>
    <n v="1923.9"/>
    <n v="1828.5"/>
    <s v="1.80M"/>
    <n v="3.5299999999999998E-2"/>
    <x v="2"/>
  </r>
  <r>
    <x v="522"/>
    <n v="1835.3"/>
    <n v="1706.45"/>
    <n v="1854"/>
    <n v="1698.4"/>
    <s v="1.67M"/>
    <n v="8.09E-2"/>
    <x v="2"/>
  </r>
  <r>
    <x v="523"/>
    <n v="1697.95"/>
    <n v="1657"/>
    <n v="1720.5"/>
    <n v="1637.05"/>
    <s v="656.71K"/>
    <n v="2.18E-2"/>
    <x v="1"/>
  </r>
  <r>
    <x v="524"/>
    <n v="1661.8"/>
    <n v="1650"/>
    <n v="1684.4"/>
    <n v="1588"/>
    <s v="940.20K"/>
    <n v="8.6E-3"/>
    <x v="5"/>
  </r>
  <r>
    <x v="525"/>
    <n v="1647.55"/>
    <n v="1599"/>
    <n v="1667"/>
    <n v="1567"/>
    <s v="2.07M"/>
    <n v="5.0799999999999998E-2"/>
    <x v="0"/>
  </r>
  <r>
    <x v="526"/>
    <n v="1567.95"/>
    <n v="1448"/>
    <n v="1582.75"/>
    <n v="1432"/>
    <s v="1.35M"/>
    <n v="8.9700000000000002E-2"/>
    <x v="2"/>
  </r>
  <r>
    <x v="527"/>
    <n v="1438.9"/>
    <n v="1405"/>
    <n v="1453"/>
    <n v="1405"/>
    <s v="275.34K"/>
    <n v="1.11E-2"/>
    <x v="0"/>
  </r>
  <r>
    <x v="528"/>
    <n v="1423.1"/>
    <n v="1427.8"/>
    <n v="1429"/>
    <n v="1403"/>
    <s v="285.81K"/>
    <n v="9.4000000000000004E-3"/>
    <x v="0"/>
  </r>
  <r>
    <x v="529"/>
    <n v="1409.8"/>
    <n v="1400"/>
    <n v="1419.8"/>
    <n v="1379.65"/>
    <s v="212.68K"/>
    <n v="7.3000000000000001E-3"/>
    <x v="0"/>
  </r>
  <r>
    <x v="530"/>
    <n v="1399.65"/>
    <n v="1366.7"/>
    <n v="1408.3"/>
    <n v="1366.7"/>
    <s v="394.71K"/>
    <n v="2.41E-2"/>
    <x v="3"/>
  </r>
  <r>
    <x v="531"/>
    <n v="1366.7"/>
    <n v="1357"/>
    <n v="1375"/>
    <n v="1340"/>
    <s v="192.99K"/>
    <n v="1.47E-2"/>
    <x v="2"/>
  </r>
  <r>
    <x v="532"/>
    <n v="1346.9"/>
    <n v="1340"/>
    <n v="1356.2"/>
    <n v="1336.9"/>
    <s v="130.55K"/>
    <n v="1.2500000000000001E-2"/>
    <x v="2"/>
  </r>
  <r>
    <x v="533"/>
    <n v="1330.25"/>
    <n v="1325.1"/>
    <n v="1340.8"/>
    <n v="1311.05"/>
    <s v="235.44K"/>
    <n v="1.46E-2"/>
    <x v="0"/>
  </r>
  <r>
    <x v="534"/>
    <n v="1311.05"/>
    <n v="1385.05"/>
    <n v="1396.85"/>
    <n v="1295"/>
    <s v="866.54K"/>
    <n v="-5.8599999999999999E-2"/>
    <x v="4"/>
  </r>
  <r>
    <x v="535"/>
    <n v="1392.65"/>
    <n v="1398.5"/>
    <n v="1407.35"/>
    <n v="1382.6"/>
    <s v="304.20K"/>
    <n v="-4.4000000000000003E-3"/>
    <x v="3"/>
  </r>
  <r>
    <x v="536"/>
    <n v="1398.8"/>
    <n v="1386"/>
    <n v="1403.85"/>
    <n v="1381.75"/>
    <s v="525.39K"/>
    <n v="1.6899999999999998E-2"/>
    <x v="7"/>
  </r>
  <r>
    <x v="537"/>
    <n v="1375.5"/>
    <n v="1388.9"/>
    <n v="1392.65"/>
    <n v="1370.45"/>
    <s v="443.45K"/>
    <n v="-7.1000000000000004E-3"/>
    <x v="8"/>
  </r>
  <r>
    <x v="538"/>
    <n v="1385.4"/>
    <n v="1425"/>
    <n v="1429.65"/>
    <n v="1380.1"/>
    <s v="674.14K"/>
    <n v="-2.58E-2"/>
    <x v="1"/>
  </r>
  <r>
    <x v="539"/>
    <n v="1422.05"/>
    <n v="1424"/>
    <n v="1439.75"/>
    <n v="1389.1"/>
    <s v="380.54K"/>
    <n v="1.35E-2"/>
    <x v="3"/>
  </r>
  <r>
    <x v="540"/>
    <n v="1403.1"/>
    <n v="1396.1"/>
    <n v="1410"/>
    <n v="1375"/>
    <s v="663.07K"/>
    <n v="1.44E-2"/>
    <x v="1"/>
  </r>
  <r>
    <x v="541"/>
    <n v="1383.15"/>
    <n v="1385"/>
    <n v="1406.45"/>
    <n v="1377.05"/>
    <s v="653.26K"/>
    <n v="0.01"/>
    <x v="1"/>
  </r>
  <r>
    <x v="542"/>
    <n v="1369.5"/>
    <n v="1410"/>
    <n v="1410"/>
    <n v="1322.55"/>
    <s v="608.78K"/>
    <n v="-3.1E-2"/>
    <x v="1"/>
  </r>
  <r>
    <x v="543"/>
    <n v="1413.25"/>
    <n v="1405"/>
    <n v="1428.45"/>
    <n v="1375"/>
    <s v="1.21M"/>
    <n v="7.7999999999999996E-3"/>
    <x v="2"/>
  </r>
  <r>
    <x v="544"/>
    <n v="1402.25"/>
    <n v="1458"/>
    <n v="1469"/>
    <n v="1395.2"/>
    <s v="508.32K"/>
    <n v="-2.5700000000000001E-2"/>
    <x v="7"/>
  </r>
  <r>
    <x v="545"/>
    <n v="1439.25"/>
    <n v="1450"/>
    <n v="1468.65"/>
    <n v="1425.35"/>
    <s v="457.32K"/>
    <n v="2E-3"/>
    <x v="8"/>
  </r>
  <r>
    <x v="546"/>
    <n v="1436.35"/>
    <n v="1388"/>
    <n v="1454.85"/>
    <n v="1388"/>
    <s v="949.58K"/>
    <n v="3.6400000000000002E-2"/>
    <x v="5"/>
  </r>
  <r>
    <x v="547"/>
    <n v="1385.95"/>
    <n v="1430"/>
    <n v="1474.85"/>
    <n v="1365.4"/>
    <s v="1.18M"/>
    <n v="-2.0999999999999999E-3"/>
    <x v="2"/>
  </r>
  <r>
    <x v="548"/>
    <n v="1388.9"/>
    <n v="1395"/>
    <n v="1410"/>
    <n v="1381.35"/>
    <s v="757.78K"/>
    <n v="-8.9999999999999998E-4"/>
    <x v="6"/>
  </r>
  <r>
    <x v="549"/>
    <n v="1390.1"/>
    <n v="1400"/>
    <n v="1410"/>
    <n v="1381"/>
    <s v="668.01K"/>
    <n v="-2.9999999999999997E-4"/>
    <x v="1"/>
  </r>
  <r>
    <x v="550"/>
    <n v="1390.5"/>
    <n v="1368.05"/>
    <n v="1409"/>
    <n v="1368.05"/>
    <s v="727.98K"/>
    <n v="5.9999999999999995E-4"/>
    <x v="6"/>
  </r>
  <r>
    <x v="551"/>
    <n v="1389.7"/>
    <n v="1398"/>
    <n v="1414"/>
    <n v="1371"/>
    <s v="796.72K"/>
    <n v="8.0000000000000002E-3"/>
    <x v="6"/>
  </r>
  <r>
    <x v="552"/>
    <n v="1378.7"/>
    <n v="1398.3"/>
    <n v="1415"/>
    <n v="1360.1"/>
    <s v="516.59K"/>
    <n v="-7.9000000000000008E-3"/>
    <x v="7"/>
  </r>
  <r>
    <x v="553"/>
    <n v="1389.65"/>
    <n v="1349.45"/>
    <n v="1395.95"/>
    <n v="1341.85"/>
    <s v="921.74K"/>
    <n v="3.5799999999999998E-2"/>
    <x v="5"/>
  </r>
  <r>
    <x v="554"/>
    <n v="1341.6"/>
    <n v="1338"/>
    <n v="1370"/>
    <n v="1317"/>
    <s v="454.79K"/>
    <n v="9.7999999999999997E-3"/>
    <x v="8"/>
  </r>
  <r>
    <x v="555"/>
    <n v="1328.6"/>
    <n v="1235"/>
    <n v="1336.8"/>
    <n v="1235"/>
    <s v="1.23M"/>
    <n v="2.5600000000000001E-2"/>
    <x v="2"/>
  </r>
  <r>
    <x v="556"/>
    <n v="1295.4000000000001"/>
    <n v="1349"/>
    <n v="1414"/>
    <n v="1285.1500000000001"/>
    <s v="1.65M"/>
    <n v="-4.24E-2"/>
    <x v="2"/>
  </r>
  <r>
    <x v="557"/>
    <n v="1352.75"/>
    <n v="1346"/>
    <n v="1364.8"/>
    <n v="1303.95"/>
    <s v="424.97K"/>
    <n v="-1.44E-2"/>
    <x v="8"/>
  </r>
  <r>
    <x v="558"/>
    <n v="1372.55"/>
    <n v="1371.05"/>
    <n v="1403.9"/>
    <n v="1346.05"/>
    <s v="1.61M"/>
    <n v="-2.3099999999999999E-2"/>
    <x v="2"/>
  </r>
  <r>
    <x v="559"/>
    <n v="1405.05"/>
    <n v="1394.8"/>
    <n v="1418.7"/>
    <n v="1370"/>
    <s v="1.43M"/>
    <n v="9.7999999999999997E-3"/>
    <x v="2"/>
  </r>
  <r>
    <x v="560"/>
    <n v="1391.35"/>
    <n v="1420"/>
    <n v="1429"/>
    <n v="1370"/>
    <s v="3.01M"/>
    <n v="-1.12E-2"/>
    <x v="3"/>
  </r>
  <r>
    <x v="561"/>
    <n v="1407.05"/>
    <n v="1329.45"/>
    <n v="1407.95"/>
    <n v="1309.3"/>
    <s v="3.02M"/>
    <n v="4.9299999999999997E-2"/>
    <x v="3"/>
  </r>
  <r>
    <x v="562"/>
    <n v="1340.95"/>
    <n v="1358"/>
    <n v="1367.9"/>
    <n v="1321.25"/>
    <s v="2.73M"/>
    <n v="-3.5999999999999999E-3"/>
    <x v="0"/>
  </r>
  <r>
    <x v="563"/>
    <n v="1345.75"/>
    <n v="1299.8"/>
    <n v="1355"/>
    <n v="1292.4000000000001"/>
    <s v="2.03M"/>
    <n v="2.46E-2"/>
    <x v="0"/>
  </r>
  <r>
    <x v="564"/>
    <n v="1313.5"/>
    <n v="1305"/>
    <n v="1358.3"/>
    <n v="1294"/>
    <s v="2.18M"/>
    <n v="-5.9999999999999995E-4"/>
    <x v="0"/>
  </r>
  <r>
    <x v="565"/>
    <n v="1314.35"/>
    <n v="1314"/>
    <n v="1329"/>
    <n v="1291"/>
    <s v="2.04M"/>
    <n v="7.1000000000000004E-3"/>
    <x v="0"/>
  </r>
  <r>
    <x v="566"/>
    <n v="1305.05"/>
    <n v="1330"/>
    <n v="1334"/>
    <n v="1284.05"/>
    <s v="1.96M"/>
    <n v="9.9000000000000008E-3"/>
    <x v="2"/>
  </r>
  <r>
    <x v="567"/>
    <n v="1292.3"/>
    <n v="1248"/>
    <n v="1292.3"/>
    <n v="1237.3499999999999"/>
    <s v="1.69M"/>
    <n v="0.05"/>
    <x v="2"/>
  </r>
  <r>
    <x v="568"/>
    <n v="1230.8"/>
    <n v="1231.95"/>
    <n v="1248"/>
    <n v="1211.5"/>
    <s v="1.54M"/>
    <n v="1.6000000000000001E-3"/>
    <x v="2"/>
  </r>
  <r>
    <x v="569"/>
    <n v="1228.8499999999999"/>
    <n v="1223"/>
    <n v="1232.4000000000001"/>
    <n v="1206.8"/>
    <s v="1.82M"/>
    <n v="-1.6000000000000001E-3"/>
    <x v="2"/>
  </r>
  <r>
    <x v="570"/>
    <n v="1230.8"/>
    <n v="1215"/>
    <n v="1235"/>
    <n v="1203.05"/>
    <s v="2.22M"/>
    <n v="3.8999999999999998E-3"/>
    <x v="0"/>
  </r>
  <r>
    <x v="571"/>
    <n v="1226"/>
    <n v="1224.3499999999999"/>
    <n v="1235"/>
    <n v="1201"/>
    <s v="1.62M"/>
    <n v="2.1299999999999999E-2"/>
    <x v="2"/>
  </r>
  <r>
    <x v="572"/>
    <n v="1200.4000000000001"/>
    <n v="1215"/>
    <n v="1224.8"/>
    <n v="1195.0999999999999"/>
    <s v="37.04K"/>
    <n v="-3.3999999999999998E-3"/>
    <x v="3"/>
  </r>
  <r>
    <x v="573"/>
    <n v="1204.5"/>
    <n v="1175"/>
    <n v="1220"/>
    <n v="1162.4000000000001"/>
    <s v="1.85M"/>
    <n v="2.58E-2"/>
    <x v="2"/>
  </r>
  <r>
    <x v="574"/>
    <n v="1174.25"/>
    <n v="1178"/>
    <n v="1184.45"/>
    <n v="1135.8"/>
    <s v="1.64M"/>
    <n v="1.6000000000000001E-3"/>
    <x v="2"/>
  </r>
  <r>
    <x v="575"/>
    <n v="1172.3499999999999"/>
    <n v="1155"/>
    <n v="1178.05"/>
    <n v="1141"/>
    <s v="1.22M"/>
    <n v="1.6899999999999998E-2"/>
    <x v="2"/>
  </r>
  <r>
    <x v="576"/>
    <n v="1152.8499999999999"/>
    <n v="1155"/>
    <n v="1189.1500000000001"/>
    <n v="1106"/>
    <s v="364.24K"/>
    <n v="5.0000000000000001E-3"/>
    <x v="3"/>
  </r>
  <r>
    <x v="577"/>
    <n v="1147.1500000000001"/>
    <n v="1204.5"/>
    <n v="1208.5999999999999"/>
    <n v="1145.8"/>
    <s v="314.78K"/>
    <n v="-4.8899999999999999E-2"/>
    <x v="3"/>
  </r>
  <r>
    <x v="578"/>
    <n v="1206.0999999999999"/>
    <n v="1190"/>
    <n v="1211"/>
    <n v="1180.0999999999999"/>
    <s v="381.13K"/>
    <n v="2.2200000000000001E-2"/>
    <x v="3"/>
  </r>
  <r>
    <x v="579"/>
    <n v="1179.95"/>
    <n v="1188"/>
    <n v="1199.8"/>
    <n v="1172"/>
    <s v="138.43K"/>
    <n v="-1.8700000000000001E-2"/>
    <x v="2"/>
  </r>
  <r>
    <x v="580"/>
    <n v="1202.4000000000001"/>
    <n v="1212"/>
    <n v="1212"/>
    <n v="1148.55"/>
    <s v="218.74K"/>
    <n v="2.0000000000000001E-4"/>
    <x v="0"/>
  </r>
  <r>
    <x v="581"/>
    <n v="1202.1500000000001"/>
    <n v="1200.9000000000001"/>
    <n v="1210"/>
    <n v="1177"/>
    <s v="301.25K"/>
    <n v="2.7000000000000001E-3"/>
    <x v="3"/>
  </r>
  <r>
    <x v="582"/>
    <n v="1198.95"/>
    <n v="1190"/>
    <n v="1203.95"/>
    <n v="1173.0999999999999"/>
    <s v="271.74K"/>
    <n v="1.6799999999999999E-2"/>
    <x v="0"/>
  </r>
  <r>
    <x v="583"/>
    <n v="1179.1500000000001"/>
    <n v="1195"/>
    <n v="1210"/>
    <n v="1122.3"/>
    <s v="241.62K"/>
    <n v="-1.9E-3"/>
    <x v="0"/>
  </r>
  <r>
    <x v="584"/>
    <n v="1181.3499999999999"/>
    <n v="1210"/>
    <n v="1214.4000000000001"/>
    <n v="1170.0999999999999"/>
    <s v="176.43K"/>
    <n v="-1.8499999999999999E-2"/>
    <x v="2"/>
  </r>
  <r>
    <x v="585"/>
    <n v="1203.6500000000001"/>
    <n v="1221"/>
    <n v="1237"/>
    <n v="1200.0999999999999"/>
    <s v="254.05K"/>
    <n v="-2.3999999999999998E-3"/>
    <x v="0"/>
  </r>
  <r>
    <x v="586"/>
    <n v="1206.55"/>
    <n v="1203"/>
    <n v="1212.25"/>
    <n v="1196.0999999999999"/>
    <s v="250.39K"/>
    <n v="1.09E-2"/>
    <x v="0"/>
  </r>
  <r>
    <x v="587"/>
    <n v="1193.5"/>
    <n v="1208.3499999999999"/>
    <n v="1220"/>
    <n v="1180"/>
    <s v="265.06K"/>
    <n v="-1.23E-2"/>
    <x v="0"/>
  </r>
  <r>
    <x v="588"/>
    <n v="1208.3499999999999"/>
    <n v="1185"/>
    <n v="1220"/>
    <n v="1150"/>
    <s v="418.42K"/>
    <n v="3.9800000000000002E-2"/>
    <x v="8"/>
  </r>
  <r>
    <x v="589"/>
    <n v="1162.0999999999999"/>
    <n v="1199.3"/>
    <n v="1211.2"/>
    <n v="1159"/>
    <s v="181.22K"/>
    <n v="-1.23E-2"/>
    <x v="2"/>
  </r>
  <r>
    <x v="590"/>
    <n v="1176.55"/>
    <n v="1219.8"/>
    <n v="1220"/>
    <n v="1152.05"/>
    <s v="174.74K"/>
    <n v="-2.41E-2"/>
    <x v="2"/>
  </r>
  <r>
    <x v="591"/>
    <n v="1205.6500000000001"/>
    <n v="1225"/>
    <n v="1237"/>
    <n v="1202.0999999999999"/>
    <s v="179.54K"/>
    <n v="-7.4000000000000003E-3"/>
    <x v="2"/>
  </r>
  <r>
    <x v="592"/>
    <n v="1214.5999999999999"/>
    <n v="1231.9000000000001"/>
    <n v="1264.8"/>
    <n v="1203.3"/>
    <s v="375.50K"/>
    <n v="-6.1999999999999998E-3"/>
    <x v="3"/>
  </r>
  <r>
    <x v="593"/>
    <n v="1222.2"/>
    <n v="1203"/>
    <n v="1230"/>
    <n v="1199.3"/>
    <s v="583.55K"/>
    <n v="3.9199999999999999E-2"/>
    <x v="7"/>
  </r>
  <r>
    <x v="594"/>
    <n v="1176.0999999999999"/>
    <n v="1161"/>
    <n v="1180"/>
    <n v="1152.25"/>
    <s v="278.91K"/>
    <n v="2.18E-2"/>
    <x v="0"/>
  </r>
  <r>
    <x v="595"/>
    <n v="1151.05"/>
    <n v="1147.95"/>
    <n v="1189.9000000000001"/>
    <n v="1146.5999999999999"/>
    <s v="447.94K"/>
    <n v="3.8999999999999998E-3"/>
    <x v="8"/>
  </r>
  <r>
    <x v="596"/>
    <n v="1146.5999999999999"/>
    <n v="1139"/>
    <n v="1159"/>
    <n v="1125"/>
    <s v="1.55M"/>
    <n v="7.0000000000000001E-3"/>
    <x v="2"/>
  </r>
  <r>
    <x v="597"/>
    <n v="1138.6500000000001"/>
    <n v="1130"/>
    <n v="1149.8"/>
    <n v="1111.25"/>
    <s v="3.69M"/>
    <n v="-5.1000000000000004E-3"/>
    <x v="3"/>
  </r>
  <r>
    <x v="598"/>
    <n v="1144.5"/>
    <n v="1158"/>
    <n v="1160"/>
    <n v="1132.25"/>
    <s v="3.47M"/>
    <n v="-7.7999999999999996E-3"/>
    <x v="3"/>
  </r>
  <r>
    <x v="599"/>
    <n v="1153.45"/>
    <n v="1157"/>
    <n v="1159.5"/>
    <n v="1127"/>
    <s v="3.25M"/>
    <n v="1.4E-3"/>
    <x v="3"/>
  </r>
  <r>
    <x v="600"/>
    <n v="1151.8"/>
    <n v="1149.2"/>
    <n v="1159"/>
    <n v="1125.25"/>
    <s v="3.33M"/>
    <n v="2.3E-3"/>
    <x v="3"/>
  </r>
  <r>
    <x v="601"/>
    <n v="1149.2"/>
    <n v="1150"/>
    <n v="1160"/>
    <n v="1118.75"/>
    <s v="2.62M"/>
    <n v="6.7000000000000002E-3"/>
    <x v="0"/>
  </r>
  <r>
    <x v="602"/>
    <n v="1141.55"/>
    <n v="1147.4000000000001"/>
    <n v="1163.5"/>
    <n v="1127.05"/>
    <s v="2.25M"/>
    <n v="1.8599999999999998E-2"/>
    <x v="0"/>
  </r>
  <r>
    <x v="603"/>
    <n v="1120.7"/>
    <n v="1115"/>
    <n v="1127"/>
    <n v="1097.25"/>
    <s v="1.80M"/>
    <n v="-9.1999999999999998E-3"/>
    <x v="2"/>
  </r>
  <r>
    <x v="604"/>
    <n v="1131.1500000000001"/>
    <n v="1145.95"/>
    <n v="1145.95"/>
    <n v="1112.05"/>
    <s v="1.78M"/>
    <n v="-1.9199999999999998E-2"/>
    <x v="2"/>
  </r>
  <r>
    <x v="605"/>
    <n v="1153.25"/>
    <n v="1184"/>
    <n v="1184"/>
    <n v="1120"/>
    <s v="821.21K"/>
    <n v="-1.4E-2"/>
    <x v="4"/>
  </r>
  <r>
    <x v="606"/>
    <n v="1169.6500000000001"/>
    <n v="1137"/>
    <n v="1180.25"/>
    <n v="1110.45"/>
    <s v="581.39K"/>
    <n v="3.7900000000000003E-2"/>
    <x v="7"/>
  </r>
  <r>
    <x v="607"/>
    <n v="1126.95"/>
    <n v="1160.5"/>
    <n v="1169"/>
    <n v="1120"/>
    <s v="568.75K"/>
    <n v="-1.95E-2"/>
    <x v="7"/>
  </r>
  <r>
    <x v="608"/>
    <n v="1149.4000000000001"/>
    <n v="1189"/>
    <n v="1208.4000000000001"/>
    <n v="1133.0999999999999"/>
    <s v="903.67K"/>
    <n v="-3.0200000000000001E-2"/>
    <x v="5"/>
  </r>
  <r>
    <x v="609"/>
    <n v="1185.2"/>
    <n v="1215"/>
    <n v="1219.9000000000001"/>
    <n v="1166.05"/>
    <s v="713.02K"/>
    <n v="-2.53E-2"/>
    <x v="6"/>
  </r>
  <r>
    <x v="610"/>
    <n v="1215.95"/>
    <n v="1170"/>
    <n v="1216.2"/>
    <n v="1148.5"/>
    <s v="582.10K"/>
    <n v="4.9799999999999997E-2"/>
    <x v="7"/>
  </r>
  <r>
    <x v="611"/>
    <n v="1158.3"/>
    <n v="1091.55"/>
    <n v="1165.55"/>
    <n v="1091.55"/>
    <s v="742.83K"/>
    <n v="4.3499999999999997E-2"/>
    <x v="6"/>
  </r>
  <r>
    <x v="612"/>
    <n v="1110.05"/>
    <n v="1120"/>
    <n v="1130"/>
    <n v="1080"/>
    <s v="244.58K"/>
    <n v="-2.3999999999999998E-3"/>
    <x v="0"/>
  </r>
  <r>
    <x v="613"/>
    <n v="1112.75"/>
    <n v="1099"/>
    <n v="1135"/>
    <n v="1085.2"/>
    <s v="674.86K"/>
    <n v="2.9000000000000001E-2"/>
    <x v="1"/>
  </r>
  <r>
    <x v="614"/>
    <n v="1081.3499999999999"/>
    <n v="1097"/>
    <n v="1097.5"/>
    <n v="1061.2"/>
    <s v="1.09M"/>
    <n v="-3.7000000000000002E-3"/>
    <x v="2"/>
  </r>
  <r>
    <x v="615"/>
    <n v="1085.3499999999999"/>
    <n v="1060"/>
    <n v="1090"/>
    <n v="1059"/>
    <s v="1.48M"/>
    <n v="5.1000000000000004E-3"/>
    <x v="2"/>
  </r>
  <r>
    <x v="616"/>
    <n v="1079.8"/>
    <n v="1075"/>
    <n v="1098.8"/>
    <n v="1065.0999999999999"/>
    <s v="1.52M"/>
    <n v="1.0699999999999999E-2"/>
    <x v="2"/>
  </r>
  <r>
    <x v="617"/>
    <n v="1068.3499999999999"/>
    <n v="1053.95"/>
    <n v="1100"/>
    <n v="1040"/>
    <s v="2.74M"/>
    <n v="7.4999999999999997E-3"/>
    <x v="0"/>
  </r>
  <r>
    <x v="618"/>
    <n v="1060.3499999999999"/>
    <n v="1040"/>
    <n v="1063"/>
    <n v="1015"/>
    <s v="2.43M"/>
    <n v="1.0699999999999999E-2"/>
    <x v="0"/>
  </r>
  <r>
    <x v="619"/>
    <n v="1049.0999999999999"/>
    <n v="1050"/>
    <n v="1060"/>
    <n v="998"/>
    <s v="2.13M"/>
    <n v="2.5000000000000001E-3"/>
    <x v="0"/>
  </r>
  <r>
    <x v="620"/>
    <n v="1046.45"/>
    <n v="1040"/>
    <n v="1047"/>
    <n v="1017.1"/>
    <s v="1.69M"/>
    <n v="4.9399999999999999E-2"/>
    <x v="2"/>
  </r>
  <r>
    <x v="621"/>
    <n v="997.15"/>
    <n v="954"/>
    <n v="997.15"/>
    <n v="954"/>
    <s v="2.26M"/>
    <n v="0.05"/>
    <x v="0"/>
  </r>
  <r>
    <x v="622"/>
    <n v="949.7"/>
    <n v="936"/>
    <n v="977"/>
    <n v="933.65"/>
    <s v="2.84M"/>
    <n v="1.72E-2"/>
    <x v="0"/>
  </r>
  <r>
    <x v="623"/>
    <n v="933.65"/>
    <n v="935"/>
    <n v="953"/>
    <n v="914"/>
    <s v="2.18M"/>
    <n v="-2.3999999999999998E-3"/>
    <x v="0"/>
  </r>
  <r>
    <x v="624"/>
    <n v="935.85"/>
    <n v="938.95"/>
    <n v="938.95"/>
    <n v="925"/>
    <s v="2.47M"/>
    <n v="-7.1000000000000004E-3"/>
    <x v="0"/>
  </r>
  <r>
    <x v="625"/>
    <n v="942.5"/>
    <n v="950"/>
    <n v="955"/>
    <n v="929.05"/>
    <s v="2.93M"/>
    <n v="6.0000000000000001E-3"/>
    <x v="0"/>
  </r>
  <r>
    <x v="626"/>
    <n v="936.85"/>
    <n v="927"/>
    <n v="940"/>
    <n v="927"/>
    <s v="2.11M"/>
    <n v="1.2500000000000001E-2"/>
    <x v="0"/>
  </r>
  <r>
    <x v="627"/>
    <n v="925.25"/>
    <n v="919"/>
    <n v="930"/>
    <n v="905"/>
    <s v="2.53M"/>
    <n v="6.7000000000000002E-3"/>
    <x v="0"/>
  </r>
  <r>
    <x v="628"/>
    <n v="919.1"/>
    <n v="902.05"/>
    <n v="921"/>
    <n v="902.05"/>
    <s v="2.48M"/>
    <n v="5.8999999999999999E-3"/>
    <x v="0"/>
  </r>
  <r>
    <x v="629"/>
    <n v="913.7"/>
    <n v="890"/>
    <n v="920"/>
    <n v="885"/>
    <s v="2.62M"/>
    <n v="1.35E-2"/>
    <x v="0"/>
  </r>
  <r>
    <x v="630"/>
    <n v="901.5"/>
    <n v="908.4"/>
    <n v="912"/>
    <n v="875"/>
    <s v="2.61M"/>
    <n v="-7.6E-3"/>
    <x v="0"/>
  </r>
  <r>
    <x v="631"/>
    <n v="908.4"/>
    <n v="915"/>
    <n v="921"/>
    <n v="890"/>
    <s v="2.78M"/>
    <n v="2E-3"/>
    <x v="0"/>
  </r>
  <r>
    <x v="632"/>
    <n v="906.55"/>
    <n v="913"/>
    <n v="919"/>
    <n v="890"/>
    <s v="1.81M"/>
    <n v="-4.4000000000000003E-3"/>
    <x v="2"/>
  </r>
  <r>
    <x v="633"/>
    <n v="910.55"/>
    <n v="892"/>
    <n v="921"/>
    <n v="882"/>
    <s v="1.08M"/>
    <n v="2.35E-2"/>
    <x v="2"/>
  </r>
  <r>
    <x v="634"/>
    <n v="889.65"/>
    <n v="910"/>
    <n v="910"/>
    <n v="880"/>
    <s v="1.45M"/>
    <n v="-9.4999999999999998E-3"/>
    <x v="2"/>
  </r>
  <r>
    <x v="635"/>
    <n v="898.15"/>
    <n v="905"/>
    <n v="915"/>
    <n v="880"/>
    <s v="1.32M"/>
    <n v="8.0999999999999996E-3"/>
    <x v="2"/>
  </r>
  <r>
    <x v="636"/>
    <n v="890.9"/>
    <n v="888"/>
    <n v="915"/>
    <n v="877"/>
    <s v="1.37M"/>
    <n v="1.6799999999999999E-2"/>
    <x v="2"/>
  </r>
  <r>
    <x v="637"/>
    <n v="876.15"/>
    <n v="882.4"/>
    <n v="900"/>
    <n v="874.8"/>
    <s v="1.11M"/>
    <n v="-7.0000000000000001E-3"/>
    <x v="2"/>
  </r>
  <r>
    <x v="638"/>
    <n v="882.3"/>
    <n v="930.85"/>
    <n v="935"/>
    <n v="878.1"/>
    <s v="238.19K"/>
    <n v="-4.5400000000000003E-2"/>
    <x v="0"/>
  </r>
  <r>
    <x v="639"/>
    <n v="924.3"/>
    <n v="950.75"/>
    <n v="955"/>
    <n v="910"/>
    <s v="95.93K"/>
    <n v="-2.2599999999999999E-2"/>
    <x v="5"/>
  </r>
  <r>
    <x v="640"/>
    <n v="945.65"/>
    <n v="915.5"/>
    <n v="953"/>
    <n v="875"/>
    <s v="163.91K"/>
    <n v="3.4099999999999998E-2"/>
    <x v="2"/>
  </r>
  <r>
    <x v="641"/>
    <n v="914.45"/>
    <n v="942.2"/>
    <n v="950"/>
    <n v="905"/>
    <s v="110.54K"/>
    <n v="-2.9499999999999998E-2"/>
    <x v="2"/>
  </r>
  <r>
    <x v="642"/>
    <n v="942.2"/>
    <n v="975"/>
    <n v="975"/>
    <n v="935.1"/>
    <s v="95.73K"/>
    <n v="-3.8800000000000001E-2"/>
    <x v="5"/>
  </r>
  <r>
    <x v="643"/>
    <n v="980.25"/>
    <n v="989"/>
    <n v="991"/>
    <n v="951.25"/>
    <s v="79.38K"/>
    <n v="-8.0999999999999996E-3"/>
    <x v="6"/>
  </r>
  <r>
    <x v="644"/>
    <n v="988.25"/>
    <n v="920"/>
    <n v="992.35"/>
    <n v="900"/>
    <s v="296.80K"/>
    <n v="4.5699999999999998E-2"/>
    <x v="0"/>
  </r>
  <r>
    <x v="645"/>
    <n v="945.1"/>
    <n v="930.2"/>
    <n v="960.95"/>
    <n v="930.2"/>
    <s v="211.12K"/>
    <n v="-3.4799999999999998E-2"/>
    <x v="0"/>
  </r>
  <r>
    <x v="646"/>
    <n v="979.15"/>
    <n v="1008"/>
    <n v="1008"/>
    <n v="970"/>
    <s v="114.61K"/>
    <n v="-2.92E-2"/>
    <x v="2"/>
  </r>
  <r>
    <x v="647"/>
    <n v="1008.65"/>
    <n v="996"/>
    <n v="1020"/>
    <n v="970"/>
    <s v="235.51K"/>
    <n v="1.29E-2"/>
    <x v="0"/>
  </r>
  <r>
    <x v="648"/>
    <n v="995.8"/>
    <n v="975"/>
    <n v="1005"/>
    <n v="960"/>
    <s v="125.83K"/>
    <n v="1.6400000000000001E-2"/>
    <x v="2"/>
  </r>
  <r>
    <x v="649"/>
    <n v="979.7"/>
    <n v="1009"/>
    <n v="1015"/>
    <n v="950"/>
    <s v="422.39K"/>
    <n v="-9.5999999999999992E-3"/>
    <x v="8"/>
  </r>
  <r>
    <x v="650"/>
    <n v="989.2"/>
    <n v="1014"/>
    <n v="1015.75"/>
    <n v="979.8"/>
    <s v="109.70K"/>
    <n v="-1.49E-2"/>
    <x v="2"/>
  </r>
  <r>
    <x v="651"/>
    <n v="1004.2"/>
    <n v="1002.35"/>
    <n v="1029"/>
    <n v="1002"/>
    <s v="61.80K"/>
    <n v="-1.49E-2"/>
    <x v="1"/>
  </r>
  <r>
    <x v="652"/>
    <n v="1019.4"/>
    <n v="1025"/>
    <n v="1040"/>
    <n v="1001"/>
    <s v="91.94K"/>
    <n v="-8.9999999999999993E-3"/>
    <x v="5"/>
  </r>
  <r>
    <x v="653"/>
    <n v="1028.6500000000001"/>
    <n v="1027"/>
    <n v="1060"/>
    <n v="1001"/>
    <s v="166.27K"/>
    <n v="1.14E-2"/>
    <x v="2"/>
  </r>
  <r>
    <x v="654"/>
    <n v="1017.05"/>
    <n v="1011"/>
    <n v="1035"/>
    <n v="962.15"/>
    <s v="247.29K"/>
    <n v="4.1999999999999997E-3"/>
    <x v="0"/>
  </r>
  <r>
    <x v="655"/>
    <n v="1012.75"/>
    <n v="916.35"/>
    <n v="1012.75"/>
    <n v="916.35"/>
    <s v="342.90K"/>
    <n v="0.05"/>
    <x v="3"/>
  </r>
  <r>
    <x v="656"/>
    <n v="964.55"/>
    <n v="966"/>
    <n v="1000"/>
    <n v="964.55"/>
    <s v="163.27K"/>
    <n v="-0.05"/>
    <x v="2"/>
  </r>
  <r>
    <x v="657"/>
    <n v="1015.3"/>
    <n v="1015.3"/>
    <n v="1063"/>
    <n v="1015.3"/>
    <s v="152.00K"/>
    <n v="-0.05"/>
    <x v="2"/>
  </r>
  <r>
    <x v="658"/>
    <n v="1068.7"/>
    <n v="1124.9000000000001"/>
    <n v="1128.4000000000001"/>
    <n v="1068.7"/>
    <s v="231.56K"/>
    <n v="-0.05"/>
    <x v="0"/>
  </r>
  <r>
    <x v="659"/>
    <n v="1124.9000000000001"/>
    <n v="1120"/>
    <n v="1140"/>
    <n v="1101.55"/>
    <s v="1.86M"/>
    <n v="-1.1999999999999999E-3"/>
    <x v="2"/>
  </r>
  <r>
    <x v="660"/>
    <n v="1126.3"/>
    <n v="1120"/>
    <n v="1145"/>
    <n v="1100.0999999999999"/>
    <s v="2.00M"/>
    <n v="5.7999999999999996E-3"/>
    <x v="0"/>
  </r>
  <r>
    <x v="661"/>
    <n v="1119.8499999999999"/>
    <n v="1167.25"/>
    <n v="1170"/>
    <n v="1111.5"/>
    <s v="1.89M"/>
    <n v="-4.0599999999999997E-2"/>
    <x v="2"/>
  </r>
  <r>
    <x v="662"/>
    <n v="1167.25"/>
    <n v="1116.95"/>
    <n v="1170"/>
    <n v="1090"/>
    <s v="1.96M"/>
    <n v="2.4199999999999999E-2"/>
    <x v="2"/>
  </r>
  <r>
    <x v="663"/>
    <n v="1139.7"/>
    <n v="1125"/>
    <n v="1168"/>
    <n v="1110"/>
    <s v="1.65M"/>
    <n v="-2.2700000000000001E-2"/>
    <x v="2"/>
  </r>
  <r>
    <x v="664"/>
    <n v="1166.1500000000001"/>
    <n v="1178"/>
    <n v="1196.2"/>
    <n v="1115"/>
    <s v="1.22M"/>
    <n v="-1.1000000000000001E-3"/>
    <x v="2"/>
  </r>
  <r>
    <x v="665"/>
    <n v="1167.4000000000001"/>
    <n v="1150"/>
    <n v="1176.9000000000001"/>
    <n v="1141"/>
    <s v="2.49M"/>
    <n v="4.1500000000000002E-2"/>
    <x v="0"/>
  </r>
  <r>
    <x v="666"/>
    <n v="1120.9000000000001"/>
    <n v="1014.2"/>
    <n v="1120.9000000000001"/>
    <n v="1014.2"/>
    <s v="2.05M"/>
    <n v="0.05"/>
    <x v="0"/>
  </r>
  <r>
    <x v="667"/>
    <n v="1067.55"/>
    <n v="1067.5"/>
    <n v="1075"/>
    <n v="1067.5"/>
    <s v="1.23M"/>
    <n v="-4.99E-2"/>
    <x v="2"/>
  </r>
  <r>
    <x v="668"/>
    <n v="1123.6500000000001"/>
    <n v="1123.6500000000001"/>
    <n v="1150"/>
    <n v="1123.6500000000001"/>
    <s v="1.71M"/>
    <n v="-0.05"/>
    <x v="2"/>
  </r>
  <r>
    <x v="669"/>
    <n v="1182.75"/>
    <n v="1171.05"/>
    <n v="1235"/>
    <n v="1162.55"/>
    <s v="1.78M"/>
    <n v="-2.4299999999999999E-2"/>
    <x v="2"/>
  </r>
  <r>
    <x v="670"/>
    <n v="1212.2"/>
    <n v="1222"/>
    <n v="1225"/>
    <n v="1162"/>
    <s v="1.99M"/>
    <n v="-5.9999999999999995E-4"/>
    <x v="2"/>
  </r>
  <r>
    <x v="671"/>
    <n v="1212.9000000000001"/>
    <n v="1156.8499999999999"/>
    <n v="1257"/>
    <n v="1156.8499999999999"/>
    <s v="2.00M"/>
    <n v="-3.8999999999999998E-3"/>
    <x v="0"/>
  </r>
  <r>
    <x v="672"/>
    <n v="1217.7"/>
    <n v="1233"/>
    <n v="1260"/>
    <n v="1189"/>
    <s v="1.90M"/>
    <n v="-1.2800000000000001E-2"/>
    <x v="2"/>
  </r>
  <r>
    <x v="673"/>
    <n v="1233.5"/>
    <n v="1250"/>
    <n v="1260"/>
    <n v="1208"/>
    <s v="1.37M"/>
    <n v="-4.5999999999999999E-3"/>
    <x v="2"/>
  </r>
  <r>
    <x v="674"/>
    <n v="1239.1500000000001"/>
    <n v="1270"/>
    <n v="1270"/>
    <n v="1228"/>
    <s v="300.53K"/>
    <n v="-2.24E-2"/>
    <x v="3"/>
  </r>
  <r>
    <x v="675"/>
    <n v="1267.55"/>
    <n v="1278"/>
    <n v="1278"/>
    <n v="1242.5"/>
    <s v="678.12K"/>
    <n v="2.0999999999999999E-3"/>
    <x v="1"/>
  </r>
  <r>
    <x v="676"/>
    <n v="1264.8499999999999"/>
    <n v="1294.4000000000001"/>
    <n v="1294.4000000000001"/>
    <n v="1263"/>
    <s v="647.08K"/>
    <n v="-9.7000000000000003E-3"/>
    <x v="1"/>
  </r>
  <r>
    <x v="677"/>
    <n v="1277.25"/>
    <n v="1305.2"/>
    <n v="1308"/>
    <n v="1271.25"/>
    <s v="842.52K"/>
    <n v="-7.4999999999999997E-3"/>
    <x v="4"/>
  </r>
  <r>
    <x v="678"/>
    <n v="1286.9000000000001"/>
    <n v="1323"/>
    <n v="1323"/>
    <n v="1281.0999999999999"/>
    <s v="1.19M"/>
    <n v="-9.9000000000000008E-3"/>
    <x v="2"/>
  </r>
  <r>
    <x v="679"/>
    <n v="1299.8"/>
    <n v="1275"/>
    <n v="1318.45"/>
    <n v="1275"/>
    <s v="1.38M"/>
    <n v="2.2599999999999999E-2"/>
    <x v="2"/>
  </r>
  <r>
    <x v="680"/>
    <n v="1271.05"/>
    <n v="1270"/>
    <n v="1280"/>
    <n v="1249"/>
    <s v="664.01K"/>
    <n v="2.2000000000000001E-3"/>
    <x v="1"/>
  </r>
  <r>
    <x v="681"/>
    <n v="1268.2"/>
    <n v="1260"/>
    <n v="1285.95"/>
    <n v="1242.25"/>
    <s v="405.54K"/>
    <n v="2.3599999999999999E-2"/>
    <x v="8"/>
  </r>
  <r>
    <x v="682"/>
    <n v="1238.95"/>
    <n v="1273"/>
    <n v="1289"/>
    <n v="1235"/>
    <s v="747.22K"/>
    <n v="-2.18E-2"/>
    <x v="6"/>
  </r>
  <r>
    <x v="683"/>
    <n v="1266.5999999999999"/>
    <n v="1289.7"/>
    <n v="1304.9000000000001"/>
    <n v="1225.3"/>
    <s v="2.43M"/>
    <n v="1.6000000000000001E-3"/>
    <x v="0"/>
  </r>
  <r>
    <x v="684"/>
    <n v="1264.5999999999999"/>
    <n v="1325"/>
    <n v="1333.9"/>
    <n v="1248.55"/>
    <s v="1.02M"/>
    <n v="-3.78E-2"/>
    <x v="2"/>
  </r>
  <r>
    <x v="685"/>
    <n v="1314.25"/>
    <n v="1390"/>
    <n v="1390"/>
    <n v="1301.0999999999999"/>
    <s v="1.21M"/>
    <n v="-3.4299999999999997E-2"/>
    <x v="2"/>
  </r>
  <r>
    <x v="686"/>
    <n v="1360.95"/>
    <n v="1317"/>
    <n v="1364.15"/>
    <n v="1300"/>
    <s v="1.91M"/>
    <n v="4.7500000000000001E-2"/>
    <x v="2"/>
  </r>
  <r>
    <x v="687"/>
    <n v="1299.2"/>
    <n v="1285"/>
    <n v="1320.5"/>
    <n v="1272"/>
    <s v="1.15M"/>
    <n v="2.3900000000000001E-2"/>
    <x v="2"/>
  </r>
  <r>
    <x v="688"/>
    <n v="1268.8499999999999"/>
    <n v="1274"/>
    <n v="1284.75"/>
    <n v="1240.0999999999999"/>
    <s v="1.24M"/>
    <n v="2.0299999999999999E-2"/>
    <x v="2"/>
  </r>
  <r>
    <x v="689"/>
    <n v="1243.6500000000001"/>
    <n v="1244"/>
    <n v="1258.6500000000001"/>
    <n v="1156"/>
    <s v="2.58M"/>
    <n v="3.7499999999999999E-2"/>
    <x v="0"/>
  </r>
  <r>
    <x v="690"/>
    <n v="1198.75"/>
    <n v="1199.55"/>
    <n v="1199.55"/>
    <n v="1181.1500000000001"/>
    <s v="825.22K"/>
    <n v="4.9299999999999997E-2"/>
    <x v="4"/>
  </r>
  <r>
    <x v="691"/>
    <n v="1142.45"/>
    <n v="1142.45"/>
    <n v="1142.45"/>
    <n v="1142.45"/>
    <s v="268.80K"/>
    <n v="0.05"/>
    <x v="0"/>
  </r>
  <r>
    <x v="692"/>
    <n v="1088.05"/>
    <n v="1069"/>
    <n v="1097.7"/>
    <n v="1050.5"/>
    <s v="681.05K"/>
    <n v="3.6400000000000002E-2"/>
    <x v="1"/>
  </r>
  <r>
    <x v="693"/>
    <n v="1049.8"/>
    <n v="1077"/>
    <n v="1084.8"/>
    <n v="1032.2"/>
    <s v="369.51K"/>
    <n v="-2.6100000000000002E-2"/>
    <x v="3"/>
  </r>
  <r>
    <x v="694"/>
    <n v="1077.95"/>
    <n v="1094"/>
    <n v="1094"/>
    <n v="1071.05"/>
    <s v="344.01K"/>
    <n v="-2.2599999999999999E-2"/>
    <x v="3"/>
  </r>
  <r>
    <x v="695"/>
    <n v="1102.8499999999999"/>
    <n v="1110"/>
    <n v="1120"/>
    <n v="1098.05"/>
    <s v="336.91K"/>
    <n v="0"/>
    <x v="3"/>
  </r>
  <r>
    <x v="696"/>
    <n v="1102.9000000000001"/>
    <n v="1120"/>
    <n v="1125.4000000000001"/>
    <n v="1083.7"/>
    <s v="784.57K"/>
    <n v="3.0000000000000001E-3"/>
    <x v="6"/>
  </r>
  <r>
    <x v="697"/>
    <n v="1099.5999999999999"/>
    <n v="1083.95"/>
    <n v="1108"/>
    <n v="1072"/>
    <s v="762.06K"/>
    <n v="3.2899999999999999E-2"/>
    <x v="6"/>
  </r>
  <r>
    <x v="698"/>
    <n v="1064.55"/>
    <n v="1059"/>
    <n v="1080.8"/>
    <n v="1047.3499999999999"/>
    <s v="446.01K"/>
    <n v="1.8599999999999998E-2"/>
    <x v="8"/>
  </r>
  <r>
    <x v="699"/>
    <n v="1045.0999999999999"/>
    <n v="1050"/>
    <n v="1063"/>
    <n v="1035"/>
    <s v="256.46K"/>
    <n v="8.3000000000000001E-3"/>
    <x v="0"/>
  </r>
  <r>
    <x v="700"/>
    <n v="1036.5"/>
    <n v="1015"/>
    <n v="1044.7"/>
    <n v="990"/>
    <s v="324.74K"/>
    <n v="1.72E-2"/>
    <x v="3"/>
  </r>
  <r>
    <x v="701"/>
    <n v="1018.95"/>
    <n v="1040.9000000000001"/>
    <n v="1048.5999999999999"/>
    <n v="1011"/>
    <s v="466.63K"/>
    <n v="-3.49E-2"/>
    <x v="8"/>
  </r>
  <r>
    <x v="702"/>
    <n v="1055.75"/>
    <n v="1060"/>
    <n v="1065"/>
    <n v="1049"/>
    <s v="218.77K"/>
    <n v="1E-3"/>
    <x v="0"/>
  </r>
  <r>
    <x v="703"/>
    <n v="1054.7"/>
    <n v="1065"/>
    <n v="1065"/>
    <n v="1044.5999999999999"/>
    <s v="273.94K"/>
    <n v="1E-4"/>
    <x v="0"/>
  </r>
  <r>
    <x v="704"/>
    <n v="1054.5999999999999"/>
    <n v="1064"/>
    <n v="1064"/>
    <n v="1044.05"/>
    <s v="204.81K"/>
    <n v="5.1000000000000004E-3"/>
    <x v="0"/>
  </r>
  <r>
    <x v="705"/>
    <n v="1049.25"/>
    <n v="1060.3499999999999"/>
    <n v="1062.95"/>
    <n v="1045"/>
    <s v="226.47K"/>
    <n v="-3.0000000000000001E-3"/>
    <x v="0"/>
  </r>
  <r>
    <x v="706"/>
    <n v="1052.4000000000001"/>
    <n v="1027"/>
    <n v="1064.95"/>
    <n v="1027"/>
    <s v="363.92K"/>
    <n v="2.1299999999999999E-2"/>
    <x v="3"/>
  </r>
  <r>
    <x v="707"/>
    <n v="1030.45"/>
    <n v="1043.95"/>
    <n v="1054"/>
    <n v="1008"/>
    <s v="434.35K"/>
    <n v="-1.29E-2"/>
    <x v="8"/>
  </r>
  <r>
    <x v="708"/>
    <n v="1043.95"/>
    <n v="1060"/>
    <n v="1086"/>
    <n v="1037"/>
    <s v="477.55K"/>
    <n v="-1.17E-2"/>
    <x v="8"/>
  </r>
  <r>
    <x v="709"/>
    <n v="1056.3499999999999"/>
    <n v="1088"/>
    <n v="1108"/>
    <n v="1053.2"/>
    <s v="563.77K"/>
    <n v="-4.7100000000000003E-2"/>
    <x v="7"/>
  </r>
  <r>
    <x v="710"/>
    <n v="1108.5999999999999"/>
    <n v="1122.7"/>
    <n v="1148"/>
    <n v="1099"/>
    <s v="494.74K"/>
    <n v="-1.26E-2"/>
    <x v="8"/>
  </r>
  <r>
    <x v="711"/>
    <n v="1122.7"/>
    <n v="1115.95"/>
    <n v="1144"/>
    <n v="1085.4000000000001"/>
    <s v="786.22K"/>
    <n v="6.0000000000000001E-3"/>
    <x v="6"/>
  </r>
  <r>
    <x v="712"/>
    <n v="1116.05"/>
    <n v="1085.4000000000001"/>
    <n v="1138"/>
    <n v="1035.1500000000001"/>
    <s v="888.79K"/>
    <n v="2.8000000000000001E-2"/>
    <x v="4"/>
  </r>
  <r>
    <x v="713"/>
    <n v="1085.6500000000001"/>
    <n v="1129.95"/>
    <n v="1129.95"/>
    <n v="1085.6500000000001"/>
    <s v="313.90K"/>
    <n v="-0.05"/>
    <x v="3"/>
  </r>
  <r>
    <x v="714"/>
    <n v="1142.75"/>
    <n v="1179.8"/>
    <n v="1185"/>
    <n v="1130"/>
    <s v="526.46K"/>
    <n v="-1.95E-2"/>
    <x v="7"/>
  </r>
  <r>
    <x v="715"/>
    <n v="1165.5"/>
    <n v="1177"/>
    <n v="1196.1500000000001"/>
    <n v="1160"/>
    <s v="462.14K"/>
    <n v="-2.5700000000000001E-2"/>
    <x v="8"/>
  </r>
  <r>
    <x v="716"/>
    <n v="1196.2"/>
    <n v="1215"/>
    <n v="1223.5"/>
    <n v="1164"/>
    <s v="572.00K"/>
    <n v="1.5E-3"/>
    <x v="7"/>
  </r>
  <r>
    <x v="717"/>
    <n v="1194.45"/>
    <n v="1175.9000000000001"/>
    <n v="1209"/>
    <n v="1170.0999999999999"/>
    <s v="574.03K"/>
    <n v="2.5999999999999999E-2"/>
    <x v="7"/>
  </r>
  <r>
    <x v="718"/>
    <n v="1164.2"/>
    <n v="1165"/>
    <n v="1210"/>
    <n v="1125.05"/>
    <s v="822.64K"/>
    <n v="3.5999999999999999E-3"/>
    <x v="4"/>
  </r>
  <r>
    <x v="719"/>
    <n v="1160.05"/>
    <n v="1104.9000000000001"/>
    <n v="1160.05"/>
    <n v="1104.9000000000001"/>
    <s v="523.22K"/>
    <n v="0.05"/>
    <x v="7"/>
  </r>
  <r>
    <x v="720"/>
    <n v="1104.8499999999999"/>
    <n v="1157.6500000000001"/>
    <n v="1157.6500000000001"/>
    <n v="1099.8"/>
    <s v="779.16K"/>
    <n v="-4.5600000000000002E-2"/>
    <x v="6"/>
  </r>
  <r>
    <x v="721"/>
    <n v="1157.6500000000001"/>
    <n v="1216.05"/>
    <n v="1230"/>
    <n v="1151.75"/>
    <s v="737.62K"/>
    <n v="-4.5100000000000001E-2"/>
    <x v="6"/>
  </r>
  <r>
    <x v="722"/>
    <n v="1212.3499999999999"/>
    <n v="1215"/>
    <n v="1260"/>
    <n v="1178.2"/>
    <s v="436.90K"/>
    <n v="-1.18E-2"/>
    <x v="8"/>
  </r>
  <r>
    <x v="723"/>
    <n v="1226.8"/>
    <n v="1300"/>
    <n v="1300"/>
    <n v="1226.8"/>
    <s v="436.45K"/>
    <n v="-0.05"/>
    <x v="8"/>
  </r>
  <r>
    <x v="724"/>
    <n v="1291.3499999999999"/>
    <n v="1297.2"/>
    <n v="1340"/>
    <n v="1268"/>
    <s v="1.16M"/>
    <n v="-1.7000000000000001E-2"/>
    <x v="2"/>
  </r>
  <r>
    <x v="725"/>
    <n v="1313.65"/>
    <n v="1309"/>
    <n v="1314.8"/>
    <n v="1282"/>
    <s v="2.25M"/>
    <n v="4.9099999999999998E-2"/>
    <x v="0"/>
  </r>
  <r>
    <x v="726"/>
    <n v="1252.2"/>
    <n v="1252.2"/>
    <n v="1252.2"/>
    <n v="1234.95"/>
    <s v="382.03K"/>
    <n v="0.05"/>
    <x v="3"/>
  </r>
  <r>
    <x v="727"/>
    <n v="1192.5999999999999"/>
    <n v="1129.9000000000001"/>
    <n v="1192.5999999999999"/>
    <n v="1081.0999999999999"/>
    <s v="622.62K"/>
    <n v="0.05"/>
    <x v="1"/>
  </r>
  <r>
    <x v="728"/>
    <n v="1135.8499999999999"/>
    <n v="1179.4000000000001"/>
    <n v="1183"/>
    <n v="1120.0999999999999"/>
    <s v="269.26K"/>
    <n v="-2.4400000000000002E-2"/>
    <x v="0"/>
  </r>
  <r>
    <x v="729"/>
    <n v="1164.3"/>
    <n v="1229.8499999999999"/>
    <n v="1240"/>
    <n v="1158.8499999999999"/>
    <s v="407.31K"/>
    <n v="-4.5499999999999999E-2"/>
    <x v="8"/>
  </r>
  <r>
    <x v="730"/>
    <n v="1219.8"/>
    <n v="1209.9000000000001"/>
    <n v="1244.4000000000001"/>
    <n v="1206.3"/>
    <s v="648.76K"/>
    <n v="2.24E-2"/>
    <x v="1"/>
  </r>
  <r>
    <x v="731"/>
    <n v="1193.0999999999999"/>
    <n v="1179"/>
    <n v="1205"/>
    <n v="1135.25"/>
    <s v="453.48K"/>
    <n v="2.8000000000000001E-2"/>
    <x v="8"/>
  </r>
  <r>
    <x v="732"/>
    <n v="1160.5999999999999"/>
    <n v="1200"/>
    <n v="1200"/>
    <n v="1154.2"/>
    <s v="296.92K"/>
    <n v="-2.1100000000000001E-2"/>
    <x v="0"/>
  </r>
  <r>
    <x v="733"/>
    <n v="1185.6500000000001"/>
    <n v="1165.5"/>
    <n v="1192.0999999999999"/>
    <n v="1165.5"/>
    <s v="483.56K"/>
    <n v="1.67E-2"/>
    <x v="8"/>
  </r>
  <r>
    <x v="734"/>
    <n v="1166.2"/>
    <n v="1179.95"/>
    <n v="1179.95"/>
    <n v="1135"/>
    <s v="332.18K"/>
    <n v="-4.5999999999999999E-3"/>
    <x v="3"/>
  </r>
  <r>
    <x v="735"/>
    <n v="1171.5999999999999"/>
    <n v="1178"/>
    <n v="1185"/>
    <n v="1162.25"/>
    <s v="267.89K"/>
    <n v="-1E-3"/>
    <x v="0"/>
  </r>
  <r>
    <x v="736"/>
    <n v="1172.75"/>
    <n v="1178.9000000000001"/>
    <n v="1206"/>
    <n v="1162"/>
    <s v="595.72K"/>
    <n v="-0.01"/>
    <x v="7"/>
  </r>
  <r>
    <x v="737"/>
    <n v="1184.6500000000001"/>
    <n v="1176"/>
    <n v="1198"/>
    <n v="1165"/>
    <s v="641.91K"/>
    <n v="7.1000000000000004E-3"/>
    <x v="1"/>
  </r>
  <r>
    <x v="738"/>
    <n v="1176.3"/>
    <n v="1178.9000000000001"/>
    <n v="1190"/>
    <n v="1162.05"/>
    <s v="494.66K"/>
    <n v="9.7999999999999997E-3"/>
    <x v="8"/>
  </r>
  <r>
    <x v="739"/>
    <n v="1164.8499999999999"/>
    <n v="1155"/>
    <n v="1175"/>
    <n v="1134"/>
    <s v="521.23K"/>
    <n v="2.0899999999999998E-2"/>
    <x v="7"/>
  </r>
  <r>
    <x v="740"/>
    <n v="1141"/>
    <n v="1170"/>
    <n v="1170"/>
    <n v="1130.1500000000001"/>
    <s v="448.40K"/>
    <n v="-1.6299999999999999E-2"/>
    <x v="8"/>
  </r>
  <r>
    <x v="741"/>
    <n v="1159.8499999999999"/>
    <n v="1125"/>
    <n v="1184.95"/>
    <n v="1101.55"/>
    <s v="6.66M"/>
    <n v="2.7699999999999999E-2"/>
    <x v="1"/>
  </r>
  <r>
    <x v="742"/>
    <n v="1128.55"/>
    <n v="1174.5999999999999"/>
    <n v="1192"/>
    <n v="1117.45"/>
    <s v="678.59K"/>
    <n v="-3.49E-2"/>
    <x v="1"/>
  </r>
  <r>
    <x v="743"/>
    <n v="1169.3499999999999"/>
    <n v="1209.7"/>
    <n v="1209.7"/>
    <n v="1159"/>
    <s v="494.16K"/>
    <n v="-2.24E-2"/>
    <x v="8"/>
  </r>
  <r>
    <x v="744"/>
    <n v="1196.2"/>
    <n v="1161.2"/>
    <n v="1198.5"/>
    <n v="1161"/>
    <s v="5.41M"/>
    <n v="4.8000000000000001E-2"/>
    <x v="7"/>
  </r>
  <r>
    <x v="745"/>
    <n v="1141.45"/>
    <n v="1103"/>
    <n v="1152.05"/>
    <n v="1103"/>
    <s v="956.64K"/>
    <n v="2.12E-2"/>
    <x v="5"/>
  </r>
  <r>
    <x v="746"/>
    <n v="1117.7"/>
    <n v="1109.8"/>
    <n v="1128"/>
    <n v="1069.05"/>
    <s v="1.00M"/>
    <n v="7.4000000000000003E-3"/>
    <x v="2"/>
  </r>
  <r>
    <x v="747"/>
    <n v="1109.5"/>
    <n v="1100"/>
    <n v="1129.4000000000001"/>
    <n v="1085.5"/>
    <s v="5.46M"/>
    <n v="4.7999999999999996E-3"/>
    <x v="7"/>
  </r>
  <r>
    <x v="748"/>
    <n v="1104.25"/>
    <n v="1085"/>
    <n v="1127"/>
    <n v="1051.05"/>
    <s v="6.15M"/>
    <n v="2.41E-2"/>
    <x v="1"/>
  </r>
  <r>
    <x v="749"/>
    <n v="1078.3"/>
    <n v="1050"/>
    <n v="1113"/>
    <n v="1049"/>
    <s v="5.18M"/>
    <n v="1.4500000000000001E-2"/>
    <x v="7"/>
  </r>
  <r>
    <x v="750"/>
    <n v="1062.8499999999999"/>
    <n v="1068"/>
    <n v="1079.95"/>
    <n v="1037"/>
    <s v="4.53M"/>
    <n v="-5.7000000000000002E-3"/>
    <x v="8"/>
  </r>
  <r>
    <x v="751"/>
    <n v="1068.95"/>
    <n v="1064.95"/>
    <n v="1081.7"/>
    <n v="1052"/>
    <s v="4.53M"/>
    <n v="-5.3E-3"/>
    <x v="8"/>
  </r>
  <r>
    <x v="752"/>
    <n v="1074.5999999999999"/>
    <n v="1080"/>
    <n v="1090"/>
    <n v="1051"/>
    <s v="4.50M"/>
    <n v="-5.4000000000000003E-3"/>
    <x v="8"/>
  </r>
  <r>
    <x v="753"/>
    <n v="1080.45"/>
    <n v="1076"/>
    <n v="1097.9000000000001"/>
    <n v="1060"/>
    <s v="4.86M"/>
    <n v="-5.1999999999999998E-3"/>
    <x v="8"/>
  </r>
  <r>
    <x v="754"/>
    <n v="1086.05"/>
    <n v="1068"/>
    <n v="1116"/>
    <n v="1031.05"/>
    <s v="3.54M"/>
    <n v="2.1299999999999999E-2"/>
    <x v="3"/>
  </r>
  <r>
    <x v="755"/>
    <n v="1063.45"/>
    <n v="1070"/>
    <n v="1097.2"/>
    <n v="1055.2"/>
    <s v="431.48K"/>
    <n v="-1.2699999999999999E-2"/>
    <x v="8"/>
  </r>
  <r>
    <x v="756"/>
    <n v="1077.1500000000001"/>
    <n v="1101"/>
    <n v="1131"/>
    <n v="1053.75"/>
    <s v="692.82K"/>
    <n v="-8.0000000000000004E-4"/>
    <x v="1"/>
  </r>
  <r>
    <x v="757"/>
    <n v="1078"/>
    <n v="1047.95"/>
    <n v="1078"/>
    <n v="1035"/>
    <s v="1.09M"/>
    <n v="0.05"/>
    <x v="2"/>
  </r>
  <r>
    <x v="758"/>
    <n v="1026.7"/>
    <n v="1041.25"/>
    <n v="1043.7"/>
    <n v="1017.2"/>
    <s v="397.32K"/>
    <n v="-5.1000000000000004E-3"/>
    <x v="3"/>
  </r>
  <r>
    <x v="759"/>
    <n v="1031.95"/>
    <n v="1033.5"/>
    <n v="1046.95"/>
    <n v="1014"/>
    <s v="353.22K"/>
    <n v="7.4999999999999997E-3"/>
    <x v="3"/>
  </r>
  <r>
    <x v="760"/>
    <n v="1024.25"/>
    <n v="1018"/>
    <n v="1040.5"/>
    <n v="1005.65"/>
    <s v="535.86K"/>
    <n v="1.9300000000000001E-2"/>
    <x v="7"/>
  </r>
  <r>
    <x v="761"/>
    <n v="1004.9"/>
    <n v="1035.5999999999999"/>
    <n v="1050"/>
    <n v="981.3"/>
    <s v="1.50M"/>
    <n v="-2.7099999999999999E-2"/>
    <x v="2"/>
  </r>
  <r>
    <x v="762"/>
    <n v="1032.9000000000001"/>
    <n v="1016.5"/>
    <n v="1039"/>
    <n v="1016.5"/>
    <s v="273.11K"/>
    <n v="4.1999999999999997E-3"/>
    <x v="0"/>
  </r>
  <r>
    <x v="763"/>
    <n v="1028.55"/>
    <n v="1030.2"/>
    <n v="1050"/>
    <n v="1020.8"/>
    <s v="510.47K"/>
    <n v="-2.5000000000000001E-3"/>
    <x v="7"/>
  </r>
  <r>
    <x v="764"/>
    <n v="1031.0999999999999"/>
    <n v="1055"/>
    <n v="1064"/>
    <n v="1005"/>
    <s v="528.37K"/>
    <n v="-1.6E-2"/>
    <x v="7"/>
  </r>
  <r>
    <x v="765"/>
    <n v="1047.8499999999999"/>
    <n v="1047.8"/>
    <n v="1065.45"/>
    <n v="1035"/>
    <s v="651.81K"/>
    <n v="-8.9999999999999998E-4"/>
    <x v="1"/>
  </r>
  <r>
    <x v="766"/>
    <n v="1048.8"/>
    <n v="1021.75"/>
    <n v="1056"/>
    <n v="1016.5"/>
    <s v="902.54K"/>
    <n v="2.81E-2"/>
    <x v="5"/>
  </r>
  <r>
    <x v="767"/>
    <n v="1020.15"/>
    <n v="994.65"/>
    <n v="1026.5"/>
    <n v="978.35"/>
    <s v="1.06M"/>
    <n v="2.75E-2"/>
    <x v="2"/>
  </r>
  <r>
    <x v="768"/>
    <n v="992.85"/>
    <n v="978.85"/>
    <n v="997.2"/>
    <n v="966.5"/>
    <s v="849.10K"/>
    <n v="4.5400000000000003E-2"/>
    <x v="4"/>
  </r>
  <r>
    <x v="769"/>
    <n v="949.75"/>
    <n v="945"/>
    <n v="980"/>
    <n v="920.1"/>
    <s v="1.29M"/>
    <n v="2.0999999999999999E-3"/>
    <x v="2"/>
  </r>
  <r>
    <x v="770"/>
    <n v="947.75"/>
    <n v="1016.65"/>
    <n v="1016.65"/>
    <n v="939.2"/>
    <s v="2.14M"/>
    <n v="-2.12E-2"/>
    <x v="0"/>
  </r>
  <r>
    <x v="771"/>
    <n v="968.25"/>
    <n v="925.95"/>
    <n v="968.25"/>
    <n v="925.05"/>
    <s v="1.51M"/>
    <n v="0.05"/>
    <x v="2"/>
  </r>
  <r>
    <x v="772"/>
    <n v="922.15"/>
    <n v="930"/>
    <n v="935.4"/>
    <n v="900.1"/>
    <s v="985.03K"/>
    <n v="-2.2000000000000001E-3"/>
    <x v="5"/>
  </r>
  <r>
    <x v="773"/>
    <n v="924.15"/>
    <n v="980"/>
    <n v="990.2"/>
    <n v="921"/>
    <s v="1.58M"/>
    <n v="-4.5600000000000002E-2"/>
    <x v="2"/>
  </r>
  <r>
    <x v="774"/>
    <n v="968.3"/>
    <n v="1020.95"/>
    <n v="1025.95"/>
    <n v="964.2"/>
    <s v="1.30M"/>
    <n v="-4.5900000000000003E-2"/>
    <x v="2"/>
  </r>
  <r>
    <x v="775"/>
    <n v="1014.9"/>
    <n v="1071"/>
    <n v="1076"/>
    <n v="1009.95"/>
    <s v="1.65M"/>
    <n v="-4.53E-2"/>
    <x v="2"/>
  </r>
  <r>
    <x v="776"/>
    <n v="1063.0999999999999"/>
    <n v="1113.7"/>
    <n v="1114"/>
    <n v="1051.9000000000001"/>
    <s v="1.29M"/>
    <n v="-3.9899999999999998E-2"/>
    <x v="2"/>
  </r>
  <r>
    <x v="777"/>
    <n v="1107.25"/>
    <n v="1100"/>
    <n v="1111"/>
    <n v="1080"/>
    <s v="427.85K"/>
    <n v="9.9000000000000008E-3"/>
    <x v="8"/>
  </r>
  <r>
    <x v="778"/>
    <n v="1096.45"/>
    <n v="1070.2"/>
    <n v="1106.9000000000001"/>
    <n v="1065"/>
    <s v="526.90K"/>
    <n v="1.3100000000000001E-2"/>
    <x v="7"/>
  </r>
  <r>
    <x v="779"/>
    <n v="1082.25"/>
    <n v="1088.4000000000001"/>
    <n v="1090"/>
    <n v="1071.2"/>
    <s v="360.78K"/>
    <n v="1.5299999999999999E-2"/>
    <x v="3"/>
  </r>
  <r>
    <x v="780"/>
    <n v="1065.95"/>
    <n v="1079.9000000000001"/>
    <n v="1079.9000000000001"/>
    <n v="1053.05"/>
    <s v="297.56K"/>
    <n v="1.2699999999999999E-2"/>
    <x v="0"/>
  </r>
  <r>
    <x v="781"/>
    <n v="1052.5999999999999"/>
    <n v="1070"/>
    <n v="1090"/>
    <n v="1041"/>
    <s v="980.11K"/>
    <n v="-2.9999999999999997E-4"/>
    <x v="5"/>
  </r>
  <r>
    <x v="782"/>
    <n v="1052.95"/>
    <n v="1039.9000000000001"/>
    <n v="1060"/>
    <n v="1028"/>
    <s v="374.59K"/>
    <n v="1.37E-2"/>
    <x v="3"/>
  </r>
  <r>
    <x v="783"/>
    <n v="1038.7"/>
    <n v="1040"/>
    <n v="1047.25"/>
    <n v="1026"/>
    <s v="349.61K"/>
    <n v="6.9999999999999999E-4"/>
    <x v="3"/>
  </r>
  <r>
    <x v="784"/>
    <n v="1038"/>
    <n v="1036.2"/>
    <n v="1044.8499999999999"/>
    <n v="1025.6500000000001"/>
    <s v="425.29K"/>
    <n v="1.6999999999999999E-3"/>
    <x v="8"/>
  </r>
  <r>
    <x v="785"/>
    <n v="1036.2"/>
    <n v="1058"/>
    <n v="1059"/>
    <n v="1021"/>
    <s v="406.59K"/>
    <n v="-8.3999999999999995E-3"/>
    <x v="8"/>
  </r>
  <r>
    <x v="786"/>
    <n v="1044.95"/>
    <n v="1035"/>
    <n v="1050"/>
    <n v="1012.1"/>
    <s v="684.86K"/>
    <n v="1.46E-2"/>
    <x v="1"/>
  </r>
  <r>
    <x v="787"/>
    <n v="1029.9000000000001"/>
    <n v="992"/>
    <n v="1040"/>
    <n v="976"/>
    <s v="637.12K"/>
    <n v="9.4000000000000004E-3"/>
    <x v="1"/>
  </r>
  <r>
    <x v="788"/>
    <n v="1020.3"/>
    <n v="1004.8"/>
    <n v="1040"/>
    <n v="971"/>
    <s v="999.12K"/>
    <n v="4.1000000000000003E-3"/>
    <x v="5"/>
  </r>
  <r>
    <x v="789"/>
    <n v="1016.15"/>
    <n v="1058.4000000000001"/>
    <n v="1058.4000000000001"/>
    <n v="1001"/>
    <s v="1.04M"/>
    <n v="-2.4400000000000002E-2"/>
    <x v="2"/>
  </r>
  <r>
    <x v="790"/>
    <n v="1041.55"/>
    <n v="1023.9"/>
    <n v="1059.4000000000001"/>
    <n v="1013.75"/>
    <s v="686.58K"/>
    <n v="2.1700000000000001E-2"/>
    <x v="1"/>
  </r>
  <r>
    <x v="791"/>
    <n v="1019.4"/>
    <n v="1019.75"/>
    <n v="1029.9000000000001"/>
    <n v="1011.1"/>
    <s v="451.44K"/>
    <n v="5.7000000000000002E-3"/>
    <x v="8"/>
  </r>
  <r>
    <x v="792"/>
    <n v="1013.65"/>
    <n v="1009"/>
    <n v="1020"/>
    <n v="1000.25"/>
    <s v="754.88K"/>
    <n v="2.8E-3"/>
    <x v="6"/>
  </r>
  <r>
    <x v="793"/>
    <n v="1010.8"/>
    <n v="1019"/>
    <n v="1028.0999999999999"/>
    <n v="995.1"/>
    <s v="921.36K"/>
    <n v="-2.9499999999999998E-2"/>
    <x v="5"/>
  </r>
  <r>
    <x v="794"/>
    <n v="1041.5"/>
    <n v="990.05"/>
    <n v="1057"/>
    <n v="985"/>
    <s v="1.79M"/>
    <n v="4.5999999999999999E-3"/>
    <x v="2"/>
  </r>
  <r>
    <x v="795"/>
    <n v="1036.7"/>
    <n v="1064.7"/>
    <n v="1067"/>
    <n v="1030"/>
    <s v="568.63K"/>
    <n v="-3.1199999999999999E-2"/>
    <x v="7"/>
  </r>
  <r>
    <x v="796"/>
    <n v="1070.0999999999999"/>
    <n v="1100"/>
    <n v="1110"/>
    <n v="1050"/>
    <s v="1.08M"/>
    <n v="-2.5999999999999999E-2"/>
    <x v="2"/>
  </r>
  <r>
    <x v="797"/>
    <n v="1098.6500000000001"/>
    <n v="1109"/>
    <n v="1123.0999999999999"/>
    <n v="1088"/>
    <s v="998.34K"/>
    <n v="-6.8999999999999999E-3"/>
    <x v="5"/>
  </r>
  <r>
    <x v="798"/>
    <n v="1106.25"/>
    <n v="1135"/>
    <n v="1140"/>
    <n v="1073.3"/>
    <s v="1.35M"/>
    <n v="-2.0799999999999999E-2"/>
    <x v="2"/>
  </r>
  <r>
    <x v="799"/>
    <n v="1129.75"/>
    <n v="1150"/>
    <n v="1159"/>
    <n v="1125"/>
    <s v="741.72K"/>
    <n v="-1.3299999999999999E-2"/>
    <x v="6"/>
  </r>
  <r>
    <x v="800"/>
    <n v="1145"/>
    <n v="1154"/>
    <n v="1159.9000000000001"/>
    <n v="1140.0999999999999"/>
    <s v="592.14K"/>
    <n v="-8.9999999999999998E-4"/>
    <x v="7"/>
  </r>
  <r>
    <x v="801"/>
    <n v="1146"/>
    <n v="1140"/>
    <n v="1155"/>
    <n v="1112"/>
    <s v="875.26K"/>
    <n v="0.01"/>
    <x v="4"/>
  </r>
  <r>
    <x v="802"/>
    <n v="1134.7"/>
    <n v="1133.9000000000001"/>
    <n v="1156"/>
    <n v="1082.3499999999999"/>
    <s v="2.60M"/>
    <n v="-1.5E-3"/>
    <x v="0"/>
  </r>
  <r>
    <x v="803"/>
    <n v="1136.4000000000001"/>
    <n v="1105"/>
    <n v="1159.6500000000001"/>
    <n v="1072.8"/>
    <s v="45.15M"/>
    <n v="2.8899999999999999E-2"/>
    <x v="8"/>
  </r>
  <r>
    <x v="804"/>
    <n v="1104.45"/>
    <n v="1087.7"/>
    <n v="1143.8499999999999"/>
    <n v="1087.7"/>
    <s v="3.21M"/>
    <n v="-3.5299999999999998E-2"/>
    <x v="3"/>
  </r>
  <r>
    <x v="805"/>
    <n v="1144.9000000000001"/>
    <n v="1205.1500000000001"/>
    <n v="1205.1500000000001"/>
    <n v="1144.9000000000001"/>
    <s v="301.44K"/>
    <n v="-0.05"/>
    <x v="3"/>
  </r>
  <r>
    <x v="806"/>
    <n v="1205.1500000000001"/>
    <n v="1203.4000000000001"/>
    <n v="1220"/>
    <n v="1180"/>
    <s v="4.00M"/>
    <n v="2.1100000000000001E-2"/>
    <x v="8"/>
  </r>
  <r>
    <x v="807"/>
    <n v="1180.3"/>
    <n v="1155"/>
    <n v="1191.25"/>
    <n v="1150.0999999999999"/>
    <s v="3.86M"/>
    <n v="4.0300000000000002E-2"/>
    <x v="3"/>
  </r>
  <r>
    <x v="808"/>
    <n v="1134.55"/>
    <n v="1051"/>
    <n v="1137.6500000000001"/>
    <n v="1050"/>
    <s v="5.04M"/>
    <n v="4.7100000000000003E-2"/>
    <x v="7"/>
  </r>
  <r>
    <x v="809"/>
    <n v="1083.5"/>
    <n v="1080.95"/>
    <n v="1089.9000000000001"/>
    <n v="1050"/>
    <s v="3.53M"/>
    <n v="2.3999999999999998E-3"/>
    <x v="3"/>
  </r>
  <r>
    <x v="810"/>
    <n v="1080.95"/>
    <n v="1068.7"/>
    <n v="1098"/>
    <n v="1032.05"/>
    <s v="4.00M"/>
    <n v="2.1299999999999999E-2"/>
    <x v="8"/>
  </r>
  <r>
    <x v="811"/>
    <n v="1058.45"/>
    <n v="1028.95"/>
    <n v="1059"/>
    <n v="1021.05"/>
    <s v="5.33M"/>
    <n v="6.9800000000000001E-2"/>
    <x v="7"/>
  </r>
  <r>
    <x v="812"/>
    <n v="989.35"/>
    <n v="949"/>
    <n v="989.45"/>
    <n v="943"/>
    <s v="4.57M"/>
    <n v="4.99E-2"/>
    <x v="8"/>
  </r>
  <r>
    <x v="813"/>
    <n v="942.35"/>
    <n v="914"/>
    <n v="942.4"/>
    <n v="903.1"/>
    <s v="3.62M"/>
    <n v="4.99E-2"/>
    <x v="3"/>
  </r>
  <r>
    <x v="814"/>
    <n v="897.55"/>
    <n v="868"/>
    <n v="897.55"/>
    <n v="865.1"/>
    <s v="2.29M"/>
    <n v="0.05"/>
    <x v="0"/>
  </r>
  <r>
    <x v="815"/>
    <n v="854.85"/>
    <n v="914.95"/>
    <n v="919"/>
    <n v="854.4"/>
    <s v="1.33M"/>
    <n v="-4.9500000000000002E-2"/>
    <x v="2"/>
  </r>
  <r>
    <x v="816"/>
    <n v="899.35"/>
    <n v="879"/>
    <n v="903"/>
    <n v="866.1"/>
    <s v="1.67M"/>
    <n v="4.58E-2"/>
    <x v="2"/>
  </r>
  <r>
    <x v="817"/>
    <n v="860"/>
    <n v="855"/>
    <n v="875"/>
    <n v="855"/>
    <s v="911.02K"/>
    <n v="6.3E-3"/>
    <x v="5"/>
  </r>
  <r>
    <x v="818"/>
    <n v="854.6"/>
    <n v="812.5"/>
    <n v="868"/>
    <n v="812"/>
    <s v="1.58M"/>
    <n v="1.6299999999999999E-2"/>
    <x v="2"/>
  </r>
  <r>
    <x v="819"/>
    <n v="840.9"/>
    <n v="834.4"/>
    <n v="862.7"/>
    <n v="823"/>
    <s v="1.37M"/>
    <n v="1.26E-2"/>
    <x v="2"/>
  </r>
  <r>
    <x v="820"/>
    <n v="830.4"/>
    <n v="881"/>
    <n v="893.95"/>
    <n v="816.25"/>
    <s v="1.61M"/>
    <n v="-3.3500000000000002E-2"/>
    <x v="2"/>
  </r>
  <r>
    <x v="821"/>
    <n v="859.2"/>
    <n v="860"/>
    <n v="899.2"/>
    <n v="835.15"/>
    <s v="2.58M"/>
    <n v="3.3E-3"/>
    <x v="0"/>
  </r>
  <r>
    <x v="822"/>
    <n v="856.4"/>
    <n v="834"/>
    <n v="856.4"/>
    <n v="831.25"/>
    <s v="2.05M"/>
    <n v="0.05"/>
    <x v="0"/>
  </r>
  <r>
    <x v="823"/>
    <n v="815.65"/>
    <n v="755"/>
    <n v="815.65"/>
    <n v="755"/>
    <s v="962.44K"/>
    <n v="4.99E-2"/>
    <x v="5"/>
  </r>
  <r>
    <x v="824"/>
    <n v="776.85"/>
    <n v="776.85"/>
    <n v="776.85"/>
    <n v="776.8"/>
    <s v="1.87M"/>
    <n v="4.99E-2"/>
    <x v="2"/>
  </r>
  <r>
    <x v="825"/>
    <n v="739.9"/>
    <n v="720.05"/>
    <n v="739.9"/>
    <n v="717.05"/>
    <s v="930.07K"/>
    <n v="0.05"/>
    <x v="5"/>
  </r>
  <r>
    <x v="826"/>
    <n v="704.7"/>
    <n v="720"/>
    <n v="722.8"/>
    <n v="701.1"/>
    <s v="271.18K"/>
    <n v="-2.1700000000000001E-2"/>
    <x v="0"/>
  </r>
  <r>
    <x v="827"/>
    <n v="720.3"/>
    <n v="734.8"/>
    <n v="734.8"/>
    <n v="712.2"/>
    <s v="665.52K"/>
    <n v="-9.1000000000000004E-3"/>
    <x v="1"/>
  </r>
  <r>
    <x v="828"/>
    <n v="726.95"/>
    <n v="685.5"/>
    <n v="726.95"/>
    <n v="685"/>
    <s v="864.98K"/>
    <n v="0.05"/>
    <x v="4"/>
  </r>
  <r>
    <x v="829"/>
    <n v="692.35"/>
    <n v="690"/>
    <n v="713.9"/>
    <n v="678"/>
    <s v="335.32K"/>
    <n v="5.3E-3"/>
    <x v="3"/>
  </r>
  <r>
    <x v="830"/>
    <n v="688.7"/>
    <n v="694.95"/>
    <n v="707.6"/>
    <n v="685"/>
    <s v="261.01K"/>
    <n v="-2.01E-2"/>
    <x v="0"/>
  </r>
  <r>
    <x v="831"/>
    <n v="702.8"/>
    <n v="711.2"/>
    <n v="717.95"/>
    <n v="695"/>
    <s v="312.98K"/>
    <n v="-3.5999999999999999E-3"/>
    <x v="3"/>
  </r>
  <r>
    <x v="832"/>
    <n v="705.35"/>
    <n v="710"/>
    <n v="718.95"/>
    <n v="700"/>
    <s v="277.65K"/>
    <n v="1.6000000000000001E-3"/>
    <x v="0"/>
  </r>
  <r>
    <x v="833"/>
    <n v="704.25"/>
    <n v="730.7"/>
    <n v="735.8"/>
    <n v="698.05"/>
    <s v="736.70K"/>
    <n v="-2.92E-2"/>
    <x v="6"/>
  </r>
  <r>
    <x v="834"/>
    <n v="725.45"/>
    <n v="719"/>
    <n v="735"/>
    <n v="705.1"/>
    <s v="1.23M"/>
    <n v="2.8899999999999999E-2"/>
    <x v="2"/>
  </r>
  <r>
    <x v="835"/>
    <n v="705.1"/>
    <n v="671"/>
    <n v="705.1"/>
    <n v="661.1"/>
    <s v="1.07M"/>
    <n v="0.05"/>
    <x v="2"/>
  </r>
  <r>
    <x v="836"/>
    <n v="671.55"/>
    <n v="683.95"/>
    <n v="702"/>
    <n v="660"/>
    <s v="625.31K"/>
    <n v="-1.8100000000000002E-2"/>
    <x v="1"/>
  </r>
  <r>
    <x v="837"/>
    <n v="683.95"/>
    <n v="695.8"/>
    <n v="713"/>
    <n v="680.1"/>
    <s v="511.60K"/>
    <n v="-1.7500000000000002E-2"/>
    <x v="7"/>
  </r>
  <r>
    <x v="838"/>
    <n v="696.15"/>
    <n v="698.5"/>
    <n v="725"/>
    <n v="666.6"/>
    <s v="733.82K"/>
    <n v="-4.4999999999999997E-3"/>
    <x v="6"/>
  </r>
  <r>
    <x v="839"/>
    <n v="699.3"/>
    <n v="720"/>
    <n v="730"/>
    <n v="699.15"/>
    <s v="1.04M"/>
    <n v="-4.9700000000000001E-2"/>
    <x v="2"/>
  </r>
  <r>
    <x v="840"/>
    <n v="735.9"/>
    <n v="749.5"/>
    <n v="752"/>
    <n v="725"/>
    <s v="558.62K"/>
    <n v="-1.8100000000000002E-2"/>
    <x v="7"/>
  </r>
  <r>
    <x v="841"/>
    <n v="749.45"/>
    <n v="769.6"/>
    <n v="770"/>
    <n v="741.1"/>
    <s v="581.25K"/>
    <n v="3.0999999999999999E-3"/>
    <x v="7"/>
  </r>
  <r>
    <x v="842"/>
    <n v="747.1"/>
    <n v="754"/>
    <n v="756.9"/>
    <n v="715"/>
    <s v="890.02K"/>
    <n v="1.29E-2"/>
    <x v="4"/>
  </r>
  <r>
    <x v="843"/>
    <n v="737.6"/>
    <n v="749.8"/>
    <n v="749.8"/>
    <n v="700"/>
    <s v="2.41M"/>
    <n v="3.2899999999999999E-2"/>
    <x v="0"/>
  </r>
  <r>
    <x v="844"/>
    <n v="714.1"/>
    <n v="714.1"/>
    <n v="714.1"/>
    <n v="714.1"/>
    <s v="204.48K"/>
    <n v="0.05"/>
    <x v="0"/>
  </r>
  <r>
    <x v="845"/>
    <n v="680.1"/>
    <n v="680.1"/>
    <n v="680.1"/>
    <n v="680.1"/>
    <s v="221.96K"/>
    <n v="4.99E-2"/>
    <x v="0"/>
  </r>
  <r>
    <x v="846"/>
    <n v="647.75"/>
    <n v="647.75"/>
    <n v="647.75"/>
    <n v="620.9"/>
    <s v="253.93K"/>
    <n v="4.99E-2"/>
    <x v="0"/>
  </r>
  <r>
    <x v="847"/>
    <n v="616.95000000000005"/>
    <n v="558.85"/>
    <n v="617.65"/>
    <n v="558.85"/>
    <s v="2.70M"/>
    <n v="4.8800000000000003E-2"/>
    <x v="0"/>
  </r>
  <r>
    <x v="848"/>
    <n v="588.25"/>
    <n v="630"/>
    <n v="630"/>
    <n v="588.25"/>
    <s v="410.11K"/>
    <n v="-0.05"/>
    <x v="8"/>
  </r>
  <r>
    <x v="849"/>
    <n v="619.20000000000005"/>
    <n v="636"/>
    <n v="647"/>
    <n v="619.20000000000005"/>
    <s v="957.15K"/>
    <n v="-4.99E-2"/>
    <x v="5"/>
  </r>
  <r>
    <x v="850"/>
    <n v="651.75"/>
    <n v="680.05"/>
    <n v="686.9"/>
    <n v="646"/>
    <s v="1.10M"/>
    <n v="-2.0799999999999999E-2"/>
    <x v="2"/>
  </r>
  <r>
    <x v="851"/>
    <n v="665.6"/>
    <n v="687.95"/>
    <n v="687.95"/>
    <n v="642.25"/>
    <s v="20.11M"/>
    <n v="-1.6999999999999999E-3"/>
    <x v="0"/>
  </r>
  <r>
    <x v="852"/>
    <n v="666.75"/>
    <n v="670"/>
    <n v="674"/>
    <n v="653.4"/>
    <s v="706.81K"/>
    <n v="-1.2999999999999999E-2"/>
    <x v="6"/>
  </r>
  <r>
    <x v="853"/>
    <n v="675.55"/>
    <n v="692.9"/>
    <n v="697.9"/>
    <n v="643"/>
    <s v="3.94M"/>
    <n v="7.1000000000000004E-3"/>
    <x v="3"/>
  </r>
  <r>
    <x v="854"/>
    <n v="670.8"/>
    <n v="654"/>
    <n v="670.8"/>
    <n v="645.9"/>
    <s v="2.82M"/>
    <n v="4.99E-2"/>
    <x v="0"/>
  </r>
  <r>
    <x v="855"/>
    <n v="638.9"/>
    <n v="625"/>
    <n v="639.04999999999995"/>
    <n v="618"/>
    <s v="3.81M"/>
    <n v="4.9700000000000001E-2"/>
    <x v="3"/>
  </r>
  <r>
    <x v="856"/>
    <n v="608.65"/>
    <n v="588"/>
    <n v="608.70000000000005"/>
    <n v="577"/>
    <s v="2.74M"/>
    <n v="4.9799999999999997E-2"/>
    <x v="0"/>
  </r>
  <r>
    <x v="857"/>
    <n v="579.75"/>
    <n v="600"/>
    <n v="619.5"/>
    <n v="569.95000000000005"/>
    <s v="1.72M"/>
    <n v="-1.7500000000000002E-2"/>
    <x v="2"/>
  </r>
  <r>
    <x v="858"/>
    <n v="590.04999999999995"/>
    <n v="542.5"/>
    <n v="592.6"/>
    <n v="536.20000000000005"/>
    <s v="1.66M"/>
    <n v="4.5400000000000003E-2"/>
    <x v="2"/>
  </r>
  <r>
    <x v="859"/>
    <n v="564.4"/>
    <n v="560"/>
    <n v="577.79999999999995"/>
    <n v="543.1"/>
    <s v="1.25M"/>
    <n v="2.0400000000000001E-2"/>
    <x v="2"/>
  </r>
  <r>
    <x v="860"/>
    <n v="553.1"/>
    <n v="530.04999999999995"/>
    <n v="569.85"/>
    <n v="515.65"/>
    <s v="2.51M"/>
    <n v="1.9099999999999999E-2"/>
    <x v="0"/>
  </r>
  <r>
    <x v="861"/>
    <n v="542.75"/>
    <n v="542.75"/>
    <n v="542.75"/>
    <n v="542.75"/>
    <s v="993.07K"/>
    <n v="-0.05"/>
    <x v="5"/>
  </r>
  <r>
    <x v="862"/>
    <n v="571.29999999999995"/>
    <n v="562.95000000000005"/>
    <n v="571.29999999999995"/>
    <n v="558.04999999999995"/>
    <s v="509.89K"/>
    <n v="0.05"/>
    <x v="7"/>
  </r>
  <r>
    <x v="863"/>
    <n v="544.1"/>
    <n v="508.95"/>
    <n v="544.1"/>
    <n v="503.6"/>
    <s v="3.66M"/>
    <n v="0.1"/>
    <x v="3"/>
  </r>
  <r>
    <x v="864"/>
    <n v="494.65"/>
    <n v="454.1"/>
    <n v="498"/>
    <n v="454.1"/>
    <s v="2.41M"/>
    <n v="9.2499999999999999E-2"/>
    <x v="0"/>
  </r>
  <r>
    <x v="865"/>
    <n v="452.75"/>
    <n v="463.6"/>
    <n v="497.3"/>
    <n v="425"/>
    <s v="3.65M"/>
    <n v="-2.07E-2"/>
    <x v="3"/>
  </r>
  <r>
    <x v="866"/>
    <n v="462.3"/>
    <n v="436.1"/>
    <n v="472.5"/>
    <n v="436"/>
    <s v="2.70M"/>
    <n v="6.83E-2"/>
    <x v="0"/>
  </r>
  <r>
    <x v="867"/>
    <n v="432.75"/>
    <n v="431.5"/>
    <n v="442.75"/>
    <n v="424.55"/>
    <s v="1.23M"/>
    <n v="1.1900000000000001E-2"/>
    <x v="2"/>
  </r>
  <r>
    <x v="868"/>
    <n v="427.65"/>
    <n v="420.55"/>
    <n v="439.3"/>
    <n v="420.1"/>
    <s v="1.15M"/>
    <n v="6.8999999999999999E-3"/>
    <x v="2"/>
  </r>
  <r>
    <x v="869"/>
    <n v="424.7"/>
    <n v="424.4"/>
    <n v="435"/>
    <n v="400.05"/>
    <s v="2.57M"/>
    <n v="2.5399999999999999E-2"/>
    <x v="0"/>
  </r>
  <r>
    <x v="870"/>
    <n v="414.2"/>
    <n v="379.75"/>
    <n v="414.2"/>
    <n v="378.25"/>
    <s v="2.21M"/>
    <n v="0.1"/>
    <x v="0"/>
  </r>
  <r>
    <x v="871"/>
    <n v="376.55"/>
    <n v="378.45"/>
    <n v="384.4"/>
    <n v="375.4"/>
    <s v="770.44K"/>
    <n v="3.0999999999999999E-3"/>
    <x v="6"/>
  </r>
  <r>
    <x v="872"/>
    <n v="375.4"/>
    <n v="370.5"/>
    <n v="380"/>
    <n v="365"/>
    <s v="1.23M"/>
    <n v="1.1900000000000001E-2"/>
    <x v="2"/>
  </r>
  <r>
    <x v="873"/>
    <n v="371"/>
    <n v="376.75"/>
    <n v="384.3"/>
    <n v="368.65"/>
    <s v="822.01K"/>
    <n v="-6.7999999999999996E-3"/>
    <x v="4"/>
  </r>
  <r>
    <x v="874"/>
    <n v="373.55"/>
    <n v="367.25"/>
    <n v="375"/>
    <n v="365.85"/>
    <s v="715.26K"/>
    <n v="1.72E-2"/>
    <x v="6"/>
  </r>
  <r>
    <x v="875"/>
    <n v="367.25"/>
    <n v="358.75"/>
    <n v="370"/>
    <n v="358"/>
    <s v="682.89K"/>
    <n v="2.7E-2"/>
    <x v="1"/>
  </r>
  <r>
    <x v="876"/>
    <n v="357.6"/>
    <n v="362.3"/>
    <n v="367.8"/>
    <n v="351"/>
    <s v="472.40K"/>
    <n v="-1.26E-2"/>
    <x v="8"/>
  </r>
  <r>
    <x v="877"/>
    <n v="362.15"/>
    <n v="363.75"/>
    <n v="369.25"/>
    <n v="361"/>
    <s v="295.63K"/>
    <n v="-1E-3"/>
    <x v="0"/>
  </r>
  <r>
    <x v="878"/>
    <n v="362.5"/>
    <n v="353.15"/>
    <n v="369.8"/>
    <n v="351.65"/>
    <s v="470.02K"/>
    <n v="5.1000000000000004E-3"/>
    <x v="8"/>
  </r>
  <r>
    <x v="879"/>
    <n v="360.65"/>
    <n v="373"/>
    <n v="376.6"/>
    <n v="360"/>
    <s v="586.77K"/>
    <n v="-3.44E-2"/>
    <x v="7"/>
  </r>
  <r>
    <x v="880"/>
    <n v="373.5"/>
    <n v="384"/>
    <n v="388.5"/>
    <n v="370.75"/>
    <s v="1.02M"/>
    <n v="8.2000000000000007E-3"/>
    <x v="2"/>
  </r>
  <r>
    <x v="881"/>
    <n v="370.45"/>
    <n v="343"/>
    <n v="375.75"/>
    <n v="342"/>
    <s v="2.28M"/>
    <n v="8.4500000000000006E-2"/>
    <x v="0"/>
  </r>
  <r>
    <x v="882"/>
    <n v="341.6"/>
    <n v="342.95"/>
    <n v="347.95"/>
    <n v="340.1"/>
    <s v="295.91K"/>
    <n v="-3.8999999999999998E-3"/>
    <x v="0"/>
  </r>
  <r>
    <x v="883"/>
    <n v="342.95"/>
    <n v="344.9"/>
    <n v="348.8"/>
    <n v="341.9"/>
    <s v="296.45K"/>
    <n v="-6.9999999999999999E-4"/>
    <x v="0"/>
  </r>
  <r>
    <x v="884"/>
    <n v="343.2"/>
    <n v="339.15"/>
    <n v="347.7"/>
    <n v="339.15"/>
    <s v="440.29K"/>
    <n v="0.01"/>
    <x v="8"/>
  </r>
  <r>
    <x v="885"/>
    <n v="339.8"/>
    <n v="342"/>
    <n v="347"/>
    <n v="335.6"/>
    <s v="425.01K"/>
    <n v="-2.5000000000000001E-3"/>
    <x v="8"/>
  </r>
  <r>
    <x v="886"/>
    <n v="340.65"/>
    <n v="340.05"/>
    <n v="348.9"/>
    <n v="338"/>
    <s v="452.66K"/>
    <n v="-2.3E-3"/>
    <x v="8"/>
  </r>
  <r>
    <x v="887"/>
    <n v="341.45"/>
    <n v="338.35"/>
    <n v="350.95"/>
    <n v="338.35"/>
    <s v="530.97K"/>
    <n v="8.9999999999999993E-3"/>
    <x v="7"/>
  </r>
  <r>
    <x v="888"/>
    <n v="338.4"/>
    <n v="338"/>
    <n v="345.75"/>
    <n v="333.5"/>
    <s v="567.33K"/>
    <n v="1E-3"/>
    <x v="7"/>
  </r>
  <r>
    <x v="889"/>
    <n v="338.05"/>
    <n v="344.6"/>
    <n v="344.6"/>
    <n v="336"/>
    <s v="475.25K"/>
    <n v="-1.21E-2"/>
    <x v="8"/>
  </r>
  <r>
    <x v="890"/>
    <n v="342.2"/>
    <n v="345.95"/>
    <n v="353.1"/>
    <n v="325.25"/>
    <s v="1.84M"/>
    <n v="1.7500000000000002E-2"/>
    <x v="2"/>
  </r>
  <r>
    <x v="891"/>
    <n v="336.3"/>
    <n v="315"/>
    <n v="336.3"/>
    <n v="305.60000000000002"/>
    <s v="1.47M"/>
    <n v="0.05"/>
    <x v="2"/>
  </r>
  <r>
    <x v="892"/>
    <n v="320.3"/>
    <n v="337.4"/>
    <n v="340"/>
    <n v="320"/>
    <s v="832.61K"/>
    <n v="-4.6699999999999998E-2"/>
    <x v="4"/>
  </r>
  <r>
    <x v="893"/>
    <n v="336"/>
    <n v="345"/>
    <n v="346.95"/>
    <n v="332.55"/>
    <s v="536.99K"/>
    <n v="-3.27E-2"/>
    <x v="7"/>
  </r>
  <r>
    <x v="894"/>
    <n v="347.35"/>
    <n v="352.1"/>
    <n v="354.5"/>
    <n v="345"/>
    <s v="463.87K"/>
    <n v="-7.4000000000000003E-3"/>
    <x v="8"/>
  </r>
  <r>
    <x v="895"/>
    <n v="349.95"/>
    <n v="349"/>
    <n v="362.9"/>
    <n v="348"/>
    <s v="899.00K"/>
    <n v="7.6E-3"/>
    <x v="4"/>
  </r>
  <r>
    <x v="896"/>
    <n v="347.3"/>
    <n v="352.3"/>
    <n v="354.75"/>
    <n v="344.3"/>
    <s v="586.03K"/>
    <n v="-2.8999999999999998E-3"/>
    <x v="7"/>
  </r>
  <r>
    <x v="897"/>
    <n v="348.3"/>
    <n v="353"/>
    <n v="359.95"/>
    <n v="338.05"/>
    <s v="969.39K"/>
    <n v="-1.7600000000000001E-2"/>
    <x v="5"/>
  </r>
  <r>
    <x v="898"/>
    <n v="354.55"/>
    <n v="348"/>
    <n v="365.5"/>
    <n v="346.15"/>
    <s v="1.98M"/>
    <n v="1.8499999999999999E-2"/>
    <x v="2"/>
  </r>
  <r>
    <x v="899"/>
    <n v="348.1"/>
    <n v="364"/>
    <n v="364.75"/>
    <n v="346.75"/>
    <s v="892.13K"/>
    <n v="-4.5600000000000002E-2"/>
    <x v="4"/>
  </r>
  <r>
    <x v="900"/>
    <n v="364.75"/>
    <n v="381"/>
    <n v="382.65"/>
    <n v="361.6"/>
    <s v="855.92K"/>
    <n v="-1.7000000000000001E-2"/>
    <x v="4"/>
  </r>
  <r>
    <x v="901"/>
    <n v="371.05"/>
    <n v="365"/>
    <n v="384.45"/>
    <n v="356.65"/>
    <s v="1.88M"/>
    <n v="-6.7999999999999996E-3"/>
    <x v="2"/>
  </r>
  <r>
    <x v="902"/>
    <n v="373.6"/>
    <n v="385"/>
    <n v="393"/>
    <n v="373.45"/>
    <s v="2.63M"/>
    <n v="-4.9599999999999998E-2"/>
    <x v="0"/>
  </r>
  <r>
    <x v="903"/>
    <n v="393.1"/>
    <n v="410"/>
    <n v="424.85"/>
    <n v="393.1"/>
    <s v="2.94M"/>
    <n v="-4.99E-2"/>
    <x v="0"/>
  </r>
  <r>
    <x v="904"/>
    <n v="413.75"/>
    <n v="400.4"/>
    <n v="414.25"/>
    <n v="376"/>
    <s v="5.55M"/>
    <n v="4.87E-2"/>
    <x v="7"/>
  </r>
  <r>
    <x v="905"/>
    <n v="394.55"/>
    <n v="394.55"/>
    <n v="394.55"/>
    <n v="362.25"/>
    <s v="5.08M"/>
    <n v="4.99E-2"/>
    <x v="7"/>
  </r>
  <r>
    <x v="906"/>
    <n v="375.8"/>
    <n v="375.8"/>
    <n v="375.8"/>
    <n v="375.8"/>
    <s v="127.96K"/>
    <n v="4.99E-2"/>
    <x v="2"/>
  </r>
  <r>
    <x v="907"/>
    <n v="357.95"/>
    <n v="323.95"/>
    <n v="357.95"/>
    <n v="323.95"/>
    <s v="3.30M"/>
    <n v="4.99E-2"/>
    <x v="3"/>
  </r>
  <r>
    <x v="908"/>
    <n v="340.95"/>
    <n v="340.95"/>
    <n v="340.95"/>
    <n v="340.95"/>
    <s v="80.91K"/>
    <n v="-4.99E-2"/>
    <x v="4"/>
  </r>
  <r>
    <x v="909"/>
    <n v="358.85"/>
    <n v="358.85"/>
    <n v="358.85"/>
    <n v="358.85"/>
    <s v="126.38K"/>
    <n v="-4.99E-2"/>
    <x v="2"/>
  </r>
  <r>
    <x v="910"/>
    <n v="377.7"/>
    <n v="377.7"/>
    <n v="377.7"/>
    <n v="377.7"/>
    <s v="94.45K"/>
    <n v="-4.99E-2"/>
    <x v="5"/>
  </r>
  <r>
    <x v="911"/>
    <n v="397.55"/>
    <n v="397.55"/>
    <n v="397.55"/>
    <n v="397.55"/>
    <s v="147.25K"/>
    <n v="-4.99E-2"/>
    <x v="2"/>
  </r>
  <r>
    <x v="912"/>
    <n v="418.45"/>
    <n v="418.45"/>
    <n v="418.45"/>
    <n v="418.45"/>
    <s v="158.39K"/>
    <n v="-4.99E-2"/>
    <x v="2"/>
  </r>
  <r>
    <x v="913"/>
    <n v="440.45"/>
    <n v="486.75"/>
    <n v="486.75"/>
    <n v="440.45"/>
    <s v="4.43M"/>
    <n v="-4.99E-2"/>
    <x v="8"/>
  </r>
  <r>
    <x v="914"/>
    <n v="463.6"/>
    <n v="463.7"/>
    <n v="463.7"/>
    <n v="455.25"/>
    <s v="4.10M"/>
    <n v="4.9700000000000001E-2"/>
    <x v="8"/>
  </r>
  <r>
    <x v="915"/>
    <n v="441.65"/>
    <n v="441.65"/>
    <n v="441.65"/>
    <n v="439"/>
    <s v="1.65M"/>
    <n v="4.99E-2"/>
    <x v="2"/>
  </r>
  <r>
    <x v="916"/>
    <n v="420.65"/>
    <n v="419.95"/>
    <n v="420.65"/>
    <n v="413.65"/>
    <s v="2.88M"/>
    <n v="4.99E-2"/>
    <x v="0"/>
  </r>
  <r>
    <x v="917"/>
    <n v="400.65"/>
    <n v="400.65"/>
    <n v="400.65"/>
    <n v="391.1"/>
    <s v="2.33M"/>
    <n v="4.99E-2"/>
    <x v="0"/>
  </r>
  <r>
    <x v="918"/>
    <n v="381.6"/>
    <n v="371.5"/>
    <n v="381.6"/>
    <n v="370"/>
    <s v="940.60K"/>
    <n v="4.99E-2"/>
    <x v="5"/>
  </r>
  <r>
    <x v="919"/>
    <n v="363.45"/>
    <n v="360.2"/>
    <n v="363.45"/>
    <n v="350"/>
    <s v="3.27M"/>
    <n v="0.05"/>
    <x v="3"/>
  </r>
  <r>
    <x v="920"/>
    <n v="346.15"/>
    <n v="344.85"/>
    <n v="351"/>
    <n v="338"/>
    <s v="2.70M"/>
    <n v="2.9000000000000001E-2"/>
    <x v="0"/>
  </r>
  <r>
    <x v="921"/>
    <n v="336.4"/>
    <n v="315.45"/>
    <n v="339.95"/>
    <n v="315.45"/>
    <s v="2.89M"/>
    <n v="1.3100000000000001E-2"/>
    <x v="0"/>
  </r>
  <r>
    <x v="922"/>
    <n v="332.05"/>
    <n v="344.6"/>
    <n v="344.6"/>
    <n v="315.3"/>
    <s v="5.51M"/>
    <n v="1.17E-2"/>
    <x v="7"/>
  </r>
  <r>
    <x v="923"/>
    <n v="328.2"/>
    <n v="328.2"/>
    <n v="328.2"/>
    <n v="328.2"/>
    <s v="403.40K"/>
    <n v="4.99E-2"/>
    <x v="8"/>
  </r>
  <r>
    <x v="924"/>
    <n v="312.60000000000002"/>
    <n v="312.60000000000002"/>
    <n v="312.60000000000002"/>
    <n v="308.89999999999998"/>
    <s v="1.42M"/>
    <n v="4.99E-2"/>
    <x v="2"/>
  </r>
  <r>
    <x v="925"/>
    <n v="297.75"/>
    <n v="288.35000000000002"/>
    <n v="298.45"/>
    <n v="283.2"/>
    <s v="1.37M"/>
    <n v="4.7500000000000001E-2"/>
    <x v="2"/>
  </r>
  <r>
    <x v="926"/>
    <n v="284.25"/>
    <n v="274"/>
    <n v="286"/>
    <n v="271.14999999999998"/>
    <s v="1.04M"/>
    <n v="3.7400000000000003E-2"/>
    <x v="2"/>
  </r>
  <r>
    <x v="927"/>
    <n v="274"/>
    <n v="274.89999999999998"/>
    <n v="282.60000000000002"/>
    <n v="263.5"/>
    <s v="1.33M"/>
    <n v="5.0000000000000001E-4"/>
    <x v="2"/>
  </r>
  <r>
    <x v="928"/>
    <n v="273.85000000000002"/>
    <n v="287.39999999999998"/>
    <n v="287.39999999999998"/>
    <n v="261.2"/>
    <s v="1.41M"/>
    <n v="4.0000000000000002E-4"/>
    <x v="2"/>
  </r>
  <r>
    <x v="929"/>
    <n v="273.75"/>
    <n v="269"/>
    <n v="273.75"/>
    <n v="264.05"/>
    <s v="371.60K"/>
    <n v="4.99E-2"/>
    <x v="3"/>
  </r>
  <r>
    <x v="930"/>
    <n v="260.75"/>
    <n v="253.9"/>
    <n v="261"/>
    <n v="251.5"/>
    <s v="864.60K"/>
    <n v="4.8899999999999999E-2"/>
    <x v="4"/>
  </r>
  <r>
    <x v="931"/>
    <n v="248.6"/>
    <n v="246"/>
    <n v="249.8"/>
    <n v="246"/>
    <s v="294.57K"/>
    <n v="1.06E-2"/>
    <x v="0"/>
  </r>
  <r>
    <x v="932"/>
    <n v="246"/>
    <n v="242.6"/>
    <n v="251.7"/>
    <n v="240.3"/>
    <s v="444.39K"/>
    <n v="1.4E-2"/>
    <x v="8"/>
  </r>
  <r>
    <x v="933"/>
    <n v="242.6"/>
    <n v="240"/>
    <n v="243.2"/>
    <n v="237.05"/>
    <s v="316.19K"/>
    <n v="1.1299999999999999E-2"/>
    <x v="3"/>
  </r>
  <r>
    <x v="934"/>
    <n v="239.9"/>
    <n v="240"/>
    <n v="243.95"/>
    <n v="236.5"/>
    <s v="281.22K"/>
    <n v="1E-3"/>
    <x v="0"/>
  </r>
  <r>
    <x v="935"/>
    <n v="239.65"/>
    <n v="237"/>
    <n v="242"/>
    <n v="232"/>
    <s v="495.55K"/>
    <n v="1.9400000000000001E-2"/>
    <x v="8"/>
  </r>
  <r>
    <x v="936"/>
    <n v="235.1"/>
    <n v="233.95"/>
    <n v="244.35"/>
    <n v="233"/>
    <s v="365.83K"/>
    <n v="1.6999999999999999E-3"/>
    <x v="3"/>
  </r>
  <r>
    <x v="937"/>
    <n v="234.7"/>
    <n v="231"/>
    <n v="235.5"/>
    <n v="227"/>
    <s v="354.73K"/>
    <n v="4.4999999999999997E-3"/>
    <x v="3"/>
  </r>
  <r>
    <x v="938"/>
    <n v="233.65"/>
    <n v="230"/>
    <n v="235.05"/>
    <n v="230"/>
    <s v="477.71K"/>
    <n v="1.9199999999999998E-2"/>
    <x v="8"/>
  </r>
  <r>
    <x v="939"/>
    <n v="229.25"/>
    <n v="229"/>
    <n v="235"/>
    <n v="218.75"/>
    <s v="651.94K"/>
    <n v="-4.3E-3"/>
    <x v="1"/>
  </r>
  <r>
    <x v="940"/>
    <n v="230.25"/>
    <n v="228.6"/>
    <n v="231.5"/>
    <n v="225.7"/>
    <s v="325.46K"/>
    <n v="7.4000000000000003E-3"/>
    <x v="3"/>
  </r>
  <r>
    <x v="941"/>
    <n v="228.55"/>
    <n v="229.4"/>
    <n v="232.8"/>
    <n v="220.55"/>
    <s v="416.15K"/>
    <n v="-1.06E-2"/>
    <x v="8"/>
  </r>
  <r>
    <x v="942"/>
    <n v="231"/>
    <n v="233"/>
    <n v="235.95"/>
    <n v="228"/>
    <s v="563.57K"/>
    <n v="2.1899999999999999E-2"/>
    <x v="7"/>
  </r>
  <r>
    <x v="943"/>
    <n v="226.05"/>
    <n v="222"/>
    <n v="229.9"/>
    <n v="219.1"/>
    <s v="667.22K"/>
    <n v="1.55E-2"/>
    <x v="1"/>
  </r>
  <r>
    <x v="944"/>
    <n v="222.6"/>
    <n v="214.85"/>
    <n v="222.85"/>
    <n v="211"/>
    <s v="1.06M"/>
    <n v="4.8800000000000003E-2"/>
    <x v="2"/>
  </r>
  <r>
    <x v="945"/>
    <n v="212.25"/>
    <n v="211"/>
    <n v="213.5"/>
    <n v="208"/>
    <s v="289.42K"/>
    <n v="8.0999999999999996E-3"/>
    <x v="0"/>
  </r>
  <r>
    <x v="946"/>
    <n v="210.55"/>
    <n v="207.45"/>
    <n v="213"/>
    <n v="206.5"/>
    <s v="188.21K"/>
    <n v="-6.1000000000000004E-3"/>
    <x v="2"/>
  </r>
  <r>
    <x v="947"/>
    <n v="211.85"/>
    <n v="211"/>
    <n v="214.2"/>
    <n v="205.3"/>
    <s v="604.88K"/>
    <n v="5.0000000000000001E-3"/>
    <x v="1"/>
  </r>
  <r>
    <x v="948"/>
    <n v="210.8"/>
    <n v="215"/>
    <n v="216"/>
    <n v="209.05"/>
    <s v="594.71K"/>
    <n v="6.0000000000000001E-3"/>
    <x v="7"/>
  </r>
  <r>
    <x v="949"/>
    <n v="209.55"/>
    <n v="199.95"/>
    <n v="218"/>
    <n v="199.95"/>
    <s v="1.70M"/>
    <n v="-4.3E-3"/>
    <x v="2"/>
  </r>
  <r>
    <x v="950"/>
    <n v="210.45"/>
    <n v="211.1"/>
    <n v="212.85"/>
    <n v="208"/>
    <s v="488.63K"/>
    <n v="1.2E-2"/>
    <x v="8"/>
  </r>
  <r>
    <x v="951"/>
    <n v="207.95"/>
    <n v="205"/>
    <n v="209.4"/>
    <n v="202.35"/>
    <s v="442.72K"/>
    <n v="2.1100000000000001E-2"/>
    <x v="8"/>
  </r>
  <r>
    <x v="952"/>
    <n v="203.65"/>
    <n v="201"/>
    <n v="204.65"/>
    <n v="198.1"/>
    <s v="339.07K"/>
    <n v="1.4999999999999999E-2"/>
    <x v="3"/>
  </r>
  <r>
    <x v="953"/>
    <n v="200.65"/>
    <n v="193"/>
    <n v="201"/>
    <n v="192"/>
    <s v="391.81K"/>
    <n v="2.4E-2"/>
    <x v="3"/>
  </r>
  <r>
    <x v="954"/>
    <n v="195.95"/>
    <n v="199.1"/>
    <n v="199.1"/>
    <n v="194.9"/>
    <s v="232.56K"/>
    <n v="-2.0299999999999999E-2"/>
    <x v="0"/>
  </r>
  <r>
    <x v="955"/>
    <n v="200"/>
    <n v="202.8"/>
    <n v="202.8"/>
    <n v="196"/>
    <s v="529.48K"/>
    <n v="1.4200000000000001E-2"/>
    <x v="7"/>
  </r>
  <r>
    <x v="956"/>
    <n v="197.2"/>
    <n v="191.2"/>
    <n v="198"/>
    <n v="184.75"/>
    <s v="568.00K"/>
    <n v="3.0800000000000001E-2"/>
    <x v="7"/>
  </r>
  <r>
    <x v="957"/>
    <n v="191.3"/>
    <n v="191"/>
    <n v="195.9"/>
    <n v="190.75"/>
    <s v="661.62K"/>
    <n v="-4.7100000000000003E-2"/>
    <x v="1"/>
  </r>
  <r>
    <x v="958"/>
    <n v="200.75"/>
    <n v="200.05"/>
    <n v="204.9"/>
    <n v="197"/>
    <s v="493.26K"/>
    <n v="8.9999999999999993E-3"/>
    <x v="8"/>
  </r>
  <r>
    <x v="959"/>
    <n v="198.95"/>
    <n v="199"/>
    <n v="201"/>
    <n v="197"/>
    <s v="432.62K"/>
    <n v="2.63E-2"/>
    <x v="8"/>
  </r>
  <r>
    <x v="960"/>
    <n v="193.85"/>
    <n v="182.3"/>
    <n v="195"/>
    <n v="182.3"/>
    <s v="431.50K"/>
    <n v="3.2199999999999999E-2"/>
    <x v="8"/>
  </r>
  <r>
    <x v="961"/>
    <n v="187.8"/>
    <n v="188"/>
    <n v="190.95"/>
    <n v="184"/>
    <s v="747.41K"/>
    <n v="2.4299999999999999E-2"/>
    <x v="6"/>
  </r>
  <r>
    <x v="962"/>
    <n v="183.35"/>
    <n v="180"/>
    <n v="183.45"/>
    <n v="167.05"/>
    <s v="769.35K"/>
    <n v="4.9200000000000001E-2"/>
    <x v="6"/>
  </r>
  <r>
    <x v="963"/>
    <n v="174.75"/>
    <n v="172.4"/>
    <n v="174.75"/>
    <n v="166.25"/>
    <s v="542.55K"/>
    <n v="4.99E-2"/>
    <x v="7"/>
  </r>
  <r>
    <x v="964"/>
    <n v="166.45"/>
    <n v="166.85"/>
    <n v="166.85"/>
    <n v="162"/>
    <s v="702.01K"/>
    <n v="4.7199999999999999E-2"/>
    <x v="6"/>
  </r>
  <r>
    <x v="965"/>
    <n v="158.94999999999999"/>
    <n v="153.5"/>
    <n v="159.44999999999999"/>
    <n v="151.55000000000001"/>
    <s v="425.19K"/>
    <n v="4.6399999999999997E-2"/>
    <x v="8"/>
  </r>
  <r>
    <x v="966"/>
    <n v="151.9"/>
    <n v="152.9"/>
    <n v="154.85"/>
    <n v="150.44999999999999"/>
    <s v="259.62K"/>
    <n v="-6.4999999999999997E-3"/>
    <x v="0"/>
  </r>
  <r>
    <x v="967"/>
    <n v="152.9"/>
    <n v="155.5"/>
    <n v="159"/>
    <n v="151"/>
    <s v="226.22K"/>
    <n v="-2.3E-3"/>
    <x v="0"/>
  </r>
  <r>
    <x v="968"/>
    <n v="153.25"/>
    <n v="147.30000000000001"/>
    <n v="154.25"/>
    <n v="146.94999999999999"/>
    <s v="452.21K"/>
    <n v="4.2900000000000001E-2"/>
    <x v="8"/>
  </r>
  <r>
    <x v="969"/>
    <n v="146.94999999999999"/>
    <n v="142.1"/>
    <n v="148.30000000000001"/>
    <n v="141.35"/>
    <s v="490.70K"/>
    <n v="-1.21E-2"/>
    <x v="8"/>
  </r>
  <r>
    <x v="970"/>
    <n v="148.75"/>
    <n v="154.5"/>
    <n v="157"/>
    <n v="144.5"/>
    <s v="567.76K"/>
    <n v="-2.1999999999999999E-2"/>
    <x v="7"/>
  </r>
  <r>
    <x v="971"/>
    <n v="152.1"/>
    <n v="154"/>
    <n v="155.4"/>
    <n v="144.25"/>
    <s v="637.21K"/>
    <n v="2.7E-2"/>
    <x v="1"/>
  </r>
  <r>
    <x v="972"/>
    <n v="148.1"/>
    <n v="140"/>
    <n v="148.35"/>
    <n v="136.94999999999999"/>
    <s v="436.89K"/>
    <n v="4.8099999999999997E-2"/>
    <x v="8"/>
  </r>
  <r>
    <x v="973"/>
    <n v="141.30000000000001"/>
    <n v="128.5"/>
    <n v="141.80000000000001"/>
    <n v="128.5"/>
    <s v="981.07K"/>
    <n v="4.4699999999999997E-2"/>
    <x v="5"/>
  </r>
  <r>
    <x v="974"/>
    <n v="135.25"/>
    <n v="135.25"/>
    <n v="138.94999999999999"/>
    <n v="135.25"/>
    <s v="255.50K"/>
    <n v="-4.99E-2"/>
    <x v="0"/>
  </r>
  <r>
    <x v="975"/>
    <n v="142.35"/>
    <n v="142.4"/>
    <n v="142.4"/>
    <n v="138.4"/>
    <s v="417.37K"/>
    <n v="4.9399999999999999E-2"/>
    <x v="8"/>
  </r>
  <r>
    <x v="976"/>
    <n v="135.65"/>
    <n v="125"/>
    <n v="135.85"/>
    <n v="122.95"/>
    <s v="920.14K"/>
    <n v="4.8300000000000003E-2"/>
    <x v="5"/>
  </r>
  <r>
    <x v="977"/>
    <n v="129.4"/>
    <n v="125.1"/>
    <n v="129.55000000000001"/>
    <n v="124"/>
    <s v="1.14M"/>
    <n v="4.8599999999999997E-2"/>
    <x v="2"/>
  </r>
  <r>
    <x v="978"/>
    <n v="123.4"/>
    <n v="115"/>
    <n v="123.55"/>
    <n v="111.9"/>
    <s v="1.65M"/>
    <n v="4.8399999999999999E-2"/>
    <x v="2"/>
  </r>
  <r>
    <x v="979"/>
    <n v="117.7"/>
    <n v="120"/>
    <n v="128"/>
    <n v="117.25"/>
    <s v="1.31M"/>
    <n v="-4.6199999999999998E-2"/>
    <x v="2"/>
  </r>
  <r>
    <x v="980"/>
    <n v="123.4"/>
    <n v="118.15"/>
    <n v="130.55000000000001"/>
    <n v="118.15"/>
    <s v="2.37M"/>
    <n v="-7.6E-3"/>
    <x v="0"/>
  </r>
  <r>
    <x v="981"/>
    <n v="124.35"/>
    <n v="124.35"/>
    <n v="124.35"/>
    <n v="124.35"/>
    <s v="26.82K"/>
    <n v="-4.9700000000000001E-2"/>
    <x v="0"/>
  </r>
  <r>
    <x v="982"/>
    <n v="130.85"/>
    <n v="131.1"/>
    <n v="136.4"/>
    <n v="130.85"/>
    <s v="1.13M"/>
    <n v="-4.9700000000000001E-2"/>
    <x v="2"/>
  </r>
  <r>
    <x v="983"/>
    <n v="137.69999999999999"/>
    <n v="137.69999999999999"/>
    <n v="137.80000000000001"/>
    <n v="137.69999999999999"/>
    <s v="112.90K"/>
    <n v="-4.9700000000000001E-2"/>
    <x v="2"/>
  </r>
  <r>
    <x v="984"/>
    <n v="144.9"/>
    <n v="144.9"/>
    <n v="147.19999999999999"/>
    <n v="144.9"/>
    <s v="425.09K"/>
    <n v="-4.9799999999999997E-2"/>
    <x v="8"/>
  </r>
  <r>
    <x v="985"/>
    <n v="152.5"/>
    <n v="151.55000000000001"/>
    <n v="158.75"/>
    <n v="145.44999999999999"/>
    <s v="1.25M"/>
    <n v="3.3E-3"/>
    <x v="2"/>
  </r>
  <r>
    <x v="986"/>
    <n v="152"/>
    <n v="159.25"/>
    <n v="159.5"/>
    <n v="151.55000000000001"/>
    <s v="480.12K"/>
    <n v="-4.7E-2"/>
    <x v="8"/>
  </r>
  <r>
    <x v="987"/>
    <n v="159.5"/>
    <n v="162.9"/>
    <n v="163"/>
    <n v="157"/>
    <s v="534.46K"/>
    <n v="2.2100000000000002E-2"/>
    <x v="7"/>
  </r>
  <r>
    <x v="988"/>
    <n v="156.05000000000001"/>
    <n v="156.6"/>
    <n v="162.65"/>
    <n v="150"/>
    <s v="1.13M"/>
    <n v="7.1000000000000004E-3"/>
    <x v="2"/>
  </r>
  <r>
    <x v="989"/>
    <n v="154.94999999999999"/>
    <n v="154.85"/>
    <n v="160"/>
    <n v="154.85"/>
    <s v="1.66M"/>
    <n v="-4.9399999999999999E-2"/>
    <x v="2"/>
  </r>
  <r>
    <x v="990"/>
    <n v="163"/>
    <n v="165.3"/>
    <n v="167.95"/>
    <n v="163"/>
    <s v="727.99K"/>
    <n v="-4.9799999999999997E-2"/>
    <x v="6"/>
  </r>
  <r>
    <x v="991"/>
    <n v="171.55"/>
    <n v="175.55"/>
    <n v="177.85"/>
    <n v="171.55"/>
    <s v="996.79K"/>
    <n v="-4.9799999999999997E-2"/>
    <x v="5"/>
  </r>
  <r>
    <x v="992"/>
    <n v="180.55"/>
    <n v="184.75"/>
    <n v="188.8"/>
    <n v="178.15"/>
    <s v="861.69K"/>
    <n v="-2.8799999999999999E-2"/>
    <x v="4"/>
  </r>
  <r>
    <x v="993"/>
    <n v="185.9"/>
    <n v="191.45"/>
    <n v="191.45"/>
    <n v="185.2"/>
    <s v="959.37K"/>
    <n v="-4.5900000000000003E-2"/>
    <x v="5"/>
  </r>
  <r>
    <x v="994"/>
    <n v="194.85"/>
    <n v="197.85"/>
    <n v="198.15"/>
    <n v="193"/>
    <s v="911.20K"/>
    <n v="-1.52E-2"/>
    <x v="5"/>
  </r>
  <r>
    <x v="995"/>
    <n v="197.85"/>
    <n v="191.9"/>
    <n v="198.7"/>
    <n v="191.75"/>
    <s v="2.50M"/>
    <n v="4.5400000000000003E-2"/>
    <x v="0"/>
  </r>
  <r>
    <x v="996"/>
    <n v="189.25"/>
    <n v="200.8"/>
    <n v="200.8"/>
    <n v="188.45"/>
    <s v="839.72K"/>
    <n v="-4.5900000000000003E-2"/>
    <x v="4"/>
  </r>
  <r>
    <x v="997"/>
    <n v="198.35"/>
    <n v="208.4"/>
    <n v="208.4"/>
    <n v="198"/>
    <s v="773.10K"/>
    <n v="-4.0899999999999999E-2"/>
    <x v="6"/>
  </r>
  <r>
    <x v="998"/>
    <n v="206.8"/>
    <n v="201"/>
    <n v="209.9"/>
    <n v="201"/>
    <s v="1.47M"/>
    <n v="3.4299999999999997E-2"/>
    <x v="2"/>
  </r>
  <r>
    <x v="999"/>
    <n v="199.95"/>
    <n v="208"/>
    <n v="208.95"/>
    <n v="198"/>
    <s v="929.66K"/>
    <n v="-3.7100000000000001E-2"/>
    <x v="5"/>
  </r>
  <r>
    <x v="1000"/>
    <n v="207.65"/>
    <n v="212.1"/>
    <n v="213.45"/>
    <n v="204.85"/>
    <s v="879.58K"/>
    <n v="-1.7000000000000001E-2"/>
    <x v="4"/>
  </r>
  <r>
    <x v="1001"/>
    <n v="211.25"/>
    <n v="215.9"/>
    <n v="217"/>
    <n v="208.15"/>
    <s v="1.10M"/>
    <n v="-9.7999999999999997E-3"/>
    <x v="2"/>
  </r>
  <r>
    <x v="1002"/>
    <n v="213.35"/>
    <n v="219.9"/>
    <n v="221.65"/>
    <n v="207"/>
    <s v="2.06M"/>
    <n v="1.6000000000000001E-3"/>
    <x v="0"/>
  </r>
  <r>
    <x v="1003"/>
    <n v="213"/>
    <n v="208.95"/>
    <n v="213"/>
    <n v="206.25"/>
    <s v="2.67M"/>
    <n v="4.9799999999999997E-2"/>
    <x v="0"/>
  </r>
  <r>
    <x v="1004"/>
    <n v="202.9"/>
    <n v="193"/>
    <n v="202.9"/>
    <n v="190.5"/>
    <s v="2.71M"/>
    <n v="4.99E-2"/>
    <x v="0"/>
  </r>
  <r>
    <x v="1005"/>
    <n v="193.25"/>
    <n v="196"/>
    <n v="203.8"/>
    <n v="190.8"/>
    <s v="1.32M"/>
    <n v="-2.4E-2"/>
    <x v="2"/>
  </r>
  <r>
    <x v="1006"/>
    <n v="198"/>
    <n v="201.9"/>
    <n v="205.95"/>
    <n v="190.1"/>
    <s v="3.98M"/>
    <n v="9.4000000000000004E-3"/>
    <x v="3"/>
  </r>
  <r>
    <x v="1007"/>
    <n v="196.15"/>
    <n v="186.85"/>
    <n v="196.15"/>
    <n v="186"/>
    <s v="1.17M"/>
    <n v="4.9799999999999997E-2"/>
    <x v="2"/>
  </r>
  <r>
    <x v="1008"/>
    <n v="186.85"/>
    <n v="192.8"/>
    <n v="197.8"/>
    <n v="184.15"/>
    <s v="1.63M"/>
    <n v="-1.37E-2"/>
    <x v="2"/>
  </r>
  <r>
    <x v="1009"/>
    <n v="189.45"/>
    <n v="182.5"/>
    <n v="189.45"/>
    <n v="176.85"/>
    <s v="862.01K"/>
    <n v="4.99E-2"/>
    <x v="4"/>
  </r>
  <r>
    <x v="1010"/>
    <n v="180.45"/>
    <n v="186.9"/>
    <n v="187.9"/>
    <n v="177.65"/>
    <s v="1.02M"/>
    <n v="-3.1399999999999997E-2"/>
    <x v="2"/>
  </r>
  <r>
    <x v="1011"/>
    <n v="186.3"/>
    <n v="188"/>
    <n v="191"/>
    <n v="185.05"/>
    <s v="631.83K"/>
    <n v="-7.1999999999999998E-3"/>
    <x v="1"/>
  </r>
  <r>
    <x v="1012"/>
    <n v="187.65"/>
    <n v="191.5"/>
    <n v="196.5"/>
    <n v="186.1"/>
    <s v="957.27K"/>
    <n v="-1.6299999999999999E-2"/>
    <x v="5"/>
  </r>
  <r>
    <x v="1013"/>
    <n v="190.75"/>
    <n v="189"/>
    <n v="194.1"/>
    <n v="186.5"/>
    <s v="881.60K"/>
    <n v="2.5999999999999999E-3"/>
    <x v="4"/>
  </r>
  <r>
    <x v="1014"/>
    <n v="190.25"/>
    <n v="187.5"/>
    <n v="194.9"/>
    <n v="182.6"/>
    <s v="2.52M"/>
    <n v="-1.01E-2"/>
    <x v="0"/>
  </r>
  <r>
    <x v="1015"/>
    <n v="192.2"/>
    <n v="199.2"/>
    <n v="199.9"/>
    <n v="190"/>
    <s v="1.34M"/>
    <n v="-2.76E-2"/>
    <x v="2"/>
  </r>
  <r>
    <x v="1016"/>
    <n v="197.65"/>
    <n v="204"/>
    <n v="208.95"/>
    <n v="194.55"/>
    <s v="1.75M"/>
    <n v="-2.2700000000000001E-2"/>
    <x v="2"/>
  </r>
  <r>
    <x v="1017"/>
    <n v="202.25"/>
    <n v="199"/>
    <n v="207"/>
    <n v="192"/>
    <s v="3.51M"/>
    <n v="2.12E-2"/>
    <x v="3"/>
  </r>
  <r>
    <x v="1018"/>
    <n v="198.05"/>
    <n v="198.05"/>
    <n v="198.05"/>
    <n v="185"/>
    <s v="2.84M"/>
    <n v="4.9799999999999997E-2"/>
    <x v="0"/>
  </r>
  <r>
    <x v="1019"/>
    <n v="188.65"/>
    <n v="175.1"/>
    <n v="188.65"/>
    <n v="172.3"/>
    <s v="6.70M"/>
    <n v="4.9799999999999997E-2"/>
    <x v="1"/>
  </r>
  <r>
    <x v="1020"/>
    <n v="179.7"/>
    <n v="179.7"/>
    <n v="179.7"/>
    <n v="179.7"/>
    <s v="60.47K"/>
    <n v="-0.05"/>
    <x v="1"/>
  </r>
  <r>
    <x v="1021"/>
    <n v="189.15"/>
    <n v="189.15"/>
    <n v="189.15"/>
    <n v="189.15"/>
    <s v="52.32K"/>
    <n v="-0.05"/>
    <x v="7"/>
  </r>
  <r>
    <x v="1022"/>
    <n v="199.1"/>
    <n v="199.1"/>
    <n v="199.1"/>
    <n v="199.1"/>
    <s v="80.68K"/>
    <n v="-4.99E-2"/>
    <x v="4"/>
  </r>
  <r>
    <x v="1023"/>
    <n v="209.55"/>
    <n v="209.55"/>
    <n v="209.55"/>
    <n v="209.55"/>
    <s v="118.79K"/>
    <n v="-4.99E-2"/>
    <x v="2"/>
  </r>
  <r>
    <x v="1024"/>
    <n v="220.55"/>
    <n v="243.75"/>
    <n v="243.75"/>
    <n v="220.55"/>
    <s v="3.34M"/>
    <n v="-0.05"/>
    <x v="3"/>
  </r>
  <r>
    <x v="1025"/>
    <n v="232.15"/>
    <n v="232.15"/>
    <n v="232.15"/>
    <n v="232.15"/>
    <s v="273.05K"/>
    <n v="0.05"/>
    <x v="0"/>
  </r>
  <r>
    <x v="1026"/>
    <n v="221.1"/>
    <n v="215.8"/>
    <n v="221.1"/>
    <n v="214.45"/>
    <s v="1.18M"/>
    <n v="4.99E-2"/>
    <x v="2"/>
  </r>
  <r>
    <x v="1027"/>
    <n v="210.6"/>
    <n v="208"/>
    <n v="210.6"/>
    <n v="203"/>
    <s v="2.13M"/>
    <n v="4.99E-2"/>
    <x v="0"/>
  </r>
  <r>
    <x v="1028"/>
    <n v="200.6"/>
    <n v="200"/>
    <n v="202.2"/>
    <n v="185.55"/>
    <s v="9.50M"/>
    <n v="4.1500000000000002E-2"/>
    <x v="5"/>
  </r>
  <r>
    <x v="1029"/>
    <n v="192.6"/>
    <n v="187.8"/>
    <n v="192.6"/>
    <n v="183"/>
    <s v="3.67M"/>
    <n v="4.99E-2"/>
    <x v="3"/>
  </r>
  <r>
    <x v="1030"/>
    <n v="183.45"/>
    <n v="179.15"/>
    <n v="183.45"/>
    <n v="177.55"/>
    <s v="3.09M"/>
    <n v="4.9799999999999997E-2"/>
    <x v="3"/>
  </r>
  <r>
    <x v="1031"/>
    <n v="174.75"/>
    <n v="169.35"/>
    <n v="174.75"/>
    <n v="168.1"/>
    <s v="5.42M"/>
    <n v="4.99E-2"/>
    <x v="7"/>
  </r>
  <r>
    <x v="1032"/>
    <n v="166.45"/>
    <n v="166.45"/>
    <n v="166.45"/>
    <n v="161.1"/>
    <s v="2.05M"/>
    <n v="4.9799999999999997E-2"/>
    <x v="0"/>
  </r>
  <r>
    <x v="1033"/>
    <n v="158.55000000000001"/>
    <n v="153.69999999999999"/>
    <n v="158.55000000000001"/>
    <n v="152.44999999999999"/>
    <s v="1.57M"/>
    <n v="0.05"/>
    <x v="2"/>
  </r>
  <r>
    <x v="1034"/>
    <n v="151"/>
    <n v="159.4"/>
    <n v="164.1"/>
    <n v="149.25"/>
    <s v="5.37M"/>
    <n v="-3.39E-2"/>
    <x v="7"/>
  </r>
  <r>
    <x v="1035"/>
    <n v="156.30000000000001"/>
    <n v="156.30000000000001"/>
    <n v="156.30000000000001"/>
    <n v="156.25"/>
    <s v="347.72K"/>
    <n v="4.9700000000000001E-2"/>
    <x v="3"/>
  </r>
  <r>
    <x v="1036"/>
    <n v="148.9"/>
    <n v="146.44999999999999"/>
    <n v="148.9"/>
    <n v="145.1"/>
    <s v="1.17M"/>
    <n v="4.9700000000000001E-2"/>
    <x v="2"/>
  </r>
  <r>
    <x v="1037"/>
    <n v="141.85"/>
    <n v="135.1"/>
    <n v="141.85"/>
    <n v="134.75"/>
    <s v="2.37M"/>
    <n v="0.05"/>
    <x v="0"/>
  </r>
  <r>
    <x v="1038"/>
    <n v="135.1"/>
    <n v="134.75"/>
    <n v="136.4"/>
    <n v="134.1"/>
    <s v="617.64K"/>
    <n v="6.3E-3"/>
    <x v="1"/>
  </r>
  <r>
    <x v="1039"/>
    <n v="134.25"/>
    <n v="134.94999999999999"/>
    <n v="135.44999999999999"/>
    <n v="133.05000000000001"/>
    <s v="483.20K"/>
    <n v="-6.3E-3"/>
    <x v="8"/>
  </r>
  <r>
    <x v="1040"/>
    <n v="135.1"/>
    <n v="136.30000000000001"/>
    <n v="137.30000000000001"/>
    <n v="134"/>
    <s v="690.74K"/>
    <n v="-3.3E-3"/>
    <x v="1"/>
  </r>
  <r>
    <x v="1041"/>
    <n v="135.55000000000001"/>
    <n v="135"/>
    <n v="137"/>
    <n v="134.55000000000001"/>
    <s v="957.07K"/>
    <n v="8.6E-3"/>
    <x v="5"/>
  </r>
  <r>
    <x v="1042"/>
    <n v="134.4"/>
    <n v="133.30000000000001"/>
    <n v="137.9"/>
    <n v="132.69999999999999"/>
    <s v="2.16M"/>
    <n v="1.32E-2"/>
    <x v="0"/>
  </r>
  <r>
    <x v="1043"/>
    <n v="132.65"/>
    <n v="131.9"/>
    <n v="135.5"/>
    <n v="131.5"/>
    <s v="764.79K"/>
    <n v="5.7000000000000002E-3"/>
    <x v="6"/>
  </r>
  <r>
    <x v="1044"/>
    <n v="131.9"/>
    <n v="134.19999999999999"/>
    <n v="135.5"/>
    <n v="129.15"/>
    <s v="1.20M"/>
    <n v="-4.8999999999999998E-3"/>
    <x v="2"/>
  </r>
  <r>
    <x v="1045"/>
    <n v="132.55000000000001"/>
    <n v="128"/>
    <n v="133.19999999999999"/>
    <n v="127.2"/>
    <s v="2.32M"/>
    <n v="4.4499999999999998E-2"/>
    <x v="0"/>
  </r>
  <r>
    <x v="1046"/>
    <n v="126.9"/>
    <n v="124.35"/>
    <n v="129"/>
    <n v="123.65"/>
    <s v="1.08M"/>
    <n v="1.8100000000000002E-2"/>
    <x v="2"/>
  </r>
  <r>
    <x v="1047"/>
    <n v="124.65"/>
    <n v="125.3"/>
    <n v="126.25"/>
    <n v="121.05"/>
    <s v="981.39K"/>
    <n v="-1.38E-2"/>
    <x v="5"/>
  </r>
  <r>
    <x v="1048"/>
    <n v="126.4"/>
    <n v="129.6"/>
    <n v="131.25"/>
    <n v="123.5"/>
    <s v="1.13M"/>
    <n v="-2.7300000000000001E-2"/>
    <x v="2"/>
  </r>
  <r>
    <x v="1049"/>
    <n v="129.94999999999999"/>
    <n v="129"/>
    <n v="133.94999999999999"/>
    <n v="128.6"/>
    <s v="1.77M"/>
    <n v="1.09E-2"/>
    <x v="2"/>
  </r>
  <r>
    <x v="1050"/>
    <n v="128.55000000000001"/>
    <n v="119.55"/>
    <n v="130.94999999999999"/>
    <n v="118.55"/>
    <s v="6.95M"/>
    <n v="3.0499999999999999E-2"/>
    <x v="1"/>
  </r>
  <r>
    <x v="1051"/>
    <n v="124.75"/>
    <n v="132"/>
    <n v="132"/>
    <n v="124.75"/>
    <s v="1.06M"/>
    <n v="-4.99E-2"/>
    <x v="2"/>
  </r>
  <r>
    <x v="1052"/>
    <n v="131.30000000000001"/>
    <n v="138"/>
    <n v="138.69999999999999"/>
    <n v="130.25"/>
    <s v="3.12M"/>
    <n v="-4.2299999999999997E-2"/>
    <x v="3"/>
  </r>
  <r>
    <x v="1053"/>
    <n v="137.1"/>
    <n v="136"/>
    <n v="138.75"/>
    <n v="132.35"/>
    <s v="5.72M"/>
    <n v="3.7499999999999999E-2"/>
    <x v="7"/>
  </r>
  <r>
    <x v="1054"/>
    <n v="132.15"/>
    <n v="127.25"/>
    <n v="132.15"/>
    <n v="127.25"/>
    <s v="3.05M"/>
    <n v="4.9599999999999998E-2"/>
    <x v="3"/>
  </r>
  <r>
    <x v="1055"/>
    <n v="125.9"/>
    <n v="115.8"/>
    <n v="126.65"/>
    <n v="115.4"/>
    <s v="5.10M"/>
    <n v="9.3399999999999997E-2"/>
    <x v="7"/>
  </r>
  <r>
    <x v="1056"/>
    <n v="115.15"/>
    <n v="114.5"/>
    <n v="118.85"/>
    <n v="110.85"/>
    <s v="3.41M"/>
    <n v="7.4000000000000003E-3"/>
    <x v="3"/>
  </r>
  <r>
    <x v="1057"/>
    <n v="114.3"/>
    <n v="107.7"/>
    <n v="117.3"/>
    <n v="106.7"/>
    <s v="6.90M"/>
    <n v="7.1199999999999999E-2"/>
    <x v="1"/>
  </r>
  <r>
    <x v="1058"/>
    <n v="106.7"/>
    <n v="97.45"/>
    <n v="106.7"/>
    <n v="95.3"/>
    <s v="4.23M"/>
    <n v="0.1"/>
    <x v="8"/>
  </r>
  <r>
    <x v="1059"/>
    <n v="97"/>
    <n v="98.65"/>
    <n v="99.2"/>
    <n v="96.3"/>
    <s v="855.17K"/>
    <n v="-1.77E-2"/>
    <x v="4"/>
  </r>
  <r>
    <x v="1060"/>
    <n v="98.75"/>
    <n v="96.8"/>
    <n v="100.9"/>
    <n v="95.6"/>
    <s v="2.28M"/>
    <n v="2.6499999999999999E-2"/>
    <x v="0"/>
  </r>
  <r>
    <x v="1061"/>
    <n v="96.2"/>
    <n v="94.05"/>
    <n v="97.6"/>
    <n v="92"/>
    <s v="1.47M"/>
    <n v="2.29E-2"/>
    <x v="2"/>
  </r>
  <r>
    <x v="1062"/>
    <n v="94.05"/>
    <n v="95.95"/>
    <n v="96"/>
    <n v="93.65"/>
    <s v="643.26K"/>
    <n v="-1.52E-2"/>
    <x v="1"/>
  </r>
  <r>
    <x v="1063"/>
    <n v="95.5"/>
    <n v="95.4"/>
    <n v="96.7"/>
    <n v="94.5"/>
    <s v="1.05M"/>
    <n v="4.7000000000000002E-3"/>
    <x v="2"/>
  </r>
  <r>
    <x v="1064"/>
    <n v="95.05"/>
    <n v="96.7"/>
    <n v="98.5"/>
    <n v="93.5"/>
    <s v="1.61M"/>
    <n v="-9.9000000000000008E-3"/>
    <x v="2"/>
  </r>
  <r>
    <x v="1065"/>
    <n v="96"/>
    <n v="95"/>
    <n v="99.8"/>
    <n v="94"/>
    <s v="6.68M"/>
    <n v="2.29E-2"/>
    <x v="1"/>
  </r>
  <r>
    <x v="1066"/>
    <n v="93.85"/>
    <n v="86.8"/>
    <n v="95.25"/>
    <n v="85.2"/>
    <s v="4.14M"/>
    <n v="8.2500000000000004E-2"/>
    <x v="8"/>
  </r>
  <r>
    <x v="1067"/>
    <n v="86.7"/>
    <n v="88.8"/>
    <n v="89.6"/>
    <n v="83.6"/>
    <s v="1.40M"/>
    <n v="-2.2499999999999999E-2"/>
    <x v="2"/>
  </r>
  <r>
    <x v="1068"/>
    <n v="88.7"/>
    <n v="90.4"/>
    <n v="91.2"/>
    <n v="88.3"/>
    <s v="911.50K"/>
    <n v="-1.77E-2"/>
    <x v="5"/>
  </r>
  <r>
    <x v="1069"/>
    <n v="90.3"/>
    <n v="90"/>
    <n v="92.2"/>
    <n v="89.15"/>
    <s v="1.19M"/>
    <n v="-4.4000000000000003E-3"/>
    <x v="2"/>
  </r>
  <r>
    <x v="1070"/>
    <n v="90.7"/>
    <n v="93.2"/>
    <n v="93.6"/>
    <n v="90.1"/>
    <s v="963.02K"/>
    <n v="-2.1000000000000001E-2"/>
    <x v="5"/>
  </r>
  <r>
    <x v="1071"/>
    <n v="92.65"/>
    <n v="89.7"/>
    <n v="95.85"/>
    <n v="89.6"/>
    <s v="3.28M"/>
    <n v="0.03"/>
    <x v="3"/>
  </r>
  <r>
    <x v="1072"/>
    <n v="89.95"/>
    <n v="90.25"/>
    <n v="91"/>
    <n v="88.1"/>
    <s v="937.09K"/>
    <n v="2.8E-3"/>
    <x v="5"/>
  </r>
  <r>
    <x v="1073"/>
    <n v="89.7"/>
    <n v="90.55"/>
    <n v="91.75"/>
    <n v="88.6"/>
    <s v="1.05M"/>
    <n v="-2.2000000000000001E-3"/>
    <x v="2"/>
  </r>
  <r>
    <x v="1074"/>
    <n v="89.9"/>
    <n v="89.6"/>
    <n v="92"/>
    <n v="89.5"/>
    <s v="1.19M"/>
    <n v="4.4999999999999997E-3"/>
    <x v="2"/>
  </r>
  <r>
    <x v="1075"/>
    <n v="89.5"/>
    <n v="90.35"/>
    <n v="92.7"/>
    <n v="87.1"/>
    <s v="1.98M"/>
    <n v="-7.7999999999999996E-3"/>
    <x v="2"/>
  </r>
  <r>
    <x v="1076"/>
    <n v="90.2"/>
    <n v="90.2"/>
    <n v="90.2"/>
    <n v="90.2"/>
    <n v="0"/>
    <n v="1.41E-2"/>
    <x v="9"/>
  </r>
  <r>
    <x v="1077"/>
    <n v="88.95"/>
    <n v="85.9"/>
    <n v="93.1"/>
    <n v="85"/>
    <s v="3.19M"/>
    <n v="3.2500000000000001E-2"/>
    <x v="3"/>
  </r>
  <r>
    <x v="1078"/>
    <n v="86.15"/>
    <n v="87.35"/>
    <n v="87.75"/>
    <n v="85.1"/>
    <s v="1.20M"/>
    <n v="-5.7999999999999996E-3"/>
    <x v="2"/>
  </r>
  <r>
    <x v="1079"/>
    <n v="86.65"/>
    <n v="86.55"/>
    <n v="89.8"/>
    <n v="85"/>
    <s v="1.92M"/>
    <n v="5.9999999999999995E-4"/>
    <x v="2"/>
  </r>
  <r>
    <x v="1080"/>
    <n v="86.6"/>
    <n v="90"/>
    <n v="91.25"/>
    <n v="84"/>
    <s v="2.69M"/>
    <n v="-3.3500000000000002E-2"/>
    <x v="0"/>
  </r>
  <r>
    <x v="1081"/>
    <n v="89.6"/>
    <n v="89"/>
    <n v="93"/>
    <n v="88"/>
    <s v="3.17M"/>
    <n v="8.3999999999999995E-3"/>
    <x v="3"/>
  </r>
  <r>
    <x v="1082"/>
    <n v="88.85"/>
    <n v="80.45"/>
    <n v="92.9"/>
    <n v="80.25"/>
    <s v="8.40M"/>
    <n v="0.1072"/>
    <x v="4"/>
  </r>
  <r>
    <x v="1083"/>
    <n v="80.25"/>
    <n v="80.599999999999994"/>
    <n v="81"/>
    <n v="79.3"/>
    <s v="1.51M"/>
    <n v="3.8E-3"/>
    <x v="2"/>
  </r>
  <r>
    <x v="1084"/>
    <n v="79.95"/>
    <n v="79.8"/>
    <n v="81.2"/>
    <n v="77.75"/>
    <s v="2.72M"/>
    <n v="1.01E-2"/>
    <x v="0"/>
  </r>
  <r>
    <x v="1085"/>
    <n v="79.150000000000006"/>
    <n v="79.45"/>
    <n v="81.25"/>
    <n v="72.2"/>
    <s v="5.29M"/>
    <n v="5.1000000000000004E-3"/>
    <x v="7"/>
  </r>
  <r>
    <x v="1086"/>
    <n v="78.75"/>
    <n v="74.599999999999994"/>
    <n v="79.349999999999994"/>
    <n v="74.2"/>
    <s v="6.38M"/>
    <n v="6.7100000000000007E-2"/>
    <x v="1"/>
  </r>
  <r>
    <x v="1087"/>
    <n v="73.8"/>
    <n v="71.400000000000006"/>
    <n v="74.5"/>
    <n v="70.55"/>
    <s v="3.27M"/>
    <n v="3.2899999999999999E-2"/>
    <x v="3"/>
  </r>
  <r>
    <x v="1088"/>
    <n v="71.45"/>
    <n v="68.3"/>
    <n v="74.3"/>
    <n v="67.5"/>
    <s v="6.94M"/>
    <n v="0.05"/>
    <x v="1"/>
  </r>
  <r>
    <x v="1089"/>
    <n v="68.05"/>
    <n v="65.45"/>
    <n v="68.7"/>
    <n v="62.6"/>
    <s v="4.50M"/>
    <n v="4.4499999999999998E-2"/>
    <x v="8"/>
  </r>
  <r>
    <x v="1090"/>
    <n v="65.150000000000006"/>
    <n v="61.85"/>
    <n v="66"/>
    <n v="61.2"/>
    <s v="6.35M"/>
    <n v="6.4500000000000002E-2"/>
    <x v="1"/>
  </r>
  <r>
    <x v="1091"/>
    <n v="61.2"/>
    <n v="56.7"/>
    <n v="63.25"/>
    <n v="55"/>
    <s v="3.18M"/>
    <n v="8.3199999999999996E-2"/>
    <x v="3"/>
  </r>
  <r>
    <x v="1092"/>
    <n v="56.5"/>
    <n v="58.75"/>
    <n v="59.3"/>
    <n v="55.9"/>
    <s v="1.43M"/>
    <n v="-0.03"/>
    <x v="2"/>
  </r>
  <r>
    <x v="1093"/>
    <n v="58.25"/>
    <n v="57.55"/>
    <n v="61.45"/>
    <n v="55.8"/>
    <s v="4.09M"/>
    <n v="1.5699999999999999E-2"/>
    <x v="8"/>
  </r>
  <r>
    <x v="1094"/>
    <n v="57.35"/>
    <n v="59.15"/>
    <n v="60.05"/>
    <n v="56"/>
    <s v="2.03M"/>
    <n v="-3.04E-2"/>
    <x v="0"/>
  </r>
  <r>
    <x v="1095"/>
    <n v="59.15"/>
    <n v="52.6"/>
    <n v="60.45"/>
    <n v="52.1"/>
    <s v="6.02M"/>
    <n v="0.12559999999999999"/>
    <x v="1"/>
  </r>
  <r>
    <x v="1096"/>
    <n v="52.55"/>
    <n v="52.6"/>
    <n v="53.85"/>
    <n v="51.4"/>
    <s v="910.88K"/>
    <n v="-2.8E-3"/>
    <x v="5"/>
  </r>
  <r>
    <x v="1097"/>
    <n v="52.7"/>
    <n v="52"/>
    <n v="53.5"/>
    <n v="51.3"/>
    <s v="763.79K"/>
    <n v="9.5999999999999992E-3"/>
    <x v="6"/>
  </r>
  <r>
    <x v="1098"/>
    <n v="52.2"/>
    <n v="52.5"/>
    <n v="54.5"/>
    <n v="51.7"/>
    <s v="1.07M"/>
    <n v="1.1599999999999999E-2"/>
    <x v="2"/>
  </r>
  <r>
    <x v="1099"/>
    <n v="51.6"/>
    <n v="50.5"/>
    <n v="53.4"/>
    <n v="49.2"/>
    <s v="1.46M"/>
    <n v="2.8899999999999999E-2"/>
    <x v="2"/>
  </r>
  <r>
    <x v="1100"/>
    <n v="50.15"/>
    <n v="53.1"/>
    <n v="53.3"/>
    <n v="48.85"/>
    <s v="1.39M"/>
    <n v="-5.4699999999999999E-2"/>
    <x v="2"/>
  </r>
  <r>
    <x v="1101"/>
    <n v="53.05"/>
    <n v="55.6"/>
    <n v="55.7"/>
    <n v="52"/>
    <s v="1.05M"/>
    <n v="-3.2800000000000003E-2"/>
    <x v="2"/>
  </r>
  <r>
    <x v="1102"/>
    <n v="54.85"/>
    <n v="55.9"/>
    <n v="57.2"/>
    <n v="53.35"/>
    <s v="1.97M"/>
    <n v="-1.26E-2"/>
    <x v="2"/>
  </r>
  <r>
    <x v="1103"/>
    <n v="55.55"/>
    <n v="49.95"/>
    <n v="57.5"/>
    <n v="49.85"/>
    <s v="5.34M"/>
    <n v="0.1055"/>
    <x v="7"/>
  </r>
  <r>
    <x v="1104"/>
    <n v="50.25"/>
    <n v="49.25"/>
    <n v="50.6"/>
    <n v="48"/>
    <s v="706.13K"/>
    <n v="2.76E-2"/>
    <x v="6"/>
  </r>
  <r>
    <x v="1105"/>
    <n v="48.9"/>
    <n v="49.05"/>
    <n v="50.25"/>
    <n v="48.4"/>
    <s v="922.82K"/>
    <n v="1.24E-2"/>
    <x v="5"/>
  </r>
  <r>
    <x v="1106"/>
    <n v="48.3"/>
    <n v="45.55"/>
    <n v="49.1"/>
    <n v="45.5"/>
    <s v="1.04M"/>
    <n v="6.1499999999999999E-2"/>
    <x v="2"/>
  </r>
  <r>
    <x v="1107"/>
    <n v="45.5"/>
    <n v="45.45"/>
    <n v="45.9"/>
    <n v="45"/>
    <s v="337.27K"/>
    <n v="8.8999999999999999E-3"/>
    <x v="3"/>
  </r>
  <r>
    <x v="1108"/>
    <n v="45.1"/>
    <n v="45.25"/>
    <n v="45.8"/>
    <n v="44.75"/>
    <s v="278.21K"/>
    <n v="1.1000000000000001E-3"/>
    <x v="0"/>
  </r>
  <r>
    <x v="1109"/>
    <n v="45.05"/>
    <n v="44.15"/>
    <n v="45.9"/>
    <n v="44.15"/>
    <s v="299.54K"/>
    <n v="2.7400000000000001E-2"/>
    <x v="0"/>
  </r>
  <r>
    <x v="1110"/>
    <n v="43.85"/>
    <n v="44.8"/>
    <n v="44.8"/>
    <n v="43.5"/>
    <s v="266.07K"/>
    <n v="-1.35E-2"/>
    <x v="0"/>
  </r>
  <r>
    <x v="1111"/>
    <n v="44.45"/>
    <n v="46"/>
    <n v="46.2"/>
    <n v="43.5"/>
    <s v="337.23K"/>
    <n v="-4.2000000000000003E-2"/>
    <x v="3"/>
  </r>
  <r>
    <x v="1112"/>
    <n v="46.4"/>
    <n v="46"/>
    <n v="47.85"/>
    <n v="45.5"/>
    <s v="1.92M"/>
    <n v="6.9099999999999995E-2"/>
    <x v="2"/>
  </r>
  <r>
    <x v="1113"/>
    <n v="43.4"/>
    <n v="44.15"/>
    <n v="44.3"/>
    <n v="43"/>
    <s v="175.39K"/>
    <n v="-1.4800000000000001E-2"/>
    <x v="2"/>
  </r>
  <r>
    <x v="1114"/>
    <n v="44.05"/>
    <n v="45"/>
    <n v="45.2"/>
    <n v="43.5"/>
    <s v="292.46K"/>
    <n v="-0.02"/>
    <x v="0"/>
  </r>
  <r>
    <x v="1115"/>
    <n v="44.95"/>
    <n v="43.55"/>
    <n v="45.5"/>
    <n v="43.5"/>
    <s v="469.16K"/>
    <n v="2.98E-2"/>
    <x v="8"/>
  </r>
  <r>
    <x v="1116"/>
    <n v="43.65"/>
    <n v="45"/>
    <n v="45"/>
    <n v="42.5"/>
    <s v="445.22K"/>
    <n v="-4.5999999999999999E-3"/>
    <x v="8"/>
  </r>
  <r>
    <x v="1117"/>
    <n v="43.85"/>
    <n v="43"/>
    <n v="44"/>
    <n v="42.75"/>
    <s v="394.43K"/>
    <n v="8.0000000000000002E-3"/>
    <x v="3"/>
  </r>
  <r>
    <x v="1118"/>
    <n v="43.5"/>
    <n v="43.6"/>
    <n v="44.5"/>
    <n v="43.2"/>
    <s v="486.73K"/>
    <n v="-1.3599999999999999E-2"/>
    <x v="8"/>
  </r>
  <r>
    <x v="1119"/>
    <n v="44.1"/>
    <n v="45.9"/>
    <n v="45.9"/>
    <n v="43.8"/>
    <s v="310.84K"/>
    <n v="-3.7100000000000001E-2"/>
    <x v="3"/>
  </r>
  <r>
    <x v="1120"/>
    <n v="45.8"/>
    <n v="46.3"/>
    <n v="46.65"/>
    <n v="45.4"/>
    <s v="298.64K"/>
    <n v="-1.1900000000000001E-2"/>
    <x v="0"/>
  </r>
  <r>
    <x v="1121"/>
    <n v="46.35"/>
    <n v="47.3"/>
    <n v="47.4"/>
    <n v="46.1"/>
    <s v="289.09K"/>
    <n v="-1.0699999999999999E-2"/>
    <x v="0"/>
  </r>
  <r>
    <x v="1122"/>
    <n v="46.85"/>
    <n v="45.2"/>
    <n v="47.65"/>
    <n v="45.2"/>
    <s v="348.50K"/>
    <n v="5.4000000000000003E-3"/>
    <x v="3"/>
  </r>
  <r>
    <x v="1123"/>
    <n v="46.6"/>
    <n v="46.5"/>
    <n v="47"/>
    <n v="46.3"/>
    <s v="219.50K"/>
    <n v="2.2000000000000001E-3"/>
    <x v="0"/>
  </r>
  <r>
    <x v="1124"/>
    <n v="46.5"/>
    <n v="47"/>
    <n v="47.4"/>
    <n v="45.9"/>
    <s v="393.92K"/>
    <n v="2.2000000000000001E-3"/>
    <x v="3"/>
  </r>
  <r>
    <x v="1125"/>
    <n v="46.4"/>
    <n v="47.45"/>
    <n v="48.1"/>
    <n v="46.05"/>
    <s v="599.09K"/>
    <n v="-2.01E-2"/>
    <x v="7"/>
  </r>
  <r>
    <x v="1126"/>
    <n v="47.35"/>
    <n v="48.5"/>
    <n v="49.4"/>
    <n v="46.7"/>
    <s v="860.69K"/>
    <n v="-9.4000000000000004E-3"/>
    <x v="4"/>
  </r>
  <r>
    <x v="1127"/>
    <n v="47.8"/>
    <n v="47.65"/>
    <n v="49.35"/>
    <n v="47.2"/>
    <s v="1.05M"/>
    <n v="6.3E-3"/>
    <x v="2"/>
  </r>
  <r>
    <x v="1128"/>
    <n v="47.5"/>
    <n v="45.95"/>
    <n v="48.15"/>
    <n v="45.5"/>
    <s v="584.38K"/>
    <n v="3.7100000000000001E-2"/>
    <x v="7"/>
  </r>
  <r>
    <x v="1129"/>
    <n v="45.8"/>
    <n v="46.1"/>
    <n v="47.7"/>
    <n v="45.1"/>
    <s v="767.97K"/>
    <n v="-2.24E-2"/>
    <x v="6"/>
  </r>
  <r>
    <x v="1130"/>
    <n v="46.85"/>
    <n v="45.4"/>
    <n v="48.15"/>
    <n v="45"/>
    <s v="932.02K"/>
    <n v="2.7400000000000001E-2"/>
    <x v="5"/>
  </r>
  <r>
    <x v="1131"/>
    <n v="45.6"/>
    <n v="46"/>
    <n v="47.75"/>
    <n v="45.1"/>
    <s v="503.50K"/>
    <n v="-2.5600000000000001E-2"/>
    <x v="7"/>
  </r>
  <r>
    <x v="1132"/>
    <n v="46.8"/>
    <n v="45.6"/>
    <n v="47.8"/>
    <n v="45.4"/>
    <s v="473.06K"/>
    <n v="8.6E-3"/>
    <x v="8"/>
  </r>
  <r>
    <x v="1133"/>
    <n v="46.4"/>
    <n v="49"/>
    <n v="49.2"/>
    <n v="46"/>
    <s v="623.20K"/>
    <n v="-4.9200000000000001E-2"/>
    <x v="1"/>
  </r>
  <r>
    <x v="1134"/>
    <n v="48.8"/>
    <n v="49.05"/>
    <n v="50.05"/>
    <n v="48.55"/>
    <s v="328.74K"/>
    <n v="-1.61E-2"/>
    <x v="3"/>
  </r>
  <r>
    <x v="1135"/>
    <n v="49.6"/>
    <n v="48.8"/>
    <n v="50.35"/>
    <n v="48.2"/>
    <s v="777.96K"/>
    <n v="1.6400000000000001E-2"/>
    <x v="6"/>
  </r>
  <r>
    <x v="1136"/>
    <n v="48.8"/>
    <n v="48.35"/>
    <n v="49.4"/>
    <n v="48.35"/>
    <s v="677.10K"/>
    <n v="7.1999999999999998E-3"/>
    <x v="1"/>
  </r>
  <r>
    <x v="1137"/>
    <n v="48.45"/>
    <n v="49.4"/>
    <n v="49.5"/>
    <n v="48.25"/>
    <s v="671.08K"/>
    <n v="-7.1999999999999998E-3"/>
    <x v="1"/>
  </r>
  <r>
    <x v="1138"/>
    <n v="48.8"/>
    <n v="46.9"/>
    <n v="49.35"/>
    <n v="46.7"/>
    <s v="1.76M"/>
    <n v="4.2700000000000002E-2"/>
    <x v="2"/>
  </r>
  <r>
    <x v="1139"/>
    <n v="46.8"/>
    <n v="45.5"/>
    <n v="47.45"/>
    <n v="44.7"/>
    <s v="1.02M"/>
    <n v="2.18E-2"/>
    <x v="2"/>
  </r>
  <r>
    <x v="1140"/>
    <n v="45.8"/>
    <n v="48"/>
    <n v="48.15"/>
    <n v="45.2"/>
    <s v="1.18M"/>
    <n v="-3.5799999999999998E-2"/>
    <x v="2"/>
  </r>
  <r>
    <x v="1141"/>
    <n v="47.5"/>
    <n v="48.3"/>
    <n v="49.75"/>
    <n v="46.95"/>
    <s v="938.26K"/>
    <n v="-1.9599999999999999E-2"/>
    <x v="5"/>
  </r>
  <r>
    <x v="1142"/>
    <n v="48.45"/>
    <n v="49.4"/>
    <n v="50"/>
    <n v="48.2"/>
    <s v="705.79K"/>
    <n v="-1.52E-2"/>
    <x v="6"/>
  </r>
  <r>
    <x v="1143"/>
    <n v="49.2"/>
    <n v="48.9"/>
    <n v="49.85"/>
    <n v="48"/>
    <s v="1.21M"/>
    <n v="1.44E-2"/>
    <x v="2"/>
  </r>
  <r>
    <x v="1144"/>
    <n v="48.5"/>
    <n v="49.9"/>
    <n v="51.1"/>
    <n v="48.1"/>
    <s v="967.17K"/>
    <n v="-2.12E-2"/>
    <x v="5"/>
  </r>
  <r>
    <x v="1145"/>
    <n v="49.55"/>
    <n v="49.75"/>
    <n v="50.8"/>
    <n v="49"/>
    <s v="1.51M"/>
    <n v="2E-3"/>
    <x v="2"/>
  </r>
  <r>
    <x v="1146"/>
    <n v="49.45"/>
    <n v="49.55"/>
    <n v="50.7"/>
    <n v="48.25"/>
    <s v="1.43M"/>
    <n v="7.1000000000000004E-3"/>
    <x v="2"/>
  </r>
  <r>
    <x v="1147"/>
    <n v="49.1"/>
    <n v="50.2"/>
    <n v="53"/>
    <n v="48.1"/>
    <s v="3.01M"/>
    <n v="-1.01E-2"/>
    <x v="3"/>
  </r>
  <r>
    <x v="1148"/>
    <n v="49.6"/>
    <n v="44.7"/>
    <n v="51.8"/>
    <n v="43.25"/>
    <s v="5.88M"/>
    <n v="0.10589999999999999"/>
    <x v="7"/>
  </r>
  <r>
    <x v="1149"/>
    <n v="44.85"/>
    <n v="47"/>
    <n v="47"/>
    <n v="44"/>
    <s v="1.44M"/>
    <n v="-5.7799999999999997E-2"/>
    <x v="2"/>
  </r>
  <r>
    <x v="1150"/>
    <n v="47.6"/>
    <n v="51.45"/>
    <n v="52.2"/>
    <n v="46.8"/>
    <s v="1.92M"/>
    <n v="-6.7599999999999993E-2"/>
    <x v="2"/>
  </r>
  <r>
    <x v="1151"/>
    <n v="51.05"/>
    <n v="52.5"/>
    <n v="53.4"/>
    <n v="50.25"/>
    <s v="2.31M"/>
    <n v="-1.83E-2"/>
    <x v="0"/>
  </r>
  <r>
    <x v="1152"/>
    <n v="52"/>
    <n v="50.75"/>
    <n v="54"/>
    <n v="50.5"/>
    <s v="5.38M"/>
    <n v="3.5900000000000001E-2"/>
    <x v="7"/>
  </r>
  <r>
    <x v="1153"/>
    <n v="50.2"/>
    <n v="45.75"/>
    <n v="52.15"/>
    <n v="45.65"/>
    <s v="9.10M"/>
    <n v="0.1033"/>
    <x v="5"/>
  </r>
  <r>
    <x v="1154"/>
    <n v="45.5"/>
    <n v="44.95"/>
    <n v="46.1"/>
    <n v="44.45"/>
    <s v="1.37M"/>
    <n v="2.4799999999999999E-2"/>
    <x v="2"/>
  </r>
  <r>
    <x v="1155"/>
    <n v="44.4"/>
    <n v="42.8"/>
    <n v="45.75"/>
    <n v="42.6"/>
    <s v="1.67M"/>
    <n v="4.8399999999999999E-2"/>
    <x v="2"/>
  </r>
  <r>
    <x v="1156"/>
    <n v="42.35"/>
    <n v="41.6"/>
    <n v="43.25"/>
    <n v="41.4"/>
    <s v="520.76K"/>
    <n v="2.0500000000000001E-2"/>
    <x v="7"/>
  </r>
  <r>
    <x v="1157"/>
    <n v="41.5"/>
    <n v="41.5"/>
    <n v="41.8"/>
    <n v="41.1"/>
    <s v="337.23K"/>
    <n v="3.5999999999999999E-3"/>
    <x v="3"/>
  </r>
  <r>
    <x v="1158"/>
    <n v="41.35"/>
    <n v="40.75"/>
    <n v="41.95"/>
    <n v="40.75"/>
    <s v="420.53K"/>
    <n v="4.8999999999999998E-3"/>
    <x v="8"/>
  </r>
  <r>
    <x v="1159"/>
    <n v="41.15"/>
    <n v="41.6"/>
    <n v="41.65"/>
    <n v="40.450000000000003"/>
    <s v="329.43K"/>
    <n v="-2.3999999999999998E-3"/>
    <x v="3"/>
  </r>
  <r>
    <x v="1160"/>
    <n v="41.25"/>
    <n v="41.25"/>
    <n v="42.15"/>
    <n v="40.6"/>
    <s v="544.87K"/>
    <n v="7.3000000000000001E-3"/>
    <x v="7"/>
  </r>
  <r>
    <x v="1161"/>
    <n v="40.950000000000003"/>
    <n v="40.9"/>
    <n v="42"/>
    <n v="40.299999999999997"/>
    <s v="1.32M"/>
    <n v="3.0200000000000001E-2"/>
    <x v="2"/>
  </r>
  <r>
    <x v="1162"/>
    <n v="39.75"/>
    <n v="40.799999999999997"/>
    <n v="41.9"/>
    <n v="38.6"/>
    <s v="716.30K"/>
    <n v="-2.5700000000000001E-2"/>
    <x v="6"/>
  </r>
  <r>
    <x v="1163"/>
    <n v="40.799999999999997"/>
    <n v="41.65"/>
    <n v="42.3"/>
    <n v="40.299999999999997"/>
    <s v="507.15K"/>
    <n v="-2.0400000000000001E-2"/>
    <x v="7"/>
  </r>
  <r>
    <x v="1164"/>
    <n v="41.65"/>
    <n v="42.3"/>
    <n v="43.05"/>
    <n v="41.35"/>
    <s v="463.84K"/>
    <n v="-2.23E-2"/>
    <x v="8"/>
  </r>
  <r>
    <x v="1165"/>
    <n v="42.6"/>
    <n v="43.2"/>
    <n v="44.1"/>
    <n v="42.5"/>
    <s v="735.21K"/>
    <n v="-1.84E-2"/>
    <x v="6"/>
  </r>
  <r>
    <x v="1166"/>
    <n v="43.4"/>
    <n v="43.3"/>
    <n v="43.7"/>
    <n v="42.1"/>
    <s v="878.61K"/>
    <n v="5.7999999999999996E-3"/>
    <x v="4"/>
  </r>
  <r>
    <x v="1167"/>
    <n v="43.15"/>
    <n v="42.95"/>
    <n v="43.7"/>
    <n v="42.95"/>
    <s v="1.01M"/>
    <n v="1.41E-2"/>
    <x v="2"/>
  </r>
  <r>
    <x v="1168"/>
    <n v="42.55"/>
    <n v="42.9"/>
    <n v="43.15"/>
    <n v="42"/>
    <s v="373.55K"/>
    <n v="-8.2000000000000007E-3"/>
    <x v="3"/>
  </r>
  <r>
    <x v="1169"/>
    <n v="42.9"/>
    <n v="43.95"/>
    <n v="44.1"/>
    <n v="42.8"/>
    <s v="572.04K"/>
    <n v="-8.0999999999999996E-3"/>
    <x v="7"/>
  </r>
  <r>
    <x v="1170"/>
    <n v="43.25"/>
    <n v="44.45"/>
    <n v="44.75"/>
    <n v="43"/>
    <s v="958.80K"/>
    <n v="-2.4799999999999999E-2"/>
    <x v="5"/>
  </r>
  <r>
    <x v="1171"/>
    <n v="44.35"/>
    <n v="45.65"/>
    <n v="45.9"/>
    <n v="44.15"/>
    <s v="1.09M"/>
    <n v="-1.8800000000000001E-2"/>
    <x v="2"/>
  </r>
  <r>
    <x v="1172"/>
    <n v="45.2"/>
    <n v="43.9"/>
    <n v="46.15"/>
    <n v="43.6"/>
    <s v="1.56M"/>
    <n v="2.4899999999999999E-2"/>
    <x v="2"/>
  </r>
  <r>
    <x v="1173"/>
    <n v="44.1"/>
    <n v="43.55"/>
    <n v="45.1"/>
    <n v="42.05"/>
    <s v="1.03M"/>
    <n v="1.8499999999999999E-2"/>
    <x v="2"/>
  </r>
  <r>
    <x v="1174"/>
    <n v="43.3"/>
    <n v="44.8"/>
    <n v="45"/>
    <n v="41.95"/>
    <s v="733.08K"/>
    <n v="-2.9100000000000001E-2"/>
    <x v="6"/>
  </r>
  <r>
    <x v="1175"/>
    <n v="44.6"/>
    <n v="44.9"/>
    <n v="45.2"/>
    <n v="44.25"/>
    <s v="775.45K"/>
    <n v="-2.2000000000000001E-3"/>
    <x v="6"/>
  </r>
  <r>
    <x v="1176"/>
    <n v="44.7"/>
    <n v="45.2"/>
    <n v="46"/>
    <n v="44.2"/>
    <s v="1.09M"/>
    <n v="-6.7000000000000002E-3"/>
    <x v="2"/>
  </r>
  <r>
    <x v="1177"/>
    <n v="45"/>
    <n v="43.5"/>
    <n v="46.6"/>
    <n v="43.05"/>
    <s v="2.80M"/>
    <n v="4.2900000000000001E-2"/>
    <x v="0"/>
  </r>
  <r>
    <x v="1178"/>
    <n v="43.15"/>
    <n v="42.55"/>
    <n v="44"/>
    <n v="42.3"/>
    <s v="728.28K"/>
    <n v="2.01E-2"/>
    <x v="6"/>
  </r>
  <r>
    <x v="1179"/>
    <n v="42.3"/>
    <n v="44"/>
    <n v="44.3"/>
    <n v="41.5"/>
    <s v="836.55K"/>
    <n v="-2.53E-2"/>
    <x v="4"/>
  </r>
  <r>
    <x v="1180"/>
    <n v="43.4"/>
    <n v="46"/>
    <n v="47.4"/>
    <n v="43.05"/>
    <s v="3.30M"/>
    <n v="-1.2500000000000001E-2"/>
    <x v="3"/>
  </r>
  <r>
    <x v="1181"/>
    <n v="43.95"/>
    <n v="44.2"/>
    <n v="44.25"/>
    <n v="42.45"/>
    <s v="1.37M"/>
    <n v="1.38E-2"/>
    <x v="2"/>
  </r>
  <r>
    <x v="1182"/>
    <n v="43.35"/>
    <n v="44.1"/>
    <n v="45.2"/>
    <n v="43.1"/>
    <s v="2.84M"/>
    <n v="5.7999999999999996E-3"/>
    <x v="0"/>
  </r>
  <r>
    <x v="1183"/>
    <n v="43.1"/>
    <n v="41"/>
    <n v="43.9"/>
    <n v="41"/>
    <s v="2.77M"/>
    <n v="0.15240000000000001"/>
    <x v="0"/>
  </r>
  <r>
    <x v="1184"/>
    <n v="37.4"/>
    <n v="37"/>
    <n v="37.85"/>
    <n v="36.6"/>
    <s v="605.74K"/>
    <n v="2.1899999999999999E-2"/>
    <x v="1"/>
  </r>
  <r>
    <x v="1185"/>
    <n v="36.6"/>
    <n v="37.5"/>
    <n v="37.5"/>
    <n v="35.6"/>
    <s v="750.02K"/>
    <n v="-2.4E-2"/>
    <x v="6"/>
  </r>
  <r>
    <x v="1186"/>
    <n v="37.5"/>
    <n v="38.1"/>
    <n v="39.85"/>
    <n v="37.1"/>
    <s v="991.43K"/>
    <n v="-5.3E-3"/>
    <x v="5"/>
  </r>
  <r>
    <x v="1187"/>
    <n v="37.700000000000003"/>
    <n v="37.6"/>
    <n v="37.950000000000003"/>
    <n v="37.15"/>
    <s v="551.59K"/>
    <n v="-2.5999999999999999E-3"/>
    <x v="7"/>
  </r>
  <r>
    <x v="1188"/>
    <n v="37.799999999999997"/>
    <n v="39.35"/>
    <n v="40"/>
    <n v="37.65"/>
    <s v="388.13K"/>
    <n v="-3.32E-2"/>
    <x v="3"/>
  </r>
  <r>
    <x v="1189"/>
    <n v="39.1"/>
    <n v="39.700000000000003"/>
    <n v="40"/>
    <n v="38.700000000000003"/>
    <s v="389.55K"/>
    <n v="-1.2999999999999999E-3"/>
    <x v="3"/>
  </r>
  <r>
    <x v="1190"/>
    <n v="39.15"/>
    <n v="38.25"/>
    <n v="39.5"/>
    <n v="37.450000000000003"/>
    <s v="704.89K"/>
    <n v="2.8899999999999999E-2"/>
    <x v="6"/>
  </r>
  <r>
    <x v="1191"/>
    <n v="38.049999999999997"/>
    <n v="39.85"/>
    <n v="40"/>
    <n v="37.799999999999997"/>
    <s v="793.08K"/>
    <n v="-3.5499999999999997E-2"/>
    <x v="6"/>
  </r>
  <r>
    <x v="1192"/>
    <n v="39.450000000000003"/>
    <n v="40.5"/>
    <n v="41.65"/>
    <n v="39.1"/>
    <s v="752.89K"/>
    <n v="-1.8700000000000001E-2"/>
    <x v="6"/>
  </r>
  <r>
    <x v="1193"/>
    <n v="40.200000000000003"/>
    <n v="41.4"/>
    <n v="41.55"/>
    <n v="39.950000000000003"/>
    <s v="482.27K"/>
    <n v="-4.0599999999999997E-2"/>
    <x v="8"/>
  </r>
  <r>
    <x v="1194"/>
    <n v="41.9"/>
    <n v="41.9"/>
    <n v="43.65"/>
    <n v="41.5"/>
    <s v="432.76K"/>
    <n v="2.3999999999999998E-3"/>
    <x v="8"/>
  </r>
  <r>
    <x v="1195"/>
    <n v="41.8"/>
    <n v="40"/>
    <n v="44"/>
    <n v="39.299999999999997"/>
    <s v="1.31M"/>
    <n v="4.3700000000000003E-2"/>
    <x v="2"/>
  </r>
  <r>
    <x v="1196"/>
    <n v="40.049999999999997"/>
    <n v="42.95"/>
    <n v="43"/>
    <n v="39.65"/>
    <s v="958.20K"/>
    <n v="-6.8599999999999994E-2"/>
    <x v="5"/>
  </r>
  <r>
    <x v="1197"/>
    <n v="43"/>
    <n v="43.55"/>
    <n v="44"/>
    <n v="42.5"/>
    <s v="648.95K"/>
    <n v="-1.83E-2"/>
    <x v="1"/>
  </r>
  <r>
    <x v="1198"/>
    <n v="43.8"/>
    <n v="44.75"/>
    <n v="45.1"/>
    <n v="43.5"/>
    <s v="599.11K"/>
    <n v="-2.01E-2"/>
    <x v="7"/>
  </r>
  <r>
    <x v="1199"/>
    <n v="44.7"/>
    <n v="44.4"/>
    <n v="45.45"/>
    <n v="44.3"/>
    <s v="867.61K"/>
    <n v="1.1299999999999999E-2"/>
    <x v="4"/>
  </r>
  <r>
    <x v="1200"/>
    <n v="44.2"/>
    <n v="44.6"/>
    <n v="46.15"/>
    <n v="43.85"/>
    <s v="1.04M"/>
    <n v="-1.23E-2"/>
    <x v="2"/>
  </r>
  <r>
    <x v="1201"/>
    <n v="44.75"/>
    <n v="44.4"/>
    <n v="46.95"/>
    <n v="43.65"/>
    <s v="2.60M"/>
    <n v="-5.5999999999999999E-3"/>
    <x v="0"/>
  </r>
  <r>
    <x v="1202"/>
    <n v="45"/>
    <n v="44.9"/>
    <n v="48.05"/>
    <n v="41.3"/>
    <s v="7.21M"/>
    <n v="1.12E-2"/>
    <x v="6"/>
  </r>
  <r>
    <x v="1203"/>
    <n v="44.5"/>
    <n v="37.6"/>
    <n v="44.9"/>
    <n v="37.6"/>
    <s v="10.78M"/>
    <n v="0.1883"/>
    <x v="2"/>
  </r>
  <r>
    <x v="1204"/>
    <n v="37.450000000000003"/>
    <n v="37.299999999999997"/>
    <n v="37.75"/>
    <n v="37.15"/>
    <s v="598.60K"/>
    <n v="1.2200000000000001E-2"/>
    <x v="7"/>
  </r>
  <r>
    <x v="1205"/>
    <n v="37"/>
    <n v="36.35"/>
    <n v="37.450000000000003"/>
    <n v="36.200000000000003"/>
    <s v="716.79K"/>
    <n v="2.7799999999999998E-2"/>
    <x v="6"/>
  </r>
  <r>
    <x v="1206"/>
    <n v="36"/>
    <n v="37"/>
    <n v="37.299999999999997"/>
    <n v="35.700000000000003"/>
    <s v="592.64K"/>
    <n v="-2.5700000000000001E-2"/>
    <x v="7"/>
  </r>
  <r>
    <x v="1207"/>
    <n v="36.950000000000003"/>
    <n v="36.9"/>
    <n v="38.1"/>
    <n v="36.35"/>
    <s v="446.32K"/>
    <n v="-1.4E-3"/>
    <x v="8"/>
  </r>
  <r>
    <x v="1208"/>
    <n v="37"/>
    <n v="36.5"/>
    <n v="37.25"/>
    <n v="36"/>
    <s v="434.73K"/>
    <n v="2.07E-2"/>
    <x v="8"/>
  </r>
  <r>
    <x v="1209"/>
    <n v="36.25"/>
    <n v="36.950000000000003"/>
    <n v="37.4"/>
    <n v="36.1"/>
    <s v="680.43K"/>
    <n v="-1.09E-2"/>
    <x v="1"/>
  </r>
  <r>
    <x v="1210"/>
    <n v="36.65"/>
    <n v="37"/>
    <n v="37.25"/>
    <n v="36.35"/>
    <s v="258.02K"/>
    <n v="-8.0999999999999996E-3"/>
    <x v="0"/>
  </r>
  <r>
    <x v="1211"/>
    <n v="36.950000000000003"/>
    <n v="37.299999999999997"/>
    <n v="37.700000000000003"/>
    <n v="36.450000000000003"/>
    <s v="425.28K"/>
    <n v="-8.0999999999999996E-3"/>
    <x v="8"/>
  </r>
  <r>
    <x v="1212"/>
    <n v="37.25"/>
    <n v="37.75"/>
    <n v="38.450000000000003"/>
    <n v="36.85"/>
    <s v="368.04K"/>
    <n v="-1.32E-2"/>
    <x v="3"/>
  </r>
  <r>
    <x v="1213"/>
    <n v="37.75"/>
    <n v="38.950000000000003"/>
    <n v="39.4"/>
    <n v="37.6"/>
    <s v="785.11K"/>
    <n v="-2.4500000000000001E-2"/>
    <x v="6"/>
  </r>
  <r>
    <x v="1214"/>
    <n v="38.700000000000003"/>
    <n v="37.549999999999997"/>
    <n v="39.200000000000003"/>
    <n v="37.549999999999997"/>
    <s v="780.25K"/>
    <n v="4.1700000000000001E-2"/>
    <x v="6"/>
  </r>
  <r>
    <x v="1215"/>
    <n v="37.15"/>
    <n v="35.950000000000003"/>
    <n v="38.25"/>
    <n v="35.450000000000003"/>
    <s v="2.01M"/>
    <n v="3.6299999999999999E-2"/>
    <x v="0"/>
  </r>
  <r>
    <x v="1216"/>
    <n v="35.85"/>
    <n v="35.6"/>
    <n v="36.4"/>
    <n v="35.25"/>
    <s v="498.01K"/>
    <n v="8.3999999999999995E-3"/>
    <x v="8"/>
  </r>
  <r>
    <x v="1217"/>
    <n v="35.549999999999997"/>
    <n v="36.1"/>
    <n v="36.700000000000003"/>
    <n v="35.15"/>
    <s v="366.62K"/>
    <n v="-1.11E-2"/>
    <x v="3"/>
  </r>
  <r>
    <x v="1218"/>
    <n v="35.950000000000003"/>
    <n v="35.049999999999997"/>
    <n v="36.25"/>
    <n v="34.9"/>
    <s v="480.55K"/>
    <n v="2.2800000000000001E-2"/>
    <x v="8"/>
  </r>
  <r>
    <x v="1219"/>
    <n v="35.15"/>
    <n v="35.549999999999997"/>
    <n v="35.700000000000003"/>
    <n v="34.700000000000003"/>
    <s v="426.56K"/>
    <n v="-2.3599999999999999E-2"/>
    <x v="8"/>
  </r>
  <r>
    <x v="1220"/>
    <n v="36"/>
    <n v="36.6"/>
    <n v="37"/>
    <n v="35.35"/>
    <s v="505.50K"/>
    <n v="-1.23E-2"/>
    <x v="7"/>
  </r>
  <r>
    <x v="1221"/>
    <n v="36.450000000000003"/>
    <n v="37"/>
    <n v="37.25"/>
    <n v="36.200000000000003"/>
    <s v="458.65K"/>
    <n v="-1.7500000000000002E-2"/>
    <x v="8"/>
  </r>
  <r>
    <x v="1222"/>
    <n v="37.1"/>
    <n v="37.4"/>
    <n v="38"/>
    <n v="37"/>
    <s v="514.59K"/>
    <n v="-8.0000000000000002E-3"/>
    <x v="7"/>
  </r>
  <r>
    <x v="1223"/>
    <n v="37.4"/>
    <n v="38.25"/>
    <n v="38.450000000000003"/>
    <n v="36.450000000000003"/>
    <s v="591.67K"/>
    <n v="-1.06E-2"/>
    <x v="7"/>
  </r>
  <r>
    <x v="1224"/>
    <n v="37.799999999999997"/>
    <n v="38.9"/>
    <n v="39.6"/>
    <n v="37.299999999999997"/>
    <s v="886.00K"/>
    <n v="-1.95E-2"/>
    <x v="4"/>
  </r>
  <r>
    <x v="1225"/>
    <n v="38.549999999999997"/>
    <n v="40.200000000000003"/>
    <n v="40.299999999999997"/>
    <n v="38.25"/>
    <s v="791.11K"/>
    <n v="-3.0200000000000001E-2"/>
    <x v="6"/>
  </r>
  <r>
    <x v="1226"/>
    <n v="39.75"/>
    <n v="39.299999999999997"/>
    <n v="41.6"/>
    <n v="38.4"/>
    <s v="2.12M"/>
    <n v="1.66E-2"/>
    <x v="0"/>
  </r>
  <r>
    <x v="1227"/>
    <n v="39.1"/>
    <n v="36.5"/>
    <n v="40.700000000000003"/>
    <n v="36.4"/>
    <s v="3.37M"/>
    <n v="8.1600000000000006E-2"/>
    <x v="3"/>
  </r>
  <r>
    <x v="1228"/>
    <n v="36.15"/>
    <n v="35.4"/>
    <n v="36.25"/>
    <n v="35.15"/>
    <s v="515.57K"/>
    <n v="3.2899999999999999E-2"/>
    <x v="7"/>
  </r>
  <r>
    <x v="1229"/>
    <n v="35"/>
    <n v="35.6"/>
    <n v="35.950000000000003"/>
    <n v="34.700000000000003"/>
    <s v="552.25K"/>
    <n v="-1.6899999999999998E-2"/>
    <x v="7"/>
  </r>
  <r>
    <x v="1230"/>
    <n v="35.6"/>
    <n v="36"/>
    <n v="36.450000000000003"/>
    <n v="34.950000000000003"/>
    <s v="816.82K"/>
    <n v="5.5999999999999999E-3"/>
    <x v="4"/>
  </r>
  <r>
    <x v="1231"/>
    <n v="35.4"/>
    <n v="36.75"/>
    <n v="37.450000000000003"/>
    <n v="35"/>
    <s v="976.59K"/>
    <n v="-2.3400000000000001E-2"/>
    <x v="5"/>
  </r>
  <r>
    <x v="1232"/>
    <n v="36.25"/>
    <n v="34.25"/>
    <n v="37.4"/>
    <n v="34.1"/>
    <s v="1.42M"/>
    <n v="5.9900000000000002E-2"/>
    <x v="2"/>
  </r>
  <r>
    <x v="1233"/>
    <n v="34.200000000000003"/>
    <n v="33.1"/>
    <n v="35.299999999999997"/>
    <n v="33.1"/>
    <s v="1.02M"/>
    <n v="3.4799999999999998E-2"/>
    <x v="2"/>
  </r>
  <r>
    <x v="1234"/>
    <n v="33.049999999999997"/>
    <n v="33"/>
    <n v="33.5"/>
    <n v="32.65"/>
    <s v="305.91K"/>
    <n v="4.5999999999999999E-3"/>
    <x v="3"/>
  </r>
  <r>
    <x v="1235"/>
    <n v="32.9"/>
    <n v="33.25"/>
    <n v="34.5"/>
    <n v="32.549999999999997"/>
    <s v="918.23K"/>
    <n v="0"/>
    <x v="5"/>
  </r>
  <r>
    <x v="1236"/>
    <n v="32.9"/>
    <n v="32.75"/>
    <n v="33.25"/>
    <n v="30.55"/>
    <s v="602.01K"/>
    <n v="-1.5E-3"/>
    <x v="1"/>
  </r>
  <r>
    <x v="1237"/>
    <n v="32.950000000000003"/>
    <n v="33.4"/>
    <n v="33.5"/>
    <n v="32.299999999999997"/>
    <s v="493.36K"/>
    <n v="7.6E-3"/>
    <x v="8"/>
  </r>
  <r>
    <x v="1238"/>
    <n v="32.700000000000003"/>
    <n v="31.1"/>
    <n v="32.950000000000003"/>
    <n v="30.75"/>
    <s v="788.76K"/>
    <n v="0.06"/>
    <x v="6"/>
  </r>
  <r>
    <x v="1239"/>
    <n v="30.85"/>
    <n v="31"/>
    <n v="31.8"/>
    <n v="30.35"/>
    <s v="320.49K"/>
    <n v="-3.2000000000000002E-3"/>
    <x v="3"/>
  </r>
  <r>
    <x v="1240"/>
    <n v="30.95"/>
    <n v="31.15"/>
    <n v="31.65"/>
    <n v="30.55"/>
    <s v="220.60K"/>
    <n v="4.8999999999999998E-3"/>
    <x v="0"/>
  </r>
  <r>
    <x v="1241"/>
    <n v="30.8"/>
    <n v="30.25"/>
    <n v="31.5"/>
    <n v="30.2"/>
    <s v="200.55K"/>
    <n v="1.8200000000000001E-2"/>
    <x v="0"/>
  </r>
  <r>
    <x v="1242"/>
    <n v="30.25"/>
    <n v="31.45"/>
    <n v="31.45"/>
    <n v="30.15"/>
    <s v="238.51K"/>
    <n v="-2.4199999999999999E-2"/>
    <x v="0"/>
  </r>
  <r>
    <x v="1243"/>
    <n v="31"/>
    <n v="32.049999999999997"/>
    <n v="32.5"/>
    <n v="30.8"/>
    <s v="438.73K"/>
    <n v="-2.9700000000000001E-2"/>
    <x v="8"/>
  </r>
  <r>
    <x v="1244"/>
    <n v="31.95"/>
    <n v="32.549999999999997"/>
    <n v="33.75"/>
    <n v="31.65"/>
    <s v="418.34K"/>
    <n v="-1.3899999999999999E-2"/>
    <x v="8"/>
  </r>
  <r>
    <x v="1245"/>
    <n v="32.4"/>
    <n v="32.700000000000003"/>
    <n v="34.5"/>
    <n v="31.05"/>
    <s v="587.14K"/>
    <n v="9.2999999999999992E-3"/>
    <x v="7"/>
  </r>
  <r>
    <x v="1246"/>
    <n v="32.1"/>
    <n v="33"/>
    <n v="33.4"/>
    <n v="31.85"/>
    <s v="216.30K"/>
    <n v="-2.2800000000000001E-2"/>
    <x v="0"/>
  </r>
  <r>
    <x v="1247"/>
    <n v="32.85"/>
    <n v="33"/>
    <n v="35.200000000000003"/>
    <n v="32.6"/>
    <s v="198.96K"/>
    <n v="-3.1E-2"/>
    <x v="2"/>
  </r>
  <r>
    <x v="1248"/>
    <n v="33.9"/>
    <n v="34.75"/>
    <n v="34.75"/>
    <n v="33"/>
    <s v="190.27K"/>
    <n v="-1.4500000000000001E-2"/>
    <x v="2"/>
  </r>
  <r>
    <x v="1249"/>
    <n v="34.4"/>
    <n v="33.5"/>
    <n v="37.799999999999997"/>
    <n v="33.5"/>
    <s v="1.21M"/>
    <n v="3.9300000000000002E-2"/>
    <x v="2"/>
  </r>
  <r>
    <x v="1250"/>
    <n v="33.1"/>
    <n v="33.4"/>
    <n v="34"/>
    <n v="33"/>
    <s v="345.01K"/>
    <n v="4.5999999999999999E-3"/>
    <x v="3"/>
  </r>
  <r>
    <x v="1251"/>
    <n v="32.950000000000003"/>
    <n v="34.299999999999997"/>
    <n v="34.35"/>
    <n v="32.6"/>
    <s v="192.83K"/>
    <n v="-2.6599999999999999E-2"/>
    <x v="2"/>
  </r>
  <r>
    <x v="1252"/>
    <n v="33.85"/>
    <n v="35.950000000000003"/>
    <n v="36.299999999999997"/>
    <n v="33"/>
    <s v="251.42K"/>
    <n v="-5.3100000000000001E-2"/>
    <x v="0"/>
  </r>
  <r>
    <x v="1253"/>
    <n v="35.75"/>
    <n v="36.4"/>
    <n v="37"/>
    <n v="35.5"/>
    <s v="352.94K"/>
    <n v="4.1999999999999997E-3"/>
    <x v="3"/>
  </r>
  <r>
    <x v="1254"/>
    <n v="35.6"/>
    <n v="38"/>
    <n v="39.85"/>
    <n v="35"/>
    <s v="733.19K"/>
    <n v="-4.5600000000000002E-2"/>
    <x v="6"/>
  </r>
  <r>
    <x v="1255"/>
    <n v="37.299999999999997"/>
    <n v="35.950000000000003"/>
    <n v="38.200000000000003"/>
    <n v="34.200000000000003"/>
    <s v="529.54K"/>
    <n v="6.88E-2"/>
    <x v="7"/>
  </r>
  <r>
    <x v="1256"/>
    <n v="34.9"/>
    <n v="33"/>
    <n v="35.75"/>
    <n v="32.25"/>
    <s v="542.96K"/>
    <n v="7.3800000000000004E-2"/>
    <x v="7"/>
  </r>
  <r>
    <x v="1257"/>
    <n v="32.5"/>
    <n v="35.450000000000003"/>
    <n v="36"/>
    <n v="31.6"/>
    <s v="770.90K"/>
    <n v="-7.4099999999999999E-2"/>
    <x v="6"/>
  </r>
  <r>
    <x v="1258"/>
    <n v="35.1"/>
    <n v="38.049999999999997"/>
    <n v="38.049999999999997"/>
    <n v="34.700000000000003"/>
    <s v="250.18K"/>
    <n v="-6.0199999999999997E-2"/>
    <x v="0"/>
  </r>
  <r>
    <x v="1259"/>
    <n v="37.35"/>
    <n v="37.700000000000003"/>
    <n v="38.200000000000003"/>
    <n v="37"/>
    <s v="119.05K"/>
    <n v="-1.5800000000000002E-2"/>
    <x v="2"/>
  </r>
  <r>
    <x v="1260"/>
    <n v="37.950000000000003"/>
    <n v="37.75"/>
    <n v="38.35"/>
    <n v="37.549999999999997"/>
    <s v="113.54K"/>
    <n v="5.3E-3"/>
    <x v="2"/>
  </r>
  <r>
    <x v="1261"/>
    <n v="37.75"/>
    <n v="38"/>
    <n v="38.9"/>
    <n v="36.549999999999997"/>
    <s v="243.34K"/>
    <n v="-5.3E-3"/>
    <x v="0"/>
  </r>
  <r>
    <x v="1262"/>
    <n v="37.950000000000003"/>
    <n v="39"/>
    <n v="39.1"/>
    <n v="37.5"/>
    <s v="113.14K"/>
    <n v="-2.06E-2"/>
    <x v="2"/>
  </r>
  <r>
    <x v="1263"/>
    <n v="38.75"/>
    <n v="39.65"/>
    <n v="40.15"/>
    <n v="38.35"/>
    <s v="180.16K"/>
    <n v="-2.2700000000000001E-2"/>
    <x v="2"/>
  </r>
  <r>
    <x v="1264"/>
    <n v="39.65"/>
    <n v="39.75"/>
    <n v="40.25"/>
    <n v="39.15"/>
    <s v="221.46K"/>
    <n v="1.2800000000000001E-2"/>
    <x v="0"/>
  </r>
  <r>
    <x v="1265"/>
    <n v="39.15"/>
    <n v="39.299999999999997"/>
    <n v="39.35"/>
    <n v="38.549999999999997"/>
    <s v="167.24K"/>
    <n v="1.03E-2"/>
    <x v="2"/>
  </r>
  <r>
    <x v="1266"/>
    <n v="38.75"/>
    <n v="40.1"/>
    <n v="40.1"/>
    <n v="38.5"/>
    <s v="228.07K"/>
    <n v="-2.1499999999999998E-2"/>
    <x v="0"/>
  </r>
  <r>
    <x v="1267"/>
    <n v="39.6"/>
    <n v="40.5"/>
    <n v="40.950000000000003"/>
    <n v="39.5"/>
    <s v="269.87K"/>
    <n v="-3.8E-3"/>
    <x v="0"/>
  </r>
  <r>
    <x v="1268"/>
    <n v="39.75"/>
    <n v="40.65"/>
    <n v="41.35"/>
    <n v="39.5"/>
    <s v="346.64K"/>
    <n v="-2.2100000000000002E-2"/>
    <x v="3"/>
  </r>
  <r>
    <x v="1269"/>
    <n v="40.65"/>
    <n v="40.950000000000003"/>
    <n v="40.950000000000003"/>
    <n v="40.5"/>
    <s v="82.57K"/>
    <n v="0"/>
    <x v="4"/>
  </r>
  <r>
    <x v="1270"/>
    <n v="40.65"/>
    <n v="41.2"/>
    <n v="41.2"/>
    <n v="40.5"/>
    <s v="160.41K"/>
    <n v="-2.5000000000000001E-3"/>
    <x v="2"/>
  </r>
  <r>
    <x v="1271"/>
    <n v="40.75"/>
    <n v="41.1"/>
    <n v="41.5"/>
    <n v="40.5"/>
    <s v="259.22K"/>
    <n v="-8.5000000000000006E-3"/>
    <x v="0"/>
  </r>
  <r>
    <x v="1272"/>
    <n v="41.1"/>
    <n v="41"/>
    <n v="42.25"/>
    <n v="41"/>
    <s v="292.86K"/>
    <n v="1.3599999999999999E-2"/>
    <x v="0"/>
  </r>
  <r>
    <x v="1273"/>
    <n v="40.549999999999997"/>
    <n v="40.950000000000003"/>
    <n v="41.3"/>
    <n v="40.4"/>
    <s v="169.98K"/>
    <n v="-9.7999999999999997E-3"/>
    <x v="2"/>
  </r>
  <r>
    <x v="1274"/>
    <n v="40.950000000000003"/>
    <n v="41.5"/>
    <n v="42.15"/>
    <n v="40.75"/>
    <s v="211.04K"/>
    <n v="-4.8999999999999998E-3"/>
    <x v="0"/>
  </r>
  <r>
    <x v="1275"/>
    <n v="41.15"/>
    <n v="41.1"/>
    <n v="42.5"/>
    <n v="40.549999999999997"/>
    <s v="288.83K"/>
    <n v="-6.0000000000000001E-3"/>
    <x v="0"/>
  </r>
  <r>
    <x v="1276"/>
    <n v="41.4"/>
    <n v="41.85"/>
    <n v="41.85"/>
    <n v="41.15"/>
    <s v="105.17K"/>
    <n v="-1.0800000000000001E-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67E082-975E-4E5E-8B9E-42D145FBB4B2}" name="PivotTable1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5:M16" firstHeaderRow="1" firstDataRow="1" firstDataCol="1" rowPageCount="1" colPageCount="1"/>
  <pivotFields count="8">
    <pivotField axis="axisPage" showAll="0">
      <items count="1278">
        <item x="1214"/>
        <item x="967"/>
        <item x="719"/>
        <item x="471"/>
        <item x="1213"/>
        <item x="1212"/>
        <item x="966"/>
        <item x="222"/>
        <item x="1211"/>
        <item x="470"/>
        <item x="1210"/>
        <item x="718"/>
        <item x="469"/>
        <item x="221"/>
        <item x="717"/>
        <item x="468"/>
        <item x="220"/>
        <item x="965"/>
        <item x="716"/>
        <item x="467"/>
        <item x="1209"/>
        <item x="964"/>
        <item x="715"/>
        <item x="466"/>
        <item x="1208"/>
        <item x="963"/>
        <item x="714"/>
        <item x="1207"/>
        <item x="219"/>
        <item x="1206"/>
        <item x="465"/>
        <item x="218"/>
        <item x="1205"/>
        <item x="713"/>
        <item x="464"/>
        <item x="217"/>
        <item x="962"/>
        <item x="712"/>
        <item x="463"/>
        <item x="216"/>
        <item x="1204"/>
        <item x="961"/>
        <item x="711"/>
        <item x="1203"/>
        <item x="960"/>
        <item x="710"/>
        <item x="959"/>
        <item x="215"/>
        <item x="1202"/>
        <item x="462"/>
        <item x="214"/>
        <item x="709"/>
        <item x="461"/>
        <item x="213"/>
        <item x="958"/>
        <item x="708"/>
        <item x="460"/>
        <item x="212"/>
        <item x="957"/>
        <item x="459"/>
        <item x="211"/>
        <item x="1201"/>
        <item x="956"/>
        <item x="707"/>
        <item x="458"/>
        <item x="1200"/>
        <item x="955"/>
        <item x="706"/>
        <item x="1199"/>
        <item x="954"/>
        <item x="210"/>
        <item x="1198"/>
        <item x="457"/>
        <item x="209"/>
        <item x="1197"/>
        <item x="705"/>
        <item x="456"/>
        <item x="208"/>
        <item x="953"/>
        <item x="704"/>
        <item x="455"/>
        <item x="207"/>
        <item x="952"/>
        <item x="703"/>
        <item x="454"/>
        <item x="206"/>
        <item x="951"/>
        <item x="702"/>
        <item x="453"/>
        <item x="1196"/>
        <item x="950"/>
        <item x="701"/>
        <item x="1131"/>
        <item x="388"/>
        <item x="141"/>
        <item x="1130"/>
        <item x="637"/>
        <item x="387"/>
        <item x="140"/>
        <item x="885"/>
        <item x="636"/>
        <item x="386"/>
        <item x="139"/>
        <item x="884"/>
        <item x="635"/>
        <item x="385"/>
        <item x="138"/>
        <item x="1129"/>
        <item x="883"/>
        <item x="634"/>
        <item x="384"/>
        <item x="1128"/>
        <item x="882"/>
        <item x="633"/>
        <item x="1127"/>
        <item x="881"/>
        <item x="137"/>
        <item x="1126"/>
        <item x="383"/>
        <item x="136"/>
        <item x="1125"/>
        <item x="632"/>
        <item x="135"/>
        <item x="880"/>
        <item x="631"/>
        <item x="382"/>
        <item x="134"/>
        <item x="879"/>
        <item x="630"/>
        <item x="381"/>
        <item x="133"/>
        <item x="878"/>
        <item x="629"/>
        <item x="380"/>
        <item x="1124"/>
        <item x="877"/>
        <item x="628"/>
        <item x="1123"/>
        <item x="876"/>
        <item x="132"/>
        <item x="1122"/>
        <item x="627"/>
        <item x="379"/>
        <item x="131"/>
        <item x="875"/>
        <item x="626"/>
        <item x="378"/>
        <item x="130"/>
        <item x="874"/>
        <item x="625"/>
        <item x="377"/>
        <item x="129"/>
        <item x="1121"/>
        <item x="873"/>
        <item x="376"/>
        <item x="1120"/>
        <item x="872"/>
        <item x="624"/>
        <item x="1119"/>
        <item x="871"/>
        <item x="128"/>
        <item x="1118"/>
        <item x="375"/>
        <item x="127"/>
        <item x="1117"/>
        <item x="623"/>
        <item x="374"/>
        <item x="126"/>
        <item x="870"/>
        <item x="622"/>
        <item x="373"/>
        <item x="125"/>
        <item x="869"/>
        <item x="621"/>
        <item x="372"/>
        <item x="124"/>
        <item x="1116"/>
        <item x="868"/>
        <item x="620"/>
        <item x="371"/>
        <item x="1115"/>
        <item x="867"/>
        <item x="619"/>
        <item x="1114"/>
        <item x="866"/>
        <item x="123"/>
        <item x="1113"/>
        <item x="370"/>
        <item x="122"/>
        <item x="1112"/>
        <item x="618"/>
        <item x="369"/>
        <item x="121"/>
        <item x="865"/>
        <item x="617"/>
        <item x="120"/>
        <item x="802"/>
        <item x="555"/>
        <item x="306"/>
        <item x="58"/>
        <item x="1052"/>
        <item x="801"/>
        <item x="554"/>
        <item x="305"/>
        <item x="1051"/>
        <item x="800"/>
        <item x="553"/>
        <item x="1050"/>
        <item x="799"/>
        <item x="57"/>
        <item x="1049"/>
        <item x="304"/>
        <item x="56"/>
        <item x="1048"/>
        <item x="552"/>
        <item x="303"/>
        <item x="55"/>
        <item x="798"/>
        <item x="551"/>
        <item x="302"/>
        <item x="54"/>
        <item x="797"/>
        <item x="550"/>
        <item x="301"/>
        <item x="53"/>
        <item x="1047"/>
        <item x="796"/>
        <item x="549"/>
        <item x="300"/>
        <item x="1046"/>
        <item x="795"/>
        <item x="548"/>
        <item x="1045"/>
        <item x="794"/>
        <item x="52"/>
        <item x="1044"/>
        <item x="299"/>
        <item x="51"/>
        <item x="1043"/>
        <item x="547"/>
        <item x="298"/>
        <item x="50"/>
        <item x="793"/>
        <item x="546"/>
        <item x="297"/>
        <item x="49"/>
        <item x="792"/>
        <item x="545"/>
        <item x="296"/>
        <item x="48"/>
        <item x="1042"/>
        <item x="791"/>
        <item x="544"/>
        <item x="295"/>
        <item x="1041"/>
        <item x="790"/>
        <item x="543"/>
        <item x="1040"/>
        <item x="789"/>
        <item x="47"/>
        <item x="1039"/>
        <item x="294"/>
        <item x="46"/>
        <item x="1038"/>
        <item x="542"/>
        <item x="293"/>
        <item x="45"/>
        <item x="788"/>
        <item x="541"/>
        <item x="292"/>
        <item x="44"/>
        <item x="787"/>
        <item x="540"/>
        <item x="291"/>
        <item x="43"/>
        <item x="1037"/>
        <item x="786"/>
        <item x="539"/>
        <item x="290"/>
        <item x="1036"/>
        <item x="785"/>
        <item x="538"/>
        <item x="1035"/>
        <item x="289"/>
        <item x="42"/>
        <item x="1034"/>
        <item x="537"/>
        <item x="288"/>
        <item x="41"/>
        <item x="784"/>
        <item x="536"/>
        <item x="287"/>
        <item x="40"/>
        <item x="783"/>
        <item x="535"/>
        <item x="286"/>
        <item x="39"/>
        <item x="1033"/>
        <item x="782"/>
        <item x="534"/>
        <item x="285"/>
        <item x="1032"/>
        <item x="781"/>
        <item x="533"/>
        <item x="1253"/>
        <item x="1008"/>
        <item x="760"/>
        <item x="512"/>
        <item x="263"/>
        <item x="16"/>
        <item x="759"/>
        <item x="511"/>
        <item x="262"/>
        <item x="15"/>
        <item x="1007"/>
        <item x="758"/>
        <item x="510"/>
        <item x="261"/>
        <item x="1252"/>
        <item x="1006"/>
        <item x="757"/>
        <item x="509"/>
        <item x="1251"/>
        <item x="1005"/>
        <item x="756"/>
        <item x="14"/>
        <item x="1250"/>
        <item x="1004"/>
        <item x="260"/>
        <item x="13"/>
        <item x="1249"/>
        <item x="1003"/>
        <item x="508"/>
        <item x="259"/>
        <item x="12"/>
        <item x="1248"/>
        <item x="755"/>
        <item x="507"/>
        <item x="258"/>
        <item x="11"/>
        <item x="754"/>
        <item x="506"/>
        <item x="257"/>
        <item x="10"/>
        <item x="1002"/>
        <item x="753"/>
        <item x="505"/>
        <item x="256"/>
        <item x="1247"/>
        <item x="1001"/>
        <item x="752"/>
        <item x="504"/>
        <item x="1246"/>
        <item x="1000"/>
        <item x="751"/>
        <item x="9"/>
        <item x="1245"/>
        <item x="999"/>
        <item x="255"/>
        <item x="8"/>
        <item x="1244"/>
        <item x="998"/>
        <item x="503"/>
        <item x="254"/>
        <item x="7"/>
        <item x="1243"/>
        <item x="750"/>
        <item x="502"/>
        <item x="253"/>
        <item x="6"/>
        <item x="749"/>
        <item x="501"/>
        <item x="252"/>
        <item x="5"/>
        <item x="997"/>
        <item x="748"/>
        <item x="500"/>
        <item x="251"/>
        <item x="1242"/>
        <item x="996"/>
        <item x="747"/>
        <item x="499"/>
        <item x="1241"/>
        <item x="995"/>
        <item x="746"/>
        <item x="4"/>
        <item x="1240"/>
        <item x="994"/>
        <item x="250"/>
        <item x="3"/>
        <item x="1239"/>
        <item x="498"/>
        <item x="249"/>
        <item x="2"/>
        <item x="1238"/>
        <item x="745"/>
        <item x="497"/>
        <item x="248"/>
        <item x="1"/>
        <item x="744"/>
        <item x="496"/>
        <item x="247"/>
        <item x="0"/>
        <item x="993"/>
        <item x="743"/>
        <item x="495"/>
        <item x="246"/>
        <item x="1237"/>
        <item x="992"/>
        <item x="742"/>
        <item x="494"/>
        <item x="1236"/>
        <item x="991"/>
        <item x="741"/>
        <item x="1235"/>
        <item x="990"/>
        <item x="245"/>
        <item x="1234"/>
        <item x="989"/>
        <item x="493"/>
        <item x="244"/>
        <item x="1276"/>
        <item x="1031"/>
        <item x="780"/>
        <item x="38"/>
        <item x="1275"/>
        <item x="1030"/>
        <item x="284"/>
        <item x="37"/>
        <item x="1274"/>
        <item x="1029"/>
        <item x="532"/>
        <item x="283"/>
        <item x="36"/>
        <item x="1273"/>
        <item x="779"/>
        <item x="531"/>
        <item x="282"/>
        <item x="35"/>
        <item x="778"/>
        <item x="530"/>
        <item x="281"/>
        <item x="34"/>
        <item x="1028"/>
        <item x="777"/>
        <item x="529"/>
        <item x="280"/>
        <item x="1272"/>
        <item x="1027"/>
        <item x="776"/>
        <item x="528"/>
        <item x="1271"/>
        <item x="1026"/>
        <item x="775"/>
        <item x="33"/>
        <item x="1270"/>
        <item x="1025"/>
        <item x="279"/>
        <item x="32"/>
        <item x="1269"/>
        <item x="1024"/>
        <item x="527"/>
        <item x="278"/>
        <item x="31"/>
        <item x="1268"/>
        <item x="774"/>
        <item x="526"/>
        <item x="277"/>
        <item x="30"/>
        <item x="773"/>
        <item x="525"/>
        <item x="276"/>
        <item x="29"/>
        <item x="1023"/>
        <item x="772"/>
        <item x="524"/>
        <item x="275"/>
        <item x="1267"/>
        <item x="1022"/>
        <item x="771"/>
        <item x="523"/>
        <item x="1266"/>
        <item x="1021"/>
        <item x="770"/>
        <item x="28"/>
        <item x="1265"/>
        <item x="1020"/>
        <item x="274"/>
        <item x="27"/>
        <item x="1264"/>
        <item x="1019"/>
        <item x="522"/>
        <item x="273"/>
        <item x="26"/>
        <item x="1263"/>
        <item x="769"/>
        <item x="521"/>
        <item x="272"/>
        <item x="25"/>
        <item x="768"/>
        <item x="520"/>
        <item x="271"/>
        <item x="24"/>
        <item x="1018"/>
        <item x="767"/>
        <item x="519"/>
        <item x="270"/>
        <item x="23"/>
        <item x="1262"/>
        <item x="1017"/>
        <item x="766"/>
        <item x="518"/>
        <item x="1261"/>
        <item x="1016"/>
        <item x="765"/>
        <item x="1260"/>
        <item x="1015"/>
        <item x="269"/>
        <item x="22"/>
        <item x="1259"/>
        <item x="1014"/>
        <item x="517"/>
        <item x="268"/>
        <item x="21"/>
        <item x="1258"/>
        <item x="764"/>
        <item x="516"/>
        <item x="267"/>
        <item x="20"/>
        <item x="1013"/>
        <item x="763"/>
        <item x="515"/>
        <item x="266"/>
        <item x="1257"/>
        <item x="1012"/>
        <item x="762"/>
        <item x="514"/>
        <item x="1256"/>
        <item x="1011"/>
        <item x="761"/>
        <item x="19"/>
        <item x="1255"/>
        <item x="1010"/>
        <item x="265"/>
        <item x="18"/>
        <item x="1254"/>
        <item x="1009"/>
        <item x="513"/>
        <item x="264"/>
        <item x="17"/>
        <item x="1154"/>
        <item x="908"/>
        <item x="658"/>
        <item x="409"/>
        <item x="1153"/>
        <item x="907"/>
        <item x="657"/>
        <item x="1152"/>
        <item x="906"/>
        <item x="162"/>
        <item x="1151"/>
        <item x="408"/>
        <item x="161"/>
        <item x="1150"/>
        <item x="656"/>
        <item x="407"/>
        <item x="160"/>
        <item x="905"/>
        <item x="655"/>
        <item x="406"/>
        <item x="159"/>
        <item x="904"/>
        <item x="654"/>
        <item x="405"/>
        <item x="158"/>
        <item x="1149"/>
        <item x="903"/>
        <item x="653"/>
        <item x="404"/>
        <item x="1148"/>
        <item x="902"/>
        <item x="652"/>
        <item x="1147"/>
        <item x="901"/>
        <item x="157"/>
        <item x="1146"/>
        <item x="403"/>
        <item x="156"/>
        <item x="1145"/>
        <item x="651"/>
        <item x="402"/>
        <item x="155"/>
        <item x="900"/>
        <item x="650"/>
        <item x="401"/>
        <item x="154"/>
        <item x="899"/>
        <item x="649"/>
        <item x="400"/>
        <item x="153"/>
        <item x="1144"/>
        <item x="898"/>
        <item x="648"/>
        <item x="399"/>
        <item x="1143"/>
        <item x="897"/>
        <item x="647"/>
        <item x="1142"/>
        <item x="896"/>
        <item x="152"/>
        <item x="1141"/>
        <item x="398"/>
        <item x="151"/>
        <item x="1140"/>
        <item x="646"/>
        <item x="397"/>
        <item x="150"/>
        <item x="895"/>
        <item x="645"/>
        <item x="396"/>
        <item x="149"/>
        <item x="894"/>
        <item x="395"/>
        <item x="148"/>
        <item x="1139"/>
        <item x="893"/>
        <item x="644"/>
        <item x="394"/>
        <item x="1138"/>
        <item x="892"/>
        <item x="643"/>
        <item x="1137"/>
        <item x="891"/>
        <item x="147"/>
        <item x="1136"/>
        <item x="393"/>
        <item x="146"/>
        <item x="1135"/>
        <item x="642"/>
        <item x="392"/>
        <item x="145"/>
        <item x="890"/>
        <item x="641"/>
        <item x="391"/>
        <item x="144"/>
        <item x="889"/>
        <item x="640"/>
        <item x="390"/>
        <item x="143"/>
        <item x="1134"/>
        <item x="888"/>
        <item x="639"/>
        <item x="389"/>
        <item x="1133"/>
        <item x="887"/>
        <item x="638"/>
        <item x="1132"/>
        <item x="886"/>
        <item x="142"/>
        <item x="930"/>
        <item x="680"/>
        <item x="431"/>
        <item x="183"/>
        <item x="929"/>
        <item x="679"/>
        <item x="430"/>
        <item x="182"/>
        <item x="1173"/>
        <item x="928"/>
        <item x="678"/>
        <item x="429"/>
        <item x="1172"/>
        <item x="927"/>
        <item x="677"/>
        <item x="926"/>
        <item x="181"/>
        <item x="1171"/>
        <item x="428"/>
        <item x="180"/>
        <item x="1170"/>
        <item x="676"/>
        <item x="427"/>
        <item x="179"/>
        <item x="925"/>
        <item x="675"/>
        <item x="426"/>
        <item x="178"/>
        <item x="924"/>
        <item x="674"/>
        <item x="425"/>
        <item x="177"/>
        <item x="1169"/>
        <item x="923"/>
        <item x="673"/>
        <item x="424"/>
        <item x="1168"/>
        <item x="922"/>
        <item x="672"/>
        <item x="1167"/>
        <item x="921"/>
        <item x="176"/>
        <item x="1166"/>
        <item x="423"/>
        <item x="175"/>
        <item x="1165"/>
        <item x="671"/>
        <item x="422"/>
        <item x="174"/>
        <item x="920"/>
        <item x="670"/>
        <item x="421"/>
        <item x="173"/>
        <item x="919"/>
        <item x="669"/>
        <item x="420"/>
        <item x="172"/>
        <item x="1164"/>
        <item x="918"/>
        <item x="668"/>
        <item x="419"/>
        <item x="1163"/>
        <item x="917"/>
        <item x="667"/>
        <item x="1162"/>
        <item x="916"/>
        <item x="171"/>
        <item x="1161"/>
        <item x="418"/>
        <item x="170"/>
        <item x="1160"/>
        <item x="666"/>
        <item x="417"/>
        <item x="169"/>
        <item x="915"/>
        <item x="665"/>
        <item x="416"/>
        <item x="168"/>
        <item x="914"/>
        <item x="664"/>
        <item x="415"/>
        <item x="167"/>
        <item x="1159"/>
        <item x="913"/>
        <item x="663"/>
        <item x="414"/>
        <item x="1158"/>
        <item x="912"/>
        <item x="662"/>
        <item x="1157"/>
        <item x="911"/>
        <item x="166"/>
        <item x="1156"/>
        <item x="413"/>
        <item x="165"/>
        <item x="1155"/>
        <item x="661"/>
        <item x="412"/>
        <item x="164"/>
        <item x="910"/>
        <item x="660"/>
        <item x="411"/>
        <item x="909"/>
        <item x="659"/>
        <item x="410"/>
        <item x="163"/>
        <item x="1233"/>
        <item x="740"/>
        <item x="243"/>
        <item x="988"/>
        <item x="739"/>
        <item x="492"/>
        <item x="242"/>
        <item x="987"/>
        <item x="738"/>
        <item x="491"/>
        <item x="241"/>
        <item x="986"/>
        <item x="737"/>
        <item x="490"/>
        <item x="1232"/>
        <item x="985"/>
        <item x="736"/>
        <item x="1231"/>
        <item x="984"/>
        <item x="240"/>
        <item x="1230"/>
        <item x="489"/>
        <item x="1229"/>
        <item x="735"/>
        <item x="488"/>
        <item x="239"/>
        <item x="983"/>
        <item x="734"/>
        <item x="487"/>
        <item x="238"/>
        <item x="733"/>
        <item x="486"/>
        <item x="237"/>
        <item x="1228"/>
        <item x="982"/>
        <item x="485"/>
        <item x="1227"/>
        <item x="981"/>
        <item x="732"/>
        <item x="1226"/>
        <item x="980"/>
        <item x="236"/>
        <item x="1225"/>
        <item x="484"/>
        <item x="235"/>
        <item x="1224"/>
        <item x="731"/>
        <item x="483"/>
        <item x="234"/>
        <item x="979"/>
        <item x="730"/>
        <item x="482"/>
        <item x="233"/>
        <item x="978"/>
        <item x="729"/>
        <item x="481"/>
        <item x="232"/>
        <item x="1223"/>
        <item x="977"/>
        <item x="728"/>
        <item x="1222"/>
        <item x="976"/>
        <item x="727"/>
        <item x="1221"/>
        <item x="975"/>
        <item x="231"/>
        <item x="480"/>
        <item x="230"/>
        <item x="1220"/>
        <item x="726"/>
        <item x="479"/>
        <item x="229"/>
        <item x="974"/>
        <item x="725"/>
        <item x="478"/>
        <item x="228"/>
        <item x="973"/>
        <item x="724"/>
        <item x="477"/>
        <item x="227"/>
        <item x="1219"/>
        <item x="972"/>
        <item x="723"/>
        <item x="476"/>
        <item x="1218"/>
        <item x="971"/>
        <item x="722"/>
        <item x="1217"/>
        <item x="970"/>
        <item x="226"/>
        <item x="1216"/>
        <item x="475"/>
        <item x="225"/>
        <item x="1215"/>
        <item x="474"/>
        <item x="224"/>
        <item x="969"/>
        <item x="721"/>
        <item x="473"/>
        <item x="968"/>
        <item x="720"/>
        <item x="472"/>
        <item x="223"/>
        <item x="1195"/>
        <item x="452"/>
        <item x="205"/>
        <item x="1194"/>
        <item x="700"/>
        <item x="204"/>
        <item x="949"/>
        <item x="699"/>
        <item x="451"/>
        <item x="203"/>
        <item x="948"/>
        <item x="698"/>
        <item x="450"/>
        <item x="202"/>
        <item x="1193"/>
        <item x="947"/>
        <item x="697"/>
        <item x="449"/>
        <item x="1192"/>
        <item x="946"/>
        <item x="696"/>
        <item x="1191"/>
        <item x="945"/>
        <item x="201"/>
        <item x="1190"/>
        <item x="448"/>
        <item x="200"/>
        <item x="1189"/>
        <item x="695"/>
        <item x="447"/>
        <item x="199"/>
        <item x="944"/>
        <item x="694"/>
        <item x="446"/>
        <item x="198"/>
        <item x="943"/>
        <item x="693"/>
        <item x="445"/>
        <item x="197"/>
        <item x="1188"/>
        <item x="942"/>
        <item x="444"/>
        <item x="1187"/>
        <item x="941"/>
        <item x="692"/>
        <item x="1186"/>
        <item x="940"/>
        <item x="196"/>
        <item x="1185"/>
        <item x="443"/>
        <item x="195"/>
        <item x="1184"/>
        <item x="691"/>
        <item x="442"/>
        <item x="194"/>
        <item x="939"/>
        <item x="690"/>
        <item x="441"/>
        <item x="193"/>
        <item x="938"/>
        <item x="689"/>
        <item x="440"/>
        <item x="192"/>
        <item x="1183"/>
        <item x="937"/>
        <item x="688"/>
        <item x="439"/>
        <item x="1182"/>
        <item x="936"/>
        <item x="687"/>
        <item x="1181"/>
        <item x="935"/>
        <item x="191"/>
        <item x="1180"/>
        <item x="438"/>
        <item x="190"/>
        <item x="1179"/>
        <item x="686"/>
        <item x="437"/>
        <item x="189"/>
        <item x="685"/>
        <item x="436"/>
        <item x="188"/>
        <item x="934"/>
        <item x="684"/>
        <item x="435"/>
        <item x="187"/>
        <item x="1178"/>
        <item x="933"/>
        <item x="683"/>
        <item x="434"/>
        <item x="1177"/>
        <item x="932"/>
        <item x="682"/>
        <item x="1176"/>
        <item x="931"/>
        <item x="186"/>
        <item x="1175"/>
        <item x="433"/>
        <item x="185"/>
        <item x="1174"/>
        <item x="681"/>
        <item x="432"/>
        <item x="184"/>
        <item x="1072"/>
        <item x="575"/>
        <item x="327"/>
        <item x="79"/>
        <item x="821"/>
        <item x="574"/>
        <item x="326"/>
        <item x="78"/>
        <item x="820"/>
        <item x="573"/>
        <item x="325"/>
        <item x="77"/>
        <item x="1071"/>
        <item x="819"/>
        <item x="572"/>
        <item x="324"/>
        <item x="1070"/>
        <item x="818"/>
        <item x="1069"/>
        <item x="817"/>
        <item x="76"/>
        <item x="1068"/>
        <item x="323"/>
        <item x="75"/>
        <item x="1067"/>
        <item x="571"/>
        <item x="74"/>
        <item x="816"/>
        <item x="570"/>
        <item x="322"/>
        <item x="73"/>
        <item x="815"/>
        <item x="569"/>
        <item x="321"/>
        <item x="72"/>
        <item x="1066"/>
        <item x="814"/>
        <item x="568"/>
        <item x="320"/>
        <item x="813"/>
        <item x="567"/>
        <item x="71"/>
        <item x="1065"/>
        <item x="812"/>
        <item x="70"/>
        <item x="1064"/>
        <item x="319"/>
        <item x="1063"/>
        <item x="566"/>
        <item x="318"/>
        <item x="69"/>
        <item x="565"/>
        <item x="317"/>
        <item x="68"/>
        <item x="811"/>
        <item x="564"/>
        <item x="316"/>
        <item x="67"/>
        <item x="1062"/>
        <item x="810"/>
        <item x="563"/>
        <item x="315"/>
        <item x="1061"/>
        <item x="809"/>
        <item x="1060"/>
        <item x="808"/>
        <item x="66"/>
        <item x="1059"/>
        <item x="314"/>
        <item x="65"/>
        <item x="1058"/>
        <item x="562"/>
        <item x="313"/>
        <item x="64"/>
        <item x="807"/>
        <item x="561"/>
        <item x="312"/>
        <item x="63"/>
        <item x="806"/>
        <item x="560"/>
        <item x="311"/>
        <item x="62"/>
        <item x="1057"/>
        <item x="805"/>
        <item x="559"/>
        <item x="310"/>
        <item x="1056"/>
        <item x="804"/>
        <item x="558"/>
        <item x="1055"/>
        <item x="803"/>
        <item x="1054"/>
        <item x="309"/>
        <item x="61"/>
        <item x="1053"/>
        <item x="557"/>
        <item x="308"/>
        <item x="60"/>
        <item x="556"/>
        <item x="307"/>
        <item x="59"/>
        <item x="1092"/>
        <item x="842"/>
        <item x="595"/>
        <item x="1091"/>
        <item x="346"/>
        <item x="99"/>
        <item x="1090"/>
        <item x="594"/>
        <item x="345"/>
        <item x="98"/>
        <item x="841"/>
        <item x="593"/>
        <item x="97"/>
        <item x="840"/>
        <item x="592"/>
        <item x="344"/>
        <item x="96"/>
        <item x="1089"/>
        <item x="839"/>
        <item x="591"/>
        <item x="343"/>
        <item x="838"/>
        <item x="590"/>
        <item x="1088"/>
        <item x="837"/>
        <item x="95"/>
        <item x="1087"/>
        <item x="342"/>
        <item x="94"/>
        <item x="1086"/>
        <item x="589"/>
        <item x="341"/>
        <item x="93"/>
        <item x="836"/>
        <item x="588"/>
        <item x="340"/>
        <item x="92"/>
        <item x="835"/>
        <item x="587"/>
        <item x="339"/>
        <item x="91"/>
        <item x="1085"/>
        <item x="834"/>
        <item x="586"/>
        <item x="338"/>
        <item x="1084"/>
        <item x="833"/>
        <item x="1083"/>
        <item x="832"/>
        <item x="90"/>
        <item x="1082"/>
        <item x="337"/>
        <item x="89"/>
        <item x="1081"/>
        <item x="585"/>
        <item x="336"/>
        <item x="88"/>
        <item x="831"/>
        <item x="584"/>
        <item x="335"/>
        <item x="87"/>
        <item x="830"/>
        <item x="583"/>
        <item x="334"/>
        <item x="86"/>
        <item x="829"/>
        <item x="582"/>
        <item x="333"/>
        <item x="1080"/>
        <item x="828"/>
        <item x="581"/>
        <item x="1079"/>
        <item x="827"/>
        <item x="85"/>
        <item x="1078"/>
        <item x="332"/>
        <item x="1077"/>
        <item x="580"/>
        <item x="331"/>
        <item x="84"/>
        <item x="826"/>
        <item x="579"/>
        <item x="83"/>
        <item x="1076"/>
        <item x="825"/>
        <item x="578"/>
        <item x="330"/>
        <item x="82"/>
        <item x="824"/>
        <item x="577"/>
        <item x="329"/>
        <item x="1075"/>
        <item x="823"/>
        <item x="576"/>
        <item x="1074"/>
        <item x="822"/>
        <item x="81"/>
        <item x="1073"/>
        <item x="328"/>
        <item x="80"/>
        <item x="864"/>
        <item x="616"/>
        <item x="368"/>
        <item x="119"/>
        <item x="863"/>
        <item x="615"/>
        <item x="367"/>
        <item x="1111"/>
        <item x="862"/>
        <item x="614"/>
        <item x="1110"/>
        <item x="861"/>
        <item x="118"/>
        <item x="1109"/>
        <item x="366"/>
        <item x="117"/>
        <item x="1108"/>
        <item x="613"/>
        <item x="365"/>
        <item x="116"/>
        <item x="860"/>
        <item x="612"/>
        <item x="364"/>
        <item x="115"/>
        <item x="859"/>
        <item x="611"/>
        <item x="363"/>
        <item x="114"/>
        <item x="1107"/>
        <item x="858"/>
        <item x="610"/>
        <item x="362"/>
        <item x="857"/>
        <item x="1106"/>
        <item x="856"/>
        <item x="113"/>
        <item x="1105"/>
        <item x="361"/>
        <item x="112"/>
        <item x="1104"/>
        <item x="609"/>
        <item x="360"/>
        <item x="111"/>
        <item x="855"/>
        <item x="608"/>
        <item x="359"/>
        <item x="110"/>
        <item x="854"/>
        <item x="607"/>
        <item x="358"/>
        <item x="109"/>
        <item x="1103"/>
        <item x="853"/>
        <item x="606"/>
        <item x="357"/>
        <item x="1102"/>
        <item x="852"/>
        <item x="605"/>
        <item x="1101"/>
        <item x="851"/>
        <item x="108"/>
        <item x="1100"/>
        <item x="356"/>
        <item x="1099"/>
        <item x="604"/>
        <item x="355"/>
        <item x="107"/>
        <item x="850"/>
        <item x="603"/>
        <item x="354"/>
        <item x="106"/>
        <item x="849"/>
        <item x="602"/>
        <item x="353"/>
        <item x="105"/>
        <item x="1098"/>
        <item x="848"/>
        <item x="601"/>
        <item x="352"/>
        <item x="1097"/>
        <item x="847"/>
        <item x="600"/>
        <item x="1096"/>
        <item x="846"/>
        <item x="104"/>
        <item x="1095"/>
        <item x="351"/>
        <item x="103"/>
        <item x="1094"/>
        <item x="599"/>
        <item x="350"/>
        <item x="102"/>
        <item x="845"/>
        <item x="598"/>
        <item x="349"/>
        <item x="101"/>
        <item x="844"/>
        <item x="597"/>
        <item x="348"/>
        <item x="100"/>
        <item x="1093"/>
        <item x="843"/>
        <item x="596"/>
        <item x="347"/>
        <item t="default"/>
      </items>
    </pivotField>
    <pivotField showAll="0"/>
    <pivotField showAll="0"/>
    <pivotField showAll="0"/>
    <pivotField showAll="0"/>
    <pivotField dataField="1" showAll="0"/>
    <pivotField numFmtId="10" showAll="0"/>
    <pivotField axis="axisRow" showAll="0">
      <items count="11">
        <item x="9"/>
        <item x="2"/>
        <item x="0"/>
        <item x="3"/>
        <item x="8"/>
        <item x="7"/>
        <item x="1"/>
        <item x="6"/>
        <item x="4"/>
        <item x="5"/>
        <item t="default"/>
      </items>
    </pivotField>
  </pivotFields>
  <rowFields count="1">
    <field x="7"/>
  </rowFields>
  <rowItems count="11">
    <i>
      <x/>
    </i>
    <i>
      <x v="1"/>
    </i>
    <i>
      <x v="2"/>
    </i>
    <i>
      <x v="3"/>
    </i>
    <i>
      <x v="4"/>
    </i>
    <i>
      <x v="5"/>
    </i>
    <i>
      <x v="6"/>
    </i>
    <i>
      <x v="7"/>
    </i>
    <i>
      <x v="8"/>
    </i>
    <i>
      <x v="9"/>
    </i>
    <i t="grand">
      <x/>
    </i>
  </rowItems>
  <colItems count="1">
    <i/>
  </colItems>
  <pageFields count="1">
    <pageField fld="0" hier="-1"/>
  </pageFields>
  <dataFields count="1">
    <dataField name="Count of Volume" fld="5" subtotal="count" baseField="0" baseItem="0"/>
  </dataFields>
  <formats count="12">
    <format dxfId="19">
      <pivotArea type="all" dataOnly="0" outline="0" fieldPosition="0"/>
    </format>
    <format dxfId="18">
      <pivotArea outline="0" collapsedLevelsAreSubtotals="1" fieldPosition="0"/>
    </format>
    <format dxfId="17">
      <pivotArea field="7" type="button" dataOnly="0" labelOnly="1" outline="0" axis="axisRow" fieldPosition="0"/>
    </format>
    <format dxfId="16">
      <pivotArea dataOnly="0" labelOnly="1" fieldPosition="0">
        <references count="1">
          <reference field="7" count="0"/>
        </references>
      </pivotArea>
    </format>
    <format dxfId="15">
      <pivotArea dataOnly="0" labelOnly="1" grandRow="1" outline="0" fieldPosition="0"/>
    </format>
    <format dxfId="14">
      <pivotArea dataOnly="0" labelOnly="1" outline="0" axis="axisValues" fieldPosition="0"/>
    </format>
    <format dxfId="13">
      <pivotArea type="all" dataOnly="0" outline="0" fieldPosition="0"/>
    </format>
    <format dxfId="12">
      <pivotArea outline="0" collapsedLevelsAreSubtotals="1" fieldPosition="0"/>
    </format>
    <format dxfId="11">
      <pivotArea field="7" type="button" dataOnly="0" labelOnly="1" outline="0" axis="axisRow" fieldPosition="0"/>
    </format>
    <format dxfId="10">
      <pivotArea dataOnly="0" labelOnly="1" fieldPosition="0">
        <references count="1">
          <reference field="7" count="0"/>
        </references>
      </pivotArea>
    </format>
    <format dxfId="9">
      <pivotArea dataOnly="0" labelOnly="1" grandRow="1" outline="0" fieldPosition="0"/>
    </format>
    <format dxfId="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nk1" xr10:uid="{A4CF5BAE-A970-42E5-8A23-4FFCB7BEC370}" sourceName="Bank">
  <extLst>
    <x:ext xmlns:x15="http://schemas.microsoft.com/office/spreadsheetml/2010/11/main" uri="{2F2917AC-EB37-4324-AD4E-5DD8C200BD13}">
      <x15:tableSlicerCache tableId="3"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onents1" xr10:uid="{4975E9CF-7B9E-4388-B27E-F0C47C5F246C}" sourceName="Components">
  <extLst>
    <x:ext xmlns:x15="http://schemas.microsoft.com/office/spreadsheetml/2010/11/main" uri="{2F2917AC-EB37-4324-AD4E-5DD8C200BD13}">
      <x15:tableSlicerCache tableId="3"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nks" xr10:uid="{870ED082-20C2-4CC5-814A-41882418D5CA}" sourceName="Banks">
  <extLst>
    <x:ext xmlns:x15="http://schemas.microsoft.com/office/spreadsheetml/2010/11/main" uri="{2F2917AC-EB37-4324-AD4E-5DD8C200BD13}">
      <x15:tableSlicerCache tableId="1" column="1"/>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o" xr10:uid="{86C4B45C-BCA1-4DE0-B918-8D4923F7C9E8}" sourceName="Ratio">
  <extLst>
    <x:ext xmlns:x15="http://schemas.microsoft.com/office/spreadsheetml/2010/11/main" uri="{2F2917AC-EB37-4324-AD4E-5DD8C200BD13}">
      <x15:tableSlicerCache tableId="1" column="1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nk" xr10:uid="{CE33E5B8-DBDB-4F19-86F7-39933093E285}" sourceName="Bank">
  <extLst>
    <x:ext xmlns:x15="http://schemas.microsoft.com/office/spreadsheetml/2010/11/main" uri="{2F2917AC-EB37-4324-AD4E-5DD8C200BD13}">
      <x15:tableSlicerCache tableId="6" column="1"/>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onents" xr10:uid="{057E4318-64F3-4FA8-9814-EFDE1C5BE17C}" sourceName="Components">
  <extLst>
    <x:ext xmlns:x15="http://schemas.microsoft.com/office/spreadsheetml/2010/11/main" uri="{2F2917AC-EB37-4324-AD4E-5DD8C200BD13}">
      <x15:tableSlicerCache tableId="6" column="2"/>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nk2" xr10:uid="{1DCA4D80-F570-4560-9FC0-0D89C5BA4837}" sourceName="Bank">
  <extLst>
    <x:ext xmlns:x15="http://schemas.microsoft.com/office/spreadsheetml/2010/11/main" uri="{2F2917AC-EB37-4324-AD4E-5DD8C200BD13}">
      <x15:tableSlicerCache tableId="7"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onents2" xr10:uid="{F86B016C-1EB3-457D-B602-1FEB2845BA12}" sourceName="Components">
  <extLst>
    <x:ext xmlns:x15="http://schemas.microsoft.com/office/spreadsheetml/2010/11/main" uri="{2F2917AC-EB37-4324-AD4E-5DD8C200BD13}">
      <x15:tableSlicerCache tableId="7" column="2"/>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nk3" xr10:uid="{51116207-CA95-45AD-ADD1-9DF94C3FE520}" sourceName="Bank">
  <extLst>
    <x:ext xmlns:x15="http://schemas.microsoft.com/office/spreadsheetml/2010/11/main" uri="{2F2917AC-EB37-4324-AD4E-5DD8C200BD13}">
      <x15:tableSlicerCache tableId="2"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ank 2" xr10:uid="{BC13180C-96FC-4B5F-ACEF-C05B285925A5}" cache="Slicer_Bank1" caption="Bank" style="SlicerStyleDark1" rowHeight="234950"/>
  <slicer name="Components 2" xr10:uid="{D1463DA1-5FB7-493F-B8DA-492D328FEDA5}" cache="Slicer_Components1" caption="Components" style="SlicerStyleDark1" rowHeight="234950"/>
  <slicer name="Banks 1" xr10:uid="{CCD430F6-7712-418A-B315-494D06D7CD36}" cache="Slicer_Banks" caption="Banks" startItem="4" style="SlicerStyleDark2" rowHeight="234950"/>
  <slicer name="Ratio 1" xr10:uid="{50CEE9B2-4F66-4FA5-8CD1-3CA6FE27C09C}" cache="Slicer_Ratio" caption="Ratio" style="SlicerStyleDark2" rowHeight="234950"/>
  <slicer name="Bank 3" xr10:uid="{C3FD0E3C-0DDA-4B05-87B8-1BFC03B06CFC}" cache="Slicer_Bank" caption="Bank" startItem="5" style="SlicerStyleDark4" rowHeight="234950"/>
  <slicer name="Components 3" xr10:uid="{8448B191-A861-4473-B4F5-D74DF2B87197}" cache="Slicer_Components" caption="Components" startItem="2" style="SlicerStyleDark4" rowHeight="234950"/>
  <slicer name="Bank 5" xr10:uid="{1B2598AB-EBD6-4FC8-B103-DC1229B1488B}" cache="Slicer_Bank2" caption="Bank" startItem="3" style="SlicerStyleDark6" rowHeight="234950"/>
  <slicer name="Components 5" xr10:uid="{8E2D4CBD-606B-429D-BA2C-B734F6BB3A58}" cache="Slicer_Components2" caption="Components" startItem="2" style="SlicerStyleDark6" rowHeight="234950"/>
  <slicer name="Bank 7" xr10:uid="{8997CE6A-452E-4431-97A3-549281E5A983}" cache="Slicer_Bank3" caption="Bank" startItem="1"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ank" xr10:uid="{A344DF61-D291-4466-A798-8C3E84136132}" cache="Slicer_Bank1" caption="Bank" rowHeight="234950"/>
  <slicer name="Components" xr10:uid="{FBF4255F-96F9-4A62-898F-221079BB1BA4}" cache="Slicer_Components1" caption="Components"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anks 2" xr10:uid="{91B3B1CD-657E-45EF-97E5-38A55E9F748A}" cache="Slicer_Banks" caption="Banks" rowHeight="234950"/>
  <slicer name="Ratio" xr10:uid="{003E7745-BF54-4909-A938-96306B269F21}" cache="Slicer_Ratio" caption="Ratio"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ank 1" xr10:uid="{3BAFC1C4-777C-4BC4-A490-0654DB169FAD}" cache="Slicer_Bank" caption="Bank" rowHeight="234950"/>
  <slicer name="Components 1" xr10:uid="{A5ADAEAA-3DFA-48A7-B4CA-F4CF20C52E1B}" cache="Slicer_Components" caption="Components" rowHeight="234950"/>
  <slicer name="Bank 4" xr10:uid="{66FFA3F3-FE90-4B73-87BB-8D996E9E68A9}" cache="Slicer_Bank2" caption="Bank" rowHeight="234950"/>
  <slicer name="Components 4" xr10:uid="{EB926137-1E0D-4927-9AF4-8F42488D7F37}" cache="Slicer_Components2" caption="Components"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ank 6" xr10:uid="{228538FC-324A-455E-B6F6-26A3582D8156}" cache="Slicer_Bank3" caption="Bank"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8D7F36C-79FC-476B-866B-ED325BB5D34E}" name="Table3" displayName="Table3" ref="A1:G22" totalsRowShown="0" headerRowDxfId="86" dataDxfId="84" headerRowBorderDxfId="85" tableBorderDxfId="83" totalsRowBorderDxfId="82">
  <autoFilter ref="A1:G22" xr:uid="{98D7F36C-79FC-476B-866B-ED325BB5D34E}">
    <filterColumn colId="0">
      <filters>
        <filter val="BOB"/>
      </filters>
    </filterColumn>
  </autoFilter>
  <tableColumns count="7">
    <tableColumn id="1" xr3:uid="{96F4FB66-3239-46FE-9F09-AE5D41899955}" name="Bank" dataDxfId="81" totalsRowDxfId="80"/>
    <tableColumn id="2" xr3:uid="{C4461C1D-035B-4C1C-9FF1-160D956C8381}" name="Components" dataDxfId="79" totalsRowDxfId="78"/>
    <tableColumn id="8" xr3:uid="{58690455-9E15-47B6-BC28-404319EC07D5}" name="Mar-19" dataDxfId="77" totalsRowDxfId="76"/>
    <tableColumn id="13" xr3:uid="{D2B2FAB6-1DA6-4F26-A121-1EB8CCA43AAD}" name="Mar-20" dataDxfId="75" totalsRowDxfId="74"/>
    <tableColumn id="14" xr3:uid="{FCC3C237-245D-47E2-AE05-6DFB8F83321F}" name="Mar-21" dataDxfId="73" totalsRowDxfId="72"/>
    <tableColumn id="15" xr3:uid="{82904E90-A994-4D8F-93B9-B62E2A0FC9F5}" name="Mar-22" dataDxfId="71" totalsRowDxfId="70"/>
    <tableColumn id="16" xr3:uid="{C5B7527E-44A4-4E13-BB51-8B180527B1CE}" name="Mar-23" dataDxfId="69" totalsRowDxfId="6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0A8D2F-174B-4EC1-BF01-012A590D3130}" name="Table1" displayName="Table1" ref="A1:G22" totalsRowShown="0" headerRowDxfId="67" dataDxfId="65" headerRowBorderDxfId="66" tableBorderDxfId="64" totalsRowBorderDxfId="63">
  <autoFilter ref="A1:G22" xr:uid="{4D0A8D2F-174B-4EC1-BF01-012A590D3130}">
    <filterColumn colId="0">
      <filters>
        <filter val="SBI"/>
      </filters>
    </filterColumn>
  </autoFilter>
  <tableColumns count="7">
    <tableColumn id="1" xr3:uid="{F55C13CD-AE5A-4537-92DA-196AC74665D9}" name="Banks" dataDxfId="62"/>
    <tableColumn id="14" xr3:uid="{FA636177-5E19-4349-BEEB-4762ADD684FD}" name="Ratio" dataDxfId="61"/>
    <tableColumn id="8" xr3:uid="{94E26172-1FB4-4C58-B67B-B9AB02B0162C}" name="Mar-19" dataDxfId="60"/>
    <tableColumn id="9" xr3:uid="{35CA51C6-1155-45A9-AD73-641A6FAB30C3}" name="Mar-20" dataDxfId="59"/>
    <tableColumn id="10" xr3:uid="{3DFF0F1C-61E5-442F-8280-E7179DC31F3D}" name="Mar-21" dataDxfId="58"/>
    <tableColumn id="11" xr3:uid="{029B24B6-9152-46D0-9653-9D5F49694652}" name="Mar-22" dataDxfId="57"/>
    <tableColumn id="12" xr3:uid="{0DF7A9F4-ADEF-47D1-B77F-7A3F82326AC1}" name="Mar-23" dataDxfId="5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0B381E5-79DA-41E9-BCF0-16E8A3EC2E0E}" name="Table5" displayName="Table5" ref="A1:G78" totalsRowShown="0" headerRowDxfId="55" dataDxfId="53" headerRowBorderDxfId="54" tableBorderDxfId="52" totalsRowBorderDxfId="51">
  <autoFilter ref="A1:G78" xr:uid="{A0B381E5-79DA-41E9-BCF0-16E8A3EC2E0E}"/>
  <tableColumns count="7">
    <tableColumn id="1" xr3:uid="{B721A3BB-000F-498E-94F8-5B96324AB58C}" name="Bank" dataDxfId="50"/>
    <tableColumn id="2" xr3:uid="{18B933E7-D98E-4D05-B9DD-D95C28CD717A}" name="Components" dataDxfId="49"/>
    <tableColumn id="3" xr3:uid="{CA768384-9F76-4341-8292-D8A1C26C9C7A}" name="Mar-23" dataDxfId="48">
      <calculatedColumnFormula>VLOOKUP($B2,BOI!$A:$P,7,0)</calculatedColumnFormula>
    </tableColumn>
    <tableColumn id="4" xr3:uid="{75E901CD-EE3E-4309-B4D5-99057BE2C564}" name="Mar-22" dataDxfId="47">
      <calculatedColumnFormula>VLOOKUP($B2,BOI!$A:$P,8,0)</calculatedColumnFormula>
    </tableColumn>
    <tableColumn id="5" xr3:uid="{35D6403E-6D8E-41AC-B0BA-80B15EBCE372}" name="Mar-21" dataDxfId="46">
      <calculatedColumnFormula>VLOOKUP($B2,BOI!$A:$P,9,0)</calculatedColumnFormula>
    </tableColumn>
    <tableColumn id="6" xr3:uid="{2C9A2885-729A-4388-8B8A-09199DA2259D}" name="Mar-20" dataDxfId="45">
      <calculatedColumnFormula>VLOOKUP($B2,BOI!$A:$P,10,0)</calculatedColumnFormula>
    </tableColumn>
    <tableColumn id="7" xr3:uid="{296FEAD3-52C6-47C3-BCF3-84C27C17EF2B}" name="Mar-19" dataDxfId="44">
      <calculatedColumnFormula>VLOOKUP($B2,BOI!$A:$P,11,0)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7936CB-3095-48C1-A378-B806EAAC6236}" name="Table6" displayName="Table6" ref="J1:P29" totalsRowShown="0" headerRowDxfId="43" dataDxfId="41" headerRowBorderDxfId="42" tableBorderDxfId="40" totalsRowBorderDxfId="39">
  <autoFilter ref="J1:P29" xr:uid="{1F7936CB-3095-48C1-A378-B806EAAC6236}">
    <filterColumn colId="0">
      <filters>
        <filter val="SBI"/>
      </filters>
    </filterColumn>
  </autoFilter>
  <tableColumns count="7">
    <tableColumn id="1" xr3:uid="{2BFC6418-C05B-4DE3-B4FF-DB383952D222}" name="Bank" dataDxfId="38"/>
    <tableColumn id="2" xr3:uid="{0DF4EB12-D29A-4825-971D-97E6B0961C05}" name="Components" dataDxfId="37"/>
    <tableColumn id="3" xr3:uid="{89DFB215-0C2B-4598-ADAB-78C589C6C3D4}" name="Mar-23" dataDxfId="36"/>
    <tableColumn id="4" xr3:uid="{6A0C6D24-17F9-489F-903E-E438F3DEA3FC}" name="Mar-22" dataDxfId="35"/>
    <tableColumn id="5" xr3:uid="{3F5E1673-CFB0-4632-814B-8E4C26528225}" name="Mar-21" dataDxfId="34"/>
    <tableColumn id="6" xr3:uid="{1F47A2D3-3097-4028-B475-90E64ABA58A9}" name="Mar-20" dataDxfId="33"/>
    <tableColumn id="7" xr3:uid="{68DF5E70-DAC8-41CD-B27A-1035030BD1A2}" name="Mar-19" dataDxfId="3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45430E4-3DE0-4D49-B003-C7FB255A0FFE}" name="Table7" displayName="Table7" ref="R48:X83" totalsRowShown="0" headerRowDxfId="31" dataDxfId="29" headerRowBorderDxfId="30" tableBorderDxfId="28" totalsRowBorderDxfId="27">
  <autoFilter ref="R48:X83" xr:uid="{845430E4-3DE0-4D49-B003-C7FB255A0FFE}">
    <filterColumn colId="0">
      <filters>
        <filter val="SBI"/>
      </filters>
    </filterColumn>
  </autoFilter>
  <tableColumns count="7">
    <tableColumn id="1" xr3:uid="{C7169636-A3D0-45A7-9449-2758A43E2CE8}" name="Bank" dataDxfId="26"/>
    <tableColumn id="2" xr3:uid="{2600CB53-2C57-44C8-9DF8-A84F6828C919}" name="Components" dataDxfId="25"/>
    <tableColumn id="3" xr3:uid="{13207725-84E1-42F4-9844-5E2DD3008A63}" name="Mar-23" dataDxfId="24"/>
    <tableColumn id="4" xr3:uid="{370D79F7-FA33-415A-AF21-B2335CAE98FA}" name="Mar-22" dataDxfId="23"/>
    <tableColumn id="5" xr3:uid="{0BA3F7C9-659E-4F17-B9A2-6E3B8D84E372}" name="Mar-21" dataDxfId="22"/>
    <tableColumn id="6" xr3:uid="{B1151295-BAEC-4F69-92B4-8EC9D7E3A520}" name="Mar-20" dataDxfId="21"/>
    <tableColumn id="7" xr3:uid="{8B4AE3E0-A6A4-46EA-AF7C-5B74241D5B57}" name="Mar-19" dataDxfId="2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40E7F76-FED9-48FE-AE70-1C7A6767AD15}" name="Table2" displayName="Table2" ref="A1:D1730" totalsRowShown="0" headerRowDxfId="7" headerRowBorderDxfId="6" tableBorderDxfId="5" totalsRowBorderDxfId="4">
  <autoFilter ref="A1:D1730" xr:uid="{D40E7F76-FED9-48FE-AE70-1C7A6767AD15}">
    <filterColumn colId="0">
      <filters>
        <filter val="SBI"/>
      </filters>
    </filterColumn>
  </autoFilter>
  <tableColumns count="4">
    <tableColumn id="1" xr3:uid="{D3167DBF-6866-4303-A206-E649483D14F7}" name="Bank" dataDxfId="3"/>
    <tableColumn id="2" xr3:uid="{103C0EAB-C79C-4E7D-908E-87355BD53EE9}" name="Date" dataDxfId="2"/>
    <tableColumn id="3" xr3:uid="{9E3E3DEF-AA15-4E2C-85B8-F904835D21EE}" name="Actual" dataDxfId="1"/>
    <tableColumn id="4" xr3:uid="{D884D2CC-A741-4BB0-A2AE-B43319BAE649}" name="Predicte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5">
    <wetp:webextensionref xmlns:r="http://schemas.openxmlformats.org/officeDocument/2006/relationships" r:id="rId1"/>
  </wetp:taskpane>
  <wetp:taskpane dockstate="right" visibility="0" width="438" row="6">
    <wetp:webextensionref xmlns:r="http://schemas.openxmlformats.org/officeDocument/2006/relationships" r:id="rId2"/>
  </wetp:taskpane>
</wetp:taskpanes>
</file>

<file path=xl/webextensions/webextension1.xml><?xml version="1.0" encoding="utf-8"?>
<we:webextension xmlns:we="http://schemas.microsoft.com/office/webextensions/webextension/2010/11" id="{3BF6C2E2-FD47-4F47-BCC6-B9959D0E051D}">
  <we:reference id="wa200005271" version="2.4.4.0" store="en-US" storeType="OMEX"/>
  <we:alternateReferences>
    <we:reference id="wa200005271" version="2.4.4.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ebextensions/webextension2.xml><?xml version="1.0" encoding="utf-8"?>
<we:webextension xmlns:we="http://schemas.microsoft.com/office/webextensions/webextension/2010/11" id="{4263368F-B278-43CB-9D95-647997FDE523}">
  <we:reference id="wa200005502" version="1.0.0.11" store="en-IN" storeType="OMEX"/>
  <we:alternateReferences>
    <we:reference id="WA200005502" version="1.0.0.11" store="WA200005502" storeType="OMEX"/>
  </we:alternateReferences>
  <we:properties>
    <we:property name="docId" value="&quot;QoreWrDyzWRNaw5hPI18t&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drawing" Target="../drawings/drawing5.xml"/><Relationship Id="rId5" Type="http://schemas.microsoft.com/office/2007/relationships/slicer" Target="../slicers/slicer4.xml"/><Relationship Id="rId4" Type="http://schemas.openxmlformats.org/officeDocument/2006/relationships/table" Target="../tables/table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xml"/></Relationships>
</file>

<file path=xl/worksheets/_rels/sheet1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6.xml"/><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B4432-E769-4A6E-9C18-969645689258}">
  <dimension ref="V1:V7"/>
  <sheetViews>
    <sheetView showGridLines="0" zoomScaleNormal="100" workbookViewId="0">
      <selection activeCell="S1" sqref="S1"/>
    </sheetView>
  </sheetViews>
  <sheetFormatPr defaultRowHeight="14.4" x14ac:dyDescent="0.3"/>
  <cols>
    <col min="1" max="16384" width="8.88671875" style="124"/>
  </cols>
  <sheetData>
    <row r="1" spans="22:22" s="123" customFormat="1" ht="31.8" customHeight="1" x14ac:dyDescent="0.3"/>
    <row r="7" spans="22:22" x14ac:dyDescent="0.3">
      <c r="V7"/>
    </row>
  </sheetData>
  <pageMargins left="0.7" right="0.7" top="0.75" bottom="0.75" header="0.3" footer="0.3"/>
  <pageSetup scale="30" orientation="portrait" r:id="rId1"/>
  <drawing r:id="rId2"/>
  <extLs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FF717-F98A-42B2-9240-1D023DBFCE07}">
  <dimension ref="A1:F31"/>
  <sheetViews>
    <sheetView tabSelected="1" topLeftCell="A12" workbookViewId="0">
      <selection activeCell="H15" sqref="H15"/>
    </sheetView>
  </sheetViews>
  <sheetFormatPr defaultRowHeight="14.4" x14ac:dyDescent="0.3"/>
  <cols>
    <col min="1" max="1" width="81.109375" style="1" bestFit="1" customWidth="1"/>
    <col min="2" max="3" width="12.6640625" style="1" bestFit="1" customWidth="1"/>
    <col min="4" max="4" width="15.21875" style="1" bestFit="1" customWidth="1"/>
    <col min="5" max="5" width="6.6640625" style="1" bestFit="1" customWidth="1"/>
    <col min="6" max="6" width="12.6640625" style="1" bestFit="1" customWidth="1"/>
    <col min="7" max="16384" width="8.88671875" style="1"/>
  </cols>
  <sheetData>
    <row r="1" spans="1:3" ht="18" x14ac:dyDescent="0.3">
      <c r="A1" s="160" t="s">
        <v>2377</v>
      </c>
      <c r="B1" s="161"/>
      <c r="C1" s="162"/>
    </row>
    <row r="2" spans="1:3" x14ac:dyDescent="0.3">
      <c r="A2" s="163" t="s">
        <v>2378</v>
      </c>
      <c r="B2" s="164">
        <v>2023</v>
      </c>
      <c r="C2" s="165">
        <v>2022</v>
      </c>
    </row>
    <row r="3" spans="1:3" ht="18" x14ac:dyDescent="0.3">
      <c r="A3" s="166" t="s">
        <v>2379</v>
      </c>
      <c r="B3" s="167">
        <v>77920</v>
      </c>
      <c r="C3" s="168">
        <v>51330</v>
      </c>
    </row>
    <row r="4" spans="1:3" ht="18" x14ac:dyDescent="0.3">
      <c r="A4" s="166" t="s">
        <v>2380</v>
      </c>
      <c r="B4" s="167">
        <v>60280</v>
      </c>
      <c r="C4" s="168">
        <v>38390</v>
      </c>
    </row>
    <row r="5" spans="1:3" ht="18" x14ac:dyDescent="0.3">
      <c r="A5" s="166" t="s">
        <v>2381</v>
      </c>
      <c r="B5" s="167">
        <v>17640</v>
      </c>
      <c r="C5" s="168">
        <v>12940</v>
      </c>
    </row>
    <row r="6" spans="1:3" ht="18" x14ac:dyDescent="0.3">
      <c r="A6" s="166" t="s">
        <v>2382</v>
      </c>
      <c r="B6" s="167">
        <v>4820</v>
      </c>
      <c r="C6" s="168">
        <v>3220</v>
      </c>
    </row>
    <row r="7" spans="1:3" ht="18" x14ac:dyDescent="0.3">
      <c r="A7" s="166" t="s">
        <v>11</v>
      </c>
      <c r="B7" s="167">
        <v>13000</v>
      </c>
      <c r="C7" s="168">
        <v>8490</v>
      </c>
    </row>
    <row r="8" spans="1:3" ht="18" x14ac:dyDescent="0.3">
      <c r="A8" s="166" t="s">
        <v>2383</v>
      </c>
      <c r="B8" s="167">
        <v>-328</v>
      </c>
      <c r="C8" s="168">
        <v>-58</v>
      </c>
    </row>
    <row r="9" spans="1:3" ht="18" x14ac:dyDescent="0.3">
      <c r="A9" s="166" t="s">
        <v>2384</v>
      </c>
      <c r="B9" s="167">
        <v>25180</v>
      </c>
      <c r="C9" s="168">
        <v>21720</v>
      </c>
    </row>
    <row r="10" spans="1:3" ht="18" x14ac:dyDescent="0.3">
      <c r="A10" s="166" t="s">
        <v>2385</v>
      </c>
      <c r="B10" s="167">
        <v>78080</v>
      </c>
      <c r="C10" s="168">
        <v>61880</v>
      </c>
    </row>
    <row r="11" spans="1:3" ht="18" x14ac:dyDescent="0.3">
      <c r="A11" s="166" t="s">
        <v>2386</v>
      </c>
      <c r="B11" s="167">
        <v>535480</v>
      </c>
      <c r="C11" s="168">
        <v>482680</v>
      </c>
    </row>
    <row r="12" spans="1:3" ht="18" x14ac:dyDescent="0.3">
      <c r="A12" s="166" t="s">
        <v>2387</v>
      </c>
      <c r="B12" s="167">
        <v>1310</v>
      </c>
      <c r="C12" s="168">
        <v>740</v>
      </c>
    </row>
    <row r="13" spans="1:3" ht="18" x14ac:dyDescent="0.3">
      <c r="A13" s="166" t="s">
        <v>2388</v>
      </c>
      <c r="B13" s="167">
        <v>673610</v>
      </c>
      <c r="C13" s="168">
        <v>591670</v>
      </c>
    </row>
    <row r="14" spans="1:3" ht="18" x14ac:dyDescent="0.3">
      <c r="A14" s="166" t="s">
        <v>2389</v>
      </c>
      <c r="B14" s="167">
        <v>84430</v>
      </c>
      <c r="C14" s="168">
        <v>119320</v>
      </c>
    </row>
    <row r="15" spans="1:3" ht="18" x14ac:dyDescent="0.3">
      <c r="A15" s="166" t="s">
        <v>2390</v>
      </c>
      <c r="B15" s="167">
        <v>499080</v>
      </c>
      <c r="C15" s="168">
        <v>433030</v>
      </c>
    </row>
    <row r="16" spans="1:3" ht="18.600000000000001" thickBot="1" x14ac:dyDescent="0.35">
      <c r="A16" s="169" t="s">
        <v>2391</v>
      </c>
      <c r="B16" s="170">
        <v>72650</v>
      </c>
      <c r="C16" s="171">
        <v>36780</v>
      </c>
    </row>
    <row r="20" spans="1:6" ht="18" x14ac:dyDescent="0.3">
      <c r="A20" s="172" t="s">
        <v>2392</v>
      </c>
      <c r="B20" s="173">
        <v>2023</v>
      </c>
      <c r="C20" s="173">
        <v>2022</v>
      </c>
      <c r="D20" s="174"/>
      <c r="E20" s="174"/>
      <c r="F20" s="174"/>
    </row>
    <row r="21" spans="1:6" ht="18" x14ac:dyDescent="0.3">
      <c r="A21" s="172"/>
      <c r="B21" s="173"/>
      <c r="C21" s="173"/>
      <c r="D21" s="174">
        <v>1</v>
      </c>
      <c r="E21" s="174">
        <v>-4.82</v>
      </c>
      <c r="F21" s="174">
        <v>-4.82</v>
      </c>
    </row>
    <row r="22" spans="1:6" ht="18" x14ac:dyDescent="0.3">
      <c r="A22" s="175" t="s">
        <v>2393</v>
      </c>
      <c r="B22" s="173">
        <f>B9/B3</f>
        <v>0.32315195071868585</v>
      </c>
      <c r="C22" s="173">
        <f>C9/C3</f>
        <v>0.42314436002337813</v>
      </c>
      <c r="D22" s="174">
        <f>B22/C22</f>
        <v>0.76369197193324789</v>
      </c>
      <c r="E22" s="174">
        <v>0.92</v>
      </c>
      <c r="F22" s="174">
        <f>D22*E22</f>
        <v>0.7025966141785881</v>
      </c>
    </row>
    <row r="23" spans="1:6" ht="18" x14ac:dyDescent="0.3">
      <c r="A23" s="175" t="s">
        <v>2394</v>
      </c>
      <c r="B23" s="173">
        <f>B4/B3</f>
        <v>0.77361396303901442</v>
      </c>
      <c r="C23" s="173">
        <f>C4/C3</f>
        <v>0.74790570816286772</v>
      </c>
      <c r="D23" s="174">
        <f>C23/B23</f>
        <v>0.96676862607914149</v>
      </c>
      <c r="E23" s="174">
        <v>0.52800000000000002</v>
      </c>
      <c r="F23" s="174">
        <f t="shared" ref="F23:F29" si="0">D23*E23</f>
        <v>0.51045383456978677</v>
      </c>
    </row>
    <row r="24" spans="1:6" ht="36" x14ac:dyDescent="0.3">
      <c r="A24" s="175" t="s">
        <v>2395</v>
      </c>
      <c r="B24" s="173">
        <f>1-((B10+B12)/B13)</f>
        <v>0.88214248600822431</v>
      </c>
      <c r="C24" s="173">
        <f>1-((C10+C12)/C13)</f>
        <v>0.89416397654097723</v>
      </c>
      <c r="D24" s="174">
        <f>B24/C24</f>
        <v>0.98655560853697399</v>
      </c>
      <c r="E24" s="174">
        <v>0.40400000000000003</v>
      </c>
      <c r="F24" s="174">
        <f t="shared" si="0"/>
        <v>0.39856846584893751</v>
      </c>
    </row>
    <row r="25" spans="1:6" ht="18" x14ac:dyDescent="0.3">
      <c r="A25" s="175" t="s">
        <v>2396</v>
      </c>
      <c r="B25" s="173">
        <f>B3</f>
        <v>77920</v>
      </c>
      <c r="C25" s="173">
        <f>C3</f>
        <v>51330</v>
      </c>
      <c r="D25" s="174">
        <f>B25/C25</f>
        <v>1.5180206506916034</v>
      </c>
      <c r="E25" s="174">
        <v>0.89200000000000002</v>
      </c>
      <c r="F25" s="174">
        <f t="shared" si="0"/>
        <v>1.3540744204169102</v>
      </c>
    </row>
    <row r="26" spans="1:6" ht="36" x14ac:dyDescent="0.3">
      <c r="A26" s="175" t="s">
        <v>2397</v>
      </c>
      <c r="B26" s="173">
        <f>B7/(B7+B11)</f>
        <v>2.3701866977829639E-2</v>
      </c>
      <c r="C26" s="173">
        <f>C7/(C7+C11)</f>
        <v>1.7285257650100781E-2</v>
      </c>
      <c r="D26" s="174">
        <f>C26/B26</f>
        <v>0.72927831660979048</v>
      </c>
      <c r="E26" s="174">
        <v>0.115</v>
      </c>
      <c r="F26" s="174">
        <f t="shared" si="0"/>
        <v>8.3867006410125913E-2</v>
      </c>
    </row>
    <row r="27" spans="1:6" ht="18" x14ac:dyDescent="0.3">
      <c r="A27" s="175" t="s">
        <v>2398</v>
      </c>
      <c r="B27" s="173">
        <f>B6/B3</f>
        <v>6.1858316221765915E-2</v>
      </c>
      <c r="C27" s="173">
        <f>C6/C3</f>
        <v>6.2731346191311127E-2</v>
      </c>
      <c r="D27" s="174">
        <f>B27/C27</f>
        <v>0.98608303467802616</v>
      </c>
      <c r="E27" s="174">
        <v>-0.17199999999999999</v>
      </c>
      <c r="F27" s="174">
        <f t="shared" si="0"/>
        <v>-0.16960628196462049</v>
      </c>
    </row>
    <row r="28" spans="1:6" ht="36" x14ac:dyDescent="0.3">
      <c r="A28" s="175" t="s">
        <v>2399</v>
      </c>
      <c r="B28" s="173">
        <f>(B14+B15)/B13</f>
        <v>0.8662430783390983</v>
      </c>
      <c r="C28" s="173">
        <f>(C14+C15)/C13</f>
        <v>0.93354403637162608</v>
      </c>
      <c r="D28" s="174">
        <f>B28/C28</f>
        <v>0.92790810565926363</v>
      </c>
      <c r="E28" s="174">
        <v>-0.32700000000000001</v>
      </c>
      <c r="F28" s="174">
        <f t="shared" si="0"/>
        <v>-0.30342595055057919</v>
      </c>
    </row>
    <row r="29" spans="1:6" ht="36" x14ac:dyDescent="0.3">
      <c r="A29" s="175" t="s">
        <v>2400</v>
      </c>
      <c r="B29" s="173">
        <f>(B8-B16)/B13</f>
        <v>-0.1083386529297368</v>
      </c>
      <c r="C29" s="173">
        <f>(C8-C16)/C13</f>
        <v>-6.226105768418206E-2</v>
      </c>
      <c r="D29" s="174">
        <v>-0.1083386529297368</v>
      </c>
      <c r="E29" s="174">
        <v>4.6790000000000003</v>
      </c>
      <c r="F29" s="174">
        <f t="shared" si="0"/>
        <v>-0.50691655705823846</v>
      </c>
    </row>
    <row r="31" spans="1:6" x14ac:dyDescent="0.3">
      <c r="D31" s="10" t="s">
        <v>2401</v>
      </c>
      <c r="F31" s="176">
        <f>SUM(F21:F29)</f>
        <v>-2.7503884481490903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C41BE-37B0-40F5-AAC2-EE15BAEB0E2A}">
  <dimension ref="A1:K21"/>
  <sheetViews>
    <sheetView workbookViewId="0"/>
  </sheetViews>
  <sheetFormatPr defaultRowHeight="14.4" x14ac:dyDescent="0.3"/>
  <cols>
    <col min="1" max="1" width="22.33203125" customWidth="1"/>
    <col min="2" max="2" width="14.77734375" bestFit="1" customWidth="1"/>
    <col min="7" max="7" width="59.5546875" bestFit="1" customWidth="1"/>
  </cols>
  <sheetData>
    <row r="1" spans="1:7" ht="18" x14ac:dyDescent="0.35">
      <c r="A1" s="150" t="s">
        <v>2377</v>
      </c>
      <c r="B1" s="85"/>
    </row>
    <row r="2" spans="1:7" ht="18" x14ac:dyDescent="0.35">
      <c r="A2" s="151" t="s">
        <v>2402</v>
      </c>
      <c r="B2" s="152">
        <v>2023</v>
      </c>
    </row>
    <row r="3" spans="1:7" ht="18" x14ac:dyDescent="0.35">
      <c r="A3" s="153" t="s">
        <v>2379</v>
      </c>
      <c r="B3" s="154">
        <v>77920</v>
      </c>
    </row>
    <row r="4" spans="1:7" ht="18" x14ac:dyDescent="0.35">
      <c r="A4" s="153" t="s">
        <v>2403</v>
      </c>
      <c r="B4" s="154">
        <v>5990</v>
      </c>
    </row>
    <row r="5" spans="1:7" ht="18" x14ac:dyDescent="0.35">
      <c r="A5" s="153" t="s">
        <v>2404</v>
      </c>
      <c r="B5" s="154">
        <v>3044669</v>
      </c>
    </row>
    <row r="6" spans="1:7" ht="18" x14ac:dyDescent="0.35">
      <c r="A6" s="153" t="s">
        <v>2405</v>
      </c>
      <c r="B6" s="154">
        <v>600570</v>
      </c>
    </row>
    <row r="7" spans="1:7" ht="18" x14ac:dyDescent="0.35">
      <c r="A7" s="153" t="s">
        <v>2385</v>
      </c>
      <c r="B7" s="154">
        <v>78080</v>
      </c>
    </row>
    <row r="8" spans="1:7" ht="18" x14ac:dyDescent="0.35">
      <c r="A8" s="153" t="s">
        <v>2388</v>
      </c>
      <c r="B8" s="154">
        <v>673610</v>
      </c>
    </row>
    <row r="9" spans="1:7" ht="18" x14ac:dyDescent="0.35">
      <c r="A9" s="153" t="s">
        <v>2389</v>
      </c>
      <c r="B9" s="154">
        <v>84430</v>
      </c>
    </row>
    <row r="10" spans="1:7" ht="18" x14ac:dyDescent="0.35">
      <c r="A10" s="153" t="s">
        <v>2406</v>
      </c>
      <c r="B10" s="154">
        <v>-268300</v>
      </c>
    </row>
    <row r="11" spans="1:7" ht="18" x14ac:dyDescent="0.35">
      <c r="A11" s="153" t="s">
        <v>2407</v>
      </c>
      <c r="B11" s="154">
        <v>13670</v>
      </c>
    </row>
    <row r="15" spans="1:7" x14ac:dyDescent="0.3">
      <c r="A15" s="155" t="s">
        <v>2408</v>
      </c>
      <c r="B15" s="155">
        <f>(B7-B9)/B8</f>
        <v>-9.4268196731046149E-3</v>
      </c>
      <c r="C15" s="155">
        <v>1.2</v>
      </c>
      <c r="D15" s="155">
        <f>B15*C15</f>
        <v>-1.1312183607725538E-2</v>
      </c>
      <c r="G15" s="149" t="s">
        <v>2409</v>
      </c>
    </row>
    <row r="16" spans="1:7" x14ac:dyDescent="0.3">
      <c r="A16" s="155" t="s">
        <v>2410</v>
      </c>
      <c r="B16" s="155">
        <f>B4/B8</f>
        <v>8.8923858018734869E-3</v>
      </c>
      <c r="C16" s="155">
        <v>1.4</v>
      </c>
      <c r="D16" s="155">
        <f t="shared" ref="D16:D19" si="0">B16*C16</f>
        <v>1.244934012262288E-2</v>
      </c>
      <c r="G16" s="149" t="s">
        <v>2411</v>
      </c>
    </row>
    <row r="17" spans="1:11" x14ac:dyDescent="0.3">
      <c r="A17" s="155" t="s">
        <v>2412</v>
      </c>
      <c r="B17" s="155">
        <f>(B11-B10)/B8</f>
        <v>0.41859532964178087</v>
      </c>
      <c r="C17" s="155">
        <v>3.3</v>
      </c>
      <c r="D17" s="155">
        <f t="shared" si="0"/>
        <v>1.3813645878178769</v>
      </c>
      <c r="G17" s="149" t="s">
        <v>2413</v>
      </c>
    </row>
    <row r="18" spans="1:11" x14ac:dyDescent="0.3">
      <c r="A18" s="155" t="s">
        <v>2414</v>
      </c>
      <c r="B18" s="155">
        <f>B5/B6</f>
        <v>5.0696321827597117</v>
      </c>
      <c r="C18" s="155">
        <v>0.6</v>
      </c>
      <c r="D18" s="155">
        <f t="shared" si="0"/>
        <v>3.0417793096558268</v>
      </c>
      <c r="G18" s="149" t="s">
        <v>2415</v>
      </c>
    </row>
    <row r="19" spans="1:11" x14ac:dyDescent="0.3">
      <c r="A19" s="155" t="s">
        <v>2416</v>
      </c>
      <c r="B19" s="155">
        <f>B3/B8</f>
        <v>0.11567524235091521</v>
      </c>
      <c r="C19" s="155">
        <v>1</v>
      </c>
      <c r="D19" s="155">
        <f t="shared" si="0"/>
        <v>0.11567524235091521</v>
      </c>
      <c r="G19" s="156" t="s">
        <v>2417</v>
      </c>
      <c r="H19" s="157"/>
      <c r="I19" s="158"/>
      <c r="J19" s="157"/>
      <c r="K19" s="158"/>
    </row>
    <row r="21" spans="1:11" x14ac:dyDescent="0.3">
      <c r="B21" s="148" t="s">
        <v>2418</v>
      </c>
      <c r="D21" s="149">
        <f>SUM(D15:D19)</f>
        <v>4.5399562963395157</v>
      </c>
      <c r="E21" s="15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613EE-02B4-46CF-A443-D846EEED5958}">
  <dimension ref="A1:G49"/>
  <sheetViews>
    <sheetView workbookViewId="0">
      <selection activeCell="D6" sqref="D6"/>
    </sheetView>
  </sheetViews>
  <sheetFormatPr defaultRowHeight="14.4" x14ac:dyDescent="0.3"/>
  <cols>
    <col min="1" max="1" width="9.6640625" bestFit="1" customWidth="1"/>
    <col min="2" max="2" width="40.21875" bestFit="1" customWidth="1"/>
    <col min="3" max="7" width="9.88671875" bestFit="1" customWidth="1"/>
  </cols>
  <sheetData>
    <row r="1" spans="1:7" x14ac:dyDescent="0.3">
      <c r="A1" s="89" t="s">
        <v>66</v>
      </c>
      <c r="B1" s="31" t="s">
        <v>73</v>
      </c>
      <c r="C1" s="7" t="s">
        <v>63</v>
      </c>
      <c r="D1" s="7" t="s">
        <v>62</v>
      </c>
      <c r="E1" s="7" t="s">
        <v>61</v>
      </c>
      <c r="F1" s="7" t="s">
        <v>60</v>
      </c>
      <c r="G1" s="7" t="s">
        <v>59</v>
      </c>
    </row>
    <row r="2" spans="1:7" hidden="1" x14ac:dyDescent="0.3">
      <c r="A2" s="90" t="s">
        <v>44</v>
      </c>
      <c r="B2" s="8" t="s">
        <v>7</v>
      </c>
      <c r="C2" s="91">
        <v>1</v>
      </c>
      <c r="D2" s="91">
        <v>1.1128657896086505</v>
      </c>
      <c r="E2" s="91">
        <v>1.1652634379493672</v>
      </c>
      <c r="F2" s="91">
        <v>1.2306883758726068</v>
      </c>
      <c r="G2" s="91">
        <v>1.4314975328963284</v>
      </c>
    </row>
    <row r="3" spans="1:7" hidden="1" x14ac:dyDescent="0.3">
      <c r="A3" s="90" t="s">
        <v>44</v>
      </c>
      <c r="B3" s="11" t="s">
        <v>20</v>
      </c>
      <c r="C3" s="92">
        <v>1</v>
      </c>
      <c r="D3" s="92">
        <v>1.0678091873320017</v>
      </c>
      <c r="E3" s="92">
        <v>1.1020696371988268</v>
      </c>
      <c r="F3" s="92">
        <v>1.1312461218206102</v>
      </c>
      <c r="G3" s="92">
        <v>1.2722724057927293</v>
      </c>
    </row>
    <row r="4" spans="1:7" hidden="1" x14ac:dyDescent="0.3">
      <c r="A4" s="90" t="s">
        <v>44</v>
      </c>
      <c r="B4" s="13" t="s">
        <v>27</v>
      </c>
      <c r="C4" s="93">
        <v>1</v>
      </c>
      <c r="D4" s="93">
        <v>1.49699799517376</v>
      </c>
      <c r="E4" s="93">
        <v>2.7538513078481399</v>
      </c>
      <c r="F4" s="93">
        <v>5.6886839859923901</v>
      </c>
      <c r="G4" s="93">
        <v>9.95117750825748</v>
      </c>
    </row>
    <row r="5" spans="1:7" ht="15" hidden="1" thickBot="1" x14ac:dyDescent="0.35">
      <c r="A5" s="90" t="s">
        <v>67</v>
      </c>
      <c r="B5" s="8" t="s">
        <v>7</v>
      </c>
      <c r="C5" s="94">
        <v>1</v>
      </c>
      <c r="D5" s="95">
        <v>1.134312637773998</v>
      </c>
      <c r="E5" s="96">
        <v>1.7258384278502346</v>
      </c>
      <c r="F5" s="96">
        <v>1.7368415524626986</v>
      </c>
      <c r="G5" s="96">
        <v>2.0492268809173835</v>
      </c>
    </row>
    <row r="6" spans="1:7" ht="15" hidden="1" thickBot="1" x14ac:dyDescent="0.35">
      <c r="A6" s="90" t="s">
        <v>67</v>
      </c>
      <c r="B6" s="11" t="s">
        <v>20</v>
      </c>
      <c r="C6" s="97">
        <v>1</v>
      </c>
      <c r="D6" s="98">
        <v>1.1835129680626069</v>
      </c>
      <c r="E6" s="99">
        <v>1.693120208897736</v>
      </c>
      <c r="F6" s="99">
        <v>1.6466591514311273</v>
      </c>
      <c r="G6" s="99">
        <v>1.8689178991541264</v>
      </c>
    </row>
    <row r="7" spans="1:7" ht="15" hidden="1" thickBot="1" x14ac:dyDescent="0.35">
      <c r="A7" s="90" t="s">
        <v>67</v>
      </c>
      <c r="B7" s="13" t="s">
        <v>27</v>
      </c>
      <c r="C7" s="100">
        <v>1</v>
      </c>
      <c r="D7" s="101">
        <v>3.30054000166154</v>
      </c>
      <c r="E7" s="102">
        <v>4.8028578549472458</v>
      </c>
      <c r="F7" s="102">
        <v>10.176655312785577</v>
      </c>
      <c r="G7" s="102">
        <v>18.700257539253965</v>
      </c>
    </row>
    <row r="8" spans="1:7" ht="15" thickBot="1" x14ac:dyDescent="0.35">
      <c r="A8" s="90" t="s">
        <v>68</v>
      </c>
      <c r="B8" s="8" t="s">
        <v>7</v>
      </c>
      <c r="C8" s="94">
        <v>1</v>
      </c>
      <c r="D8" s="95">
        <v>1.498290601102424</v>
      </c>
      <c r="E8" s="96">
        <v>1.4639965259329561</v>
      </c>
      <c r="F8" s="96">
        <v>1.4439122403291151</v>
      </c>
      <c r="G8" s="96">
        <v>1.822207052421895</v>
      </c>
    </row>
    <row r="9" spans="1:7" ht="15" thickBot="1" x14ac:dyDescent="0.35">
      <c r="A9" s="90" t="s">
        <v>68</v>
      </c>
      <c r="B9" s="11" t="s">
        <v>20</v>
      </c>
      <c r="C9" s="97">
        <v>1</v>
      </c>
      <c r="D9" s="98">
        <v>1.509789681914266</v>
      </c>
      <c r="E9" s="99">
        <v>1.4663005853827984</v>
      </c>
      <c r="F9" s="99">
        <v>1.3412328998163174</v>
      </c>
      <c r="G9" s="99">
        <v>1.6093814665571751</v>
      </c>
    </row>
    <row r="10" spans="1:7" ht="15" thickBot="1" x14ac:dyDescent="0.35">
      <c r="A10" s="90" t="s">
        <v>68</v>
      </c>
      <c r="B10" s="13" t="s">
        <v>27</v>
      </c>
      <c r="C10" s="100">
        <v>1</v>
      </c>
      <c r="D10" s="101">
        <v>0.99744902955404546</v>
      </c>
      <c r="E10" s="102">
        <v>4.1666307604927599</v>
      </c>
      <c r="F10" s="102">
        <v>0.88188174464834801</v>
      </c>
      <c r="G10" s="102">
        <v>8.1728931236412787</v>
      </c>
    </row>
    <row r="11" spans="1:7" ht="15" hidden="1" thickBot="1" x14ac:dyDescent="0.35">
      <c r="A11" s="90" t="s">
        <v>69</v>
      </c>
      <c r="B11" s="8" t="s">
        <v>7</v>
      </c>
      <c r="C11" s="94">
        <v>1</v>
      </c>
      <c r="D11" s="95">
        <v>1.0603035462663259</v>
      </c>
      <c r="E11" s="96">
        <v>1.1691427161075356</v>
      </c>
      <c r="F11" s="96">
        <v>1.2640773472730924</v>
      </c>
      <c r="G11" s="96">
        <v>1.4663146237612021</v>
      </c>
    </row>
    <row r="12" spans="1:7" ht="15" hidden="1" thickBot="1" x14ac:dyDescent="0.35">
      <c r="A12" s="90" t="s">
        <v>69</v>
      </c>
      <c r="B12" s="11" t="s">
        <v>20</v>
      </c>
      <c r="C12" s="97">
        <v>1</v>
      </c>
      <c r="D12" s="98">
        <v>0.74246674846168714</v>
      </c>
      <c r="E12" s="99">
        <v>0.81157209408445063</v>
      </c>
      <c r="F12" s="99">
        <v>0.84514258641442142</v>
      </c>
      <c r="G12" s="99">
        <v>0.90661748100826722</v>
      </c>
    </row>
    <row r="13" spans="1:7" ht="15" hidden="1" thickBot="1" x14ac:dyDescent="0.35">
      <c r="A13" s="90" t="s">
        <v>69</v>
      </c>
      <c r="B13" s="13" t="s">
        <v>27</v>
      </c>
      <c r="C13" s="100">
        <v>1</v>
      </c>
      <c r="D13" s="101">
        <v>0.94945887251646721</v>
      </c>
      <c r="E13" s="102">
        <v>0.92271934680894241</v>
      </c>
      <c r="F13" s="102">
        <v>0.182431546234335</v>
      </c>
      <c r="G13" s="102">
        <v>0.44112900219654</v>
      </c>
    </row>
    <row r="14" spans="1:7" ht="15" hidden="1" thickBot="1" x14ac:dyDescent="0.35">
      <c r="A14" s="90" t="s">
        <v>70</v>
      </c>
      <c r="B14" s="8" t="s">
        <v>7</v>
      </c>
      <c r="C14" s="94">
        <v>1</v>
      </c>
      <c r="D14" s="95">
        <v>1.0805114314101112</v>
      </c>
      <c r="E14" s="96">
        <v>1.5960951048424648</v>
      </c>
      <c r="F14" s="96">
        <v>1.48433483386326</v>
      </c>
      <c r="G14" s="96">
        <v>1.6648855329950518</v>
      </c>
    </row>
    <row r="15" spans="1:7" ht="15" hidden="1" thickBot="1" x14ac:dyDescent="0.35">
      <c r="A15" s="90" t="s">
        <v>70</v>
      </c>
      <c r="B15" s="11" t="s">
        <v>20</v>
      </c>
      <c r="C15" s="97">
        <v>1</v>
      </c>
      <c r="D15" s="98">
        <v>0.91949849973267539</v>
      </c>
      <c r="E15" s="99">
        <v>1.3350181921613369</v>
      </c>
      <c r="F15" s="99">
        <v>1.2174631231616944</v>
      </c>
      <c r="G15" s="99">
        <v>1.3807052363686771</v>
      </c>
    </row>
    <row r="16" spans="1:7" ht="15" hidden="1" thickBot="1" x14ac:dyDescent="0.35">
      <c r="A16" s="90" t="s">
        <v>70</v>
      </c>
      <c r="B16" s="13" t="s">
        <v>27</v>
      </c>
      <c r="C16" s="100">
        <v>1</v>
      </c>
      <c r="D16" s="101">
        <v>0.85971544546144796</v>
      </c>
      <c r="E16" s="102">
        <v>0.432803544597404</v>
      </c>
      <c r="F16" s="102">
        <v>0.602218470308444</v>
      </c>
      <c r="G16" s="102">
        <v>0.62867586989046498</v>
      </c>
    </row>
    <row r="17" spans="1:7" ht="15" hidden="1" thickBot="1" x14ac:dyDescent="0.35">
      <c r="A17" s="90" t="s">
        <v>71</v>
      </c>
      <c r="B17" s="8" t="s">
        <v>7</v>
      </c>
      <c r="C17" s="94">
        <v>1</v>
      </c>
      <c r="D17" s="95">
        <v>1.0994301160349615</v>
      </c>
      <c r="E17" s="96">
        <v>2.1143370995274342</v>
      </c>
      <c r="F17" s="96">
        <v>2.0773289446068115</v>
      </c>
      <c r="G17" s="96">
        <v>2.4667156053378219</v>
      </c>
    </row>
    <row r="18" spans="1:7" ht="15" hidden="1" thickBot="1" x14ac:dyDescent="0.35">
      <c r="A18" s="90" t="s">
        <v>71</v>
      </c>
      <c r="B18" s="11" t="s">
        <v>20</v>
      </c>
      <c r="C18" s="97">
        <v>1</v>
      </c>
      <c r="D18" s="98">
        <v>1.0950734450130744</v>
      </c>
      <c r="E18" s="99">
        <v>1.9008001649610133</v>
      </c>
      <c r="F18" s="99">
        <v>1.8100680606061468</v>
      </c>
      <c r="G18" s="99">
        <v>2.096258156418795</v>
      </c>
    </row>
    <row r="19" spans="1:7" ht="15" hidden="1" thickBot="1" x14ac:dyDescent="0.35">
      <c r="A19" s="90" t="s">
        <v>71</v>
      </c>
      <c r="B19" s="13" t="s">
        <v>27</v>
      </c>
      <c r="C19" s="100">
        <v>1</v>
      </c>
      <c r="D19" s="101">
        <v>1.3833293510379383</v>
      </c>
      <c r="E19" s="102">
        <v>0.34380616987631701</v>
      </c>
      <c r="F19" s="102">
        <v>0.63220280169489695</v>
      </c>
      <c r="G19" s="102">
        <v>1.0219882740411601</v>
      </c>
    </row>
    <row r="20" spans="1:7" ht="15" hidden="1" thickBot="1" x14ac:dyDescent="0.35">
      <c r="A20" s="90" t="s">
        <v>72</v>
      </c>
      <c r="B20" s="8" t="s">
        <v>7</v>
      </c>
      <c r="C20" s="94">
        <v>1</v>
      </c>
      <c r="D20" s="95">
        <v>1.0676656108807547</v>
      </c>
      <c r="E20" s="96">
        <v>1.0449795056501296</v>
      </c>
      <c r="F20" s="96">
        <v>1.000488665700574</v>
      </c>
      <c r="G20" s="96">
        <v>1.1917923181578969</v>
      </c>
    </row>
    <row r="21" spans="1:7" ht="15" hidden="1" thickBot="1" x14ac:dyDescent="0.35">
      <c r="A21" s="90" t="s">
        <v>72</v>
      </c>
      <c r="B21" s="11" t="s">
        <v>20</v>
      </c>
      <c r="C21" s="97">
        <v>1</v>
      </c>
      <c r="D21" s="98">
        <v>1.0108719442215945</v>
      </c>
      <c r="E21" s="99">
        <v>0.89153072067970141</v>
      </c>
      <c r="F21" s="99">
        <v>0.82844176333353747</v>
      </c>
      <c r="G21" s="99">
        <v>0.99023495415064677</v>
      </c>
    </row>
    <row r="22" spans="1:7" ht="15" hidden="1" thickBot="1" x14ac:dyDescent="0.35">
      <c r="A22" s="90" t="s">
        <v>72</v>
      </c>
      <c r="B22" s="13" t="s">
        <v>27</v>
      </c>
      <c r="C22" s="100">
        <v>1</v>
      </c>
      <c r="D22" s="101">
        <v>1.1536088160770699</v>
      </c>
      <c r="E22" s="102">
        <v>1.0670644834919782</v>
      </c>
      <c r="F22" s="102">
        <v>0.16733575799050401</v>
      </c>
      <c r="G22" s="102">
        <v>0.28689318431425798</v>
      </c>
    </row>
    <row r="23" spans="1:7" x14ac:dyDescent="0.3">
      <c r="C23" s="1"/>
      <c r="D23" s="1"/>
      <c r="E23" s="1"/>
      <c r="F23" s="1"/>
      <c r="G23" s="1"/>
    </row>
    <row r="24" spans="1:7" x14ac:dyDescent="0.3">
      <c r="C24" s="1"/>
      <c r="D24" s="1"/>
      <c r="E24" s="1"/>
      <c r="F24" s="1"/>
      <c r="G24" s="1"/>
    </row>
    <row r="25" spans="1:7" x14ac:dyDescent="0.3">
      <c r="C25" s="1"/>
      <c r="D25" s="1"/>
      <c r="E25" s="1"/>
      <c r="F25" s="1"/>
      <c r="G25" s="1"/>
    </row>
    <row r="26" spans="1:7" x14ac:dyDescent="0.3">
      <c r="C26" s="1"/>
      <c r="D26" s="1"/>
      <c r="E26" s="1"/>
      <c r="F26" s="1"/>
      <c r="G26" s="1"/>
    </row>
    <row r="27" spans="1:7" x14ac:dyDescent="0.3">
      <c r="C27" s="1"/>
      <c r="D27" s="1"/>
      <c r="E27" s="1"/>
      <c r="F27" s="1"/>
      <c r="G27" s="1"/>
    </row>
    <row r="28" spans="1:7" x14ac:dyDescent="0.3">
      <c r="C28" s="1"/>
      <c r="D28" s="1"/>
      <c r="E28" s="1"/>
      <c r="F28" s="1"/>
      <c r="G28" s="1"/>
    </row>
    <row r="29" spans="1:7" x14ac:dyDescent="0.3">
      <c r="C29" s="1"/>
      <c r="D29" s="1"/>
      <c r="E29" s="1"/>
      <c r="F29" s="1"/>
      <c r="G29" s="1"/>
    </row>
    <row r="30" spans="1:7" x14ac:dyDescent="0.3">
      <c r="C30" s="1"/>
      <c r="D30" s="1"/>
      <c r="E30" s="1"/>
      <c r="F30" s="1"/>
      <c r="G30" s="1"/>
    </row>
    <row r="31" spans="1:7" x14ac:dyDescent="0.3">
      <c r="C31" s="1"/>
      <c r="D31" s="1"/>
      <c r="E31" s="1"/>
      <c r="F31" s="1"/>
      <c r="G31" s="1"/>
    </row>
    <row r="32" spans="1:7" x14ac:dyDescent="0.3">
      <c r="C32" s="1"/>
      <c r="D32" s="1"/>
      <c r="E32" s="1"/>
      <c r="F32" s="1"/>
      <c r="G32" s="1"/>
    </row>
    <row r="33" spans="3:7" x14ac:dyDescent="0.3">
      <c r="C33" s="1"/>
      <c r="D33" s="1"/>
      <c r="E33" s="1"/>
      <c r="F33" s="1"/>
      <c r="G33" s="1"/>
    </row>
    <row r="34" spans="3:7" x14ac:dyDescent="0.3">
      <c r="C34" s="1"/>
      <c r="D34" s="1"/>
      <c r="E34" s="1"/>
      <c r="F34" s="1"/>
      <c r="G34" s="1"/>
    </row>
    <row r="35" spans="3:7" x14ac:dyDescent="0.3">
      <c r="C35" s="1"/>
      <c r="D35" s="1"/>
      <c r="E35" s="1"/>
      <c r="F35" s="1"/>
      <c r="G35" s="1"/>
    </row>
    <row r="36" spans="3:7" x14ac:dyDescent="0.3">
      <c r="C36" s="1"/>
      <c r="D36" s="1"/>
      <c r="E36" s="1"/>
      <c r="F36" s="1"/>
      <c r="G36" s="1"/>
    </row>
    <row r="37" spans="3:7" x14ac:dyDescent="0.3">
      <c r="C37" s="1"/>
      <c r="D37" s="1"/>
      <c r="E37" s="1"/>
      <c r="F37" s="1"/>
      <c r="G37" s="1"/>
    </row>
    <row r="38" spans="3:7" x14ac:dyDescent="0.3">
      <c r="C38" s="1"/>
      <c r="D38" s="1"/>
      <c r="E38" s="1"/>
      <c r="F38" s="1"/>
      <c r="G38" s="1"/>
    </row>
    <row r="39" spans="3:7" x14ac:dyDescent="0.3">
      <c r="C39" s="1"/>
      <c r="D39" s="1"/>
      <c r="E39" s="1"/>
      <c r="F39" s="1"/>
      <c r="G39" s="1"/>
    </row>
    <row r="40" spans="3:7" x14ac:dyDescent="0.3">
      <c r="C40" s="1"/>
      <c r="D40" s="1"/>
      <c r="E40" s="1"/>
      <c r="F40" s="1"/>
      <c r="G40" s="1"/>
    </row>
    <row r="41" spans="3:7" x14ac:dyDescent="0.3">
      <c r="C41" s="1"/>
      <c r="D41" s="1"/>
      <c r="E41" s="1"/>
      <c r="F41" s="1"/>
      <c r="G41" s="1"/>
    </row>
    <row r="42" spans="3:7" x14ac:dyDescent="0.3">
      <c r="C42" s="1"/>
      <c r="D42" s="1"/>
      <c r="E42" s="1"/>
      <c r="F42" s="1"/>
      <c r="G42" s="1"/>
    </row>
    <row r="43" spans="3:7" x14ac:dyDescent="0.3">
      <c r="C43" s="1"/>
      <c r="D43" s="1"/>
      <c r="E43" s="1"/>
      <c r="F43" s="1"/>
      <c r="G43" s="1"/>
    </row>
    <row r="44" spans="3:7" x14ac:dyDescent="0.3">
      <c r="C44" s="1"/>
      <c r="D44" s="1"/>
      <c r="E44" s="1"/>
      <c r="F44" s="1"/>
      <c r="G44" s="1"/>
    </row>
    <row r="45" spans="3:7" x14ac:dyDescent="0.3">
      <c r="C45" s="1"/>
      <c r="D45" s="1"/>
      <c r="E45" s="1"/>
      <c r="F45" s="1"/>
      <c r="G45" s="1"/>
    </row>
    <row r="46" spans="3:7" x14ac:dyDescent="0.3">
      <c r="C46" s="1"/>
      <c r="D46" s="1"/>
      <c r="E46" s="1"/>
      <c r="F46" s="1"/>
      <c r="G46" s="1"/>
    </row>
    <row r="47" spans="3:7" x14ac:dyDescent="0.3">
      <c r="C47" s="1"/>
      <c r="D47" s="1"/>
      <c r="E47" s="1"/>
      <c r="F47" s="1"/>
      <c r="G47" s="1"/>
    </row>
    <row r="48" spans="3:7" x14ac:dyDescent="0.3">
      <c r="C48" s="1"/>
      <c r="D48" s="1"/>
      <c r="E48" s="1"/>
      <c r="F48" s="1"/>
      <c r="G48" s="1"/>
    </row>
    <row r="49" spans="3:7" x14ac:dyDescent="0.3">
      <c r="C49" s="1"/>
      <c r="D49" s="1"/>
      <c r="E49" s="1"/>
      <c r="F49" s="1"/>
      <c r="G49" s="1"/>
    </row>
  </sheetData>
  <phoneticPr fontId="8"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10CE4-A6ED-4042-ADCB-75216582748A}">
  <dimension ref="A1:Z999"/>
  <sheetViews>
    <sheetView topLeftCell="A16" workbookViewId="0">
      <selection activeCell="K22" sqref="K22"/>
    </sheetView>
  </sheetViews>
  <sheetFormatPr defaultRowHeight="14.4" x14ac:dyDescent="0.3"/>
  <cols>
    <col min="1" max="1" width="10.88671875" style="1" bestFit="1" customWidth="1"/>
    <col min="2" max="8" width="10.88671875" style="1" customWidth="1"/>
    <col min="9" max="9" width="11.5546875" style="1" bestFit="1" customWidth="1"/>
    <col min="10" max="14" width="11.33203125" style="1" bestFit="1" customWidth="1"/>
    <col min="15" max="16384" width="8.88671875" style="1"/>
  </cols>
  <sheetData>
    <row r="1" spans="1:19" ht="15" thickBot="1" x14ac:dyDescent="0.35">
      <c r="A1" s="81" t="s">
        <v>65</v>
      </c>
      <c r="B1" s="82" t="s">
        <v>64</v>
      </c>
      <c r="C1" s="82" t="s">
        <v>63</v>
      </c>
      <c r="D1" s="82" t="s">
        <v>62</v>
      </c>
      <c r="E1" s="82" t="s">
        <v>61</v>
      </c>
      <c r="F1" s="82" t="s">
        <v>60</v>
      </c>
      <c r="G1" s="82" t="s">
        <v>59</v>
      </c>
      <c r="H1" s="69"/>
      <c r="I1" s="69"/>
      <c r="J1" s="69"/>
      <c r="K1" s="69"/>
      <c r="L1" s="69"/>
      <c r="M1" s="69"/>
      <c r="N1" s="69"/>
      <c r="O1" s="69"/>
      <c r="P1" s="69"/>
      <c r="Q1" s="69"/>
      <c r="R1" s="69"/>
      <c r="S1" s="69"/>
    </row>
    <row r="2" spans="1:19" ht="15" thickBot="1" x14ac:dyDescent="0.35">
      <c r="A2" s="75" t="s">
        <v>44</v>
      </c>
      <c r="B2" s="70" t="s">
        <v>43</v>
      </c>
      <c r="C2" s="76">
        <v>1.31</v>
      </c>
      <c r="D2" s="70">
        <v>7.24</v>
      </c>
      <c r="E2" s="70">
        <v>8.81</v>
      </c>
      <c r="F2" s="70">
        <v>11.9</v>
      </c>
      <c r="G2" s="70">
        <v>15.76</v>
      </c>
      <c r="H2" s="69"/>
      <c r="I2" s="69"/>
      <c r="J2" s="69"/>
      <c r="K2" s="69"/>
      <c r="L2" s="69"/>
      <c r="M2" s="69"/>
      <c r="N2" s="69"/>
      <c r="O2" s="69"/>
      <c r="P2" s="69"/>
      <c r="Q2" s="69"/>
      <c r="R2" s="69"/>
      <c r="S2" s="69"/>
    </row>
    <row r="3" spans="1:19" ht="15" hidden="1" thickBot="1" x14ac:dyDescent="0.35">
      <c r="A3" s="75" t="s">
        <v>67</v>
      </c>
      <c r="B3" s="70" t="s">
        <v>43</v>
      </c>
      <c r="C3" s="76">
        <v>1.45</v>
      </c>
      <c r="D3" s="70">
        <v>-4.91</v>
      </c>
      <c r="E3" s="70">
        <v>4.33</v>
      </c>
      <c r="F3" s="70">
        <v>8.2799999999999994</v>
      </c>
      <c r="G3" s="70">
        <v>13.85</v>
      </c>
      <c r="H3" s="69"/>
      <c r="I3" s="69"/>
      <c r="J3" s="69"/>
      <c r="K3" s="69"/>
      <c r="L3" s="69"/>
      <c r="M3" s="69"/>
      <c r="N3" s="69"/>
      <c r="O3" s="69"/>
      <c r="P3" s="69"/>
      <c r="Q3" s="69"/>
      <c r="R3" s="69"/>
      <c r="S3" s="69"/>
    </row>
    <row r="4" spans="1:19" ht="15" hidden="1" thickBot="1" x14ac:dyDescent="0.35">
      <c r="A4" s="75" t="s">
        <v>68</v>
      </c>
      <c r="B4" s="70" t="s">
        <v>43</v>
      </c>
      <c r="C4" s="76">
        <v>2.1800000000000002</v>
      </c>
      <c r="D4" s="70">
        <v>1.24</v>
      </c>
      <c r="E4" s="70">
        <v>1.76</v>
      </c>
      <c r="F4" s="70">
        <v>8.3800000000000008</v>
      </c>
      <c r="G4" s="70">
        <v>13.98</v>
      </c>
      <c r="H4" s="69"/>
      <c r="I4" s="69"/>
      <c r="J4" s="69"/>
      <c r="K4" s="69"/>
      <c r="L4" s="69"/>
      <c r="M4" s="69"/>
      <c r="N4" s="69"/>
      <c r="O4" s="69"/>
      <c r="P4" s="69"/>
      <c r="Q4" s="69"/>
      <c r="R4" s="69"/>
      <c r="S4" s="69"/>
    </row>
    <row r="5" spans="1:19" ht="15" hidden="1" thickBot="1" x14ac:dyDescent="0.35">
      <c r="A5" s="75" t="s">
        <v>69</v>
      </c>
      <c r="B5" s="70" t="s">
        <v>43</v>
      </c>
      <c r="C5" s="76">
        <v>-81.3</v>
      </c>
      <c r="D5" s="70">
        <v>3.57</v>
      </c>
      <c r="E5" s="70">
        <v>4.4800000000000004</v>
      </c>
      <c r="F5" s="70">
        <v>8.19</v>
      </c>
      <c r="G5" s="70">
        <v>16.48</v>
      </c>
      <c r="H5" s="69"/>
      <c r="I5" s="69"/>
      <c r="J5" s="69"/>
      <c r="K5" s="69"/>
      <c r="L5" s="69"/>
      <c r="M5" s="69"/>
      <c r="N5" s="69"/>
      <c r="O5" s="69"/>
      <c r="P5" s="69"/>
      <c r="Q5" s="69"/>
      <c r="R5" s="69"/>
      <c r="S5" s="69"/>
    </row>
    <row r="6" spans="1:19" ht="15" hidden="1" thickBot="1" x14ac:dyDescent="0.35">
      <c r="A6" s="75" t="s">
        <v>70</v>
      </c>
      <c r="B6" s="70" t="s">
        <v>43</v>
      </c>
      <c r="C6" s="76">
        <v>-21.76</v>
      </c>
      <c r="D6" s="70">
        <v>0.56899999999999995</v>
      </c>
      <c r="E6" s="70">
        <v>2.33</v>
      </c>
      <c r="F6" s="70">
        <v>3.77</v>
      </c>
      <c r="G6" s="70">
        <v>2.98</v>
      </c>
      <c r="H6" s="69"/>
      <c r="I6" s="69"/>
      <c r="J6" s="69"/>
      <c r="K6" s="69"/>
      <c r="L6" s="69"/>
      <c r="M6" s="69"/>
      <c r="N6" s="69"/>
      <c r="O6" s="69"/>
      <c r="P6" s="69"/>
      <c r="Q6" s="69"/>
      <c r="R6" s="69"/>
      <c r="S6" s="69"/>
    </row>
    <row r="7" spans="1:19" ht="15" hidden="1" thickBot="1" x14ac:dyDescent="0.35">
      <c r="A7" s="75" t="s">
        <v>72</v>
      </c>
      <c r="B7" s="70" t="s">
        <v>43</v>
      </c>
      <c r="C7" s="76">
        <v>6.42</v>
      </c>
      <c r="D7" s="70">
        <v>6.03</v>
      </c>
      <c r="E7" s="70">
        <v>4.68</v>
      </c>
      <c r="F7" s="70">
        <v>-6.5</v>
      </c>
      <c r="G7" s="70">
        <v>-12.78</v>
      </c>
      <c r="H7" s="69"/>
      <c r="I7" s="69"/>
      <c r="J7" s="69"/>
      <c r="K7" s="69"/>
      <c r="L7" s="69"/>
      <c r="M7" s="69"/>
      <c r="N7" s="69"/>
      <c r="O7" s="69"/>
      <c r="P7" s="69"/>
      <c r="Q7" s="69"/>
      <c r="R7" s="69"/>
      <c r="S7" s="69"/>
    </row>
    <row r="8" spans="1:19" ht="15" hidden="1" thickBot="1" x14ac:dyDescent="0.35">
      <c r="A8" s="75" t="s">
        <v>71</v>
      </c>
      <c r="B8" s="70" t="s">
        <v>43</v>
      </c>
      <c r="C8" s="76">
        <v>-10.93</v>
      </c>
      <c r="D8" s="70">
        <v>-8.9499999999999993</v>
      </c>
      <c r="E8" s="70">
        <v>4.37</v>
      </c>
      <c r="F8" s="70">
        <v>7.35</v>
      </c>
      <c r="G8" s="70">
        <v>10.7</v>
      </c>
      <c r="H8" s="69"/>
      <c r="I8" s="69"/>
      <c r="J8" s="69"/>
      <c r="K8" s="69"/>
      <c r="L8" s="69"/>
      <c r="M8" s="69"/>
      <c r="N8" s="69"/>
      <c r="O8" s="69"/>
      <c r="P8" s="69"/>
      <c r="Q8" s="69"/>
      <c r="R8" s="69"/>
      <c r="S8" s="69"/>
    </row>
    <row r="9" spans="1:19" ht="27" thickBot="1" x14ac:dyDescent="0.35">
      <c r="A9" s="75" t="s">
        <v>44</v>
      </c>
      <c r="B9" s="71" t="s">
        <v>45</v>
      </c>
      <c r="C9" s="77">
        <v>10.64</v>
      </c>
      <c r="D9" s="71">
        <v>7.93</v>
      </c>
      <c r="E9" s="71">
        <v>8.9499999999999993</v>
      </c>
      <c r="F9" s="71">
        <v>8.3800000000000008</v>
      </c>
      <c r="G9" s="71">
        <v>8.75</v>
      </c>
      <c r="H9" s="69"/>
      <c r="I9" s="69"/>
      <c r="J9" s="69"/>
      <c r="K9" s="69"/>
      <c r="L9" s="69"/>
      <c r="M9" s="69"/>
      <c r="N9" s="69"/>
      <c r="O9" s="69"/>
      <c r="P9" s="69"/>
      <c r="Q9" s="69"/>
      <c r="R9" s="69"/>
      <c r="S9" s="69"/>
    </row>
    <row r="10" spans="1:19" ht="27" hidden="1" thickBot="1" x14ac:dyDescent="0.35">
      <c r="A10" s="75" t="s">
        <v>67</v>
      </c>
      <c r="B10" s="71" t="s">
        <v>45</v>
      </c>
      <c r="C10" s="77">
        <v>5.77</v>
      </c>
      <c r="D10" s="71">
        <v>5.77</v>
      </c>
      <c r="E10" s="71">
        <v>4.24</v>
      </c>
      <c r="F10" s="71">
        <v>3.68</v>
      </c>
      <c r="G10" s="71">
        <v>4.21</v>
      </c>
      <c r="H10" s="69"/>
      <c r="I10" s="69"/>
      <c r="J10" s="69"/>
      <c r="K10" s="69"/>
      <c r="L10" s="69"/>
      <c r="M10" s="69"/>
      <c r="N10" s="69"/>
      <c r="O10" s="69"/>
      <c r="P10" s="69"/>
      <c r="Q10" s="69"/>
      <c r="R10" s="69"/>
      <c r="S10" s="69"/>
    </row>
    <row r="11" spans="1:19" ht="27" hidden="1" thickBot="1" x14ac:dyDescent="0.35">
      <c r="A11" s="75" t="s">
        <v>68</v>
      </c>
      <c r="B11" s="71" t="s">
        <v>45</v>
      </c>
      <c r="C11" s="77">
        <v>8.4</v>
      </c>
      <c r="D11" s="71">
        <v>7.98</v>
      </c>
      <c r="E11" s="71">
        <v>5.93</v>
      </c>
      <c r="F11" s="71">
        <v>8.17</v>
      </c>
      <c r="G11" s="71">
        <v>7.07</v>
      </c>
      <c r="H11" s="69"/>
      <c r="I11" s="69"/>
      <c r="J11" s="69"/>
      <c r="K11" s="69"/>
      <c r="L11" s="69"/>
      <c r="M11" s="69"/>
      <c r="N11" s="69"/>
      <c r="O11" s="69"/>
      <c r="P11" s="69"/>
      <c r="Q11" s="69"/>
      <c r="R11" s="69"/>
      <c r="S11" s="69"/>
    </row>
    <row r="12" spans="1:19" ht="27" hidden="1" thickBot="1" x14ac:dyDescent="0.35">
      <c r="A12" s="75" t="s">
        <v>69</v>
      </c>
      <c r="B12" s="71" t="s">
        <v>45</v>
      </c>
      <c r="C12" s="77">
        <v>6.16</v>
      </c>
      <c r="D12" s="71">
        <v>2.17</v>
      </c>
      <c r="E12" s="71">
        <v>2.15</v>
      </c>
      <c r="F12" s="71">
        <v>3.36</v>
      </c>
      <c r="G12" s="71">
        <v>4.0199999999999996</v>
      </c>
      <c r="H12" s="69"/>
      <c r="I12" s="69"/>
      <c r="J12" s="69"/>
      <c r="K12" s="69"/>
      <c r="L12" s="69"/>
      <c r="M12" s="69"/>
      <c r="N12" s="69"/>
      <c r="O12" s="69"/>
      <c r="P12" s="69"/>
      <c r="Q12" s="69"/>
      <c r="R12" s="69"/>
      <c r="S12" s="69"/>
    </row>
    <row r="13" spans="1:19" ht="27" hidden="1" thickBot="1" x14ac:dyDescent="0.35">
      <c r="A13" s="75" t="s">
        <v>70</v>
      </c>
      <c r="B13" s="71" t="s">
        <v>45</v>
      </c>
      <c r="C13" s="78">
        <v>5.93</v>
      </c>
      <c r="D13" s="73">
        <v>7.34</v>
      </c>
      <c r="E13" s="73">
        <v>4.09</v>
      </c>
      <c r="F13" s="73">
        <v>4.43</v>
      </c>
      <c r="G13" s="73">
        <v>4.7</v>
      </c>
      <c r="H13" s="69"/>
      <c r="I13" s="69"/>
      <c r="J13" s="69"/>
      <c r="K13" s="69"/>
      <c r="L13" s="69"/>
      <c r="M13" s="69"/>
      <c r="N13" s="69"/>
      <c r="O13" s="69"/>
      <c r="P13" s="69"/>
      <c r="Q13" s="69"/>
      <c r="R13" s="69"/>
      <c r="S13" s="69"/>
    </row>
    <row r="14" spans="1:19" ht="27" hidden="1" thickBot="1" x14ac:dyDescent="0.35">
      <c r="A14" s="75" t="s">
        <v>72</v>
      </c>
      <c r="B14" s="71" t="s">
        <v>45</v>
      </c>
      <c r="C14" s="77">
        <v>7.87</v>
      </c>
      <c r="D14" s="71">
        <v>3.61</v>
      </c>
      <c r="E14" s="71">
        <v>4.43</v>
      </c>
      <c r="F14" s="71">
        <v>6</v>
      </c>
      <c r="G14" s="71">
        <v>7.02</v>
      </c>
      <c r="H14" s="69"/>
      <c r="I14" s="69"/>
      <c r="J14" s="69"/>
      <c r="K14" s="69"/>
      <c r="L14" s="69"/>
      <c r="M14" s="69"/>
      <c r="N14" s="69"/>
      <c r="O14" s="69"/>
      <c r="P14" s="69"/>
      <c r="Q14" s="69"/>
      <c r="R14" s="69"/>
      <c r="S14" s="69"/>
    </row>
    <row r="15" spans="1:19" ht="27" hidden="1" thickBot="1" x14ac:dyDescent="0.35">
      <c r="A15" s="75" t="s">
        <v>71</v>
      </c>
      <c r="B15" s="71" t="s">
        <v>45</v>
      </c>
      <c r="C15" s="77">
        <v>8.68</v>
      </c>
      <c r="D15" s="71">
        <v>9.49</v>
      </c>
      <c r="E15" s="71">
        <v>4.8</v>
      </c>
      <c r="F15" s="71">
        <v>4.29</v>
      </c>
      <c r="G15" s="71">
        <v>3.32</v>
      </c>
      <c r="H15" s="69"/>
      <c r="I15" s="69"/>
      <c r="J15" s="69"/>
      <c r="K15" s="69"/>
      <c r="L15" s="69"/>
      <c r="M15" s="69"/>
      <c r="N15" s="69"/>
      <c r="O15" s="69"/>
      <c r="P15" s="69"/>
      <c r="Q15" s="69"/>
      <c r="R15" s="69"/>
      <c r="S15" s="69"/>
    </row>
    <row r="16" spans="1:19" ht="27" thickBot="1" x14ac:dyDescent="0.35">
      <c r="A16" s="75" t="s">
        <v>44</v>
      </c>
      <c r="B16" s="72" t="s">
        <v>46</v>
      </c>
      <c r="C16" s="79">
        <v>8.81</v>
      </c>
      <c r="D16" s="72">
        <v>9.1</v>
      </c>
      <c r="E16" s="72">
        <v>8.52</v>
      </c>
      <c r="F16" s="72">
        <v>7.97</v>
      </c>
      <c r="G16" s="72">
        <v>8.3699999999999992</v>
      </c>
      <c r="H16" s="69"/>
      <c r="I16" s="69"/>
      <c r="J16" s="69"/>
      <c r="K16" s="69"/>
      <c r="L16" s="69"/>
      <c r="M16" s="69"/>
      <c r="N16" s="69"/>
      <c r="O16" s="69"/>
      <c r="P16" s="69"/>
      <c r="Q16" s="69"/>
      <c r="R16" s="69"/>
      <c r="S16" s="69"/>
    </row>
    <row r="17" spans="1:26" ht="27" hidden="1" thickBot="1" x14ac:dyDescent="0.35">
      <c r="A17" s="75" t="s">
        <v>67</v>
      </c>
      <c r="B17" s="72" t="s">
        <v>46</v>
      </c>
      <c r="C17" s="79">
        <v>8.61</v>
      </c>
      <c r="D17" s="72">
        <v>8.4700000000000006</v>
      </c>
      <c r="E17" s="72">
        <v>9.75</v>
      </c>
      <c r="F17" s="72">
        <v>7.73</v>
      </c>
      <c r="G17" s="72">
        <v>8.43</v>
      </c>
      <c r="H17" s="69"/>
      <c r="I17" s="69"/>
      <c r="J17" s="69"/>
      <c r="K17" s="69"/>
      <c r="L17" s="69"/>
      <c r="M17" s="69"/>
      <c r="N17" s="69"/>
      <c r="O17" s="69"/>
      <c r="P17" s="69"/>
      <c r="Q17" s="69"/>
      <c r="R17" s="69"/>
      <c r="S17" s="69"/>
    </row>
    <row r="18" spans="1:26" ht="27" hidden="1" thickBot="1" x14ac:dyDescent="0.35">
      <c r="A18" s="75" t="s">
        <v>68</v>
      </c>
      <c r="B18" s="72" t="s">
        <v>46</v>
      </c>
      <c r="C18" s="79">
        <v>7.76</v>
      </c>
      <c r="D18" s="72">
        <v>9.02</v>
      </c>
      <c r="E18" s="72">
        <v>7.41</v>
      </c>
      <c r="F18" s="72">
        <v>6.9</v>
      </c>
      <c r="G18" s="72">
        <v>7.73</v>
      </c>
      <c r="H18" s="69"/>
      <c r="I18" s="69"/>
      <c r="J18" s="69"/>
      <c r="K18" s="69"/>
      <c r="L18" s="69"/>
      <c r="M18" s="69"/>
      <c r="N18" s="69"/>
      <c r="O18" s="69"/>
      <c r="P18" s="69"/>
      <c r="Q18" s="69"/>
      <c r="R18" s="69"/>
      <c r="S18" s="69"/>
    </row>
    <row r="19" spans="1:26" ht="27" hidden="1" thickBot="1" x14ac:dyDescent="0.35">
      <c r="A19" s="75" t="s">
        <v>69</v>
      </c>
      <c r="B19" s="72" t="s">
        <v>46</v>
      </c>
      <c r="C19" s="79">
        <v>7.72</v>
      </c>
      <c r="D19" s="72">
        <v>7.88</v>
      </c>
      <c r="E19" s="72">
        <v>7.92</v>
      </c>
      <c r="F19" s="72">
        <v>7.33</v>
      </c>
      <c r="G19" s="72">
        <v>7.29</v>
      </c>
      <c r="H19" s="69"/>
      <c r="I19" s="69"/>
      <c r="J19" s="69"/>
      <c r="K19" s="69"/>
      <c r="L19" s="69"/>
      <c r="M19" s="69"/>
      <c r="N19" s="69"/>
      <c r="O19" s="69"/>
      <c r="P19" s="69"/>
      <c r="Q19" s="69"/>
      <c r="R19" s="69"/>
      <c r="S19" s="69"/>
    </row>
    <row r="20" spans="1:26" ht="27" hidden="1" thickBot="1" x14ac:dyDescent="0.35">
      <c r="A20" s="75" t="s">
        <v>70</v>
      </c>
      <c r="B20" s="72" t="s">
        <v>46</v>
      </c>
      <c r="C20" s="80">
        <v>7.59</v>
      </c>
      <c r="D20" s="74">
        <v>7.83</v>
      </c>
      <c r="E20" s="74">
        <v>8.91</v>
      </c>
      <c r="F20" s="74">
        <v>6.75</v>
      </c>
      <c r="G20" s="74">
        <v>7</v>
      </c>
      <c r="H20" s="69"/>
      <c r="I20" s="69"/>
      <c r="J20" s="69"/>
      <c r="K20" s="69"/>
      <c r="L20" s="69"/>
      <c r="M20" s="69"/>
      <c r="N20" s="69"/>
      <c r="O20" s="69"/>
      <c r="P20" s="69"/>
      <c r="Q20" s="69"/>
      <c r="R20" s="69"/>
      <c r="S20" s="69"/>
    </row>
    <row r="21" spans="1:26" ht="27" hidden="1" thickBot="1" x14ac:dyDescent="0.35">
      <c r="A21" s="75" t="s">
        <v>72</v>
      </c>
      <c r="B21" s="72" t="s">
        <v>46</v>
      </c>
      <c r="C21" s="79">
        <v>7.03</v>
      </c>
      <c r="D21" s="72">
        <v>6.27</v>
      </c>
      <c r="E21" s="72">
        <v>6.93</v>
      </c>
      <c r="F21" s="72">
        <v>7.64</v>
      </c>
      <c r="G21" s="72">
        <v>7.43</v>
      </c>
      <c r="H21" s="69"/>
      <c r="I21" s="69"/>
      <c r="J21" s="69"/>
      <c r="K21" s="69"/>
      <c r="L21" s="69"/>
      <c r="M21" s="69"/>
      <c r="N21" s="69"/>
      <c r="O21" s="69"/>
      <c r="P21" s="69"/>
      <c r="Q21" s="69"/>
      <c r="R21" s="69"/>
      <c r="S21" s="69"/>
    </row>
    <row r="22" spans="1:26" ht="27" hidden="1" thickBot="1" x14ac:dyDescent="0.35">
      <c r="A22" s="75" t="s">
        <v>71</v>
      </c>
      <c r="B22" s="83" t="s">
        <v>46</v>
      </c>
      <c r="C22" s="84">
        <v>7.95</v>
      </c>
      <c r="D22" s="83">
        <v>8.2100000000000009</v>
      </c>
      <c r="E22" s="83">
        <v>10.16</v>
      </c>
      <c r="F22" s="83">
        <v>7.18</v>
      </c>
      <c r="G22" s="83">
        <v>7.82</v>
      </c>
      <c r="H22" s="69"/>
      <c r="I22" s="69"/>
      <c r="J22" s="69"/>
      <c r="K22" s="69"/>
      <c r="L22" s="69"/>
      <c r="M22" s="69"/>
      <c r="N22" s="69"/>
      <c r="O22" s="69"/>
      <c r="P22" s="69"/>
      <c r="Q22" s="69"/>
      <c r="R22" s="69"/>
      <c r="S22" s="69"/>
    </row>
    <row r="23" spans="1:26" ht="15" thickBo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 thickBot="1" x14ac:dyDescent="0.35">
      <c r="A24" s="69"/>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 thickBot="1" x14ac:dyDescent="0.35">
      <c r="A25" s="69"/>
      <c r="B25" s="69"/>
      <c r="C25" s="69"/>
      <c r="D25" s="69"/>
      <c r="E25" s="69"/>
      <c r="F25" s="69"/>
      <c r="G25" s="69"/>
      <c r="H25" s="69"/>
      <c r="I25" s="69"/>
      <c r="J25" s="69"/>
      <c r="K25" s="69"/>
      <c r="L25" s="69"/>
      <c r="M25" s="69"/>
      <c r="N25" s="69"/>
      <c r="O25" s="69"/>
      <c r="P25" s="69"/>
      <c r="Q25" s="69"/>
      <c r="R25" s="69"/>
      <c r="S25" s="69"/>
      <c r="T25" s="69"/>
      <c r="U25" s="69"/>
      <c r="V25" s="69"/>
      <c r="W25" s="69"/>
      <c r="X25" s="69"/>
      <c r="Y25" s="69"/>
      <c r="Z25" s="69"/>
    </row>
    <row r="26" spans="1:26" ht="15" thickBot="1" x14ac:dyDescent="0.35">
      <c r="A26" s="69"/>
      <c r="B26" s="69"/>
      <c r="C26" s="69"/>
      <c r="D26" s="69"/>
      <c r="E26" s="69"/>
      <c r="F26" s="69"/>
      <c r="G26" s="69"/>
      <c r="H26" s="69"/>
      <c r="I26" s="69"/>
      <c r="J26" s="69"/>
      <c r="K26" s="69"/>
      <c r="L26" s="69"/>
      <c r="M26" s="69"/>
      <c r="N26" s="69"/>
      <c r="O26" s="69"/>
      <c r="P26" s="69"/>
      <c r="Q26" s="69"/>
      <c r="R26" s="69"/>
      <c r="S26" s="69"/>
      <c r="T26" s="69"/>
      <c r="U26" s="69"/>
      <c r="V26" s="69"/>
      <c r="W26" s="69"/>
      <c r="X26" s="69"/>
      <c r="Y26" s="69"/>
      <c r="Z26" s="69"/>
    </row>
    <row r="27" spans="1:26" ht="15" thickBot="1" x14ac:dyDescent="0.35">
      <c r="A27" s="69"/>
      <c r="B27" s="69"/>
      <c r="C27" s="69"/>
      <c r="D27" s="69"/>
      <c r="E27" s="69"/>
      <c r="F27" s="69"/>
      <c r="G27" s="69"/>
      <c r="H27" s="69"/>
      <c r="I27" s="69"/>
      <c r="J27" s="69"/>
      <c r="K27" s="69"/>
      <c r="L27" s="69"/>
      <c r="M27" s="69"/>
      <c r="N27" s="69"/>
      <c r="O27" s="69"/>
      <c r="P27" s="69"/>
      <c r="Q27" s="69"/>
      <c r="R27" s="69"/>
      <c r="S27" s="69"/>
      <c r="T27" s="69"/>
      <c r="U27" s="69"/>
      <c r="V27" s="69"/>
      <c r="W27" s="69"/>
      <c r="X27" s="69"/>
      <c r="Y27" s="69"/>
      <c r="Z27" s="69"/>
    </row>
    <row r="28" spans="1:26" ht="15" thickBot="1" x14ac:dyDescent="0.35">
      <c r="A28" s="69"/>
      <c r="B28" s="69"/>
      <c r="C28" s="69"/>
      <c r="D28" s="69"/>
      <c r="E28" s="69"/>
      <c r="F28" s="69"/>
      <c r="G28" s="69"/>
      <c r="H28" s="69"/>
      <c r="I28" s="69"/>
      <c r="J28" s="69"/>
      <c r="K28" s="69"/>
      <c r="L28" s="69"/>
      <c r="M28" s="69"/>
      <c r="N28" s="69"/>
      <c r="O28" s="69"/>
      <c r="P28" s="69"/>
      <c r="Q28" s="69"/>
      <c r="R28" s="69"/>
      <c r="S28" s="69"/>
      <c r="T28" s="69"/>
      <c r="U28" s="69"/>
      <c r="V28" s="69"/>
      <c r="W28" s="69"/>
      <c r="X28" s="69"/>
      <c r="Y28" s="69"/>
      <c r="Z28" s="69"/>
    </row>
    <row r="29" spans="1:26" ht="15" thickBo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 thickBo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 thickBo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 thickBo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 thickBo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 thickBo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 thickBo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 thickBo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 thickBo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 thickBo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 thickBo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 thickBo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 thickBo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 thickBo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 thickBo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 thickBo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 thickBo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 thickBo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 thickBo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 thickBo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 thickBo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 thickBo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 thickBo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 thickBo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 thickBo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 thickBo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 thickBo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 thickBo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 thickBo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 thickBo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 thickBo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 thickBo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 thickBo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 thickBo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 thickBo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 thickBo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 thickBo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 thickBo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 thickBo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 thickBo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 thickBo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 thickBo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 thickBo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 thickBo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 thickBo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 thickBo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 thickBo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 thickBo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 thickBo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 thickBo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 thickBo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 thickBo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 thickBo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 thickBo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 thickBo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 thickBo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 thickBo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 thickBo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 thickBo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 thickBo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 thickBo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 thickBo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 thickBo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 thickBo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 thickBo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 thickBo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 thickBo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 thickBo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 thickBo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 thickBo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 thickBo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 thickBo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 thickBo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 thickBo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 thickBo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 thickBo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 thickBo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 thickBo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 thickBo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 thickBo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 thickBo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 thickBo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 thickBo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 thickBo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 thickBo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 thickBo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 thickBo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 thickBo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 thickBo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 thickBo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 thickBo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 thickBo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 thickBo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 thickBo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 thickBo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 thickBo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 thickBo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 thickBo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 thickBo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 thickBo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 thickBo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 thickBo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 thickBo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 thickBo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 thickBo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 thickBo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 thickBo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 thickBo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 thickBo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 thickBo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 thickBo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 thickBo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 thickBo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 thickBo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 thickBo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 thickBo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 thickBo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 thickBo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 thickBo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 thickBo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 thickBo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 thickBo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 thickBo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 thickBo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 thickBo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 thickBo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 thickBo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 thickBo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 thickBo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 thickBo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 thickBo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 thickBo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 thickBo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 thickBo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 thickBo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 thickBo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 thickBo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 thickBo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 thickBo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 thickBo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 thickBo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 thickBo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 thickBo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 thickBo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 thickBo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 thickBo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 thickBo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 thickBo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 thickBo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 thickBo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 thickBo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 thickBo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 thickBo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 thickBo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 thickBo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 thickBo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 thickBo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 thickBo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 thickBo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 thickBo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 thickBo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 thickBo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 thickBo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 thickBo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 thickBo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 thickBo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 thickBo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 thickBo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 thickBo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 thickBo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 thickBo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 thickBo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 thickBo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 thickBo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 thickBo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 thickBo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 thickBo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 thickBo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 thickBo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 thickBo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 thickBo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 thickBo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 thickBo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 thickBo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 thickBo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 thickBo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 thickBo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 thickBo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 thickBo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 thickBo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 thickBo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 thickBo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 thickBo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 thickBo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 thickBo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 thickBo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 thickBo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 thickBo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 thickBo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 thickBo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 thickBo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 thickBo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 thickBo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 thickBo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 thickBo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 thickBo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 thickBo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 thickBo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 thickBo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 thickBo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 thickBo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 thickBo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 thickBo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 thickBo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 thickBo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 thickBo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 thickBo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 thickBo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 thickBo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 thickBo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 thickBo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 thickBo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 thickBo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 thickBo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 thickBo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 thickBo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 thickBo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 thickBo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 thickBo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 thickBo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 thickBo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 thickBo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 thickBo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 thickBo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 thickBo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 thickBo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 thickBo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 thickBo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 thickBo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 thickBo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 thickBo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 thickBo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 thickBo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 thickBo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 thickBo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 thickBo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 thickBo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 thickBo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 thickBo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 thickBo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 thickBo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 thickBo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 thickBo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 thickBo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 thickBo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 thickBo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 thickBo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 thickBo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 thickBo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 thickBo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 thickBo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 thickBo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 thickBo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 thickBo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 thickBo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 thickBo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 thickBo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 thickBo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 thickBo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 thickBo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 thickBo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 thickBo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 thickBo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 thickBo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 thickBo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 thickBo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 thickBo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 thickBo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 thickBo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 thickBo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 thickBo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 thickBo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 thickBo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 thickBo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 thickBo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 thickBo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 thickBo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 thickBo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 thickBo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 thickBo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 thickBo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 thickBo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 thickBo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 thickBo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 thickBo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 thickBo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 thickBo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 thickBo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 thickBo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 thickBo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 thickBo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 thickBo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 thickBo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 thickBo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 thickBo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 thickBo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 thickBo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 thickBo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 thickBo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 thickBo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 thickBo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 thickBo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 thickBo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 thickBo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 thickBo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 thickBo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 thickBo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 thickBo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 thickBo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 thickBo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 thickBo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 thickBo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 thickBo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 thickBo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 thickBo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 thickBo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 thickBo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 thickBo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 thickBo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 thickBo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 thickBo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 thickBo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 thickBo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 thickBo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 thickBo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 thickBo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 thickBo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 thickBo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 thickBo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 thickBo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 thickBo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 thickBo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 thickBo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 thickBo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 thickBo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 thickBo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 thickBo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 thickBo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 thickBo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 thickBo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 thickBo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 thickBo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 thickBo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 thickBo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 thickBo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 thickBo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 thickBo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 thickBo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 thickBo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 thickBo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 thickBo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 thickBo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 thickBo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 thickBo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 thickBo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 thickBo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 thickBo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 thickBo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 thickBo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 thickBo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 thickBo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 thickBo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 thickBo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 thickBo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 thickBo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 thickBo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 thickBo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 thickBo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 thickBo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 thickBo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 thickBo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 thickBo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 thickBo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 thickBo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 thickBo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 thickBo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 thickBo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 thickBo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 thickBo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 thickBo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 thickBo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 thickBo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 thickBo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 thickBo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 thickBo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 thickBo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 thickBo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 thickBo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 thickBo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 thickBo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 thickBo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 thickBo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 thickBo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 thickBo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 thickBo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 thickBo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 thickBo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 thickBo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 thickBo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 thickBo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 thickBo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 thickBo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 thickBo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 thickBo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 thickBo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 thickBo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 thickBo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 thickBo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 thickBo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 thickBo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 thickBo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 thickBo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 thickBo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 thickBo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 thickBo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 thickBo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 thickBo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 thickBo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 thickBo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 thickBo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 thickBo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 thickBo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 thickBo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 thickBo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 thickBo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 thickBo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 thickBo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 thickBo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 thickBo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 thickBo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 thickBo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 thickBo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 thickBo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 thickBo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 thickBo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 thickBo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 thickBo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 thickBo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 thickBo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 thickBo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 thickBo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 thickBo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 thickBo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 thickBo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 thickBo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 thickBo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 thickBo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 thickBo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 thickBo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 thickBo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 thickBo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 thickBo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 thickBo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 thickBo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 thickBo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 thickBo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 thickBo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 thickBo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 thickBo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 thickBo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 thickBo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 thickBo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 thickBo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 thickBo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 thickBo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 thickBo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 thickBo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 thickBo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 thickBo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 thickBo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 thickBo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 thickBo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 thickBo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 thickBo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 thickBo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 thickBo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 thickBo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 thickBo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 thickBo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 thickBo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 thickBo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 thickBo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 thickBo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 thickBo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 thickBo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 thickBo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 thickBo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 thickBo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 thickBo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 thickBo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 thickBo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 thickBo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 thickBo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 thickBo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 thickBo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 thickBo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 thickBo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 thickBo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 thickBo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 thickBo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 thickBo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 thickBo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 thickBo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 thickBo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 thickBo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 thickBo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 thickBo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 thickBo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 thickBo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 thickBo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 thickBo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 thickBo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 thickBo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 thickBo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 thickBo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 thickBo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 thickBo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 thickBo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 thickBo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 thickBo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 thickBo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 thickBo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 thickBo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 thickBo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 thickBo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 thickBo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 thickBo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 thickBo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 thickBo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 thickBo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 thickBo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 thickBo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 thickBo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 thickBo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 thickBo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 thickBo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 thickBo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 thickBo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 thickBo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 thickBo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 thickBo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 thickBo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 thickBo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 thickBo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 thickBo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 thickBo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 thickBo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 thickBo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 thickBo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 thickBo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 thickBo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 thickBo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 thickBo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 thickBo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 thickBo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 thickBo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 thickBo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 thickBo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 thickBo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 thickBo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 thickBo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 thickBo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 thickBo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 thickBo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 thickBo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 thickBo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 thickBo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 thickBo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 thickBo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 thickBo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 thickBo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 thickBo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 thickBo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 thickBo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 thickBo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 thickBo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 thickBo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 thickBo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 thickBo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 thickBo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 thickBo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 thickBo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 thickBo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 thickBo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 thickBo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 thickBo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 thickBo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 thickBo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 thickBo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 thickBo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 thickBo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 thickBo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 thickBo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 thickBo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 thickBo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 thickBo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 thickBo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 thickBo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 thickBo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 thickBo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 thickBo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 thickBo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 thickBo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 thickBo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 thickBo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 thickBo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 thickBo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 thickBo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 thickBo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 thickBo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 thickBo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 thickBo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 thickBo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 thickBo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 thickBo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 thickBo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 thickBo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 thickBo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 thickBo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 thickBo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 thickBo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 thickBo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 thickBo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 thickBo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 thickBo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 thickBo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 thickBo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 thickBo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 thickBo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 thickBo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 thickBo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 thickBo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 thickBo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 thickBo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 thickBo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 thickBo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 thickBo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 thickBo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 thickBo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 thickBo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 thickBo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 thickBo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 thickBo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 thickBo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 thickBo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 thickBo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 thickBo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 thickBo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 thickBo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 thickBo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 thickBo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 thickBo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 thickBo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 thickBo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 thickBo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 thickBo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 thickBo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 thickBo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 thickBo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 thickBo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 thickBo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 thickBo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 thickBo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 thickBo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 thickBo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 thickBo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 thickBo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 thickBo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 thickBo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 thickBo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 thickBo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 thickBo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 thickBo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 thickBo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 thickBo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 thickBo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 thickBo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 thickBo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 thickBo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 thickBo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 thickBo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 thickBo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 thickBo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 thickBo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 thickBo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 thickBo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 thickBo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 thickBo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 thickBo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 thickBo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 thickBo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 thickBo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 thickBo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 thickBo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 thickBo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 thickBo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 thickBo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 thickBo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 thickBo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 thickBo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 thickBo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 thickBo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 thickBo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 thickBo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 thickBo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 thickBo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 thickBo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 thickBo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 thickBo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 thickBo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 thickBo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 thickBo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 thickBo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 thickBo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 thickBo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 thickBo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 thickBo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 thickBo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 thickBo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 thickBo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 thickBo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 thickBo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 thickBo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 thickBo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 thickBo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 thickBo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 thickBo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 thickBo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 thickBo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 thickBo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 thickBo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 thickBo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 thickBo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 thickBo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 thickBo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 thickBo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 thickBo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 thickBo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 thickBo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 thickBo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 thickBo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 thickBo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 thickBo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 thickBo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 thickBo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 thickBo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 thickBo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 thickBo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 thickBo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 thickBo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 thickBo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 thickBo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 thickBo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 thickBo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 thickBo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 thickBo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 thickBo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 thickBo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 thickBo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 thickBo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 thickBo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 thickBo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 thickBo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 thickBo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 thickBo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 thickBo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 thickBo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 thickBo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 thickBo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 thickBo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 thickBo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 thickBo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 thickBo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 thickBo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 thickBo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 thickBo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 thickBo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 thickBo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 thickBo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 thickBo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 thickBo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 thickBo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 thickBo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 thickBo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 thickBo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 thickBo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 thickBo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 thickBo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 thickBo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 thickBo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 thickBo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 thickBo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 thickBo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 thickBo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 thickBo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 thickBo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 thickBo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 thickBo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 thickBo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 thickBo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 thickBo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 thickBo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 thickBo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 thickBo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 thickBo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 thickBo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 thickBo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 thickBo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 thickBo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 thickBo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 thickBo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 thickBo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 thickBo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 thickBo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 thickBo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 thickBo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 thickBo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 thickBo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 thickBo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 thickBo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 thickBo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 thickBo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 thickBo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 thickBo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 thickBo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 thickBo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 thickBo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 thickBo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 thickBo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 thickBo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 thickBo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 thickBo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 thickBo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 thickBo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 thickBo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 thickBo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 thickBo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 thickBo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 thickBo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 thickBo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 thickBo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 thickBo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 thickBo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 thickBo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 thickBo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 thickBo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 thickBo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 thickBo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 thickBo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 thickBo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 thickBo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 thickBo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 thickBo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 thickBo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 thickBo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 thickBo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 thickBo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 thickBo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 thickBo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 thickBo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 thickBo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 thickBo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 thickBo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 thickBo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 thickBo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 thickBo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 thickBo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 thickBo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 thickBo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 thickBo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 thickBo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 thickBo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 thickBo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 thickBo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 thickBo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 thickBo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 thickBo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 thickBo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 thickBo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 thickBo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 thickBo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 thickBo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 thickBo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 thickBo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 thickBo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 thickBo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 thickBo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 thickBo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 thickBo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 thickBo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 thickBo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 thickBo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 thickBo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 thickBo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 thickBo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 thickBo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 thickBo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 thickBo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 thickBo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 thickBo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 thickBo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 thickBo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 thickBo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 thickBo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 thickBo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 thickBo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 thickBo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 thickBo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 thickBo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 thickBo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 thickBo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 thickBo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 thickBo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 thickBo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 thickBo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 thickBo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 thickBo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 thickBo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 thickBo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 thickBo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 thickBo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 thickBo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 thickBo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 thickBo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 thickBo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 thickBo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 thickBo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 thickBo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 thickBo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 thickBo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 thickBo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 thickBo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 thickBo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 thickBo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 thickBo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 thickBo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 thickBo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 thickBo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 thickBo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 thickBo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 thickBo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 thickBo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 thickBo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 thickBo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 thickBo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 thickBo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 thickBo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 thickBo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 thickBo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 thickBo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 thickBo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 thickBo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 thickBo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 thickBo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 thickBo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 thickBo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 thickBo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 thickBo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 thickBo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 thickBo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 thickBo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sheetData>
  <phoneticPr fontId="8"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332AE-14F0-4EFA-84DB-2BDEDD4D0292}">
  <dimension ref="A1:X83"/>
  <sheetViews>
    <sheetView workbookViewId="0">
      <selection activeCell="I50" sqref="I50"/>
    </sheetView>
  </sheetViews>
  <sheetFormatPr defaultRowHeight="14.4" x14ac:dyDescent="0.3"/>
  <cols>
    <col min="1" max="1" width="9.6640625" bestFit="1" customWidth="1"/>
    <col min="2" max="2" width="48.88671875" bestFit="1" customWidth="1"/>
    <col min="3" max="7" width="9.88671875" bestFit="1" customWidth="1"/>
    <col min="10" max="10" width="7.109375" customWidth="1"/>
    <col min="11" max="11" width="30.6640625" bestFit="1" customWidth="1"/>
    <col min="12" max="15" width="7.5546875" customWidth="1"/>
    <col min="16" max="16" width="7.6640625" bestFit="1" customWidth="1"/>
    <col min="18" max="18" width="7.109375" customWidth="1"/>
    <col min="19" max="19" width="48.88671875" bestFit="1" customWidth="1"/>
    <col min="20" max="24" width="8" bestFit="1" customWidth="1"/>
  </cols>
  <sheetData>
    <row r="1" spans="1:16" x14ac:dyDescent="0.3">
      <c r="A1" s="108" t="s">
        <v>66</v>
      </c>
      <c r="B1" s="31" t="s">
        <v>73</v>
      </c>
      <c r="C1" s="109" t="s">
        <v>59</v>
      </c>
      <c r="D1" s="109" t="s">
        <v>60</v>
      </c>
      <c r="E1" s="109" t="s">
        <v>61</v>
      </c>
      <c r="F1" s="109" t="s">
        <v>62</v>
      </c>
      <c r="G1" s="110" t="s">
        <v>63</v>
      </c>
      <c r="J1" s="118" t="s">
        <v>66</v>
      </c>
      <c r="K1" s="119" t="s">
        <v>73</v>
      </c>
      <c r="L1" s="109" t="s">
        <v>59</v>
      </c>
      <c r="M1" s="109" t="s">
        <v>60</v>
      </c>
      <c r="N1" s="109" t="s">
        <v>61</v>
      </c>
      <c r="O1" s="109" t="s">
        <v>62</v>
      </c>
      <c r="P1" s="110" t="s">
        <v>63</v>
      </c>
    </row>
    <row r="2" spans="1:16" x14ac:dyDescent="0.3">
      <c r="A2" s="106" t="s">
        <v>44</v>
      </c>
      <c r="B2" s="8" t="s">
        <v>7</v>
      </c>
      <c r="C2" s="105">
        <f>VLOOKUP($B2,SBI!$A:$P,7,0)</f>
        <v>1.3492531080286319</v>
      </c>
      <c r="D2" s="105">
        <f>VLOOKUP($B2,SBI!$A:$P,8,0)</f>
        <v>1.4034876525785929</v>
      </c>
      <c r="E2" s="105">
        <f>VLOOKUP($B2,SBI!$A:$P,9,0)</f>
        <v>1.3855319739843321</v>
      </c>
      <c r="F2" s="105">
        <f>VLOOKUP($B2,SBI!$A:$P,10,0)</f>
        <v>1.3637516626727442</v>
      </c>
      <c r="G2" s="107">
        <f>VLOOKUP($B2,SBI!$A:$P,11,0)</f>
        <v>1.3054025202850408</v>
      </c>
      <c r="J2" s="106" t="s">
        <v>44</v>
      </c>
      <c r="K2" s="88" t="s">
        <v>9</v>
      </c>
      <c r="L2" s="105">
        <v>0.54149566739779764</v>
      </c>
      <c r="M2" s="105">
        <v>0.538651898563275</v>
      </c>
      <c r="N2" s="105">
        <v>0.56095464373288395</v>
      </c>
      <c r="O2" s="105">
        <v>0.59708285655904436</v>
      </c>
      <c r="P2" s="107">
        <v>0.61529347573015125</v>
      </c>
    </row>
    <row r="3" spans="1:16" x14ac:dyDescent="0.3">
      <c r="A3" s="106" t="s">
        <v>44</v>
      </c>
      <c r="B3" s="8" t="s">
        <v>5</v>
      </c>
      <c r="C3" s="105">
        <f>VLOOKUP($B3,SBI!$A:$P,7,0)</f>
        <v>1</v>
      </c>
      <c r="D3" s="105">
        <f>VLOOKUP($B3,SBI!$A:$P,8,0)</f>
        <v>1</v>
      </c>
      <c r="E3" s="105">
        <f>VLOOKUP($B3,SBI!$A:$P,9,0)</f>
        <v>1</v>
      </c>
      <c r="F3" s="105">
        <f>VLOOKUP($B3,SBI!$A:$P,10,0)</f>
        <v>1</v>
      </c>
      <c r="G3" s="107">
        <f>VLOOKUP($B3,SBI!$A:$P,11,0)</f>
        <v>1</v>
      </c>
      <c r="J3" s="116" t="s">
        <v>44</v>
      </c>
      <c r="K3" s="88" t="s">
        <v>14</v>
      </c>
      <c r="L3" s="115">
        <v>0.54102158283305957</v>
      </c>
      <c r="M3" s="115">
        <v>0.60130983369502833</v>
      </c>
      <c r="N3" s="115">
        <v>0.54088898611468883</v>
      </c>
      <c r="O3" s="115">
        <v>0.48834815394502301</v>
      </c>
      <c r="P3" s="117">
        <v>0.45317914178365931</v>
      </c>
    </row>
    <row r="4" spans="1:16" x14ac:dyDescent="0.3">
      <c r="A4" s="106" t="s">
        <v>44</v>
      </c>
      <c r="B4" s="8" t="s">
        <v>6</v>
      </c>
      <c r="C4" s="105">
        <f>VLOOKUP($B4,SBI!$A:$P,7,0)</f>
        <v>0.34925310802863191</v>
      </c>
      <c r="D4" s="105">
        <f>VLOOKUP($B4,SBI!$A:$P,8,0)</f>
        <v>0.40348765257859281</v>
      </c>
      <c r="E4" s="105">
        <f>VLOOKUP($B4,SBI!$A:$P,9,0)</f>
        <v>0.38553197398433203</v>
      </c>
      <c r="F4" s="105">
        <f>VLOOKUP($B4,SBI!$A:$P,10,0)</f>
        <v>0.36375166267274406</v>
      </c>
      <c r="G4" s="107">
        <f>VLOOKUP($B4,SBI!$A:$P,11,0)</f>
        <v>0.305402520285041</v>
      </c>
      <c r="J4" s="106" t="s">
        <v>44</v>
      </c>
      <c r="K4" s="88" t="s">
        <v>19</v>
      </c>
      <c r="L4" s="105">
        <v>0.10552937713901694</v>
      </c>
      <c r="M4" s="105">
        <v>0.13814800973153712</v>
      </c>
      <c r="N4" s="105">
        <v>0.19638752219042252</v>
      </c>
      <c r="O4" s="105">
        <v>0.21096205226234296</v>
      </c>
      <c r="P4" s="107">
        <v>0.22481461746691384</v>
      </c>
    </row>
    <row r="5" spans="1:16" x14ac:dyDescent="0.3">
      <c r="A5" s="106" t="s">
        <v>44</v>
      </c>
      <c r="B5" s="8" t="s">
        <v>1</v>
      </c>
      <c r="C5" s="105">
        <f>VLOOKUP($B5,SBI!$A:$P,7,0)</f>
        <v>0.65197173631697547</v>
      </c>
      <c r="D5" s="105">
        <f>VLOOKUP($B5,SBI!$A:$P,8,0)</f>
        <v>0.61203980968000804</v>
      </c>
      <c r="E5" s="105">
        <f>VLOOKUP($B5,SBI!$A:$P,9,0)</f>
        <v>0.63563592360986165</v>
      </c>
      <c r="F5" s="105">
        <f>VLOOKUP($B5,SBI!$A:$P,10,0)</f>
        <v>0.68739317742199557</v>
      </c>
      <c r="G5" s="107">
        <f>VLOOKUP($B5,SBI!$A:$P,11,0)</f>
        <v>0.65578389634636747</v>
      </c>
      <c r="J5" s="116" t="s">
        <v>44</v>
      </c>
      <c r="K5" s="13" t="s">
        <v>21</v>
      </c>
      <c r="L5" s="115">
        <v>0.16120650916140702</v>
      </c>
      <c r="M5" s="115">
        <v>0.12537791058875233</v>
      </c>
      <c r="N5" s="115">
        <v>8.7300857902623763E-2</v>
      </c>
      <c r="O5" s="115">
        <v>6.7358599906333735E-2</v>
      </c>
      <c r="P5" s="117">
        <v>1.2115285304316473E-2</v>
      </c>
    </row>
    <row r="6" spans="1:16" hidden="1" x14ac:dyDescent="0.3">
      <c r="A6" s="106" t="s">
        <v>44</v>
      </c>
      <c r="B6" s="8" t="s">
        <v>2</v>
      </c>
      <c r="C6" s="105">
        <f>VLOOKUP($B6,SBI!$A:$P,7,0)</f>
        <v>0.30447912292103813</v>
      </c>
      <c r="D6" s="105">
        <f>VLOOKUP($B6,SBI!$A:$P,8,0)</f>
        <v>0.32236794437434779</v>
      </c>
      <c r="E6" s="105">
        <f>VLOOKUP($B6,SBI!$A:$P,9,0)</f>
        <v>0.31328935735616009</v>
      </c>
      <c r="F6" s="105">
        <f>VLOOKUP($B6,SBI!$A:$P,10,0)</f>
        <v>0.2772370197759762</v>
      </c>
      <c r="G6" s="107">
        <f>VLOOKUP($B6,SBI!$A:$P,11,0)</f>
        <v>0.31676469336632002</v>
      </c>
      <c r="J6" s="106" t="s">
        <v>67</v>
      </c>
      <c r="K6" s="88" t="s">
        <v>9</v>
      </c>
      <c r="L6" s="105">
        <v>0.61699047083224223</v>
      </c>
      <c r="M6" s="105">
        <v>0.60944852273189143</v>
      </c>
      <c r="N6" s="105">
        <v>0.64350985435662544</v>
      </c>
      <c r="O6" s="105">
        <v>0.71981691662270464</v>
      </c>
      <c r="P6" s="107">
        <v>0.68957253300444032</v>
      </c>
    </row>
    <row r="7" spans="1:16" hidden="1" x14ac:dyDescent="0.3">
      <c r="A7" s="106" t="s">
        <v>44</v>
      </c>
      <c r="B7" s="8" t="s">
        <v>3</v>
      </c>
      <c r="C7" s="105">
        <f>VLOOKUP($B7,SBI!$A:$P,7,0)</f>
        <v>1.1162948562580046E-2</v>
      </c>
      <c r="D7" s="105">
        <f>VLOOKUP($B7,SBI!$A:$P,8,0)</f>
        <v>1.589235869074429E-2</v>
      </c>
      <c r="E7" s="105">
        <f>VLOOKUP($B7,SBI!$A:$P,9,0)</f>
        <v>1.6329296017611104E-2</v>
      </c>
      <c r="F7" s="105">
        <f>VLOOKUP($B7,SBI!$A:$P,10,0)</f>
        <v>1.1362724246350755E-2</v>
      </c>
      <c r="G7" s="107">
        <f>VLOOKUP($B7,SBI!$A:$P,11,0)</f>
        <v>5.2295468528727887E-3</v>
      </c>
      <c r="J7" s="116" t="s">
        <v>67</v>
      </c>
      <c r="K7" s="88" t="s">
        <v>14</v>
      </c>
      <c r="L7" s="115">
        <v>0.35216295143502224</v>
      </c>
      <c r="M7" s="115">
        <v>0.3954425898963928</v>
      </c>
      <c r="N7" s="115">
        <v>0.40284649763717623</v>
      </c>
      <c r="O7" s="115">
        <v>0.32289737985781392</v>
      </c>
      <c r="P7" s="117">
        <v>0.23682679726855096</v>
      </c>
    </row>
    <row r="8" spans="1:16" hidden="1" x14ac:dyDescent="0.3">
      <c r="A8" s="106" t="s">
        <v>44</v>
      </c>
      <c r="B8" s="8" t="s">
        <v>4</v>
      </c>
      <c r="C8" s="105">
        <f>VLOOKUP($B8,SBI!$A:$P,7,0)</f>
        <v>3.2386192199406361E-2</v>
      </c>
      <c r="D8" s="105">
        <f>VLOOKUP($B8,SBI!$A:$P,8,0)</f>
        <v>4.9699887254899766E-2</v>
      </c>
      <c r="E8" s="105">
        <f>VLOOKUP($B8,SBI!$A:$P,9,0)</f>
        <v>3.4745423016367162E-2</v>
      </c>
      <c r="F8" s="105">
        <f>VLOOKUP($B8,SBI!$A:$P,10,0)</f>
        <v>2.4007041498280948E-2</v>
      </c>
      <c r="G8" s="107">
        <f>VLOOKUP($B8,SBI!$A:$P,11,0)</f>
        <v>2.2221902909868044E-2</v>
      </c>
      <c r="J8" s="106" t="s">
        <v>67</v>
      </c>
      <c r="K8" s="88" t="s">
        <v>19</v>
      </c>
      <c r="L8" s="105">
        <v>0.19987813898931742</v>
      </c>
      <c r="M8" s="105">
        <v>0.24786405035050521</v>
      </c>
      <c r="N8" s="105">
        <v>0.2491058584926352</v>
      </c>
      <c r="O8" s="105">
        <v>0.23506438566081342</v>
      </c>
      <c r="P8" s="107">
        <v>0.21913877985496638</v>
      </c>
    </row>
    <row r="9" spans="1:16" hidden="1" x14ac:dyDescent="0.3">
      <c r="A9" s="106" t="s">
        <v>44</v>
      </c>
      <c r="B9" s="88" t="s">
        <v>9</v>
      </c>
      <c r="C9" s="105">
        <f>VLOOKUP($B9,SBI!$A:$P,7,0)</f>
        <v>0.54149566739779764</v>
      </c>
      <c r="D9" s="105">
        <f>VLOOKUP($B9,SBI!$A:$P,8,0)</f>
        <v>0.538651898563275</v>
      </c>
      <c r="E9" s="105">
        <f>VLOOKUP($B9,SBI!$A:$P,9,0)</f>
        <v>0.56095464373288395</v>
      </c>
      <c r="F9" s="105">
        <f>VLOOKUP($B9,SBI!$A:$P,10,0)</f>
        <v>0.59708285655904436</v>
      </c>
      <c r="G9" s="107">
        <f>VLOOKUP($B9,SBI!$A:$P,11,0)</f>
        <v>0.61529347573015125</v>
      </c>
      <c r="J9" s="116" t="s">
        <v>67</v>
      </c>
      <c r="K9" s="13" t="s">
        <v>21</v>
      </c>
      <c r="L9" s="115">
        <v>0.12584076354434601</v>
      </c>
      <c r="M9" s="115">
        <v>8.2067539499012881E-2</v>
      </c>
      <c r="N9" s="115">
        <v>3.8482836413976977E-2</v>
      </c>
      <c r="O9" s="115">
        <v>-4.0646117517019617E-2</v>
      </c>
      <c r="P9" s="117">
        <v>1.1667127253249266E-2</v>
      </c>
    </row>
    <row r="10" spans="1:16" hidden="1" x14ac:dyDescent="0.3">
      <c r="A10" s="106" t="s">
        <v>44</v>
      </c>
      <c r="B10" s="88" t="s">
        <v>14</v>
      </c>
      <c r="C10" s="105">
        <f>VLOOKUP($B10,SBI!$A:$P,7,0)</f>
        <v>0.54102158283305957</v>
      </c>
      <c r="D10" s="105">
        <f>VLOOKUP($B10,SBI!$A:$P,8,0)</f>
        <v>0.60130983369502833</v>
      </c>
      <c r="E10" s="105">
        <f>VLOOKUP($B10,SBI!$A:$P,9,0)</f>
        <v>0.54088898611468883</v>
      </c>
      <c r="F10" s="105">
        <f>VLOOKUP($B10,SBI!$A:$P,10,0)</f>
        <v>0.48834815394502301</v>
      </c>
      <c r="G10" s="107">
        <f>VLOOKUP($B10,SBI!$A:$P,11,0)</f>
        <v>0.45317914178365931</v>
      </c>
      <c r="J10" s="106" t="s">
        <v>68</v>
      </c>
      <c r="K10" s="88" t="s">
        <v>9</v>
      </c>
      <c r="L10" s="105">
        <v>0.53051739344781057</v>
      </c>
      <c r="M10" s="105">
        <v>0.52892589349443331</v>
      </c>
      <c r="N10" s="105">
        <v>0.58133314889069332</v>
      </c>
      <c r="O10" s="105">
        <v>0.6342617438180258</v>
      </c>
      <c r="P10" s="107">
        <v>0.61440226816302423</v>
      </c>
    </row>
    <row r="11" spans="1:16" hidden="1" x14ac:dyDescent="0.3">
      <c r="A11" s="106" t="s">
        <v>44</v>
      </c>
      <c r="B11" s="88" t="s">
        <v>19</v>
      </c>
      <c r="C11" s="105">
        <f>VLOOKUP($B11,SBI!$A:$P,7,0)</f>
        <v>0.10552937713901694</v>
      </c>
      <c r="D11" s="105">
        <f>VLOOKUP($B11,SBI!$A:$P,8,0)</f>
        <v>0.13814800973153712</v>
      </c>
      <c r="E11" s="105">
        <f>VLOOKUP($B11,SBI!$A:$P,9,0)</f>
        <v>0.19638752219042252</v>
      </c>
      <c r="F11" s="105">
        <f>VLOOKUP($B11,SBI!$A:$P,10,0)</f>
        <v>0.21096205226234296</v>
      </c>
      <c r="G11" s="107">
        <f>VLOOKUP($B11,SBI!$A:$P,11,0)</f>
        <v>0.22481461746691384</v>
      </c>
      <c r="J11" s="116" t="s">
        <v>68</v>
      </c>
      <c r="K11" s="88" t="s">
        <v>14</v>
      </c>
      <c r="L11" s="115">
        <v>0.32552488293591758</v>
      </c>
      <c r="M11" s="115">
        <v>0.33847018196792661</v>
      </c>
      <c r="N11" s="115">
        <v>0.3110783462277219</v>
      </c>
      <c r="O11" s="115">
        <v>0.26080687295851307</v>
      </c>
      <c r="P11" s="117">
        <v>0.24135088009450678</v>
      </c>
    </row>
    <row r="12" spans="1:16" hidden="1" x14ac:dyDescent="0.3">
      <c r="A12" s="106" t="s">
        <v>44</v>
      </c>
      <c r="B12" s="13" t="s">
        <v>21</v>
      </c>
      <c r="C12" s="105">
        <f>VLOOKUP($B12,SBI!$A:$P,7,0)</f>
        <v>0.16120650916140702</v>
      </c>
      <c r="D12" s="105">
        <f>VLOOKUP($B12,SBI!$A:$P,8,0)</f>
        <v>0.12537791058875233</v>
      </c>
      <c r="E12" s="105">
        <f>VLOOKUP($B12,SBI!$A:$P,9,0)</f>
        <v>8.7300857902623763E-2</v>
      </c>
      <c r="F12" s="105">
        <f>VLOOKUP($B12,SBI!$A:$P,10,0)</f>
        <v>6.7358599906333735E-2</v>
      </c>
      <c r="G12" s="107">
        <f>VLOOKUP($B12,SBI!$A:$P,11,0)</f>
        <v>1.2115285304316473E-2</v>
      </c>
      <c r="J12" s="106" t="s">
        <v>68</v>
      </c>
      <c r="K12" s="88" t="s">
        <v>19</v>
      </c>
      <c r="L12" s="105">
        <v>0.16468768765546887</v>
      </c>
      <c r="M12" s="105">
        <v>0.22382758110394071</v>
      </c>
      <c r="N12" s="105">
        <v>0.28566132509657</v>
      </c>
      <c r="O12" s="105">
        <v>0.24751561258234075</v>
      </c>
      <c r="P12" s="107">
        <v>0.27277571175428234</v>
      </c>
    </row>
    <row r="13" spans="1:16" hidden="1" x14ac:dyDescent="0.3">
      <c r="A13" s="106" t="s">
        <v>67</v>
      </c>
      <c r="B13" s="8" t="s">
        <v>7</v>
      </c>
      <c r="C13" s="105">
        <f>VLOOKUP($B13,CAN!$A:$P,7,0)</f>
        <v>1.294872324800928</v>
      </c>
      <c r="D13" s="105">
        <f>VLOOKUP($B13,CAN!$A:$P,8,0)</f>
        <v>1.334822560862404</v>
      </c>
      <c r="E13" s="105">
        <f>VLOOKUP($B13,CAN!$A:$P,9,0)</f>
        <v>1.3339450469004137</v>
      </c>
      <c r="F13" s="105">
        <f>VLOOKUP($B13,CAN!$A:$P,10,0)</f>
        <v>1.2371323636546336</v>
      </c>
      <c r="G13" s="107">
        <f>VLOOKUP($B13,CAN!$A:$P,11,0)</f>
        <v>1.157205237381207</v>
      </c>
      <c r="J13" s="116" t="s">
        <v>68</v>
      </c>
      <c r="K13" s="13" t="s">
        <v>21</v>
      </c>
      <c r="L13" s="115">
        <v>0.15602397358533338</v>
      </c>
      <c r="M13" s="115">
        <v>0.10492855124162197</v>
      </c>
      <c r="N13" s="115">
        <v>1.9564286558195379E-2</v>
      </c>
      <c r="O13" s="115">
        <v>1.194224707109603E-2</v>
      </c>
      <c r="P13" s="117">
        <v>2.0547099822799762E-2</v>
      </c>
    </row>
    <row r="14" spans="1:16" hidden="1" x14ac:dyDescent="0.3">
      <c r="A14" s="106" t="s">
        <v>67</v>
      </c>
      <c r="B14" s="8" t="s">
        <v>5</v>
      </c>
      <c r="C14" s="105">
        <f>VLOOKUP($B14,CAN!$A:$P,7,0)</f>
        <v>1</v>
      </c>
      <c r="D14" s="105">
        <f>VLOOKUP($B14,CAN!$A:$P,8,0)</f>
        <v>1</v>
      </c>
      <c r="E14" s="105">
        <f>VLOOKUP($B14,CAN!$A:$P,9,0)</f>
        <v>1</v>
      </c>
      <c r="F14" s="105">
        <f>VLOOKUP($B14,CAN!$A:$P,10,0)</f>
        <v>1</v>
      </c>
      <c r="G14" s="107">
        <f>VLOOKUP($B14,CAN!$A:$P,11,0)</f>
        <v>1</v>
      </c>
      <c r="J14" s="106" t="s">
        <v>70</v>
      </c>
      <c r="K14" s="88" t="s">
        <v>9</v>
      </c>
      <c r="L14" s="105">
        <v>0.59665860981061847</v>
      </c>
      <c r="M14" s="105">
        <v>0.61413898380980625</v>
      </c>
      <c r="N14" s="105">
        <v>0.62057913869426296</v>
      </c>
      <c r="O14" s="105">
        <v>0.67367991133037752</v>
      </c>
      <c r="P14" s="107">
        <v>0.66457463718521048</v>
      </c>
    </row>
    <row r="15" spans="1:16" hidden="1" x14ac:dyDescent="0.3">
      <c r="A15" s="106" t="s">
        <v>67</v>
      </c>
      <c r="B15" s="8" t="s">
        <v>6</v>
      </c>
      <c r="C15" s="105">
        <f>VLOOKUP($B15,CAN!$A:$P,7,0)</f>
        <v>0.29487244123606143</v>
      </c>
      <c r="D15" s="105">
        <f>VLOOKUP($B15,CAN!$A:$P,8,0)</f>
        <v>0.33482270247780216</v>
      </c>
      <c r="E15" s="105">
        <f>VLOOKUP($B15,CAN!$A:$P,9,0)</f>
        <v>0.33394504690041388</v>
      </c>
      <c r="F15" s="105">
        <f>VLOOKUP($B15,CAN!$A:$P,10,0)</f>
        <v>0.23713216268495491</v>
      </c>
      <c r="G15" s="107">
        <f>VLOOKUP($B15,CAN!$A:$P,11,0)</f>
        <v>0.15720545061573601</v>
      </c>
      <c r="J15" s="116" t="s">
        <v>70</v>
      </c>
      <c r="K15" s="88" t="s">
        <v>14</v>
      </c>
      <c r="L15" s="115">
        <v>0.28021876603785884</v>
      </c>
      <c r="M15" s="115">
        <v>0.26876020683134177</v>
      </c>
      <c r="N15" s="115">
        <v>0.25060061270557887</v>
      </c>
      <c r="O15" s="115">
        <v>0.22124596697613752</v>
      </c>
      <c r="P15" s="117">
        <v>0.22415922026773094</v>
      </c>
    </row>
    <row r="16" spans="1:16" hidden="1" x14ac:dyDescent="0.3">
      <c r="A16" s="106" t="s">
        <v>67</v>
      </c>
      <c r="B16" s="8" t="s">
        <v>1</v>
      </c>
      <c r="C16" s="105">
        <f>VLOOKUP($B16,CAN!$A:$P,7,0)</f>
        <v>0.71458325595248429</v>
      </c>
      <c r="D16" s="105">
        <f>VLOOKUP($B16,CAN!$A:$P,8,0)</f>
        <v>0.70637463305680104</v>
      </c>
      <c r="E16" s="105">
        <f>VLOOKUP($B16,CAN!$A:$P,9,0)</f>
        <v>0.71813905196503192</v>
      </c>
      <c r="F16" s="105">
        <f>VLOOKUP($B16,CAN!$A:$P,10,0)</f>
        <v>0.72470590599643281</v>
      </c>
      <c r="G16" s="107">
        <f>VLOOKUP($B16,CAN!$A:$P,11,0)</f>
        <v>0.7315878381259926</v>
      </c>
      <c r="J16" s="106" t="s">
        <v>70</v>
      </c>
      <c r="K16" s="88" t="s">
        <v>19</v>
      </c>
      <c r="L16" s="105">
        <v>0.22871556995203771</v>
      </c>
      <c r="M16" s="105">
        <v>0.2275611695049817</v>
      </c>
      <c r="N16" s="105">
        <v>0.26284373076133799</v>
      </c>
      <c r="O16" s="105">
        <v>0.26939625229908992</v>
      </c>
      <c r="P16" s="107">
        <v>0.44481872732018046</v>
      </c>
    </row>
    <row r="17" spans="1:16" hidden="1" x14ac:dyDescent="0.3">
      <c r="A17" s="106" t="s">
        <v>67</v>
      </c>
      <c r="B17" s="8" t="s">
        <v>2</v>
      </c>
      <c r="C17" s="105">
        <f>VLOOKUP($B17,CAN!$A:$P,7,0)</f>
        <v>0.2445563955315456</v>
      </c>
      <c r="D17" s="105">
        <f>VLOOKUP($B17,CAN!$A:$P,8,0)</f>
        <v>0.25722907664352812</v>
      </c>
      <c r="E17" s="105">
        <f>VLOOKUP($B17,CAN!$A:$P,9,0)</f>
        <v>0.25381626659602402</v>
      </c>
      <c r="F17" s="105">
        <f>VLOOKUP($B17,CAN!$A:$P,10,0)</f>
        <v>0.24448604516793529</v>
      </c>
      <c r="G17" s="107">
        <f>VLOOKUP($B17,CAN!$A:$P,11,0)</f>
        <v>0.23495459810408917</v>
      </c>
      <c r="J17" s="116" t="s">
        <v>70</v>
      </c>
      <c r="K17" s="13" t="s">
        <v>21</v>
      </c>
      <c r="L17" s="115">
        <v>3.5342619041285953E-2</v>
      </c>
      <c r="M17" s="115">
        <v>4.8214477538117854E-2</v>
      </c>
      <c r="N17" s="115">
        <v>2.629198303577536E-2</v>
      </c>
      <c r="O17" s="115">
        <v>6.6159891198716925E-3</v>
      </c>
      <c r="P17" s="117">
        <v>-0.1922715593360555</v>
      </c>
    </row>
    <row r="18" spans="1:16" hidden="1" x14ac:dyDescent="0.3">
      <c r="A18" s="106" t="s">
        <v>67</v>
      </c>
      <c r="B18" s="8" t="s">
        <v>3</v>
      </c>
      <c r="C18" s="105">
        <f>VLOOKUP($B18,CAN!$A:$P,7,0)</f>
        <v>3.4483661996725146E-2</v>
      </c>
      <c r="D18" s="105">
        <f>VLOOKUP($B18,CAN!$A:$P,8,0)</f>
        <v>3.078194783200279E-2</v>
      </c>
      <c r="E18" s="105">
        <f>VLOOKUP($B18,CAN!$A:$P,9,0)</f>
        <v>2.6509914174948652E-2</v>
      </c>
      <c r="F18" s="105">
        <f>VLOOKUP($B18,CAN!$A:$P,10,0)</f>
        <v>2.8320245183008016E-2</v>
      </c>
      <c r="G18" s="107">
        <f>VLOOKUP($B18,CAN!$A:$P,11,0)</f>
        <v>1.7782693544452575E-2</v>
      </c>
      <c r="J18" s="106" t="s">
        <v>71</v>
      </c>
      <c r="K18" s="88" t="s">
        <v>9</v>
      </c>
      <c r="L18" s="105">
        <v>0.69640146332350927</v>
      </c>
      <c r="M18" s="105">
        <v>0.68936359934918601</v>
      </c>
      <c r="N18" s="105">
        <v>0.63643732219751248</v>
      </c>
      <c r="O18" s="105">
        <v>0.58887102764398946</v>
      </c>
      <c r="P18" s="107">
        <v>0.59180579173955483</v>
      </c>
    </row>
    <row r="19" spans="1:16" hidden="1" x14ac:dyDescent="0.3">
      <c r="A19" s="106" t="s">
        <v>67</v>
      </c>
      <c r="B19" s="8" t="s">
        <v>4</v>
      </c>
      <c r="C19" s="105">
        <f>VLOOKUP($B19,CAN!$A:$P,7,0)</f>
        <v>6.376570084111576E-3</v>
      </c>
      <c r="D19" s="105">
        <f>VLOOKUP($B19,CAN!$A:$P,8,0)</f>
        <v>5.6143424676681425E-3</v>
      </c>
      <c r="E19" s="105">
        <f>VLOOKUP($B19,CAN!$A:$P,9,0)</f>
        <v>1.5349096885744153E-3</v>
      </c>
      <c r="F19" s="105">
        <f>VLOOKUP($B19,CAN!$A:$P,10,0)</f>
        <v>2.4880046223026099E-3</v>
      </c>
      <c r="G19" s="107">
        <f>VLOOKUP($B19,CAN!$A:$P,11,0)</f>
        <v>1.5674870225465661E-2</v>
      </c>
      <c r="J19" s="116" t="s">
        <v>71</v>
      </c>
      <c r="K19" s="88" t="s">
        <v>14</v>
      </c>
      <c r="L19" s="115">
        <v>0.22895161024746116</v>
      </c>
      <c r="M19" s="115">
        <v>0.2184645251421988</v>
      </c>
      <c r="N19" s="115">
        <v>0.28496759410348588</v>
      </c>
      <c r="O19" s="115">
        <v>0.28876898990849431</v>
      </c>
      <c r="P19" s="117">
        <v>0.28938380679515024</v>
      </c>
    </row>
    <row r="20" spans="1:16" hidden="1" x14ac:dyDescent="0.3">
      <c r="A20" s="106" t="s">
        <v>67</v>
      </c>
      <c r="B20" s="88" t="s">
        <v>9</v>
      </c>
      <c r="C20" s="105">
        <f>VLOOKUP($B20,CAN!$A:$P,7,0)</f>
        <v>0.61699047083224223</v>
      </c>
      <c r="D20" s="105">
        <f>VLOOKUP($B20,CAN!$A:$P,8,0)</f>
        <v>0.60944852273189143</v>
      </c>
      <c r="E20" s="105">
        <f>VLOOKUP($B20,CAN!$A:$P,9,0)</f>
        <v>0.64350985435662544</v>
      </c>
      <c r="F20" s="105">
        <f>VLOOKUP($B20,CAN!$A:$P,10,0)</f>
        <v>0.71981691662270464</v>
      </c>
      <c r="G20" s="107">
        <f>VLOOKUP($B20,CAN!$A:$P,11,0)</f>
        <v>0.68957253300444032</v>
      </c>
      <c r="J20" s="106" t="s">
        <v>71</v>
      </c>
      <c r="K20" s="88" t="s">
        <v>19</v>
      </c>
      <c r="L20" s="105">
        <v>0.307064793710495</v>
      </c>
      <c r="M20" s="105">
        <v>0.32777176259271135</v>
      </c>
      <c r="N20" s="105">
        <v>0.23832422517142182</v>
      </c>
      <c r="O20" s="105">
        <v>0.24424114087626994</v>
      </c>
      <c r="P20" s="107">
        <v>0.21103214536443746</v>
      </c>
    </row>
    <row r="21" spans="1:16" hidden="1" x14ac:dyDescent="0.3">
      <c r="A21" s="106" t="s">
        <v>67</v>
      </c>
      <c r="B21" s="88" t="s">
        <v>14</v>
      </c>
      <c r="C21" s="105">
        <f>VLOOKUP($B21,CAN!$A:$P,7,0)</f>
        <v>0.35216295143502224</v>
      </c>
      <c r="D21" s="105">
        <f>VLOOKUP($B21,CAN!$A:$P,8,0)</f>
        <v>0.3954425898963928</v>
      </c>
      <c r="E21" s="105">
        <f>VLOOKUP($B21,CAN!$A:$P,9,0)</f>
        <v>0.40284649763717623</v>
      </c>
      <c r="F21" s="105">
        <f>VLOOKUP($B21,CAN!$A:$P,10,0)</f>
        <v>0.32289737985781392</v>
      </c>
      <c r="G21" s="107">
        <f>VLOOKUP($B21,CAN!$A:$P,11,0)</f>
        <v>0.23682679726855096</v>
      </c>
      <c r="J21" s="116" t="s">
        <v>71</v>
      </c>
      <c r="K21" s="13" t="s">
        <v>21</v>
      </c>
      <c r="L21" s="115">
        <v>-8.5488086817877534E-2</v>
      </c>
      <c r="M21" s="115">
        <v>-8.1133758920276355E-2</v>
      </c>
      <c r="N21" s="115">
        <v>4.0801622127134528E-2</v>
      </c>
      <c r="O21" s="115">
        <v>7.6337768647828527E-2</v>
      </c>
      <c r="P21" s="117">
        <v>0.10386902041048664</v>
      </c>
    </row>
    <row r="22" spans="1:16" hidden="1" x14ac:dyDescent="0.3">
      <c r="A22" s="106" t="s">
        <v>67</v>
      </c>
      <c r="B22" s="88" t="s">
        <v>19</v>
      </c>
      <c r="C22" s="105">
        <f>VLOOKUP($B22,CAN!$A:$P,7,0)</f>
        <v>0.19987813898931742</v>
      </c>
      <c r="D22" s="105">
        <f>VLOOKUP($B22,CAN!$A:$P,8,0)</f>
        <v>0.24786405035050521</v>
      </c>
      <c r="E22" s="105">
        <f>VLOOKUP($B22,CAN!$A:$P,9,0)</f>
        <v>0.2491058584926352</v>
      </c>
      <c r="F22" s="105">
        <f>VLOOKUP($B22,CAN!$A:$P,10,0)</f>
        <v>0.23506438566081342</v>
      </c>
      <c r="G22" s="107">
        <f>VLOOKUP($B22,CAN!$A:$P,11,0)</f>
        <v>0.21913877985496638</v>
      </c>
      <c r="J22" s="106" t="s">
        <v>72</v>
      </c>
      <c r="K22" s="88" t="s">
        <v>9</v>
      </c>
      <c r="L22" s="105">
        <v>0.57249473156485819</v>
      </c>
      <c r="M22" s="105">
        <v>0.62912375907469276</v>
      </c>
      <c r="N22" s="105">
        <v>0.64671904690453741</v>
      </c>
      <c r="O22" s="105">
        <v>0.63843551079259664</v>
      </c>
      <c r="P22" s="107">
        <v>0.66351028976593485</v>
      </c>
    </row>
    <row r="23" spans="1:16" hidden="1" x14ac:dyDescent="0.3">
      <c r="A23" s="106" t="s">
        <v>67</v>
      </c>
      <c r="B23" s="13" t="s">
        <v>21</v>
      </c>
      <c r="C23" s="105">
        <f>VLOOKUP($B23,CAN!$A:$P,7,0)</f>
        <v>0.12584076354434601</v>
      </c>
      <c r="D23" s="105">
        <f>VLOOKUP($B23,CAN!$A:$P,8,0)</f>
        <v>8.2067539499012881E-2</v>
      </c>
      <c r="E23" s="105">
        <f>VLOOKUP($B23,CAN!$A:$P,9,0)</f>
        <v>3.8482836413976977E-2</v>
      </c>
      <c r="F23" s="105">
        <f>VLOOKUP($B23,CAN!$A:$P,10,0)</f>
        <v>-4.0646117517019617E-2</v>
      </c>
      <c r="G23" s="107">
        <f>VLOOKUP($B23,CAN!$A:$P,11,0)</f>
        <v>1.1667127253249266E-2</v>
      </c>
      <c r="J23" s="116" t="s">
        <v>72</v>
      </c>
      <c r="K23" s="88" t="s">
        <v>14</v>
      </c>
      <c r="L23" s="115">
        <v>0.29987551033564641</v>
      </c>
      <c r="M23" s="115">
        <v>0.31791563993645916</v>
      </c>
      <c r="N23" s="115">
        <v>0.26940803346956699</v>
      </c>
      <c r="O23" s="115">
        <v>0.2491713580195897</v>
      </c>
      <c r="P23" s="117">
        <v>0.26501860025236063</v>
      </c>
    </row>
    <row r="24" spans="1:16" hidden="1" x14ac:dyDescent="0.3">
      <c r="A24" s="106" t="s">
        <v>68</v>
      </c>
      <c r="B24" s="8" t="s">
        <v>7</v>
      </c>
      <c r="C24" s="105">
        <f>VLOOKUP($B24,BOB!$A:$P,7,0)</f>
        <v>1.1767539376245304</v>
      </c>
      <c r="D24" s="105">
        <f>VLOOKUP($B24,BOB!$A:$P,8,0)</f>
        <v>1.1961523440746982</v>
      </c>
      <c r="E24" s="105">
        <f>VLOOKUP($B24,BOB!$A:$P,9,0)</f>
        <v>1.1976371067731804</v>
      </c>
      <c r="F24" s="105">
        <f>VLOOKUP($B24,BOB!$A:$P,10,0)</f>
        <v>1.1545266031812023</v>
      </c>
      <c r="G24" s="107">
        <f>VLOOKUP($B24,BOB!$A:$P,11,0)</f>
        <v>1.1490759598346132</v>
      </c>
      <c r="J24" s="106" t="s">
        <v>72</v>
      </c>
      <c r="K24" s="88" t="s">
        <v>19</v>
      </c>
      <c r="L24" s="105">
        <v>0.19708443411863841</v>
      </c>
      <c r="M24" s="105">
        <v>0.17324039580041331</v>
      </c>
      <c r="N24" s="105">
        <v>0.21353958735325426</v>
      </c>
      <c r="O24" s="105">
        <v>0.34104126316570471</v>
      </c>
      <c r="P24" s="107">
        <v>0.33391464710734009</v>
      </c>
    </row>
    <row r="25" spans="1:16" hidden="1" x14ac:dyDescent="0.3">
      <c r="A25" s="106" t="s">
        <v>68</v>
      </c>
      <c r="B25" s="8" t="s">
        <v>5</v>
      </c>
      <c r="C25" s="105">
        <f>VLOOKUP($B25,BOB!$A:$P,7,0)</f>
        <v>1</v>
      </c>
      <c r="D25" s="105">
        <f>VLOOKUP($B25,BOB!$A:$P,8,0)</f>
        <v>1</v>
      </c>
      <c r="E25" s="105">
        <f>VLOOKUP($B25,BOB!$A:$P,9,0)</f>
        <v>1</v>
      </c>
      <c r="F25" s="105">
        <f>VLOOKUP($B25,BOB!$A:$P,10,0)</f>
        <v>1</v>
      </c>
      <c r="G25" s="107">
        <f>VLOOKUP($B25,BOB!$A:$P,11,0)</f>
        <v>1</v>
      </c>
      <c r="J25" s="120" t="s">
        <v>72</v>
      </c>
      <c r="K25" s="112" t="s">
        <v>21</v>
      </c>
      <c r="L25" s="121">
        <v>8.0992136934875447E-2</v>
      </c>
      <c r="M25" s="121">
        <v>8.897698617927316E-2</v>
      </c>
      <c r="N25" s="121">
        <v>5.3820657695985909E-2</v>
      </c>
      <c r="O25" s="121">
        <v>-6.8780160584089006E-2</v>
      </c>
      <c r="P25" s="122">
        <v>-0.13406765351000199</v>
      </c>
    </row>
    <row r="26" spans="1:16" hidden="1" x14ac:dyDescent="0.3">
      <c r="A26" s="106" t="s">
        <v>68</v>
      </c>
      <c r="B26" s="8" t="s">
        <v>6</v>
      </c>
      <c r="C26" s="105">
        <f>VLOOKUP($B26,BOB!$A:$P,7,0)</f>
        <v>0.17675393762453045</v>
      </c>
      <c r="D26" s="105">
        <f>VLOOKUP($B26,BOB!$A:$P,8,0)</f>
        <v>0.19615234407469814</v>
      </c>
      <c r="E26" s="105">
        <f>VLOOKUP($B26,BOB!$A:$P,9,0)</f>
        <v>0.19763710677318053</v>
      </c>
      <c r="F26" s="105">
        <f>VLOOKUP($B26,BOB!$A:$P,10,0)</f>
        <v>0.15452660318120229</v>
      </c>
      <c r="G26" s="107">
        <f>VLOOKUP($B26,BOB!$A:$P,11,0)</f>
        <v>0.14907595983461311</v>
      </c>
      <c r="J26" s="116" t="s">
        <v>69</v>
      </c>
      <c r="K26" s="88" t="s">
        <v>9</v>
      </c>
      <c r="L26" s="115">
        <v>0.51305083466468748</v>
      </c>
      <c r="M26" s="115">
        <v>0.53566279626186031</v>
      </c>
      <c r="N26" s="115">
        <v>0.58727755435968609</v>
      </c>
      <c r="O26" s="115">
        <v>0.62769876639006628</v>
      </c>
      <c r="P26" s="117">
        <v>0.65579293048925813</v>
      </c>
    </row>
    <row r="27" spans="1:16" hidden="1" x14ac:dyDescent="0.3">
      <c r="A27" s="106" t="s">
        <v>68</v>
      </c>
      <c r="B27" s="8" t="s">
        <v>1</v>
      </c>
      <c r="C27" s="105">
        <f>VLOOKUP($B27,BOB!$A:$P,7,0)</f>
        <v>0.69871979201732415</v>
      </c>
      <c r="D27" s="105">
        <f>VLOOKUP($B27,BOB!$A:$P,8,0)</f>
        <v>0.69156287907713598</v>
      </c>
      <c r="E27" s="105">
        <f>VLOOKUP($B27,BOB!$A:$P,9,0)</f>
        <v>1</v>
      </c>
      <c r="F27" s="105">
        <f>VLOOKUP($B27,BOB!$A:$P,10,0)</f>
        <v>0.70335611897884143</v>
      </c>
      <c r="G27" s="107">
        <f>VLOOKUP($B27,BOB!$A:$P,11,0)</f>
        <v>0.67332687536916713</v>
      </c>
      <c r="J27" s="116" t="s">
        <v>69</v>
      </c>
      <c r="K27" s="88" t="s">
        <v>14</v>
      </c>
      <c r="L27" s="115">
        <v>0.24671732102197677</v>
      </c>
      <c r="M27" s="115">
        <v>0.29571690051162469</v>
      </c>
      <c r="N27" s="115">
        <v>0.30044832470133453</v>
      </c>
      <c r="O27" s="115">
        <v>0.26810073132774215</v>
      </c>
      <c r="P27" s="117">
        <v>0.28426434303652914</v>
      </c>
    </row>
    <row r="28" spans="1:16" hidden="1" x14ac:dyDescent="0.3">
      <c r="A28" s="106" t="s">
        <v>68</v>
      </c>
      <c r="B28" s="8" t="s">
        <v>2</v>
      </c>
      <c r="C28" s="105">
        <f>VLOOKUP($B28,BOB!$A:$P,7,0)</f>
        <v>0.26345258337678878</v>
      </c>
      <c r="D28" s="105">
        <f>VLOOKUP($B28,BOB!$A:$P,8,0)</f>
        <v>0.26621172641010898</v>
      </c>
      <c r="E28" s="105">
        <f>VLOOKUP($B28,BOB!$A:$P,9,0)</f>
        <v>0</v>
      </c>
      <c r="F28" s="105">
        <f>VLOOKUP($B28,BOB!$A:$P,10,0)</f>
        <v>0.24378823926068544</v>
      </c>
      <c r="G28" s="107">
        <f>VLOOKUP($B28,BOB!$A:$P,11,0)</f>
        <v>0.2679311045481394</v>
      </c>
      <c r="J28" s="116" t="s">
        <v>69</v>
      </c>
      <c r="K28" s="88" t="s">
        <v>19</v>
      </c>
      <c r="L28" s="115">
        <v>0.2199866654925591</v>
      </c>
      <c r="M28" s="115">
        <v>0.28392748924482175</v>
      </c>
      <c r="N28" s="115">
        <v>0.28711485655884461</v>
      </c>
      <c r="O28" s="115">
        <v>0.21388748496154592</v>
      </c>
      <c r="P28" s="117">
        <v>0.64350502180246616</v>
      </c>
    </row>
    <row r="29" spans="1:16" hidden="1" x14ac:dyDescent="0.3">
      <c r="A29" s="106" t="s">
        <v>68</v>
      </c>
      <c r="B29" s="8" t="s">
        <v>3</v>
      </c>
      <c r="C29" s="105">
        <f>VLOOKUP($B29,BOB!$A:$P,7,0)</f>
        <v>1.714174449782082E-2</v>
      </c>
      <c r="D29" s="105">
        <f>VLOOKUP($B29,BOB!$A:$P,8,0)</f>
        <v>1.5511110784070848E-2</v>
      </c>
      <c r="E29" s="105">
        <f>VLOOKUP($B29,BOB!$A:$P,9,0)</f>
        <v>0</v>
      </c>
      <c r="F29" s="105">
        <f>VLOOKUP($B29,BOB!$A:$P,10,0)</f>
        <v>2.7380166221558613E-2</v>
      </c>
      <c r="G29" s="107">
        <f>VLOOKUP($B29,BOB!$A:$P,11,0)</f>
        <v>3.8052593030124038E-2</v>
      </c>
      <c r="J29" s="120" t="s">
        <v>69</v>
      </c>
      <c r="K29" s="177" t="s">
        <v>21</v>
      </c>
      <c r="L29" s="121">
        <v>0.1637118991609324</v>
      </c>
      <c r="M29" s="121">
        <v>8.8456300679529115E-2</v>
      </c>
      <c r="N29" s="121">
        <v>4.6459448141866415E-2</v>
      </c>
      <c r="O29" s="121">
        <v>3.3867077029071296E-2</v>
      </c>
      <c r="P29" s="122">
        <v>-0.44084669700240281</v>
      </c>
    </row>
    <row r="30" spans="1:16" x14ac:dyDescent="0.3">
      <c r="A30" s="106" t="s">
        <v>68</v>
      </c>
      <c r="B30" s="8" t="s">
        <v>4</v>
      </c>
      <c r="C30" s="105">
        <f>VLOOKUP($B30,BOB!$A:$P,7,0)</f>
        <v>2.0685880108066178E-2</v>
      </c>
      <c r="D30" s="105">
        <f>VLOOKUP($B30,BOB!$A:$P,8,0)</f>
        <v>2.6714283728684129E-2</v>
      </c>
      <c r="E30" s="105">
        <f>VLOOKUP($B30,BOB!$A:$P,9,0)</f>
        <v>0</v>
      </c>
      <c r="F30" s="105">
        <f>VLOOKUP($B30,BOB!$A:$P,10,0)</f>
        <v>2.5475475538914528E-2</v>
      </c>
      <c r="G30" s="107">
        <f>VLOOKUP($B30,BOB!$A:$P,11,0)</f>
        <v>2.06894270525694E-2</v>
      </c>
    </row>
    <row r="31" spans="1:16" x14ac:dyDescent="0.3">
      <c r="A31" s="106" t="s">
        <v>68</v>
      </c>
      <c r="B31" s="88" t="s">
        <v>9</v>
      </c>
      <c r="C31" s="105">
        <f>VLOOKUP($B31,BOB!$A:$P,7,0)</f>
        <v>0.53051739344781057</v>
      </c>
      <c r="D31" s="105">
        <f>VLOOKUP($B31,BOB!$A:$P,8,0)</f>
        <v>0.52892589349443331</v>
      </c>
      <c r="E31" s="105">
        <f>VLOOKUP($B31,BOB!$A:$P,9,0)</f>
        <v>0.58133314889069332</v>
      </c>
      <c r="F31" s="105">
        <f>VLOOKUP($B31,BOB!$A:$P,10,0)</f>
        <v>0.6342617438180258</v>
      </c>
      <c r="G31" s="107">
        <f>VLOOKUP($B31,BOB!$A:$P,11,0)</f>
        <v>0.61440226816302423</v>
      </c>
    </row>
    <row r="32" spans="1:16" x14ac:dyDescent="0.3">
      <c r="A32" s="106" t="s">
        <v>68</v>
      </c>
      <c r="B32" s="88" t="s">
        <v>14</v>
      </c>
      <c r="C32" s="105">
        <f>VLOOKUP($B32,BOB!$A:$P,7,0)</f>
        <v>0.32552488293591758</v>
      </c>
      <c r="D32" s="105">
        <f>VLOOKUP($B32,BOB!$A:$P,8,0)</f>
        <v>0.33847018196792661</v>
      </c>
      <c r="E32" s="105">
        <f>VLOOKUP($B32,BOB!$A:$P,9,0)</f>
        <v>0.3110783462277219</v>
      </c>
      <c r="F32" s="105">
        <f>VLOOKUP($B32,BOB!$A:$P,10,0)</f>
        <v>0.26080687295851307</v>
      </c>
      <c r="G32" s="107">
        <f>VLOOKUP($B32,BOB!$A:$P,11,0)</f>
        <v>0.24135088009450678</v>
      </c>
    </row>
    <row r="33" spans="1:24" x14ac:dyDescent="0.3">
      <c r="A33" s="106" t="s">
        <v>68</v>
      </c>
      <c r="B33" s="88" t="s">
        <v>19</v>
      </c>
      <c r="C33" s="105">
        <f>VLOOKUP($B33,BOB!$A:$P,7,0)</f>
        <v>0.16468768765546887</v>
      </c>
      <c r="D33" s="105">
        <f>VLOOKUP($B33,BOB!$A:$P,8,0)</f>
        <v>0.22382758110394071</v>
      </c>
      <c r="E33" s="105">
        <f>VLOOKUP($B33,BOB!$A:$P,9,0)</f>
        <v>0.28566132509657</v>
      </c>
      <c r="F33" s="105">
        <f>VLOOKUP($B33,BOB!$A:$P,10,0)</f>
        <v>0.24751561258234075</v>
      </c>
      <c r="G33" s="107">
        <f>VLOOKUP($B33,BOB!$A:$P,11,0)</f>
        <v>0.27277571175428234</v>
      </c>
    </row>
    <row r="34" spans="1:24" x14ac:dyDescent="0.3">
      <c r="A34" s="106" t="s">
        <v>68</v>
      </c>
      <c r="B34" s="13" t="s">
        <v>21</v>
      </c>
      <c r="C34" s="105">
        <f>VLOOKUP($B34,BOB!$A:$P,7,0)</f>
        <v>0.15602397358533338</v>
      </c>
      <c r="D34" s="105">
        <f>VLOOKUP($B34,BOB!$A:$P,8,0)</f>
        <v>0.10492855124162197</v>
      </c>
      <c r="E34" s="105">
        <f>VLOOKUP($B34,BOB!$A:$P,9,0)</f>
        <v>1.9564286558195379E-2</v>
      </c>
      <c r="F34" s="105">
        <f>VLOOKUP($B34,BOB!$A:$P,10,0)</f>
        <v>1.194224707109603E-2</v>
      </c>
      <c r="G34" s="107">
        <f>VLOOKUP($B34,BOB!$A:$P,11,0)</f>
        <v>2.0547099822799762E-2</v>
      </c>
    </row>
    <row r="35" spans="1:24" x14ac:dyDescent="0.3">
      <c r="A35" s="106" t="s">
        <v>70</v>
      </c>
      <c r="B35" s="8" t="s">
        <v>7</v>
      </c>
      <c r="C35" s="105">
        <f>VLOOKUP($B35,PNB!$A:$P,7,0)</f>
        <v>1.1409355648418009</v>
      </c>
      <c r="D35" s="105">
        <f>VLOOKUP($B35,PNB!$A:$P,8,0)</f>
        <v>1.1586748376842477</v>
      </c>
      <c r="E35" s="105">
        <f>VLOOKUP($B35,PNB!$A:$P,9,0)</f>
        <v>1.1603154651969552</v>
      </c>
      <c r="F35" s="105">
        <f>VLOOKUP($B35,PNB!$A:$P,10,0)</f>
        <v>1.1709381197254767</v>
      </c>
      <c r="G35" s="107">
        <f>VLOOKUP($B35,PNB!$A:$P,11,0)</f>
        <v>1.1412810254370662</v>
      </c>
    </row>
    <row r="36" spans="1:24" x14ac:dyDescent="0.3">
      <c r="A36" s="106" t="s">
        <v>70</v>
      </c>
      <c r="B36" s="8" t="s">
        <v>5</v>
      </c>
      <c r="C36" s="105">
        <f>VLOOKUP($B36,PNB!$A:$P,7,0)</f>
        <v>1</v>
      </c>
      <c r="D36" s="105">
        <f>VLOOKUP($B36,PNB!$A:$P,8,0)</f>
        <v>1</v>
      </c>
      <c r="E36" s="105">
        <f>VLOOKUP($B36,PNB!$A:$P,9,0)</f>
        <v>1</v>
      </c>
      <c r="F36" s="105">
        <f>VLOOKUP($B36,PNB!$A:$P,10,0)</f>
        <v>1</v>
      </c>
      <c r="G36" s="107">
        <f>VLOOKUP($B36,PNB!$A:$P,11,0)</f>
        <v>1</v>
      </c>
    </row>
    <row r="37" spans="1:24" x14ac:dyDescent="0.3">
      <c r="A37" s="106" t="s">
        <v>70</v>
      </c>
      <c r="B37" s="8" t="s">
        <v>6</v>
      </c>
      <c r="C37" s="105">
        <f>VLOOKUP($B37,PNB!$A:$P,7,0)</f>
        <v>0.14093556484180086</v>
      </c>
      <c r="D37" s="105">
        <f>VLOOKUP($B37,PNB!$A:$P,8,0)</f>
        <v>0.15867483768424762</v>
      </c>
      <c r="E37" s="105">
        <f>VLOOKUP($B37,PNB!$A:$P,9,0)</f>
        <v>0.16031546519695505</v>
      </c>
      <c r="F37" s="105">
        <f>VLOOKUP($B37,PNB!$A:$P,10,0)</f>
        <v>0.17093811972547668</v>
      </c>
      <c r="G37" s="107">
        <f>VLOOKUP($B37,PNB!$A:$P,11,0)</f>
        <v>0.14128102543706625</v>
      </c>
    </row>
    <row r="38" spans="1:24" x14ac:dyDescent="0.3">
      <c r="A38" s="106" t="s">
        <v>70</v>
      </c>
      <c r="B38" s="8" t="s">
        <v>1</v>
      </c>
      <c r="C38" s="105">
        <f>VLOOKUP($B38,PNB!$A:$P,7,0)</f>
        <v>0.66487969583612427</v>
      </c>
      <c r="D38" s="105">
        <f>VLOOKUP($B38,PNB!$A:$P,8,0)</f>
        <v>0.64104075151396556</v>
      </c>
      <c r="E38" s="105">
        <f>VLOOKUP($B38,PNB!$A:$P,9,0)</f>
        <v>0.65573690793781092</v>
      </c>
      <c r="F38" s="105">
        <f>VLOOKUP($B38,PNB!$A:$P,10,0)</f>
        <v>0.65836229596345275</v>
      </c>
      <c r="G38" s="107">
        <f>VLOOKUP($B38,PNB!$A:$P,11,0)</f>
        <v>0.67916470187333411</v>
      </c>
    </row>
    <row r="39" spans="1:24" x14ac:dyDescent="0.3">
      <c r="A39" s="106" t="s">
        <v>70</v>
      </c>
      <c r="B39" s="8" t="s">
        <v>2</v>
      </c>
      <c r="C39" s="105">
        <f>VLOOKUP($B39,PNB!$A:$P,7,0)</f>
        <v>0.3040094632650775</v>
      </c>
      <c r="D39" s="105">
        <f>VLOOKUP($B39,PNB!$A:$P,8,0)</f>
        <v>0.32096566937073778</v>
      </c>
      <c r="E39" s="105">
        <f>VLOOKUP($B39,PNB!$A:$P,9,0)</f>
        <v>0.30961432284795715</v>
      </c>
      <c r="F39" s="105">
        <f>VLOOKUP($B39,PNB!$A:$P,10,0)</f>
        <v>0.29304785803391825</v>
      </c>
      <c r="G39" s="107">
        <f>VLOOKUP($B39,PNB!$A:$P,11,0)</f>
        <v>0.28039606398281175</v>
      </c>
    </row>
    <row r="40" spans="1:24" x14ac:dyDescent="0.3">
      <c r="A40" s="106" t="s">
        <v>70</v>
      </c>
      <c r="B40" s="8" t="s">
        <v>3</v>
      </c>
      <c r="C40" s="105">
        <f>VLOOKUP($B40,PNB!$A:$P,7,0)</f>
        <v>2.1992902551191896E-2</v>
      </c>
      <c r="D40" s="105">
        <f>VLOOKUP($B40,PNB!$A:$P,8,0)</f>
        <v>3.0008198911280069E-2</v>
      </c>
      <c r="E40" s="105">
        <f>VLOOKUP($B40,PNB!$A:$P,9,0)</f>
        <v>2.3238105010114044E-2</v>
      </c>
      <c r="F40" s="105">
        <f>VLOOKUP($B40,PNB!$A:$P,10,0)</f>
        <v>4.6081582389312738E-2</v>
      </c>
      <c r="G40" s="107">
        <f>VLOOKUP($B40,PNB!$A:$P,11,0)</f>
        <v>3.7148544895951131E-2</v>
      </c>
    </row>
    <row r="41" spans="1:24" x14ac:dyDescent="0.3">
      <c r="A41" s="106" t="s">
        <v>70</v>
      </c>
      <c r="B41" s="8" t="s">
        <v>4</v>
      </c>
      <c r="C41" s="105">
        <f>VLOOKUP($B41,PNB!$A:$P,7,0)</f>
        <v>9.1179383476064167E-3</v>
      </c>
      <c r="D41" s="105">
        <f>VLOOKUP($B41,PNB!$A:$P,8,0)</f>
        <v>7.9853802040166146E-3</v>
      </c>
      <c r="E41" s="105">
        <f>VLOOKUP($B41,PNB!$A:$P,9,0)</f>
        <v>1.1410542053882913E-2</v>
      </c>
      <c r="F41" s="105">
        <f>VLOOKUP($B41,PNB!$A:$P,10,0)</f>
        <v>2.5082636133162486E-3</v>
      </c>
      <c r="G41" s="107">
        <f>VLOOKUP($B41,PNB!$A:$P,11,0)</f>
        <v>3.2906892479030005E-3</v>
      </c>
    </row>
    <row r="42" spans="1:24" x14ac:dyDescent="0.3">
      <c r="A42" s="106" t="s">
        <v>70</v>
      </c>
      <c r="B42" s="88" t="s">
        <v>9</v>
      </c>
      <c r="C42" s="105">
        <f>VLOOKUP($B42,PNB!$A:$P,7,0)</f>
        <v>0.59665860981061847</v>
      </c>
      <c r="D42" s="105">
        <f>VLOOKUP($B42,PNB!$A:$P,8,0)</f>
        <v>0.61413898380980625</v>
      </c>
      <c r="E42" s="105">
        <f>VLOOKUP($B42,PNB!$A:$P,9,0)</f>
        <v>0.62057913869426296</v>
      </c>
      <c r="F42" s="105">
        <f>VLOOKUP($B42,PNB!$A:$P,10,0)</f>
        <v>0.67367991133037752</v>
      </c>
      <c r="G42" s="107">
        <f>VLOOKUP($B42,PNB!$A:$P,11,0)</f>
        <v>0.66457463718521048</v>
      </c>
    </row>
    <row r="43" spans="1:24" x14ac:dyDescent="0.3">
      <c r="A43" s="106" t="s">
        <v>70</v>
      </c>
      <c r="B43" s="88" t="s">
        <v>14</v>
      </c>
      <c r="C43" s="105">
        <f>VLOOKUP($B43,PNB!$A:$P,7,0)</f>
        <v>0.28021876603785884</v>
      </c>
      <c r="D43" s="105">
        <f>VLOOKUP($B43,PNB!$A:$P,8,0)</f>
        <v>0.26876020683134177</v>
      </c>
      <c r="E43" s="105">
        <f>VLOOKUP($B43,PNB!$A:$P,9,0)</f>
        <v>0.25060061270557887</v>
      </c>
      <c r="F43" s="105">
        <f>VLOOKUP($B43,PNB!$A:$P,10,0)</f>
        <v>0.22124596697613752</v>
      </c>
      <c r="G43" s="107">
        <f>VLOOKUP($B43,PNB!$A:$P,11,0)</f>
        <v>0.22415922026773094</v>
      </c>
    </row>
    <row r="44" spans="1:24" x14ac:dyDescent="0.3">
      <c r="A44" s="106" t="s">
        <v>70</v>
      </c>
      <c r="B44" s="88" t="s">
        <v>19</v>
      </c>
      <c r="C44" s="105">
        <f>VLOOKUP($B44,PNB!$A:$P,7,0)</f>
        <v>0.22871556995203771</v>
      </c>
      <c r="D44" s="105">
        <f>VLOOKUP($B44,PNB!$A:$P,8,0)</f>
        <v>0.2275611695049817</v>
      </c>
      <c r="E44" s="105">
        <f>VLOOKUP($B44,PNB!$A:$P,9,0)</f>
        <v>0.26284373076133799</v>
      </c>
      <c r="F44" s="105">
        <f>VLOOKUP($B44,PNB!$A:$P,10,0)</f>
        <v>0.26939625229908992</v>
      </c>
      <c r="G44" s="107">
        <f>VLOOKUP($B44,PNB!$A:$P,11,0)</f>
        <v>0.44481872732018046</v>
      </c>
    </row>
    <row r="45" spans="1:24" x14ac:dyDescent="0.3">
      <c r="A45" s="106" t="s">
        <v>70</v>
      </c>
      <c r="B45" s="13" t="s">
        <v>21</v>
      </c>
      <c r="C45" s="105">
        <f>VLOOKUP($B45,PNB!$A:$P,7,0)</f>
        <v>3.5342619041285953E-2</v>
      </c>
      <c r="D45" s="105">
        <f>VLOOKUP($B45,PNB!$A:$P,8,0)</f>
        <v>4.8214477538117854E-2</v>
      </c>
      <c r="E45" s="105">
        <f>VLOOKUP($B45,PNB!$A:$P,9,0)</f>
        <v>2.629198303577536E-2</v>
      </c>
      <c r="F45" s="105">
        <f>VLOOKUP($B45,PNB!$A:$P,10,0)</f>
        <v>6.6159891198716925E-3</v>
      </c>
      <c r="G45" s="107">
        <f>VLOOKUP($B45,PNB!$A:$P,11,0)</f>
        <v>-0.1922715593360555</v>
      </c>
    </row>
    <row r="46" spans="1:24" x14ac:dyDescent="0.3">
      <c r="A46" s="106" t="s">
        <v>71</v>
      </c>
      <c r="B46" s="8" t="s">
        <v>7</v>
      </c>
      <c r="C46" s="105">
        <f>VLOOKUP($B46,UBOI!$A:$P,7,0)</f>
        <v>1.1469300718926305</v>
      </c>
      <c r="D46" s="105">
        <f>VLOOKUP($B46,UBOI!$A:$P,8,0)</f>
        <v>1.1544661281638198</v>
      </c>
      <c r="E46" s="105">
        <f>VLOOKUP($B46,UBOI!$A:$P,9,0)</f>
        <v>1.2005307635995546</v>
      </c>
      <c r="F46" s="105">
        <f>VLOOKUP($B46,UBOI!$A:$P,10,0)</f>
        <v>1.1982189270765822</v>
      </c>
      <c r="G46" s="107">
        <f>VLOOKUP($B46,UBOI!$A:$P,11,0)</f>
        <v>1.1960907643096292</v>
      </c>
    </row>
    <row r="47" spans="1:24" x14ac:dyDescent="0.3">
      <c r="A47" s="106" t="s">
        <v>71</v>
      </c>
      <c r="B47" s="8" t="s">
        <v>5</v>
      </c>
      <c r="C47" s="105">
        <f>VLOOKUP($B47,UBOI!$A:$P,7,0)</f>
        <v>1</v>
      </c>
      <c r="D47" s="105">
        <f>VLOOKUP($B47,UBOI!$A:$P,8,0)</f>
        <v>1</v>
      </c>
      <c r="E47" s="105">
        <f>VLOOKUP($B47,UBOI!$A:$P,9,0)</f>
        <v>1</v>
      </c>
      <c r="F47" s="105">
        <f>VLOOKUP($B47,UBOI!$A:$P,10,0)</f>
        <v>1</v>
      </c>
      <c r="G47" s="107">
        <f>VLOOKUP($B47,UBOI!$A:$P,11,0)</f>
        <v>1</v>
      </c>
    </row>
    <row r="48" spans="1:24" x14ac:dyDescent="0.3">
      <c r="A48" s="106" t="s">
        <v>71</v>
      </c>
      <c r="B48" s="8" t="s">
        <v>6</v>
      </c>
      <c r="C48" s="105">
        <f>VLOOKUP($B48,UBOI!$A:$P,7,0)</f>
        <v>0.14693007189263055</v>
      </c>
      <c r="D48" s="105">
        <f>VLOOKUP($B48,UBOI!$A:$P,8,0)</f>
        <v>0.15446612816381985</v>
      </c>
      <c r="E48" s="105">
        <f>VLOOKUP($B48,UBOI!$A:$P,9,0)</f>
        <v>0.2005307635995548</v>
      </c>
      <c r="F48" s="105">
        <f>VLOOKUP($B48,UBOI!$A:$P,10,0)</f>
        <v>0.19821892707658223</v>
      </c>
      <c r="G48" s="107">
        <f>VLOOKUP($B48,UBOI!$A:$P,11,0)</f>
        <v>0.1960907643096291</v>
      </c>
      <c r="R48" s="118" t="s">
        <v>66</v>
      </c>
      <c r="S48" s="119" t="s">
        <v>73</v>
      </c>
      <c r="T48" s="109" t="s">
        <v>59</v>
      </c>
      <c r="U48" s="109" t="s">
        <v>60</v>
      </c>
      <c r="V48" s="109" t="s">
        <v>61</v>
      </c>
      <c r="W48" s="109" t="s">
        <v>62</v>
      </c>
      <c r="X48" s="110" t="s">
        <v>63</v>
      </c>
    </row>
    <row r="49" spans="1:24" x14ac:dyDescent="0.3">
      <c r="A49" s="106" t="s">
        <v>71</v>
      </c>
      <c r="B49" s="8" t="s">
        <v>1</v>
      </c>
      <c r="C49" s="105">
        <f>VLOOKUP($B49,UBOI!$A:$P,7,0)</f>
        <v>0.69559945059796868</v>
      </c>
      <c r="D49" s="105">
        <f>VLOOKUP($B49,UBOI!$A:$P,8,0)</f>
        <v>0.67111668812744762</v>
      </c>
      <c r="E49" s="105">
        <f>VLOOKUP($B49,UBOI!$A:$P,9,0)</f>
        <v>0.66128270851602311</v>
      </c>
      <c r="F49" s="105">
        <f>VLOOKUP($B49,UBOI!$A:$P,10,0)</f>
        <v>0.66383637262738815</v>
      </c>
      <c r="G49" s="107">
        <f>VLOOKUP($B49,UBOI!$A:$P,11,0)</f>
        <v>0.70074348984354728</v>
      </c>
      <c r="R49" s="116" t="s">
        <v>44</v>
      </c>
      <c r="S49" s="8" t="s">
        <v>6</v>
      </c>
      <c r="T49" s="115">
        <v>0.34925310802863191</v>
      </c>
      <c r="U49" s="115">
        <v>0.40348765257859281</v>
      </c>
      <c r="V49" s="115">
        <v>0.38553197398433203</v>
      </c>
      <c r="W49" s="115">
        <v>0.36375166267274406</v>
      </c>
      <c r="X49" s="117">
        <v>0.305402520285041</v>
      </c>
    </row>
    <row r="50" spans="1:24" x14ac:dyDescent="0.3">
      <c r="A50" s="106" t="s">
        <v>71</v>
      </c>
      <c r="B50" s="8" t="s">
        <v>2</v>
      </c>
      <c r="C50" s="105">
        <f>VLOOKUP($B50,UBOI!$A:$P,7,0)</f>
        <v>0.26662172830828068</v>
      </c>
      <c r="D50" s="105">
        <f>VLOOKUP($B50,UBOI!$A:$P,8,0)</f>
        <v>0.28644592923758821</v>
      </c>
      <c r="E50" s="105">
        <f>VLOOKUP($B50,UBOI!$A:$P,9,0)</f>
        <v>0.30349122641479487</v>
      </c>
      <c r="F50" s="105">
        <f>VLOOKUP($B50,UBOI!$A:$P,10,0)</f>
        <v>0.29546490485222998</v>
      </c>
      <c r="G50" s="107">
        <f>VLOOKUP($B50,UBOI!$A:$P,11,0)</f>
        <v>0.2665697672269618</v>
      </c>
      <c r="R50" s="106" t="s">
        <v>44</v>
      </c>
      <c r="S50" s="8" t="s">
        <v>1</v>
      </c>
      <c r="T50" s="105">
        <v>0.65197173631697547</v>
      </c>
      <c r="U50" s="105">
        <v>0.61203980968000804</v>
      </c>
      <c r="V50" s="105">
        <v>0.63563592360986165</v>
      </c>
      <c r="W50" s="105">
        <v>0.68739317742199557</v>
      </c>
      <c r="X50" s="107">
        <v>0.65578389634636747</v>
      </c>
    </row>
    <row r="51" spans="1:24" x14ac:dyDescent="0.3">
      <c r="A51" s="106" t="s">
        <v>71</v>
      </c>
      <c r="B51" s="8" t="s">
        <v>3</v>
      </c>
      <c r="C51" s="105">
        <f>VLOOKUP($B51,UBOI!$A:$P,7,0)</f>
        <v>3.5152462560839461E-2</v>
      </c>
      <c r="D51" s="105">
        <f>VLOOKUP($B51,UBOI!$A:$P,8,0)</f>
        <v>3.2168225486015986E-2</v>
      </c>
      <c r="E51" s="105">
        <f>VLOOKUP($B51,UBOI!$A:$P,9,0)</f>
        <v>3.0571856371226343E-2</v>
      </c>
      <c r="F51" s="105">
        <f>VLOOKUP($B51,UBOI!$A:$P,10,0)</f>
        <v>3.1422551424116721E-2</v>
      </c>
      <c r="G51" s="107">
        <f>VLOOKUP($B51,UBOI!$A:$P,11,0)</f>
        <v>2.6265481465856812E-2</v>
      </c>
      <c r="R51" s="116" t="s">
        <v>44</v>
      </c>
      <c r="S51" s="8" t="s">
        <v>2</v>
      </c>
      <c r="T51" s="115">
        <v>0.30447912292103813</v>
      </c>
      <c r="U51" s="115">
        <v>0.32236794437434779</v>
      </c>
      <c r="V51" s="115">
        <v>0.31328935735616009</v>
      </c>
      <c r="W51" s="115">
        <v>0.2772370197759762</v>
      </c>
      <c r="X51" s="117">
        <v>0.31676469336632002</v>
      </c>
    </row>
    <row r="52" spans="1:24" x14ac:dyDescent="0.3">
      <c r="A52" s="106" t="s">
        <v>71</v>
      </c>
      <c r="B52" s="8" t="s">
        <v>4</v>
      </c>
      <c r="C52" s="105">
        <f>VLOOKUP($B52,UBOI!$A:$P,7,0)</f>
        <v>2.6263585329112278E-3</v>
      </c>
      <c r="D52" s="105">
        <f>VLOOKUP($B52,UBOI!$A:$P,8,0)</f>
        <v>1.0269157148948136E-2</v>
      </c>
      <c r="E52" s="105">
        <f>VLOOKUP($B52,UBOI!$A:$P,9,0)</f>
        <v>4.6543529742412004E-3</v>
      </c>
      <c r="F52" s="105">
        <f>VLOOKUP($B52,UBOI!$A:$P,10,0)</f>
        <v>9.2761710962651709E-3</v>
      </c>
      <c r="G52" s="107">
        <f>VLOOKUP($B52,UBOI!$A:$P,11,0)</f>
        <v>6.421261463634126E-3</v>
      </c>
      <c r="R52" s="106" t="s">
        <v>44</v>
      </c>
      <c r="S52" s="8" t="s">
        <v>3</v>
      </c>
      <c r="T52" s="105">
        <v>1.1162948562580046E-2</v>
      </c>
      <c r="U52" s="105">
        <v>1.589235869074429E-2</v>
      </c>
      <c r="V52" s="105">
        <v>1.6329296017611104E-2</v>
      </c>
      <c r="W52" s="105">
        <v>1.1362724246350755E-2</v>
      </c>
      <c r="X52" s="107">
        <v>5.2295468528727887E-3</v>
      </c>
    </row>
    <row r="53" spans="1:24" x14ac:dyDescent="0.3">
      <c r="A53" s="106" t="s">
        <v>71</v>
      </c>
      <c r="B53" s="88" t="s">
        <v>9</v>
      </c>
      <c r="C53" s="105">
        <f>VLOOKUP($B53,UBOI!$A:$P,7,0)</f>
        <v>0.69640146332350927</v>
      </c>
      <c r="D53" s="105">
        <f>VLOOKUP($B53,UBOI!$A:$P,8,0)</f>
        <v>0.68936359934918601</v>
      </c>
      <c r="E53" s="105">
        <f>VLOOKUP($B53,UBOI!$A:$P,9,0)</f>
        <v>0.63643732219751248</v>
      </c>
      <c r="F53" s="105">
        <f>VLOOKUP($B53,UBOI!$A:$P,10,0)</f>
        <v>0.58887102764398946</v>
      </c>
      <c r="G53" s="107">
        <f>VLOOKUP($B53,UBOI!$A:$P,11,0)</f>
        <v>0.59180579173955483</v>
      </c>
      <c r="R53" s="116" t="s">
        <v>44</v>
      </c>
      <c r="S53" s="8" t="s">
        <v>4</v>
      </c>
      <c r="T53" s="115">
        <v>3.2386192199406361E-2</v>
      </c>
      <c r="U53" s="115">
        <v>4.9699887254899766E-2</v>
      </c>
      <c r="V53" s="115">
        <v>3.4745423016367162E-2</v>
      </c>
      <c r="W53" s="115">
        <v>2.4007041498280948E-2</v>
      </c>
      <c r="X53" s="117">
        <v>2.2221902909868044E-2</v>
      </c>
    </row>
    <row r="54" spans="1:24" hidden="1" x14ac:dyDescent="0.3">
      <c r="A54" s="106" t="s">
        <v>71</v>
      </c>
      <c r="B54" s="88" t="s">
        <v>14</v>
      </c>
      <c r="C54" s="105">
        <f>VLOOKUP($B54,UBOI!$A:$P,7,0)</f>
        <v>0.22895161024746116</v>
      </c>
      <c r="D54" s="105">
        <f>VLOOKUP($B54,UBOI!$A:$P,8,0)</f>
        <v>0.2184645251421988</v>
      </c>
      <c r="E54" s="105">
        <f>VLOOKUP($B54,UBOI!$A:$P,9,0)</f>
        <v>0.28496759410348588</v>
      </c>
      <c r="F54" s="105">
        <f>VLOOKUP($B54,UBOI!$A:$P,10,0)</f>
        <v>0.28876898990849431</v>
      </c>
      <c r="G54" s="107">
        <f>VLOOKUP($B54,UBOI!$A:$P,11,0)</f>
        <v>0.28938380679515024</v>
      </c>
      <c r="R54" s="106" t="s">
        <v>67</v>
      </c>
      <c r="S54" s="8" t="s">
        <v>6</v>
      </c>
      <c r="T54" s="105">
        <v>0.29487244123606143</v>
      </c>
      <c r="U54" s="105">
        <v>0.33482270247780216</v>
      </c>
      <c r="V54" s="105">
        <v>0.33394504690041388</v>
      </c>
      <c r="W54" s="105">
        <v>0.23713216268495491</v>
      </c>
      <c r="X54" s="107">
        <v>0.15720545061573601</v>
      </c>
    </row>
    <row r="55" spans="1:24" hidden="1" x14ac:dyDescent="0.3">
      <c r="A55" s="106" t="s">
        <v>71</v>
      </c>
      <c r="B55" s="88" t="s">
        <v>19</v>
      </c>
      <c r="C55" s="105">
        <f>VLOOKUP($B55,UBOI!$A:$P,7,0)</f>
        <v>0.307064793710495</v>
      </c>
      <c r="D55" s="105">
        <f>VLOOKUP($B55,UBOI!$A:$P,8,0)</f>
        <v>0.32777176259271135</v>
      </c>
      <c r="E55" s="105">
        <f>VLOOKUP($B55,UBOI!$A:$P,9,0)</f>
        <v>0.23832422517142182</v>
      </c>
      <c r="F55" s="105">
        <f>VLOOKUP($B55,UBOI!$A:$P,10,0)</f>
        <v>0.24424114087626994</v>
      </c>
      <c r="G55" s="107">
        <f>VLOOKUP($B55,UBOI!$A:$P,11,0)</f>
        <v>0.21103214536443746</v>
      </c>
      <c r="R55" s="116" t="s">
        <v>67</v>
      </c>
      <c r="S55" s="8" t="s">
        <v>1</v>
      </c>
      <c r="T55" s="115">
        <v>0.71458325595248429</v>
      </c>
      <c r="U55" s="115">
        <v>0.70637463305680104</v>
      </c>
      <c r="V55" s="115">
        <v>0.71813905196503192</v>
      </c>
      <c r="W55" s="115">
        <v>0.72470590599643281</v>
      </c>
      <c r="X55" s="117">
        <v>0.7315878381259926</v>
      </c>
    </row>
    <row r="56" spans="1:24" hidden="1" x14ac:dyDescent="0.3">
      <c r="A56" s="106" t="s">
        <v>71</v>
      </c>
      <c r="B56" s="13" t="s">
        <v>21</v>
      </c>
      <c r="C56" s="105">
        <f>VLOOKUP($B56,UBOI!$A:$P,7,0)</f>
        <v>-8.5488086817877534E-2</v>
      </c>
      <c r="D56" s="105">
        <f>VLOOKUP($B56,UBOI!$A:$P,8,0)</f>
        <v>-8.1133758920276355E-2</v>
      </c>
      <c r="E56" s="105">
        <f>VLOOKUP($B56,UBOI!$A:$P,9,0)</f>
        <v>4.0801622127134528E-2</v>
      </c>
      <c r="F56" s="105">
        <f>VLOOKUP($B56,UBOI!$A:$P,10,0)</f>
        <v>7.6337768647828527E-2</v>
      </c>
      <c r="G56" s="107">
        <f>VLOOKUP($B56,UBOI!$A:$P,11,0)</f>
        <v>0.10386902041048664</v>
      </c>
      <c r="R56" s="106" t="s">
        <v>67</v>
      </c>
      <c r="S56" s="8" t="s">
        <v>2</v>
      </c>
      <c r="T56" s="105">
        <v>0.2445563955315456</v>
      </c>
      <c r="U56" s="105">
        <v>0.25722907664352812</v>
      </c>
      <c r="V56" s="105">
        <v>0.25381626659602402</v>
      </c>
      <c r="W56" s="105">
        <v>0.24448604516793529</v>
      </c>
      <c r="X56" s="107">
        <v>0.23495459810408917</v>
      </c>
    </row>
    <row r="57" spans="1:24" hidden="1" x14ac:dyDescent="0.3">
      <c r="A57" s="106" t="s">
        <v>72</v>
      </c>
      <c r="B57" s="8" t="s">
        <v>7</v>
      </c>
      <c r="C57" s="105">
        <f>VLOOKUP($B57,BOI!$A:$P,7,0)</f>
        <v>1.1504468129540184</v>
      </c>
      <c r="D57" s="105">
        <f>VLOOKUP($B57,BOI!$A:$P,8,0)</f>
        <v>1.2092570422176483</v>
      </c>
      <c r="E57" s="105">
        <f>VLOOKUP($B57,BOI!$A:$P,9,0)</f>
        <v>1.1834875701984366</v>
      </c>
      <c r="F57" s="105">
        <f>VLOOKUP($B57,BOI!$A:$P,10,0)</f>
        <v>1.1598677366011463</v>
      </c>
      <c r="G57" s="107">
        <f>VLOOKUP($B57,BOI!$A:$P,11,0)</f>
        <v>1.1283758836156335</v>
      </c>
      <c r="R57" s="116" t="s">
        <v>67</v>
      </c>
      <c r="S57" s="8" t="s">
        <v>3</v>
      </c>
      <c r="T57" s="115">
        <v>3.4483661996725146E-2</v>
      </c>
      <c r="U57" s="115">
        <v>3.078194783200279E-2</v>
      </c>
      <c r="V57" s="115">
        <v>2.6509914174948652E-2</v>
      </c>
      <c r="W57" s="115">
        <v>2.8320245183008016E-2</v>
      </c>
      <c r="X57" s="117">
        <v>1.7782693544452575E-2</v>
      </c>
    </row>
    <row r="58" spans="1:24" hidden="1" x14ac:dyDescent="0.3">
      <c r="A58" s="106" t="s">
        <v>72</v>
      </c>
      <c r="B58" s="8" t="s">
        <v>5</v>
      </c>
      <c r="C58" s="105">
        <f>VLOOKUP($B58,BOI!$A:$P,7,0)</f>
        <v>1</v>
      </c>
      <c r="D58" s="105">
        <f>VLOOKUP($B58,BOI!$A:$P,8,0)</f>
        <v>1</v>
      </c>
      <c r="E58" s="105">
        <f>VLOOKUP($B58,BOI!$A:$P,9,0)</f>
        <v>1</v>
      </c>
      <c r="F58" s="105">
        <f>VLOOKUP($B58,BOI!$A:$P,10,0)</f>
        <v>1</v>
      </c>
      <c r="G58" s="107">
        <f>VLOOKUP($B58,BOI!$A:$P,11,0)</f>
        <v>1</v>
      </c>
      <c r="R58" s="106" t="s">
        <v>67</v>
      </c>
      <c r="S58" s="8" t="s">
        <v>4</v>
      </c>
      <c r="T58" s="105">
        <v>6.376570084111576E-3</v>
      </c>
      <c r="U58" s="105">
        <v>5.6143424676681425E-3</v>
      </c>
      <c r="V58" s="105">
        <v>1.5349096885744153E-3</v>
      </c>
      <c r="W58" s="105">
        <v>2.4880046223026099E-3</v>
      </c>
      <c r="X58" s="107">
        <v>1.5674870225465661E-2</v>
      </c>
    </row>
    <row r="59" spans="1:24" hidden="1" x14ac:dyDescent="0.3">
      <c r="A59" s="106" t="s">
        <v>72</v>
      </c>
      <c r="B59" s="8" t="s">
        <v>6</v>
      </c>
      <c r="C59" s="105">
        <f>VLOOKUP($B59,BOI!$A:$P,7,0)</f>
        <v>0.15044681295401852</v>
      </c>
      <c r="D59" s="105">
        <f>VLOOKUP($B59,BOI!$A:$P,8,0)</f>
        <v>0.2092567809908385</v>
      </c>
      <c r="E59" s="105">
        <f>VLOOKUP($B59,BOI!$A:$P,9,0)</f>
        <v>0.1834875701984367</v>
      </c>
      <c r="F59" s="105">
        <f>VLOOKUP($B59,BOI!$A:$P,10,0)</f>
        <v>0.15986773660114623</v>
      </c>
      <c r="G59" s="107">
        <f>VLOOKUP($B59,BOI!$A:$P,11,0)</f>
        <v>0.12837588361563348</v>
      </c>
      <c r="R59" s="116" t="s">
        <v>68</v>
      </c>
      <c r="S59" s="8" t="s">
        <v>6</v>
      </c>
      <c r="T59" s="115">
        <v>0.17675393762453045</v>
      </c>
      <c r="U59" s="115">
        <v>0.19615234407469814</v>
      </c>
      <c r="V59" s="115">
        <v>0.19763710677318053</v>
      </c>
      <c r="W59" s="115">
        <v>0.15452660318120229</v>
      </c>
      <c r="X59" s="117">
        <v>0.14907595983461311</v>
      </c>
    </row>
    <row r="60" spans="1:24" hidden="1" x14ac:dyDescent="0.3">
      <c r="A60" s="106" t="s">
        <v>72</v>
      </c>
      <c r="B60" s="8" t="s">
        <v>1</v>
      </c>
      <c r="C60" s="105">
        <f>VLOOKUP($B60,BOI!$A:$P,7,0)</f>
        <v>0.69993129806188759</v>
      </c>
      <c r="D60" s="105">
        <f>VLOOKUP($B60,BOI!$A:$P,8,0)</f>
        <v>0.67886160490960101</v>
      </c>
      <c r="E60" s="105">
        <f>VLOOKUP($B60,BOI!$A:$P,9,0)</f>
        <v>0.6742949192278912</v>
      </c>
      <c r="F60" s="105">
        <f>VLOOKUP($B60,BOI!$A:$P,10,0)</f>
        <v>0.68035257404362504</v>
      </c>
      <c r="G60" s="107">
        <f>VLOOKUP($B60,BOI!$A:$P,11,0)</f>
        <v>0.66857969380185067</v>
      </c>
      <c r="R60" s="106" t="s">
        <v>68</v>
      </c>
      <c r="S60" s="8" t="s">
        <v>1</v>
      </c>
      <c r="T60" s="105">
        <v>0.69871979201732415</v>
      </c>
      <c r="U60" s="105">
        <v>0.69156287907713598</v>
      </c>
      <c r="V60" s="105">
        <v>1</v>
      </c>
      <c r="W60" s="105">
        <v>0.70335611897884143</v>
      </c>
      <c r="X60" s="107">
        <v>0.67332687536916713</v>
      </c>
    </row>
    <row r="61" spans="1:24" hidden="1" x14ac:dyDescent="0.3">
      <c r="A61" s="106" t="s">
        <v>72</v>
      </c>
      <c r="B61" s="8" t="s">
        <v>2</v>
      </c>
      <c r="C61" s="105">
        <f>VLOOKUP($B61,BOI!$A:$P,7,0)</f>
        <v>0.25106792604224887</v>
      </c>
      <c r="D61" s="105">
        <f>VLOOKUP($B61,BOI!$A:$P,8,0)</f>
        <v>0.29140190241036584</v>
      </c>
      <c r="E61" s="105">
        <f>VLOOKUP($B61,BOI!$A:$P,9,0)</f>
        <v>0.28512308393117608</v>
      </c>
      <c r="F61" s="105">
        <f>VLOOKUP($B61,BOI!$A:$P,10,0)</f>
        <v>0.25256387710294975</v>
      </c>
      <c r="G61" s="107">
        <f>VLOOKUP($B61,BOI!$A:$P,11,0)</f>
        <v>0.24431591212935452</v>
      </c>
      <c r="R61" s="116" t="s">
        <v>68</v>
      </c>
      <c r="S61" s="8" t="s">
        <v>2</v>
      </c>
      <c r="T61" s="115">
        <v>0.26345258337678878</v>
      </c>
      <c r="U61" s="115">
        <v>0.26621172641010898</v>
      </c>
      <c r="V61" s="115">
        <v>0</v>
      </c>
      <c r="W61" s="115">
        <v>0.24378823926068544</v>
      </c>
      <c r="X61" s="117">
        <v>0.2679311045481394</v>
      </c>
    </row>
    <row r="62" spans="1:24" hidden="1" x14ac:dyDescent="0.3">
      <c r="A62" s="106" t="s">
        <v>72</v>
      </c>
      <c r="B62" s="8" t="s">
        <v>3</v>
      </c>
      <c r="C62" s="105">
        <f>VLOOKUP($B62,BOI!$A:$P,7,0)</f>
        <v>3.4936385510296007E-2</v>
      </c>
      <c r="D62" s="105">
        <f>VLOOKUP($B62,BOI!$A:$P,8,0)</f>
        <v>1.6659739802423714E-2</v>
      </c>
      <c r="E62" s="105">
        <f>VLOOKUP($B62,BOI!$A:$P,9,0)</f>
        <v>2.8273970885960995E-2</v>
      </c>
      <c r="F62" s="105">
        <f>VLOOKUP($B62,BOI!$A:$P,10,0)</f>
        <v>5.7389194888939558E-2</v>
      </c>
      <c r="G62" s="107">
        <f>VLOOKUP($B62,BOI!$A:$P,11,0)</f>
        <v>6.9864225717854639E-2</v>
      </c>
      <c r="R62" s="106" t="s">
        <v>68</v>
      </c>
      <c r="S62" s="8" t="s">
        <v>3</v>
      </c>
      <c r="T62" s="105">
        <v>1.714174449782082E-2</v>
      </c>
      <c r="U62" s="105">
        <v>1.5511110784070848E-2</v>
      </c>
      <c r="V62" s="105">
        <v>0</v>
      </c>
      <c r="W62" s="105">
        <v>2.7380166221558613E-2</v>
      </c>
      <c r="X62" s="107">
        <v>3.8052593030124038E-2</v>
      </c>
    </row>
    <row r="63" spans="1:24" hidden="1" x14ac:dyDescent="0.3">
      <c r="A63" s="106" t="s">
        <v>72</v>
      </c>
      <c r="B63" s="8" t="s">
        <v>4</v>
      </c>
      <c r="C63" s="105">
        <f>VLOOKUP($B63,BOI!$A:$P,7,0)</f>
        <v>1.4064181755327216E-2</v>
      </c>
      <c r="D63" s="105">
        <f>VLOOKUP($B63,BOI!$A:$P,8,0)</f>
        <v>1.3076752877609229E-2</v>
      </c>
      <c r="E63" s="105">
        <f>VLOOKUP($B63,BOI!$A:$P,9,0)</f>
        <v>1.2308025954971663E-2</v>
      </c>
      <c r="F63" s="105">
        <f>VLOOKUP($B63,BOI!$A:$P,10,0)</f>
        <v>9.6945887571415115E-3</v>
      </c>
      <c r="G63" s="107">
        <f>VLOOKUP($B63,BOI!$A:$P,11,0)</f>
        <v>1.7239924477171219E-2</v>
      </c>
      <c r="R63" s="116" t="s">
        <v>68</v>
      </c>
      <c r="S63" s="8" t="s">
        <v>4</v>
      </c>
      <c r="T63" s="115">
        <v>2.0685880108066178E-2</v>
      </c>
      <c r="U63" s="115">
        <v>2.6714283728684129E-2</v>
      </c>
      <c r="V63" s="115">
        <v>0</v>
      </c>
      <c r="W63" s="115">
        <v>2.5475475538914528E-2</v>
      </c>
      <c r="X63" s="117">
        <v>2.06894270525694E-2</v>
      </c>
    </row>
    <row r="64" spans="1:24" hidden="1" x14ac:dyDescent="0.3">
      <c r="A64" s="106" t="s">
        <v>72</v>
      </c>
      <c r="B64" s="88" t="s">
        <v>9</v>
      </c>
      <c r="C64" s="105">
        <f>VLOOKUP($B64,BOI!$A:$P,7,0)</f>
        <v>0.57249473156485819</v>
      </c>
      <c r="D64" s="105">
        <f>VLOOKUP($B64,BOI!$A:$P,8,0)</f>
        <v>0.62912375907469276</v>
      </c>
      <c r="E64" s="105">
        <f>VLOOKUP($B64,BOI!$A:$P,9,0)</f>
        <v>0.64671904690453741</v>
      </c>
      <c r="F64" s="105">
        <f>VLOOKUP($B64,BOI!$A:$P,10,0)</f>
        <v>0.63843551079259664</v>
      </c>
      <c r="G64" s="107">
        <f>VLOOKUP($B64,BOI!$A:$P,11,0)</f>
        <v>0.66351028976593485</v>
      </c>
      <c r="R64" s="106" t="s">
        <v>70</v>
      </c>
      <c r="S64" s="8" t="s">
        <v>6</v>
      </c>
      <c r="T64" s="105">
        <v>0.14093556484180086</v>
      </c>
      <c r="U64" s="105">
        <v>0.15867483768424762</v>
      </c>
      <c r="V64" s="105">
        <v>0.16031546519695505</v>
      </c>
      <c r="W64" s="105">
        <v>0.17093811972547668</v>
      </c>
      <c r="X64" s="107">
        <v>0.14128102543706625</v>
      </c>
    </row>
    <row r="65" spans="1:24" hidden="1" x14ac:dyDescent="0.3">
      <c r="A65" s="106" t="s">
        <v>72</v>
      </c>
      <c r="B65" s="88" t="s">
        <v>14</v>
      </c>
      <c r="C65" s="105">
        <f>VLOOKUP($B65,BOI!$A:$P,7,0)</f>
        <v>0.29987551033564641</v>
      </c>
      <c r="D65" s="105">
        <f>VLOOKUP($B65,BOI!$A:$P,8,0)</f>
        <v>0.31791563993645916</v>
      </c>
      <c r="E65" s="105">
        <f>VLOOKUP($B65,BOI!$A:$P,9,0)</f>
        <v>0.26940803346956699</v>
      </c>
      <c r="F65" s="105">
        <f>VLOOKUP($B65,BOI!$A:$P,10,0)</f>
        <v>0.2491713580195897</v>
      </c>
      <c r="G65" s="107">
        <f>VLOOKUP($B65,BOI!$A:$P,11,0)</f>
        <v>0.26501860025236063</v>
      </c>
      <c r="R65" s="116" t="s">
        <v>70</v>
      </c>
      <c r="S65" s="8" t="s">
        <v>1</v>
      </c>
      <c r="T65" s="115">
        <v>0.66487969583612427</v>
      </c>
      <c r="U65" s="115">
        <v>0.64104075151396556</v>
      </c>
      <c r="V65" s="115">
        <v>0.65573690793781092</v>
      </c>
      <c r="W65" s="115">
        <v>0.65836229596345275</v>
      </c>
      <c r="X65" s="117">
        <v>0.67916470187333411</v>
      </c>
    </row>
    <row r="66" spans="1:24" hidden="1" x14ac:dyDescent="0.3">
      <c r="A66" s="106" t="s">
        <v>72</v>
      </c>
      <c r="B66" s="88" t="s">
        <v>19</v>
      </c>
      <c r="C66" s="105">
        <f>VLOOKUP($B66,BOI!$A:$P,7,0)</f>
        <v>0.19708443411863841</v>
      </c>
      <c r="D66" s="105">
        <f>VLOOKUP($B66,BOI!$A:$P,8,0)</f>
        <v>0.17324039580041331</v>
      </c>
      <c r="E66" s="105">
        <f>VLOOKUP($B66,BOI!$A:$P,9,0)</f>
        <v>0.21353958735325426</v>
      </c>
      <c r="F66" s="105">
        <f>VLOOKUP($B66,BOI!$A:$P,10,0)</f>
        <v>0.34104126316570471</v>
      </c>
      <c r="G66" s="107">
        <f>VLOOKUP($B66,BOI!$A:$P,11,0)</f>
        <v>0.33391464710734009</v>
      </c>
      <c r="R66" s="106" t="s">
        <v>70</v>
      </c>
      <c r="S66" s="8" t="s">
        <v>2</v>
      </c>
      <c r="T66" s="105">
        <v>0.3040094632650775</v>
      </c>
      <c r="U66" s="105">
        <v>0.32096566937073778</v>
      </c>
      <c r="V66" s="105">
        <v>0.30961432284795715</v>
      </c>
      <c r="W66" s="105">
        <v>0.29304785803391825</v>
      </c>
      <c r="X66" s="107">
        <v>0.28039606398281175</v>
      </c>
    </row>
    <row r="67" spans="1:24" hidden="1" x14ac:dyDescent="0.3">
      <c r="A67" s="111" t="s">
        <v>72</v>
      </c>
      <c r="B67" s="112" t="s">
        <v>21</v>
      </c>
      <c r="C67" s="113">
        <f>VLOOKUP($B67,BOI!$A:$P,7,0)</f>
        <v>8.0992136934875447E-2</v>
      </c>
      <c r="D67" s="113">
        <f>VLOOKUP($B67,BOI!$A:$P,8,0)</f>
        <v>8.897698617927316E-2</v>
      </c>
      <c r="E67" s="113">
        <f>VLOOKUP($B67,BOI!$A:$P,9,0)</f>
        <v>5.3820657695985909E-2</v>
      </c>
      <c r="F67" s="113">
        <f>VLOOKUP($B67,BOI!$A:$P,10,0)</f>
        <v>-6.8780160584089006E-2</v>
      </c>
      <c r="G67" s="114">
        <f>VLOOKUP($B67,BOI!$A:$P,11,0)</f>
        <v>-0.13406765351000199</v>
      </c>
      <c r="R67" s="116" t="s">
        <v>70</v>
      </c>
      <c r="S67" s="8" t="s">
        <v>3</v>
      </c>
      <c r="T67" s="115">
        <v>2.1992902551191896E-2</v>
      </c>
      <c r="U67" s="115">
        <v>3.0008198911280069E-2</v>
      </c>
      <c r="V67" s="115">
        <v>2.3238105010114044E-2</v>
      </c>
      <c r="W67" s="115">
        <v>4.6081582389312738E-2</v>
      </c>
      <c r="X67" s="117">
        <v>3.7148544895951131E-2</v>
      </c>
    </row>
    <row r="68" spans="1:24" hidden="1" x14ac:dyDescent="0.3">
      <c r="A68" s="106" t="s">
        <v>69</v>
      </c>
      <c r="B68" s="8" t="s">
        <v>7</v>
      </c>
      <c r="C68" s="105">
        <f>VLOOKUP($B68,BOM!$A:$P,7,0)</f>
        <v>1.1434673493263556</v>
      </c>
      <c r="D68" s="105">
        <f>VLOOKUP($B68,BOM!$A:$P,8,0)</f>
        <v>1.2037634866978357</v>
      </c>
      <c r="E68" s="105">
        <f>VLOOKUP($B68,BOM!$A:$P,9,0)</f>
        <v>1.2213001837617317</v>
      </c>
      <c r="F68" s="105">
        <f>VLOOKUP($B68,BOM!$A:$P,10,0)</f>
        <v>1.1435540597084257</v>
      </c>
      <c r="G68" s="107">
        <f>VLOOKUP($B68,BOM!$A:$P,11,0)</f>
        <v>1.1427155983258508</v>
      </c>
      <c r="R68" s="106" t="s">
        <v>70</v>
      </c>
      <c r="S68" s="8" t="s">
        <v>4</v>
      </c>
      <c r="T68" s="105">
        <v>9.1179383476064167E-3</v>
      </c>
      <c r="U68" s="105">
        <v>7.9853802040166146E-3</v>
      </c>
      <c r="V68" s="105">
        <v>1.1410542053882913E-2</v>
      </c>
      <c r="W68" s="105">
        <v>2.5082636133162486E-3</v>
      </c>
      <c r="X68" s="107">
        <v>3.2906892479030005E-3</v>
      </c>
    </row>
    <row r="69" spans="1:24" hidden="1" x14ac:dyDescent="0.3">
      <c r="A69" s="106" t="s">
        <v>69</v>
      </c>
      <c r="B69" s="8" t="s">
        <v>5</v>
      </c>
      <c r="C69" s="105">
        <f>VLOOKUP($B69,BOM!$A:$P,7,0)</f>
        <v>1</v>
      </c>
      <c r="D69" s="105">
        <f>VLOOKUP($B69,BOM!$A:$P,8,0)</f>
        <v>1</v>
      </c>
      <c r="E69" s="105">
        <f>VLOOKUP($B69,BOM!$A:$P,9,0)</f>
        <v>1</v>
      </c>
      <c r="F69" s="105">
        <f>VLOOKUP($B69,BOM!$A:$P,10,0)</f>
        <v>1</v>
      </c>
      <c r="G69" s="107">
        <f>VLOOKUP($B69,BOM!$A:$P,11,0)</f>
        <v>1</v>
      </c>
      <c r="R69" s="116" t="s">
        <v>71</v>
      </c>
      <c r="S69" s="8" t="s">
        <v>6</v>
      </c>
      <c r="T69" s="115">
        <v>0.14693007189263055</v>
      </c>
      <c r="U69" s="115">
        <v>0.15446612816381985</v>
      </c>
      <c r="V69" s="115">
        <v>0.2005307635995548</v>
      </c>
      <c r="W69" s="115">
        <v>0.19821892707658223</v>
      </c>
      <c r="X69" s="117">
        <v>0.1960907643096291</v>
      </c>
    </row>
    <row r="70" spans="1:24" hidden="1" x14ac:dyDescent="0.3">
      <c r="A70" s="106" t="s">
        <v>69</v>
      </c>
      <c r="B70" s="8" t="s">
        <v>6</v>
      </c>
      <c r="C70" s="105">
        <f>VLOOKUP($B70,BOM!$A:$P,7,0)</f>
        <v>0.14346797831255581</v>
      </c>
      <c r="D70" s="105">
        <f>VLOOKUP($B70,BOM!$A:$P,8,0)</f>
        <v>0.20376348669783578</v>
      </c>
      <c r="E70" s="105">
        <f>VLOOKUP($B70,BOM!$A:$P,9,0)</f>
        <v>0.22130018376173158</v>
      </c>
      <c r="F70" s="105">
        <f>VLOOKUP($B70,BOM!$A:$P,10,0)</f>
        <v>0.1435540597084258</v>
      </c>
      <c r="G70" s="107">
        <f>VLOOKUP($B70,BOM!$A:$P,11,0)</f>
        <v>0.14271652001117083</v>
      </c>
      <c r="R70" s="106" t="s">
        <v>71</v>
      </c>
      <c r="S70" s="8" t="s">
        <v>1</v>
      </c>
      <c r="T70" s="105">
        <v>0.69559945059796868</v>
      </c>
      <c r="U70" s="105">
        <v>0.67111668812744762</v>
      </c>
      <c r="V70" s="105">
        <v>0.66128270851602311</v>
      </c>
      <c r="W70" s="105">
        <v>0.66383637262738815</v>
      </c>
      <c r="X70" s="107">
        <v>0.70074348984354728</v>
      </c>
    </row>
    <row r="71" spans="1:24" hidden="1" x14ac:dyDescent="0.3">
      <c r="A71" s="106" t="s">
        <v>69</v>
      </c>
      <c r="B71" s="8" t="s">
        <v>1</v>
      </c>
      <c r="C71" s="105">
        <f>VLOOKUP($B71,BOM!$A:$P,7,0)</f>
        <v>0.72244222761752608</v>
      </c>
      <c r="D71" s="105">
        <f>VLOOKUP($B71,BOM!$A:$P,8,0)</f>
        <v>0.63225777710185871</v>
      </c>
      <c r="E71" s="105">
        <f>VLOOKUP($B71,BOM!$A:$P,9,0)</f>
        <v>0.60275954343508908</v>
      </c>
      <c r="F71" s="105">
        <f>VLOOKUP($B71,BOM!$A:$P,10,0)</f>
        <v>0.55754454122602437</v>
      </c>
      <c r="G71" s="107">
        <f>VLOOKUP($B71,BOM!$A:$P,11,0)</f>
        <v>0.6052375689996673</v>
      </c>
      <c r="R71" s="116" t="s">
        <v>71</v>
      </c>
      <c r="S71" s="8" t="s">
        <v>2</v>
      </c>
      <c r="T71" s="115">
        <v>0.26662172830828068</v>
      </c>
      <c r="U71" s="115">
        <v>0.28644592923758821</v>
      </c>
      <c r="V71" s="115">
        <v>0.30349122641479487</v>
      </c>
      <c r="W71" s="115">
        <v>0.29546490485222998</v>
      </c>
      <c r="X71" s="117">
        <v>0.2665697672269618</v>
      </c>
    </row>
    <row r="72" spans="1:24" hidden="1" x14ac:dyDescent="0.3">
      <c r="A72" s="106" t="s">
        <v>69</v>
      </c>
      <c r="B72" s="8" t="s">
        <v>2</v>
      </c>
      <c r="C72" s="105">
        <f>VLOOKUP($B72,BOM!$A:$P,7,0)</f>
        <v>0.26839155648925062</v>
      </c>
      <c r="D72" s="105">
        <f>VLOOKUP($B72,BOM!$A:$P,8,0)</f>
        <v>0.33678973770499365</v>
      </c>
      <c r="E72" s="105">
        <f>VLOOKUP($B72,BOM!$A:$P,9,0)</f>
        <v>0.34995530233902311</v>
      </c>
      <c r="F72" s="105">
        <f>VLOOKUP($B72,BOM!$A:$P,10,0)</f>
        <v>0.36560036814309566</v>
      </c>
      <c r="G72" s="107">
        <f>VLOOKUP($B72,BOM!$A:$P,11,0)</f>
        <v>0.34007331085035608</v>
      </c>
      <c r="R72" s="106" t="s">
        <v>71</v>
      </c>
      <c r="S72" s="8" t="s">
        <v>3</v>
      </c>
      <c r="T72" s="105">
        <v>3.5152462560839461E-2</v>
      </c>
      <c r="U72" s="105">
        <v>3.2168225486015986E-2</v>
      </c>
      <c r="V72" s="105">
        <v>3.0571856371226343E-2</v>
      </c>
      <c r="W72" s="105">
        <v>3.1422551424116721E-2</v>
      </c>
      <c r="X72" s="107">
        <v>2.6265481465856812E-2</v>
      </c>
    </row>
    <row r="73" spans="1:24" hidden="1" x14ac:dyDescent="0.3">
      <c r="A73" s="106" t="s">
        <v>69</v>
      </c>
      <c r="B73" s="8" t="s">
        <v>3</v>
      </c>
      <c r="C73" s="105">
        <f>VLOOKUP($B73,BOM!$A:$P,7,0)</f>
        <v>3.2977746468242485E-3</v>
      </c>
      <c r="D73" s="105">
        <f>VLOOKUP($B73,BOM!$A:$P,8,0)</f>
        <v>6.9665750335463255E-3</v>
      </c>
      <c r="E73" s="105">
        <f>VLOOKUP($B73,BOM!$A:$P,9,0)</f>
        <v>2.6546450601290968E-2</v>
      </c>
      <c r="F73" s="105">
        <f>VLOOKUP($B73,BOM!$A:$P,10,0)</f>
        <v>2.0962930808757836E-2</v>
      </c>
      <c r="G73" s="107">
        <f>VLOOKUP($B73,BOM!$A:$P,11,0)</f>
        <v>3.2850708176915655E-2</v>
      </c>
      <c r="R73" s="116" t="s">
        <v>71</v>
      </c>
      <c r="S73" s="8" t="s">
        <v>4</v>
      </c>
      <c r="T73" s="115">
        <v>2.6263585329112278E-3</v>
      </c>
      <c r="U73" s="115">
        <v>1.0269157148948136E-2</v>
      </c>
      <c r="V73" s="115">
        <v>4.6543529742412004E-3</v>
      </c>
      <c r="W73" s="115">
        <v>9.2761710962651709E-3</v>
      </c>
      <c r="X73" s="117">
        <v>6.421261463634126E-3</v>
      </c>
    </row>
    <row r="74" spans="1:24" hidden="1" x14ac:dyDescent="0.3">
      <c r="A74" s="106" t="s">
        <v>69</v>
      </c>
      <c r="B74" s="8" t="s">
        <v>4</v>
      </c>
      <c r="C74" s="105">
        <f>VLOOKUP($B74,BOM!$A:$P,7,0)</f>
        <v>5.8684412463990534E-3</v>
      </c>
      <c r="D74" s="105">
        <f>VLOOKUP($B74,BOM!$A:$P,8,0)</f>
        <v>2.398591015960139E-2</v>
      </c>
      <c r="E74" s="105">
        <f>VLOOKUP($B74,BOM!$A:$P,9,0)</f>
        <v>2.073786106736835E-2</v>
      </c>
      <c r="F74" s="105">
        <f>VLOOKUP($B74,BOM!$A:$P,10,0)</f>
        <v>5.5892159822122159E-2</v>
      </c>
      <c r="G74" s="107">
        <f>VLOOKUP($B74,BOM!$A:$P,11,0)</f>
        <v>2.183749028774094E-2</v>
      </c>
      <c r="R74" s="106" t="s">
        <v>72</v>
      </c>
      <c r="S74" s="8" t="s">
        <v>6</v>
      </c>
      <c r="T74" s="105">
        <v>0.15044681295401852</v>
      </c>
      <c r="U74" s="105">
        <v>0.2092567809908385</v>
      </c>
      <c r="V74" s="105">
        <v>0.1834875701984367</v>
      </c>
      <c r="W74" s="105">
        <v>0.15986773660114623</v>
      </c>
      <c r="X74" s="107">
        <v>0.12837588361563348</v>
      </c>
    </row>
    <row r="75" spans="1:24" hidden="1" x14ac:dyDescent="0.3">
      <c r="A75" s="106" t="s">
        <v>69</v>
      </c>
      <c r="B75" s="88" t="s">
        <v>9</v>
      </c>
      <c r="C75" s="105">
        <f>VLOOKUP($B75,BOM!$A:$P,7,0)</f>
        <v>0.51305083466468748</v>
      </c>
      <c r="D75" s="105">
        <f>VLOOKUP($B75,BOM!$A:$P,8,0)</f>
        <v>0.53566279626186031</v>
      </c>
      <c r="E75" s="105">
        <f>VLOOKUP($B75,BOM!$A:$P,9,0)</f>
        <v>0.58727755435968609</v>
      </c>
      <c r="F75" s="105">
        <f>VLOOKUP($B75,BOM!$A:$P,10,0)</f>
        <v>0.62769876639006628</v>
      </c>
      <c r="G75" s="107">
        <f>VLOOKUP($B75,BOM!$A:$P,11,0)</f>
        <v>0.65579293048925813</v>
      </c>
      <c r="R75" s="116" t="s">
        <v>72</v>
      </c>
      <c r="S75" s="8" t="s">
        <v>1</v>
      </c>
      <c r="T75" s="115">
        <v>0.69993129806188759</v>
      </c>
      <c r="U75" s="115">
        <v>0.67886160490960101</v>
      </c>
      <c r="V75" s="115">
        <v>0.6742949192278912</v>
      </c>
      <c r="W75" s="115">
        <v>0.68035257404362504</v>
      </c>
      <c r="X75" s="117">
        <v>0.66857969380185067</v>
      </c>
    </row>
    <row r="76" spans="1:24" hidden="1" x14ac:dyDescent="0.3">
      <c r="A76" s="106" t="s">
        <v>69</v>
      </c>
      <c r="B76" s="88" t="s">
        <v>14</v>
      </c>
      <c r="C76" s="105">
        <f>VLOOKUP($B76,BOM!$A:$P,7,0)</f>
        <v>0.24671732102197677</v>
      </c>
      <c r="D76" s="105">
        <f>VLOOKUP($B76,BOM!$A:$P,8,0)</f>
        <v>0.29571690051162469</v>
      </c>
      <c r="E76" s="105">
        <f>VLOOKUP($B76,BOM!$A:$P,9,0)</f>
        <v>0.30044832470133453</v>
      </c>
      <c r="F76" s="105">
        <f>VLOOKUP($B76,BOM!$A:$P,10,0)</f>
        <v>0.26810073132774215</v>
      </c>
      <c r="G76" s="107">
        <f>VLOOKUP($B76,BOM!$A:$P,11,0)</f>
        <v>0.28426434303652914</v>
      </c>
      <c r="R76" s="106" t="s">
        <v>72</v>
      </c>
      <c r="S76" s="8" t="s">
        <v>2</v>
      </c>
      <c r="T76" s="105">
        <v>0.25106792604224887</v>
      </c>
      <c r="U76" s="105">
        <v>0.29140190241036584</v>
      </c>
      <c r="V76" s="105">
        <v>0.28512308393117608</v>
      </c>
      <c r="W76" s="105">
        <v>0.25256387710294975</v>
      </c>
      <c r="X76" s="107">
        <v>0.24431591212935452</v>
      </c>
    </row>
    <row r="77" spans="1:24" hidden="1" x14ac:dyDescent="0.3">
      <c r="A77" s="106" t="s">
        <v>69</v>
      </c>
      <c r="B77" s="88" t="s">
        <v>19</v>
      </c>
      <c r="C77" s="105">
        <f>VLOOKUP($B77,BOM!$A:$P,7,0)</f>
        <v>0.2199866654925591</v>
      </c>
      <c r="D77" s="105">
        <f>VLOOKUP($B77,BOM!$A:$P,8,0)</f>
        <v>0.28392748924482175</v>
      </c>
      <c r="E77" s="105">
        <f>VLOOKUP($B77,BOM!$A:$P,9,0)</f>
        <v>0.28711485655884461</v>
      </c>
      <c r="F77" s="105">
        <f>VLOOKUP($B77,BOM!$A:$P,10,0)</f>
        <v>0.21388748496154592</v>
      </c>
      <c r="G77" s="107">
        <f>VLOOKUP($B77,BOM!$A:$P,11,0)</f>
        <v>0.64350502180246616</v>
      </c>
      <c r="R77" s="116" t="s">
        <v>72</v>
      </c>
      <c r="S77" s="8" t="s">
        <v>3</v>
      </c>
      <c r="T77" s="115">
        <v>3.4936385510296007E-2</v>
      </c>
      <c r="U77" s="115">
        <v>1.6659739802423714E-2</v>
      </c>
      <c r="V77" s="115">
        <v>2.8273970885960995E-2</v>
      </c>
      <c r="W77" s="115">
        <v>5.7389194888939558E-2</v>
      </c>
      <c r="X77" s="117">
        <v>6.9864225717854639E-2</v>
      </c>
    </row>
    <row r="78" spans="1:24" hidden="1" x14ac:dyDescent="0.3">
      <c r="A78" s="106" t="s">
        <v>69</v>
      </c>
      <c r="B78" s="112" t="s">
        <v>21</v>
      </c>
      <c r="C78" s="105">
        <f>VLOOKUP($B78,BOM!$A:$P,7,0)</f>
        <v>0.1637118991609324</v>
      </c>
      <c r="D78" s="105">
        <f>VLOOKUP($B78,BOM!$A:$P,8,0)</f>
        <v>8.8456300679529115E-2</v>
      </c>
      <c r="E78" s="105">
        <f>VLOOKUP($B78,BOM!$A:$P,9,0)</f>
        <v>4.6459448141866415E-2</v>
      </c>
      <c r="F78" s="105">
        <f>VLOOKUP($B78,BOM!$A:$P,10,0)</f>
        <v>3.3867077029071296E-2</v>
      </c>
      <c r="G78" s="107">
        <f>VLOOKUP($B78,BOM!$A:$P,11,0)</f>
        <v>-0.44084669700240281</v>
      </c>
      <c r="R78" s="106" t="s">
        <v>72</v>
      </c>
      <c r="S78" s="8" t="s">
        <v>4</v>
      </c>
      <c r="T78" s="105">
        <v>1.4064181755327216E-2</v>
      </c>
      <c r="U78" s="105">
        <v>1.3076752877609229E-2</v>
      </c>
      <c r="V78" s="105">
        <v>1.2308025954971663E-2</v>
      </c>
      <c r="W78" s="105">
        <v>9.6945887571415115E-3</v>
      </c>
      <c r="X78" s="107">
        <v>1.7239924477171219E-2</v>
      </c>
    </row>
    <row r="79" spans="1:24" hidden="1" x14ac:dyDescent="0.3">
      <c r="R79" s="106" t="s">
        <v>69</v>
      </c>
      <c r="S79" s="8" t="s">
        <v>6</v>
      </c>
      <c r="T79" s="105">
        <v>0.14346797831255581</v>
      </c>
      <c r="U79" s="105">
        <v>0.20376348669783578</v>
      </c>
      <c r="V79" s="105">
        <v>0.22130018376173158</v>
      </c>
      <c r="W79" s="105">
        <v>0.1435540597084258</v>
      </c>
      <c r="X79" s="107">
        <v>0.14271652001117083</v>
      </c>
    </row>
    <row r="80" spans="1:24" hidden="1" x14ac:dyDescent="0.3">
      <c r="R80" s="106" t="s">
        <v>69</v>
      </c>
      <c r="S80" s="8" t="s">
        <v>1</v>
      </c>
      <c r="T80" s="105">
        <v>0.72244222761752608</v>
      </c>
      <c r="U80" s="105">
        <v>0.63225777710185871</v>
      </c>
      <c r="V80" s="105">
        <v>0.60275954343508908</v>
      </c>
      <c r="W80" s="105">
        <v>0.55754454122602437</v>
      </c>
      <c r="X80" s="107">
        <v>0.6052375689996673</v>
      </c>
    </row>
    <row r="81" spans="18:24" hidden="1" x14ac:dyDescent="0.3">
      <c r="R81" s="106" t="s">
        <v>69</v>
      </c>
      <c r="S81" s="8" t="s">
        <v>2</v>
      </c>
      <c r="T81" s="105">
        <v>0.26839155648925062</v>
      </c>
      <c r="U81" s="105">
        <v>0.33678973770499365</v>
      </c>
      <c r="V81" s="105">
        <v>0.34995530233902311</v>
      </c>
      <c r="W81" s="105">
        <v>0.36560036814309566</v>
      </c>
      <c r="X81" s="107">
        <v>0.34007331085035608</v>
      </c>
    </row>
    <row r="82" spans="18:24" hidden="1" x14ac:dyDescent="0.3">
      <c r="R82" s="106" t="s">
        <v>69</v>
      </c>
      <c r="S82" s="8" t="s">
        <v>3</v>
      </c>
      <c r="T82" s="105">
        <v>3.2977746468242485E-3</v>
      </c>
      <c r="U82" s="105">
        <v>6.9665750335463255E-3</v>
      </c>
      <c r="V82" s="105">
        <v>2.6546450601290968E-2</v>
      </c>
      <c r="W82" s="105">
        <v>2.0962930808757836E-2</v>
      </c>
      <c r="X82" s="107">
        <v>3.2850708176915655E-2</v>
      </c>
    </row>
    <row r="83" spans="18:24" hidden="1" x14ac:dyDescent="0.3">
      <c r="R83" s="111" t="s">
        <v>69</v>
      </c>
      <c r="S83" s="8" t="s">
        <v>4</v>
      </c>
      <c r="T83" s="113">
        <v>5.8684412463990534E-3</v>
      </c>
      <c r="U83" s="113">
        <v>2.398591015960139E-2</v>
      </c>
      <c r="V83" s="113">
        <v>2.073786106736835E-2</v>
      </c>
      <c r="W83" s="113">
        <v>5.5892159822122159E-2</v>
      </c>
      <c r="X83" s="114">
        <v>2.183749028774094E-2</v>
      </c>
    </row>
  </sheetData>
  <pageMargins left="0.7" right="0.7" top="0.75" bottom="0.75" header="0.3" footer="0.3"/>
  <ignoredErrors>
    <ignoredError sqref="C68:G78" calculatedColumn="1"/>
  </ignoredErrors>
  <drawing r:id="rId1"/>
  <tableParts count="3">
    <tablePart r:id="rId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2E2AB-4F0D-4B29-A393-7CBF6B30E799}">
  <dimension ref="A1:T44"/>
  <sheetViews>
    <sheetView workbookViewId="0">
      <selection activeCell="G13" activeCellId="1" sqref="A13:A27 G13:K27"/>
    </sheetView>
  </sheetViews>
  <sheetFormatPr defaultRowHeight="14.4" x14ac:dyDescent="0.3"/>
  <cols>
    <col min="1" max="1" width="53.44140625" style="1" bestFit="1" customWidth="1"/>
    <col min="2" max="6" width="10.6640625" style="1" bestFit="1" customWidth="1"/>
    <col min="7" max="12" width="8" style="1" bestFit="1" customWidth="1"/>
    <col min="13" max="16" width="9" style="1" bestFit="1" customWidth="1"/>
    <col min="17" max="17" width="20.44140625" style="1" customWidth="1"/>
    <col min="18" max="19" width="8.88671875" style="1"/>
    <col min="20" max="20" width="53.44140625" style="1" bestFit="1" customWidth="1"/>
    <col min="21" max="32" width="8.88671875" style="1"/>
    <col min="33" max="33" width="21.77734375" style="1" customWidth="1"/>
    <col min="34" max="48" width="8.88671875" style="1"/>
    <col min="49" max="49" width="19.77734375" style="1" customWidth="1"/>
    <col min="50" max="64" width="8.88671875" style="1"/>
    <col min="65" max="65" width="19.6640625" style="1" bestFit="1" customWidth="1"/>
    <col min="66" max="80" width="8.88671875" style="1"/>
    <col min="81" max="81" width="19.6640625" style="1" bestFit="1" customWidth="1"/>
    <col min="82" max="16384" width="8.88671875" style="1"/>
  </cols>
  <sheetData>
    <row r="1" spans="1:20" ht="15" thickBot="1" x14ac:dyDescent="0.35">
      <c r="A1" s="203" t="s">
        <v>47</v>
      </c>
      <c r="B1" s="204"/>
      <c r="C1" s="204"/>
      <c r="D1" s="204"/>
      <c r="E1" s="204"/>
      <c r="F1" s="204"/>
      <c r="G1" s="204"/>
      <c r="H1" s="204"/>
      <c r="I1" s="204"/>
      <c r="J1" s="204"/>
      <c r="K1" s="204"/>
      <c r="L1" s="204"/>
      <c r="M1" s="204"/>
      <c r="N1" s="204"/>
      <c r="O1" s="204"/>
      <c r="P1" s="205"/>
    </row>
    <row r="2" spans="1:20" x14ac:dyDescent="0.3">
      <c r="A2" s="206" t="s">
        <v>48</v>
      </c>
      <c r="B2" s="206"/>
      <c r="C2" s="206"/>
      <c r="D2" s="206"/>
      <c r="E2" s="206"/>
      <c r="F2" s="207"/>
      <c r="G2" s="208" t="s">
        <v>39</v>
      </c>
      <c r="H2" s="209"/>
      <c r="I2" s="209"/>
      <c r="J2" s="209"/>
      <c r="K2" s="210"/>
      <c r="L2" s="211" t="s">
        <v>40</v>
      </c>
      <c r="M2" s="212"/>
      <c r="N2" s="212"/>
      <c r="O2" s="212"/>
      <c r="P2" s="213"/>
    </row>
    <row r="3" spans="1:20" x14ac:dyDescent="0.3">
      <c r="A3" s="6" t="s">
        <v>2429</v>
      </c>
      <c r="B3" s="7">
        <v>44986</v>
      </c>
      <c r="C3" s="7">
        <v>44621</v>
      </c>
      <c r="D3" s="7">
        <v>44256</v>
      </c>
      <c r="E3" s="7">
        <v>43891</v>
      </c>
      <c r="F3" s="21">
        <v>43525</v>
      </c>
      <c r="G3" s="38">
        <v>44986</v>
      </c>
      <c r="H3" s="7">
        <v>44621</v>
      </c>
      <c r="I3" s="7">
        <v>44256</v>
      </c>
      <c r="J3" s="7">
        <v>43891</v>
      </c>
      <c r="K3" s="39">
        <v>43525</v>
      </c>
      <c r="L3" s="38">
        <v>43525</v>
      </c>
      <c r="M3" s="7">
        <v>44986</v>
      </c>
      <c r="N3" s="7">
        <v>44621</v>
      </c>
      <c r="O3" s="7">
        <v>44256</v>
      </c>
      <c r="P3" s="39">
        <v>43891</v>
      </c>
    </row>
    <row r="4" spans="1:20" x14ac:dyDescent="0.3">
      <c r="A4" s="5" t="s">
        <v>0</v>
      </c>
      <c r="B4" s="5"/>
      <c r="C4" s="5"/>
      <c r="D4" s="5"/>
      <c r="E4" s="5"/>
      <c r="F4" s="22"/>
      <c r="G4" s="32"/>
      <c r="H4" s="5"/>
      <c r="I4" s="5"/>
      <c r="J4" s="5"/>
      <c r="K4" s="33"/>
      <c r="L4" s="32"/>
      <c r="M4" s="5"/>
      <c r="N4" s="5"/>
      <c r="O4" s="5"/>
      <c r="P4" s="33"/>
    </row>
    <row r="5" spans="1:20" x14ac:dyDescent="0.3">
      <c r="A5" s="8" t="s">
        <v>1</v>
      </c>
      <c r="B5" s="9">
        <v>228740.75</v>
      </c>
      <c r="C5" s="9">
        <v>177474.83</v>
      </c>
      <c r="D5" s="9">
        <v>176780.19</v>
      </c>
      <c r="E5" s="9">
        <v>185494.19</v>
      </c>
      <c r="F5" s="23">
        <v>166124.57999999999</v>
      </c>
      <c r="G5" s="40">
        <f>B5/B$9</f>
        <v>0.65197173631697547</v>
      </c>
      <c r="H5" s="17">
        <f t="shared" ref="H5:K11" si="0">C5/C$9</f>
        <v>0.61203980968000804</v>
      </c>
      <c r="I5" s="17">
        <f t="shared" si="0"/>
        <v>0.63563592360986165</v>
      </c>
      <c r="J5" s="17">
        <f t="shared" si="0"/>
        <v>0.68739317742199557</v>
      </c>
      <c r="K5" s="41">
        <f t="shared" si="0"/>
        <v>0.65578389634636747</v>
      </c>
      <c r="L5" s="40">
        <f>IFERROR(F5/$F5,0)</f>
        <v>1</v>
      </c>
      <c r="M5" s="17">
        <f>IFERROR(B5/$F5,0)</f>
        <v>1.3769229694967478</v>
      </c>
      <c r="N5" s="17">
        <f t="shared" ref="N5:P11" si="1">IFERROR(C5/$F5,0)</f>
        <v>1.0683237242796941</v>
      </c>
      <c r="O5" s="17">
        <f t="shared" si="1"/>
        <v>1.0641422840617567</v>
      </c>
      <c r="P5" s="41">
        <f t="shared" si="1"/>
        <v>1.1165968937287909</v>
      </c>
      <c r="R5" s="86">
        <f t="shared" ref="R5:R10" si="2">B5/$B$11</f>
        <v>0.48320936408259157</v>
      </c>
    </row>
    <row r="6" spans="1:20" x14ac:dyDescent="0.3">
      <c r="A6" s="8" t="s">
        <v>2</v>
      </c>
      <c r="B6" s="9">
        <v>106824.85</v>
      </c>
      <c r="C6" s="9">
        <v>93477.9</v>
      </c>
      <c r="D6" s="9">
        <v>87130.62</v>
      </c>
      <c r="E6" s="9">
        <v>74812.87</v>
      </c>
      <c r="F6" s="23">
        <v>80243.509999999995</v>
      </c>
      <c r="G6" s="40">
        <f t="shared" ref="G6:G11" si="3">B6/B$9</f>
        <v>0.30447912292103813</v>
      </c>
      <c r="H6" s="17">
        <f t="shared" si="0"/>
        <v>0.32236794437434779</v>
      </c>
      <c r="I6" s="17">
        <f t="shared" si="0"/>
        <v>0.31328935735616009</v>
      </c>
      <c r="J6" s="17">
        <f t="shared" si="0"/>
        <v>0.2772370197759762</v>
      </c>
      <c r="K6" s="41">
        <f t="shared" si="0"/>
        <v>0.31676469336632002</v>
      </c>
      <c r="L6" s="40">
        <f t="shared" ref="L6:L11" si="4">IFERROR(F6/$F6,0)</f>
        <v>1</v>
      </c>
      <c r="M6" s="17">
        <f t="shared" ref="M6:M11" si="5">IFERROR(B6/$F6,0)</f>
        <v>1.3312584407137724</v>
      </c>
      <c r="N6" s="17">
        <f t="shared" si="1"/>
        <v>1.164927855224678</v>
      </c>
      <c r="O6" s="17">
        <f t="shared" si="1"/>
        <v>1.0858276264335895</v>
      </c>
      <c r="P6" s="41">
        <f t="shared" si="1"/>
        <v>0.93232300032737847</v>
      </c>
      <c r="R6" s="86">
        <f t="shared" si="2"/>
        <v>0.22566494092861999</v>
      </c>
    </row>
    <row r="7" spans="1:20" x14ac:dyDescent="0.3">
      <c r="A7" s="8" t="s">
        <v>3</v>
      </c>
      <c r="B7" s="9">
        <v>3916.46</v>
      </c>
      <c r="C7" s="8">
        <v>4608.3500000000004</v>
      </c>
      <c r="D7" s="9">
        <v>4541.43</v>
      </c>
      <c r="E7" s="9">
        <v>3066.25</v>
      </c>
      <c r="F7" s="23">
        <v>1324.76</v>
      </c>
      <c r="G7" s="40">
        <f t="shared" si="3"/>
        <v>1.1162948562580046E-2</v>
      </c>
      <c r="H7" s="17">
        <f t="shared" si="0"/>
        <v>1.589235869074429E-2</v>
      </c>
      <c r="I7" s="17">
        <f t="shared" si="0"/>
        <v>1.6329296017611104E-2</v>
      </c>
      <c r="J7" s="17">
        <f t="shared" si="0"/>
        <v>1.1362724246350755E-2</v>
      </c>
      <c r="K7" s="41">
        <f t="shared" si="0"/>
        <v>5.2295468528727887E-3</v>
      </c>
      <c r="L7" s="40">
        <f t="shared" si="4"/>
        <v>1</v>
      </c>
      <c r="M7" s="17">
        <f t="shared" si="5"/>
        <v>2.956354358525318</v>
      </c>
      <c r="N7" s="17">
        <f t="shared" si="1"/>
        <v>3.4786300914882697</v>
      </c>
      <c r="O7" s="17">
        <f t="shared" si="1"/>
        <v>3.4281152812584925</v>
      </c>
      <c r="P7" s="41">
        <f t="shared" si="1"/>
        <v>2.3145701862978956</v>
      </c>
      <c r="R7" s="86">
        <f t="shared" si="2"/>
        <v>8.2734280885889654E-3</v>
      </c>
    </row>
    <row r="8" spans="1:20" x14ac:dyDescent="0.3">
      <c r="A8" s="8" t="s">
        <v>4</v>
      </c>
      <c r="B8" s="8">
        <v>11362.52</v>
      </c>
      <c r="C8" s="8">
        <v>14411.61</v>
      </c>
      <c r="D8" s="8">
        <v>9663.24</v>
      </c>
      <c r="E8" s="8">
        <v>6478.34</v>
      </c>
      <c r="F8" s="24">
        <v>5629.3</v>
      </c>
      <c r="G8" s="40">
        <f t="shared" si="3"/>
        <v>3.2386192199406361E-2</v>
      </c>
      <c r="H8" s="17">
        <f t="shared" si="0"/>
        <v>4.9699887254899766E-2</v>
      </c>
      <c r="I8" s="17">
        <f t="shared" si="0"/>
        <v>3.4745423016367162E-2</v>
      </c>
      <c r="J8" s="17">
        <f t="shared" si="0"/>
        <v>2.4007041498280948E-2</v>
      </c>
      <c r="K8" s="41">
        <f t="shared" si="0"/>
        <v>2.2221902909868044E-2</v>
      </c>
      <c r="L8" s="40">
        <f t="shared" si="4"/>
        <v>1</v>
      </c>
      <c r="M8" s="17">
        <f t="shared" si="5"/>
        <v>2.0184605545982626</v>
      </c>
      <c r="N8" s="17">
        <f t="shared" si="1"/>
        <v>2.5601069404721724</v>
      </c>
      <c r="O8" s="17">
        <f t="shared" si="1"/>
        <v>1.7165970902243617</v>
      </c>
      <c r="P8" s="41">
        <f t="shared" si="1"/>
        <v>1.1508251469987387</v>
      </c>
      <c r="R8" s="86">
        <f t="shared" si="2"/>
        <v>2.4003051767451704E-2</v>
      </c>
    </row>
    <row r="9" spans="1:20" x14ac:dyDescent="0.3">
      <c r="A9" s="8" t="s">
        <v>5</v>
      </c>
      <c r="B9" s="9">
        <v>350844.58</v>
      </c>
      <c r="C9" s="9">
        <v>289972.69</v>
      </c>
      <c r="D9" s="9">
        <v>278115.48</v>
      </c>
      <c r="E9" s="9">
        <v>269851.65999999997</v>
      </c>
      <c r="F9" s="23">
        <v>253322.14</v>
      </c>
      <c r="G9" s="40">
        <f t="shared" si="3"/>
        <v>1</v>
      </c>
      <c r="H9" s="17">
        <f t="shared" si="0"/>
        <v>1</v>
      </c>
      <c r="I9" s="17">
        <f t="shared" si="0"/>
        <v>1</v>
      </c>
      <c r="J9" s="17">
        <f t="shared" si="0"/>
        <v>1</v>
      </c>
      <c r="K9" s="41">
        <f t="shared" si="0"/>
        <v>1</v>
      </c>
      <c r="L9" s="40">
        <f t="shared" si="4"/>
        <v>1</v>
      </c>
      <c r="M9" s="17">
        <f t="shared" si="5"/>
        <v>1.384974009772695</v>
      </c>
      <c r="N9" s="17">
        <f t="shared" si="1"/>
        <v>1.1446796162388333</v>
      </c>
      <c r="O9" s="17">
        <f t="shared" si="1"/>
        <v>1.0978727717995749</v>
      </c>
      <c r="P9" s="41">
        <f t="shared" si="1"/>
        <v>1.0652509883265631</v>
      </c>
      <c r="R9" s="86">
        <f t="shared" si="2"/>
        <v>0.74115078486725228</v>
      </c>
    </row>
    <row r="10" spans="1:20" x14ac:dyDescent="0.3">
      <c r="A10" s="8" t="s">
        <v>6</v>
      </c>
      <c r="B10" s="9">
        <v>122533.56</v>
      </c>
      <c r="C10" s="9">
        <v>117000.4</v>
      </c>
      <c r="D10" s="9">
        <v>107222.41</v>
      </c>
      <c r="E10" s="9">
        <v>98158.99</v>
      </c>
      <c r="F10" s="23">
        <v>77365.22</v>
      </c>
      <c r="G10" s="40">
        <f t="shared" si="3"/>
        <v>0.34925310802863191</v>
      </c>
      <c r="H10" s="17">
        <f t="shared" si="0"/>
        <v>0.40348765257859281</v>
      </c>
      <c r="I10" s="17">
        <f t="shared" si="0"/>
        <v>0.38553197398433203</v>
      </c>
      <c r="J10" s="17">
        <f t="shared" si="0"/>
        <v>0.36375166267274406</v>
      </c>
      <c r="K10" s="41">
        <f t="shared" si="0"/>
        <v>0.305402520285041</v>
      </c>
      <c r="L10" s="40">
        <f t="shared" si="4"/>
        <v>1</v>
      </c>
      <c r="M10" s="17">
        <f t="shared" si="5"/>
        <v>1.5838326317691593</v>
      </c>
      <c r="N10" s="17">
        <f t="shared" si="1"/>
        <v>1.5123126386766559</v>
      </c>
      <c r="O10" s="17">
        <f t="shared" si="1"/>
        <v>1.3859252258314525</v>
      </c>
      <c r="P10" s="41">
        <f t="shared" si="1"/>
        <v>1.2687741339066831</v>
      </c>
      <c r="R10" s="86">
        <f t="shared" si="2"/>
        <v>0.25884921513274778</v>
      </c>
    </row>
    <row r="11" spans="1:20" ht="15" thickBot="1" x14ac:dyDescent="0.35">
      <c r="A11" s="8" t="s">
        <v>7</v>
      </c>
      <c r="B11" s="9">
        <v>473378.14</v>
      </c>
      <c r="C11" s="9">
        <v>406973.09</v>
      </c>
      <c r="D11" s="9">
        <v>385337.89</v>
      </c>
      <c r="E11" s="9">
        <v>368010.65</v>
      </c>
      <c r="F11" s="23">
        <v>330687.35999999999</v>
      </c>
      <c r="G11" s="42">
        <f t="shared" si="3"/>
        <v>1.3492531080286319</v>
      </c>
      <c r="H11" s="43">
        <f t="shared" si="0"/>
        <v>1.4034876525785929</v>
      </c>
      <c r="I11" s="43">
        <f t="shared" si="0"/>
        <v>1.3855319739843321</v>
      </c>
      <c r="J11" s="43">
        <f t="shared" si="0"/>
        <v>1.3637516626727442</v>
      </c>
      <c r="K11" s="44">
        <f t="shared" si="0"/>
        <v>1.3054025202850408</v>
      </c>
      <c r="L11" s="42">
        <f t="shared" si="4"/>
        <v>1</v>
      </c>
      <c r="M11" s="43">
        <f t="shared" si="5"/>
        <v>1.4314975328963284</v>
      </c>
      <c r="N11" s="43">
        <f t="shared" si="1"/>
        <v>1.2306883758726068</v>
      </c>
      <c r="O11" s="43">
        <f t="shared" si="1"/>
        <v>1.1652634379493672</v>
      </c>
      <c r="P11" s="44">
        <f t="shared" si="1"/>
        <v>1.1128657896086505</v>
      </c>
      <c r="R11" s="86">
        <f>B11/$B$11</f>
        <v>1</v>
      </c>
    </row>
    <row r="12" spans="1:20" ht="15" thickBot="1" x14ac:dyDescent="0.35">
      <c r="A12" s="3"/>
      <c r="B12" s="4"/>
      <c r="C12" s="4"/>
      <c r="D12" s="4"/>
      <c r="E12" s="4"/>
      <c r="F12" s="4"/>
      <c r="G12" s="37"/>
      <c r="H12" s="37"/>
      <c r="I12" s="37"/>
      <c r="J12" s="37"/>
      <c r="K12" s="37"/>
      <c r="L12" s="37"/>
      <c r="M12" s="37"/>
      <c r="N12" s="37"/>
      <c r="O12" s="37"/>
      <c r="P12" s="37"/>
    </row>
    <row r="13" spans="1:20" x14ac:dyDescent="0.3">
      <c r="A13" s="10" t="s">
        <v>8</v>
      </c>
      <c r="B13" s="10"/>
      <c r="C13" s="10"/>
      <c r="D13" s="10"/>
      <c r="E13" s="10"/>
      <c r="F13" s="2"/>
      <c r="G13" s="45"/>
      <c r="H13" s="46"/>
      <c r="I13" s="46"/>
      <c r="J13" s="46"/>
      <c r="K13" s="47"/>
      <c r="L13" s="45"/>
      <c r="M13" s="46"/>
      <c r="N13" s="46"/>
      <c r="O13" s="46"/>
      <c r="P13" s="47"/>
    </row>
    <row r="14" spans="1:20" x14ac:dyDescent="0.3">
      <c r="A14" s="11" t="s">
        <v>9</v>
      </c>
      <c r="B14" s="12">
        <v>189980.82</v>
      </c>
      <c r="C14" s="12">
        <v>156194.34</v>
      </c>
      <c r="D14" s="12">
        <v>156010.17000000001</v>
      </c>
      <c r="E14" s="12">
        <v>161123.79999999999</v>
      </c>
      <c r="F14" s="25">
        <v>155867.46</v>
      </c>
      <c r="G14" s="48">
        <f t="shared" ref="G14:K33" si="6">B14/B$9</f>
        <v>0.54149566739779764</v>
      </c>
      <c r="H14" s="18">
        <f t="shared" si="6"/>
        <v>0.538651898563275</v>
      </c>
      <c r="I14" s="18">
        <f t="shared" si="6"/>
        <v>0.56095464373288395</v>
      </c>
      <c r="J14" s="18">
        <f t="shared" si="6"/>
        <v>0.59708285655904436</v>
      </c>
      <c r="K14" s="49">
        <f t="shared" si="6"/>
        <v>0.61529347573015125</v>
      </c>
      <c r="L14" s="48">
        <f>IFERROR(F14/$F14,0)</f>
        <v>1</v>
      </c>
      <c r="M14" s="18">
        <f>IFERROR(B14/$F14,0)</f>
        <v>1.2188613325706341</v>
      </c>
      <c r="N14" s="18">
        <f t="shared" ref="N14:P25" si="7">IFERROR(C14/$F14,0)</f>
        <v>1.0020971664002223</v>
      </c>
      <c r="O14" s="18">
        <f t="shared" si="7"/>
        <v>1.0009155855879093</v>
      </c>
      <c r="P14" s="49">
        <f t="shared" si="7"/>
        <v>1.0337231388770947</v>
      </c>
      <c r="R14" s="87">
        <f>B14/$B$11</f>
        <v>0.40132993889409424</v>
      </c>
      <c r="T14" s="88" t="s">
        <v>9</v>
      </c>
    </row>
    <row r="15" spans="1:20" x14ac:dyDescent="0.3">
      <c r="A15" s="11" t="s">
        <v>10</v>
      </c>
      <c r="B15" s="12">
        <v>61920.91</v>
      </c>
      <c r="C15" s="12">
        <v>61445.13</v>
      </c>
      <c r="D15" s="12">
        <v>54330.83</v>
      </c>
      <c r="E15" s="12">
        <v>48850.95</v>
      </c>
      <c r="F15" s="25">
        <v>43795.01</v>
      </c>
      <c r="G15" s="48">
        <f t="shared" si="6"/>
        <v>0.17649099780877334</v>
      </c>
      <c r="H15" s="18">
        <f t="shared" si="6"/>
        <v>0.21189971372821351</v>
      </c>
      <c r="I15" s="18">
        <f t="shared" si="6"/>
        <v>0.19535349129074012</v>
      </c>
      <c r="J15" s="18">
        <f t="shared" si="6"/>
        <v>0.18102890306474306</v>
      </c>
      <c r="K15" s="49">
        <f t="shared" si="6"/>
        <v>0.1728826781583323</v>
      </c>
      <c r="L15" s="48">
        <f t="shared" ref="L15:L25" si="8">IFERROR(F15/$F15,0)</f>
        <v>1</v>
      </c>
      <c r="M15" s="18">
        <f t="shared" ref="M15:M25" si="9">IFERROR(B15/$F15,0)</f>
        <v>1.4138804854708333</v>
      </c>
      <c r="N15" s="18">
        <f t="shared" si="7"/>
        <v>1.4030166907143073</v>
      </c>
      <c r="O15" s="18">
        <f t="shared" si="7"/>
        <v>1.2405712431621776</v>
      </c>
      <c r="P15" s="49">
        <f t="shared" si="7"/>
        <v>1.1154455724522039</v>
      </c>
      <c r="R15" s="86">
        <f t="shared" ref="R15:R33" si="10">B15/$B$11</f>
        <v>0.13080644154797685</v>
      </c>
      <c r="T15" s="11" t="s">
        <v>10</v>
      </c>
    </row>
    <row r="16" spans="1:20" x14ac:dyDescent="0.3">
      <c r="A16" s="11" t="s">
        <v>11</v>
      </c>
      <c r="B16" s="11">
        <v>3644.79</v>
      </c>
      <c r="C16" s="11">
        <v>3652.68</v>
      </c>
      <c r="D16" s="11">
        <v>3673.43</v>
      </c>
      <c r="E16" s="11">
        <v>3661.56</v>
      </c>
      <c r="F16" s="26">
        <v>3479.97</v>
      </c>
      <c r="G16" s="48">
        <f t="shared" si="6"/>
        <v>1.0388617090792737E-2</v>
      </c>
      <c r="H16" s="18">
        <f t="shared" si="6"/>
        <v>1.2596634531341555E-2</v>
      </c>
      <c r="I16" s="18">
        <f t="shared" si="6"/>
        <v>1.3208290311636015E-2</v>
      </c>
      <c r="J16" s="18">
        <f t="shared" si="6"/>
        <v>1.3568788126039321E-2</v>
      </c>
      <c r="K16" s="49">
        <f t="shared" si="6"/>
        <v>1.3737330657320357E-2</v>
      </c>
      <c r="L16" s="48">
        <f t="shared" si="8"/>
        <v>1</v>
      </c>
      <c r="M16" s="18">
        <f t="shared" si="9"/>
        <v>1.047362477262735</v>
      </c>
      <c r="N16" s="18">
        <f t="shared" si="7"/>
        <v>1.0496297381873982</v>
      </c>
      <c r="O16" s="18">
        <f t="shared" si="7"/>
        <v>1.0555924332681028</v>
      </c>
      <c r="P16" s="49">
        <f t="shared" si="7"/>
        <v>1.0521814843231407</v>
      </c>
      <c r="R16" s="86">
        <f t="shared" si="10"/>
        <v>7.6995317105263876E-3</v>
      </c>
      <c r="T16" s="11" t="s">
        <v>11</v>
      </c>
    </row>
    <row r="17" spans="1:20" x14ac:dyDescent="0.3">
      <c r="A17" s="11" t="s">
        <v>12</v>
      </c>
      <c r="B17" s="12">
        <v>50.8</v>
      </c>
      <c r="C17" s="12">
        <v>38.590000000000003</v>
      </c>
      <c r="D17" s="12">
        <v>37.64</v>
      </c>
      <c r="E17" s="12">
        <v>0</v>
      </c>
      <c r="F17" s="25">
        <v>15.92</v>
      </c>
      <c r="G17" s="48">
        <f t="shared" si="6"/>
        <v>1.4479345811755165E-4</v>
      </c>
      <c r="H17" s="18">
        <f t="shared" si="6"/>
        <v>1.3308149812315084E-4</v>
      </c>
      <c r="I17" s="18">
        <f t="shared" si="6"/>
        <v>1.3533946402408093E-4</v>
      </c>
      <c r="J17" s="18">
        <f t="shared" si="6"/>
        <v>0</v>
      </c>
      <c r="K17" s="49">
        <f t="shared" si="6"/>
        <v>6.2844882014655333E-5</v>
      </c>
      <c r="L17" s="48">
        <f t="shared" si="8"/>
        <v>1</v>
      </c>
      <c r="M17" s="18">
        <f t="shared" si="9"/>
        <v>3.1909547738693465</v>
      </c>
      <c r="N17" s="18">
        <f t="shared" si="7"/>
        <v>2.4239949748743719</v>
      </c>
      <c r="O17" s="18">
        <f t="shared" si="7"/>
        <v>2.3643216080402012</v>
      </c>
      <c r="P17" s="49">
        <f t="shared" si="7"/>
        <v>0</v>
      </c>
      <c r="R17" s="86">
        <f t="shared" si="10"/>
        <v>1.0731378512746701E-4</v>
      </c>
      <c r="T17" s="11" t="s">
        <v>12</v>
      </c>
    </row>
    <row r="18" spans="1:20" x14ac:dyDescent="0.3">
      <c r="A18" s="11" t="s">
        <v>13</v>
      </c>
      <c r="B18" s="12">
        <v>124197.98</v>
      </c>
      <c r="C18" s="12">
        <v>109227.03</v>
      </c>
      <c r="D18" s="12">
        <v>92387.71</v>
      </c>
      <c r="E18" s="12">
        <v>79269.06</v>
      </c>
      <c r="F18" s="25">
        <v>67509.399999999994</v>
      </c>
      <c r="G18" s="48">
        <f t="shared" si="6"/>
        <v>0.35399714597272669</v>
      </c>
      <c r="H18" s="18">
        <f t="shared" si="6"/>
        <v>0.37668040393735008</v>
      </c>
      <c r="I18" s="18">
        <f t="shared" si="6"/>
        <v>0.33219190100457557</v>
      </c>
      <c r="J18" s="18">
        <f t="shared" si="6"/>
        <v>0.29375049981163726</v>
      </c>
      <c r="K18" s="49">
        <f t="shared" si="6"/>
        <v>0.26649624861056359</v>
      </c>
      <c r="L18" s="48">
        <f t="shared" si="8"/>
        <v>1</v>
      </c>
      <c r="M18" s="18">
        <f t="shared" si="9"/>
        <v>1.8397138768823305</v>
      </c>
      <c r="N18" s="18">
        <f t="shared" si="7"/>
        <v>1.6179529072988355</v>
      </c>
      <c r="O18" s="18">
        <f t="shared" si="7"/>
        <v>1.3685162362574697</v>
      </c>
      <c r="P18" s="49">
        <f t="shared" si="7"/>
        <v>1.1741929272071743</v>
      </c>
      <c r="R18" s="86">
        <f t="shared" si="10"/>
        <v>0.26236526257845366</v>
      </c>
      <c r="T18" s="11" t="s">
        <v>13</v>
      </c>
    </row>
    <row r="19" spans="1:20" x14ac:dyDescent="0.3">
      <c r="A19" s="11" t="s">
        <v>14</v>
      </c>
      <c r="B19" s="12">
        <v>189814.49</v>
      </c>
      <c r="C19" s="12">
        <v>174363.43</v>
      </c>
      <c r="D19" s="12">
        <v>150429.6</v>
      </c>
      <c r="E19" s="12">
        <v>131781.56</v>
      </c>
      <c r="F19" s="25">
        <v>114800.31</v>
      </c>
      <c r="G19" s="48">
        <f t="shared" ref="G19:G21" si="11">B19/B$9</f>
        <v>0.54102158283305957</v>
      </c>
      <c r="H19" s="18">
        <f t="shared" ref="H19:H21" si="12">C19/C$9</f>
        <v>0.60130983369502833</v>
      </c>
      <c r="I19" s="18">
        <f t="shared" ref="I19:I21" si="13">D19/D$9</f>
        <v>0.54088898611468883</v>
      </c>
      <c r="J19" s="18">
        <f t="shared" ref="J19:J21" si="14">E19/E$9</f>
        <v>0.48834815394502301</v>
      </c>
      <c r="K19" s="49">
        <f t="shared" ref="K19:K21" si="15">F19/F$9</f>
        <v>0.45317914178365931</v>
      </c>
      <c r="L19" s="48">
        <f t="shared" ref="L19:L21" si="16">IFERROR(F19/$F19,0)</f>
        <v>1</v>
      </c>
      <c r="M19" s="18">
        <f t="shared" ref="M19:M21" si="17">IFERROR(B19/$F19,0)</f>
        <v>1.6534318591996833</v>
      </c>
      <c r="N19" s="18">
        <f t="shared" ref="N19:N21" si="18">IFERROR(C19/$F19,0)</f>
        <v>1.5188411076590298</v>
      </c>
      <c r="O19" s="18">
        <f t="shared" ref="O19:O21" si="19">IFERROR(D19/$F19,0)</f>
        <v>1.3103588309125647</v>
      </c>
      <c r="P19" s="49">
        <f t="shared" ref="P19:P21" si="20">IFERROR(E19/$F19,0)</f>
        <v>1.1479198967319861</v>
      </c>
      <c r="R19" s="87">
        <f t="shared" si="10"/>
        <v>0.40097857074684518</v>
      </c>
      <c r="T19" s="88" t="s">
        <v>14</v>
      </c>
    </row>
    <row r="20" spans="1:20" x14ac:dyDescent="0.3">
      <c r="A20" s="11" t="s">
        <v>15</v>
      </c>
      <c r="B20" s="12">
        <v>23182.65</v>
      </c>
      <c r="C20" s="12">
        <v>0</v>
      </c>
      <c r="D20" s="12">
        <v>0</v>
      </c>
      <c r="E20" s="12">
        <v>4372.7700000000004</v>
      </c>
      <c r="F20" s="25">
        <v>1982.02</v>
      </c>
      <c r="G20" s="48">
        <f t="shared" si="11"/>
        <v>6.6076694130489347E-2</v>
      </c>
      <c r="H20" s="18">
        <f t="shared" si="12"/>
        <v>0</v>
      </c>
      <c r="I20" s="18">
        <f t="shared" si="13"/>
        <v>0</v>
      </c>
      <c r="J20" s="18">
        <f t="shared" si="14"/>
        <v>1.6204347232846375E-2</v>
      </c>
      <c r="K20" s="49">
        <f t="shared" si="15"/>
        <v>7.824108859967786E-3</v>
      </c>
      <c r="L20" s="48">
        <f t="shared" si="16"/>
        <v>1</v>
      </c>
      <c r="M20" s="18">
        <f t="shared" si="17"/>
        <v>11.696476322136004</v>
      </c>
      <c r="N20" s="18">
        <f t="shared" si="18"/>
        <v>0</v>
      </c>
      <c r="O20" s="18">
        <f t="shared" si="19"/>
        <v>0</v>
      </c>
      <c r="P20" s="49">
        <f t="shared" si="20"/>
        <v>2.2062189079827652</v>
      </c>
      <c r="R20" s="86">
        <f t="shared" si="10"/>
        <v>4.8972793716245536E-2</v>
      </c>
      <c r="T20" s="11" t="s">
        <v>15</v>
      </c>
    </row>
    <row r="21" spans="1:20" x14ac:dyDescent="0.3">
      <c r="A21" s="11" t="s">
        <v>16</v>
      </c>
      <c r="B21" s="12">
        <v>-4342.79</v>
      </c>
      <c r="C21" s="12">
        <v>0</v>
      </c>
      <c r="D21" s="12">
        <v>0</v>
      </c>
      <c r="E21" s="12">
        <v>7502.08</v>
      </c>
      <c r="F21" s="25">
        <v>878.16</v>
      </c>
      <c r="G21" s="48">
        <f t="shared" si="11"/>
        <v>-1.2378102007447286E-2</v>
      </c>
      <c r="H21" s="18">
        <f t="shared" si="12"/>
        <v>0</v>
      </c>
      <c r="I21" s="18">
        <f t="shared" si="13"/>
        <v>0</v>
      </c>
      <c r="J21" s="18">
        <f t="shared" si="14"/>
        <v>2.7800755422442095E-2</v>
      </c>
      <c r="K21" s="49">
        <f t="shared" si="15"/>
        <v>3.4665742204767411E-3</v>
      </c>
      <c r="L21" s="48">
        <f t="shared" si="16"/>
        <v>1</v>
      </c>
      <c r="M21" s="18">
        <f t="shared" si="17"/>
        <v>-4.9453288694543138</v>
      </c>
      <c r="N21" s="18">
        <f t="shared" si="18"/>
        <v>0</v>
      </c>
      <c r="O21" s="18">
        <f t="shared" si="19"/>
        <v>0</v>
      </c>
      <c r="P21" s="49">
        <f t="shared" si="20"/>
        <v>8.5429534481187943</v>
      </c>
      <c r="R21" s="86">
        <f t="shared" si="10"/>
        <v>-9.1740400179864661E-3</v>
      </c>
      <c r="T21" s="11" t="s">
        <v>16</v>
      </c>
    </row>
    <row r="22" spans="1:20" x14ac:dyDescent="0.3">
      <c r="A22" s="11" t="s">
        <v>17</v>
      </c>
      <c r="B22" s="12">
        <v>0</v>
      </c>
      <c r="C22" s="12">
        <v>0</v>
      </c>
      <c r="D22" s="12">
        <v>0</v>
      </c>
      <c r="E22" s="12">
        <v>0</v>
      </c>
      <c r="F22" s="25">
        <v>-708.77</v>
      </c>
      <c r="G22" s="48">
        <f t="shared" si="6"/>
        <v>0</v>
      </c>
      <c r="H22" s="18">
        <f t="shared" si="6"/>
        <v>0</v>
      </c>
      <c r="I22" s="18">
        <f t="shared" si="6"/>
        <v>0</v>
      </c>
      <c r="J22" s="18">
        <f t="shared" si="6"/>
        <v>0</v>
      </c>
      <c r="K22" s="49">
        <f t="shared" si="6"/>
        <v>-2.7978999387894003E-3</v>
      </c>
      <c r="L22" s="48">
        <f t="shared" si="8"/>
        <v>1</v>
      </c>
      <c r="M22" s="18">
        <f t="shared" si="9"/>
        <v>0</v>
      </c>
      <c r="N22" s="18">
        <f t="shared" si="7"/>
        <v>0</v>
      </c>
      <c r="O22" s="18">
        <f t="shared" si="7"/>
        <v>0</v>
      </c>
      <c r="P22" s="49">
        <f t="shared" si="7"/>
        <v>0</v>
      </c>
      <c r="R22" s="86">
        <f t="shared" si="10"/>
        <v>0</v>
      </c>
      <c r="T22" s="11" t="s">
        <v>17</v>
      </c>
    </row>
    <row r="23" spans="1:20" x14ac:dyDescent="0.3">
      <c r="A23" s="11" t="s">
        <v>18</v>
      </c>
      <c r="B23" s="12">
        <v>18184.55</v>
      </c>
      <c r="C23" s="12">
        <v>40059.15</v>
      </c>
      <c r="D23" s="12">
        <v>54618.41</v>
      </c>
      <c r="E23" s="12">
        <v>45053.61</v>
      </c>
      <c r="F23" s="25">
        <v>54799.11</v>
      </c>
      <c r="G23" s="48">
        <f t="shared" si="6"/>
        <v>5.1830785015974878E-2</v>
      </c>
      <c r="H23" s="18">
        <f t="shared" si="6"/>
        <v>0.13814800973153712</v>
      </c>
      <c r="I23" s="18">
        <f t="shared" si="6"/>
        <v>0.19638752219042252</v>
      </c>
      <c r="J23" s="18">
        <f t="shared" si="6"/>
        <v>0.16695694960705451</v>
      </c>
      <c r="K23" s="49">
        <f t="shared" si="6"/>
        <v>0.21632183432525873</v>
      </c>
      <c r="L23" s="48">
        <f t="shared" si="8"/>
        <v>1</v>
      </c>
      <c r="M23" s="18">
        <f t="shared" si="9"/>
        <v>0.33184024339081419</v>
      </c>
      <c r="N23" s="18">
        <f t="shared" si="7"/>
        <v>0.73101825923815189</v>
      </c>
      <c r="O23" s="18">
        <f t="shared" si="7"/>
        <v>0.99670250119025661</v>
      </c>
      <c r="P23" s="49">
        <f t="shared" si="7"/>
        <v>0.8221595204739639</v>
      </c>
      <c r="R23" s="86">
        <f t="shared" si="10"/>
        <v>3.8414426994875593E-2</v>
      </c>
      <c r="T23" s="11" t="s">
        <v>18</v>
      </c>
    </row>
    <row r="24" spans="1:20" x14ac:dyDescent="0.3">
      <c r="A24" s="11" t="s">
        <v>19</v>
      </c>
      <c r="B24" s="12">
        <v>37024.410000000003</v>
      </c>
      <c r="C24" s="12">
        <v>40059.15</v>
      </c>
      <c r="D24" s="12">
        <v>54618.41</v>
      </c>
      <c r="E24" s="12">
        <v>56928.46</v>
      </c>
      <c r="F24" s="25">
        <v>56950.52</v>
      </c>
      <c r="G24" s="48">
        <f t="shared" si="6"/>
        <v>0.10552937713901694</v>
      </c>
      <c r="H24" s="18">
        <f t="shared" si="6"/>
        <v>0.13814800973153712</v>
      </c>
      <c r="I24" s="18">
        <f t="shared" si="6"/>
        <v>0.19638752219042252</v>
      </c>
      <c r="J24" s="18">
        <f t="shared" si="6"/>
        <v>0.21096205226234296</v>
      </c>
      <c r="K24" s="49">
        <f t="shared" si="6"/>
        <v>0.22481461746691384</v>
      </c>
      <c r="L24" s="48">
        <f t="shared" si="8"/>
        <v>1</v>
      </c>
      <c r="M24" s="18">
        <f t="shared" si="9"/>
        <v>0.65011539841954047</v>
      </c>
      <c r="N24" s="18">
        <f t="shared" si="7"/>
        <v>0.70340270817544781</v>
      </c>
      <c r="O24" s="18">
        <f t="shared" si="7"/>
        <v>0.95905024221025559</v>
      </c>
      <c r="P24" s="49">
        <f t="shared" si="7"/>
        <v>0.99961264620586432</v>
      </c>
      <c r="R24" s="87">
        <f t="shared" si="10"/>
        <v>7.8213180693134668E-2</v>
      </c>
      <c r="T24" s="88" t="s">
        <v>19</v>
      </c>
    </row>
    <row r="25" spans="1:20" ht="15" thickBot="1" x14ac:dyDescent="0.35">
      <c r="A25" s="11" t="s">
        <v>20</v>
      </c>
      <c r="B25" s="12">
        <v>416819.71</v>
      </c>
      <c r="C25" s="12">
        <v>370616.92</v>
      </c>
      <c r="D25" s="12">
        <v>361058.17</v>
      </c>
      <c r="E25" s="12">
        <v>349833.82</v>
      </c>
      <c r="F25" s="25">
        <v>327618.28999999998</v>
      </c>
      <c r="G25" s="50">
        <f t="shared" si="6"/>
        <v>1.1880465988672249</v>
      </c>
      <c r="H25" s="51">
        <f t="shared" si="6"/>
        <v>1.2781097419898404</v>
      </c>
      <c r="I25" s="51">
        <f t="shared" si="6"/>
        <v>1.2982311160817082</v>
      </c>
      <c r="J25" s="51">
        <f t="shared" si="6"/>
        <v>1.2963930627664104</v>
      </c>
      <c r="K25" s="52">
        <f t="shared" si="6"/>
        <v>1.2932872349807243</v>
      </c>
      <c r="L25" s="50">
        <f t="shared" si="8"/>
        <v>1</v>
      </c>
      <c r="M25" s="51">
        <f t="shared" si="9"/>
        <v>1.2722724057927293</v>
      </c>
      <c r="N25" s="51">
        <f t="shared" si="7"/>
        <v>1.1312461218206102</v>
      </c>
      <c r="O25" s="51">
        <f t="shared" si="7"/>
        <v>1.1020696371988268</v>
      </c>
      <c r="P25" s="52">
        <f t="shared" si="7"/>
        <v>1.0678091873320017</v>
      </c>
      <c r="R25" s="86">
        <f t="shared" si="10"/>
        <v>0.8805216692093133</v>
      </c>
      <c r="T25" s="11" t="s">
        <v>20</v>
      </c>
    </row>
    <row r="26" spans="1:20" ht="15" thickBot="1" x14ac:dyDescent="0.35">
      <c r="A26" s="3"/>
      <c r="B26" s="4"/>
      <c r="C26" s="4"/>
      <c r="D26" s="4"/>
      <c r="E26" s="4"/>
      <c r="F26" s="4"/>
      <c r="G26" s="37"/>
      <c r="H26" s="37"/>
      <c r="I26" s="37"/>
      <c r="J26" s="37"/>
      <c r="K26" s="37"/>
      <c r="L26" s="37"/>
      <c r="M26" s="37"/>
      <c r="N26" s="37"/>
      <c r="O26" s="37"/>
      <c r="P26" s="37"/>
      <c r="R26" s="86"/>
    </row>
    <row r="27" spans="1:20" x14ac:dyDescent="0.3">
      <c r="A27" s="13" t="s">
        <v>21</v>
      </c>
      <c r="B27" s="14">
        <v>56558.43</v>
      </c>
      <c r="C27" s="14">
        <v>36356.17</v>
      </c>
      <c r="D27" s="14">
        <v>24279.72</v>
      </c>
      <c r="E27" s="14">
        <v>18176.830000000002</v>
      </c>
      <c r="F27" s="27">
        <v>3069.07</v>
      </c>
      <c r="G27" s="53">
        <f t="shared" si="6"/>
        <v>0.16120650916140702</v>
      </c>
      <c r="H27" s="54">
        <f t="shared" si="6"/>
        <v>0.12537791058875233</v>
      </c>
      <c r="I27" s="54">
        <f t="shared" si="6"/>
        <v>8.7300857902623763E-2</v>
      </c>
      <c r="J27" s="54">
        <f t="shared" si="6"/>
        <v>6.7358599906333735E-2</v>
      </c>
      <c r="K27" s="55">
        <f t="shared" si="6"/>
        <v>1.2115285304316473E-2</v>
      </c>
      <c r="L27" s="53">
        <f>IFERROR(F27/$F27,0)</f>
        <v>1</v>
      </c>
      <c r="M27" s="54">
        <f>IFERROR(B27/$F27,0)</f>
        <v>18.428523950252028</v>
      </c>
      <c r="N27" s="54">
        <f t="shared" ref="N27:P33" si="21">IFERROR(C27/$F27,0)</f>
        <v>11.845989175874124</v>
      </c>
      <c r="O27" s="54">
        <f t="shared" si="21"/>
        <v>7.9111001052436078</v>
      </c>
      <c r="P27" s="55">
        <f t="shared" si="21"/>
        <v>5.9225856692744054</v>
      </c>
      <c r="R27" s="86">
        <f t="shared" si="10"/>
        <v>0.1194783307906867</v>
      </c>
    </row>
    <row r="28" spans="1:20" x14ac:dyDescent="0.3">
      <c r="A28" s="13" t="s">
        <v>22</v>
      </c>
      <c r="B28" s="14">
        <v>56558.43</v>
      </c>
      <c r="C28" s="14">
        <v>36356.17</v>
      </c>
      <c r="D28" s="14">
        <v>24279.72</v>
      </c>
      <c r="E28" s="14">
        <v>18176.830000000002</v>
      </c>
      <c r="F28" s="27">
        <v>3069.07</v>
      </c>
      <c r="G28" s="56">
        <f t="shared" si="6"/>
        <v>0.16120650916140702</v>
      </c>
      <c r="H28" s="19">
        <f t="shared" si="6"/>
        <v>0.12537791058875233</v>
      </c>
      <c r="I28" s="19">
        <f t="shared" si="6"/>
        <v>8.7300857902623763E-2</v>
      </c>
      <c r="J28" s="19">
        <f t="shared" si="6"/>
        <v>6.7358599906333735E-2</v>
      </c>
      <c r="K28" s="57">
        <f t="shared" si="6"/>
        <v>1.2115285304316473E-2</v>
      </c>
      <c r="L28" s="56">
        <f t="shared" ref="L28:L33" si="22">IFERROR(F28/$F28,0)</f>
        <v>1</v>
      </c>
      <c r="M28" s="19">
        <f t="shared" ref="M28:M33" si="23">IFERROR(B28/$F28,0)</f>
        <v>18.428523950252028</v>
      </c>
      <c r="N28" s="19">
        <f t="shared" si="21"/>
        <v>11.845989175874124</v>
      </c>
      <c r="O28" s="19">
        <f t="shared" si="21"/>
        <v>7.9111001052436078</v>
      </c>
      <c r="P28" s="57">
        <f t="shared" si="21"/>
        <v>5.9225856692744054</v>
      </c>
      <c r="R28" s="86">
        <f t="shared" si="10"/>
        <v>0.1194783307906867</v>
      </c>
    </row>
    <row r="29" spans="1:20" x14ac:dyDescent="0.3">
      <c r="A29" s="13" t="s">
        <v>23</v>
      </c>
      <c r="B29" s="13">
        <v>1191.45</v>
      </c>
      <c r="C29" s="13">
        <v>-1809.3</v>
      </c>
      <c r="D29" s="13">
        <v>-1482.36</v>
      </c>
      <c r="E29" s="13">
        <v>-1372.17</v>
      </c>
      <c r="F29" s="28">
        <v>-1050.9100000000001</v>
      </c>
      <c r="G29" s="56">
        <f t="shared" si="6"/>
        <v>3.3959481431920652E-3</v>
      </c>
      <c r="H29" s="19">
        <f t="shared" si="6"/>
        <v>-6.239553111018834E-3</v>
      </c>
      <c r="I29" s="19">
        <f t="shared" si="6"/>
        <v>-5.3300161501258396E-3</v>
      </c>
      <c r="J29" s="19">
        <f t="shared" si="6"/>
        <v>-5.0849047954717053E-3</v>
      </c>
      <c r="K29" s="57">
        <f t="shared" si="6"/>
        <v>-4.1485122461068745E-3</v>
      </c>
      <c r="L29" s="56">
        <f t="shared" si="22"/>
        <v>1</v>
      </c>
      <c r="M29" s="19">
        <f t="shared" si="23"/>
        <v>-1.1337317182251572</v>
      </c>
      <c r="N29" s="19">
        <f t="shared" si="21"/>
        <v>1.7216507598176816</v>
      </c>
      <c r="O29" s="19">
        <f t="shared" si="21"/>
        <v>1.4105489528123243</v>
      </c>
      <c r="P29" s="57">
        <f t="shared" si="21"/>
        <v>1.3056969673901666</v>
      </c>
      <c r="R29" s="86">
        <f t="shared" si="10"/>
        <v>2.5169096316952871E-3</v>
      </c>
    </row>
    <row r="30" spans="1:20" x14ac:dyDescent="0.3">
      <c r="A30" s="13" t="s">
        <v>24</v>
      </c>
      <c r="B30" s="13">
        <v>-2101.71</v>
      </c>
      <c r="C30" s="13">
        <v>827.01</v>
      </c>
      <c r="D30" s="13">
        <v>-391.9</v>
      </c>
      <c r="E30" s="13">
        <v>2963.14</v>
      </c>
      <c r="F30" s="28">
        <v>281.48</v>
      </c>
      <c r="G30" s="56">
        <f t="shared" si="6"/>
        <v>-5.9904302925243994E-3</v>
      </c>
      <c r="H30" s="19">
        <f t="shared" si="6"/>
        <v>2.852027202975563E-3</v>
      </c>
      <c r="I30" s="19">
        <f t="shared" si="6"/>
        <v>-1.4091268849903645E-3</v>
      </c>
      <c r="J30" s="19">
        <f t="shared" si="6"/>
        <v>1.0980625429541549E-2</v>
      </c>
      <c r="K30" s="57">
        <f t="shared" si="6"/>
        <v>1.111154358636004E-3</v>
      </c>
      <c r="L30" s="56">
        <f t="shared" si="22"/>
        <v>1</v>
      </c>
      <c r="M30" s="19">
        <f t="shared" si="23"/>
        <v>-7.466640613897968</v>
      </c>
      <c r="N30" s="19">
        <f t="shared" si="21"/>
        <v>2.9380773056700296</v>
      </c>
      <c r="O30" s="19">
        <f t="shared" si="21"/>
        <v>-1.3922836435981241</v>
      </c>
      <c r="P30" s="57">
        <f t="shared" si="21"/>
        <v>10.52700014210601</v>
      </c>
      <c r="R30" s="86">
        <f t="shared" si="10"/>
        <v>-4.4398121129970219E-3</v>
      </c>
    </row>
    <row r="31" spans="1:20" x14ac:dyDescent="0.3">
      <c r="A31" s="13" t="s">
        <v>25</v>
      </c>
      <c r="B31" s="14">
        <v>55648.17</v>
      </c>
      <c r="C31" s="14">
        <v>35373.879999999997</v>
      </c>
      <c r="D31" s="14">
        <v>22405.46</v>
      </c>
      <c r="E31" s="14">
        <v>19767.8</v>
      </c>
      <c r="F31" s="27">
        <v>2299.64</v>
      </c>
      <c r="G31" s="56">
        <f t="shared" si="6"/>
        <v>0.15861202701207469</v>
      </c>
      <c r="H31" s="19">
        <f t="shared" si="6"/>
        <v>0.12199038468070907</v>
      </c>
      <c r="I31" s="19">
        <f t="shared" si="6"/>
        <v>8.0561714867507558E-2</v>
      </c>
      <c r="J31" s="19">
        <f t="shared" si="6"/>
        <v>7.3254320540403567E-2</v>
      </c>
      <c r="K31" s="57">
        <f t="shared" si="6"/>
        <v>9.077927416845601E-3</v>
      </c>
      <c r="L31" s="56">
        <f t="shared" si="22"/>
        <v>1</v>
      </c>
      <c r="M31" s="19">
        <f t="shared" si="23"/>
        <v>24.198644135603836</v>
      </c>
      <c r="N31" s="19">
        <f t="shared" si="21"/>
        <v>15.382355499121601</v>
      </c>
      <c r="O31" s="19">
        <f t="shared" si="21"/>
        <v>9.7430293437233662</v>
      </c>
      <c r="P31" s="57">
        <f t="shared" si="21"/>
        <v>8.5960411194795707</v>
      </c>
      <c r="R31" s="86">
        <f t="shared" si="10"/>
        <v>0.11755542830938497</v>
      </c>
    </row>
    <row r="32" spans="1:20" x14ac:dyDescent="0.3">
      <c r="A32" s="13" t="s">
        <v>26</v>
      </c>
      <c r="B32" s="14">
        <v>20394.349999999999</v>
      </c>
      <c r="C32" s="14">
        <v>8096.54</v>
      </c>
      <c r="D32" s="14">
        <v>-1361.74</v>
      </c>
      <c r="E32" s="14">
        <v>-8328.4</v>
      </c>
      <c r="F32" s="27">
        <v>-9941.2000000000007</v>
      </c>
      <c r="G32" s="56">
        <f t="shared" ref="G32" si="24">B32/B$9</f>
        <v>5.8129300444088372E-2</v>
      </c>
      <c r="H32" s="19">
        <f t="shared" ref="H32" si="25">C32/C$9</f>
        <v>2.7921732905260836E-2</v>
      </c>
      <c r="I32" s="19">
        <f t="shared" ref="I32" si="26">D32/D$9</f>
        <v>-4.8963114171134961E-3</v>
      </c>
      <c r="J32" s="19">
        <f t="shared" ref="J32" si="27">E32/E$9</f>
        <v>-3.0862882222032654E-2</v>
      </c>
      <c r="K32" s="57">
        <f t="shared" ref="K32" si="28">F32/F$9</f>
        <v>-3.9243312882166557E-2</v>
      </c>
      <c r="L32" s="56">
        <f t="shared" ref="L32" si="29">IFERROR(F32/$F32,0)</f>
        <v>1</v>
      </c>
      <c r="M32" s="19">
        <f t="shared" ref="M32" si="30">IFERROR(B32/$F32,0)</f>
        <v>-2.0514978071057817</v>
      </c>
      <c r="N32" s="19">
        <f t="shared" ref="N32" si="31">IFERROR(C32/$F32,0)</f>
        <v>-0.81444292439544519</v>
      </c>
      <c r="O32" s="19">
        <f t="shared" ref="O32" si="32">IFERROR(D32/$F32,0)</f>
        <v>0.13697943910191929</v>
      </c>
      <c r="P32" s="57">
        <f t="shared" ref="P32" si="33">IFERROR(E32/$F32,0)</f>
        <v>0.83776606445901891</v>
      </c>
      <c r="R32" s="86">
        <f t="shared" si="10"/>
        <v>4.3082576647920409E-2</v>
      </c>
    </row>
    <row r="33" spans="1:18" ht="15" thickBot="1" x14ac:dyDescent="0.35">
      <c r="A33" s="13" t="s">
        <v>27</v>
      </c>
      <c r="B33" s="14">
        <v>76042.52</v>
      </c>
      <c r="C33" s="14">
        <v>43470.42</v>
      </c>
      <c r="D33" s="14">
        <v>21043.72</v>
      </c>
      <c r="E33" s="14">
        <v>11439.4</v>
      </c>
      <c r="F33" s="27">
        <v>-7641.56</v>
      </c>
      <c r="G33" s="58">
        <f t="shared" si="6"/>
        <v>0.21674132745616306</v>
      </c>
      <c r="H33" s="59">
        <f t="shared" si="6"/>
        <v>0.1499121175859699</v>
      </c>
      <c r="I33" s="59">
        <f t="shared" si="6"/>
        <v>7.5665403450394075E-2</v>
      </c>
      <c r="J33" s="59">
        <f t="shared" si="6"/>
        <v>4.2391438318370916E-2</v>
      </c>
      <c r="K33" s="60">
        <f t="shared" si="6"/>
        <v>-3.0165385465320955E-2</v>
      </c>
      <c r="L33" s="58">
        <f t="shared" si="22"/>
        <v>1</v>
      </c>
      <c r="M33" s="59">
        <f t="shared" si="23"/>
        <v>-9.9511775082574765</v>
      </c>
      <c r="N33" s="59">
        <f t="shared" si="21"/>
        <v>-5.6886839859923883</v>
      </c>
      <c r="O33" s="59">
        <f t="shared" si="21"/>
        <v>-2.7538513078481359</v>
      </c>
      <c r="P33" s="60">
        <f t="shared" si="21"/>
        <v>-1.4969979951737602</v>
      </c>
      <c r="Q33" s="103"/>
      <c r="R33" s="86">
        <f t="shared" si="10"/>
        <v>0.16063800495730537</v>
      </c>
    </row>
    <row r="34" spans="1:18" x14ac:dyDescent="0.3">
      <c r="A34" s="3"/>
      <c r="B34" s="3"/>
      <c r="C34" s="3"/>
      <c r="D34" s="3"/>
      <c r="E34" s="3"/>
      <c r="F34" s="3"/>
      <c r="G34" s="3"/>
      <c r="H34" s="3"/>
      <c r="I34" s="3"/>
      <c r="J34" s="3"/>
      <c r="K34" s="3"/>
      <c r="L34" s="31"/>
      <c r="M34" s="31"/>
      <c r="N34" s="31"/>
      <c r="O34" s="31"/>
      <c r="P34" s="31"/>
    </row>
    <row r="35" spans="1:18" ht="15" thickBot="1" x14ac:dyDescent="0.35">
      <c r="A35" s="15" t="s">
        <v>28</v>
      </c>
      <c r="B35" s="15"/>
      <c r="C35" s="15"/>
      <c r="D35" s="15"/>
      <c r="E35" s="15"/>
      <c r="F35" s="15"/>
      <c r="G35" s="35"/>
      <c r="H35" s="36"/>
      <c r="I35" s="36"/>
      <c r="J35" s="36"/>
      <c r="K35" s="36"/>
      <c r="L35" s="36"/>
      <c r="M35" s="36"/>
      <c r="N35" s="36"/>
      <c r="O35" s="36"/>
      <c r="P35" s="36"/>
    </row>
    <row r="36" spans="1:18" x14ac:dyDescent="0.3">
      <c r="A36" s="15" t="s">
        <v>29</v>
      </c>
      <c r="B36" s="16">
        <v>15370.4</v>
      </c>
      <c r="C36" s="15">
        <v>9769.0300000000007</v>
      </c>
      <c r="D36" s="15">
        <v>6287.84</v>
      </c>
      <c r="E36" s="15">
        <v>4538.18</v>
      </c>
      <c r="F36" s="29">
        <v>386.06</v>
      </c>
      <c r="G36" s="61">
        <f t="shared" ref="G36:K43" si="34">B36/B$9</f>
        <v>4.3809711981299522E-2</v>
      </c>
      <c r="H36" s="62">
        <f t="shared" si="34"/>
        <v>3.3689482964757822E-2</v>
      </c>
      <c r="I36" s="62">
        <f t="shared" si="34"/>
        <v>2.2608737924260817E-2</v>
      </c>
      <c r="J36" s="62">
        <f t="shared" si="34"/>
        <v>1.6817313630755507E-2</v>
      </c>
      <c r="K36" s="63">
        <f t="shared" si="34"/>
        <v>1.5239883888553917E-3</v>
      </c>
      <c r="L36" s="61">
        <f t="shared" ref="L36:L43" si="35">IFERROR(F36/$F36,0)</f>
        <v>1</v>
      </c>
      <c r="M36" s="62">
        <f t="shared" ref="M36:P43" si="36">IFERROR(B36/$F36,0)</f>
        <v>39.813500492151476</v>
      </c>
      <c r="N36" s="62">
        <f t="shared" si="36"/>
        <v>25.30443454385329</v>
      </c>
      <c r="O36" s="62">
        <f t="shared" si="36"/>
        <v>16.287209242086721</v>
      </c>
      <c r="P36" s="63">
        <f t="shared" si="36"/>
        <v>11.755115785111123</v>
      </c>
    </row>
    <row r="37" spans="1:18" x14ac:dyDescent="0.3">
      <c r="A37" s="15" t="s">
        <v>30</v>
      </c>
      <c r="B37" s="15">
        <v>232.81</v>
      </c>
      <c r="C37" s="15">
        <v>538.15</v>
      </c>
      <c r="D37" s="15">
        <v>1465.12</v>
      </c>
      <c r="E37" s="15">
        <v>0</v>
      </c>
      <c r="F37" s="29">
        <v>0</v>
      </c>
      <c r="G37" s="64">
        <f t="shared" si="34"/>
        <v>6.6357017685722834E-4</v>
      </c>
      <c r="H37" s="20">
        <f t="shared" si="34"/>
        <v>1.8558644264051211E-3</v>
      </c>
      <c r="I37" s="20">
        <f t="shared" si="34"/>
        <v>5.2680275114495604E-3</v>
      </c>
      <c r="J37" s="20">
        <f t="shared" si="34"/>
        <v>0</v>
      </c>
      <c r="K37" s="65">
        <f t="shared" si="34"/>
        <v>0</v>
      </c>
      <c r="L37" s="64">
        <f t="shared" si="35"/>
        <v>0</v>
      </c>
      <c r="M37" s="20">
        <f t="shared" si="36"/>
        <v>0</v>
      </c>
      <c r="N37" s="20">
        <f t="shared" si="36"/>
        <v>0</v>
      </c>
      <c r="O37" s="20">
        <f t="shared" si="36"/>
        <v>0</v>
      </c>
      <c r="P37" s="65">
        <f t="shared" si="36"/>
        <v>0</v>
      </c>
    </row>
    <row r="38" spans="1:18" x14ac:dyDescent="0.3">
      <c r="A38" s="15" t="s">
        <v>31</v>
      </c>
      <c r="B38" s="15">
        <v>4575.43</v>
      </c>
      <c r="C38" s="15">
        <v>4647.87</v>
      </c>
      <c r="D38" s="15">
        <v>0</v>
      </c>
      <c r="E38" s="15">
        <v>0</v>
      </c>
      <c r="F38" s="29">
        <v>0</v>
      </c>
      <c r="G38" s="64">
        <f t="shared" si="34"/>
        <v>1.3041187639267508E-2</v>
      </c>
      <c r="H38" s="20">
        <f t="shared" si="34"/>
        <v>1.6028647387448795E-2</v>
      </c>
      <c r="I38" s="20">
        <f t="shared" si="34"/>
        <v>0</v>
      </c>
      <c r="J38" s="20">
        <f t="shared" si="34"/>
        <v>0</v>
      </c>
      <c r="K38" s="65">
        <f t="shared" si="34"/>
        <v>0</v>
      </c>
      <c r="L38" s="64">
        <f t="shared" si="35"/>
        <v>0</v>
      </c>
      <c r="M38" s="20">
        <f t="shared" si="36"/>
        <v>0</v>
      </c>
      <c r="N38" s="20">
        <f t="shared" si="36"/>
        <v>0</v>
      </c>
      <c r="O38" s="20">
        <f t="shared" si="36"/>
        <v>0</v>
      </c>
      <c r="P38" s="65">
        <f t="shared" si="36"/>
        <v>0</v>
      </c>
    </row>
    <row r="39" spans="1:18" x14ac:dyDescent="0.3">
      <c r="A39" s="15" t="s">
        <v>32</v>
      </c>
      <c r="B39" s="15">
        <v>3854.27</v>
      </c>
      <c r="C39" s="15">
        <v>1783.68</v>
      </c>
      <c r="D39" s="15">
        <v>1620.72</v>
      </c>
      <c r="E39" s="15">
        <v>8254.91</v>
      </c>
      <c r="F39" s="29">
        <v>243.8</v>
      </c>
      <c r="G39" s="64">
        <f t="shared" si="34"/>
        <v>1.0985690586982988E-2</v>
      </c>
      <c r="H39" s="20">
        <f t="shared" si="34"/>
        <v>6.1511999630034127E-3</v>
      </c>
      <c r="I39" s="20">
        <f t="shared" si="34"/>
        <v>5.8275073361612239E-3</v>
      </c>
      <c r="J39" s="20">
        <f t="shared" si="34"/>
        <v>3.0590547414086691E-2</v>
      </c>
      <c r="K39" s="65">
        <f t="shared" si="34"/>
        <v>9.6241094442041267E-4</v>
      </c>
      <c r="L39" s="64">
        <f t="shared" si="35"/>
        <v>1</v>
      </c>
      <c r="M39" s="20">
        <f t="shared" si="36"/>
        <v>15.809146841673503</v>
      </c>
      <c r="N39" s="20">
        <f t="shared" si="36"/>
        <v>7.3161607875307633</v>
      </c>
      <c r="O39" s="20">
        <f t="shared" si="36"/>
        <v>6.647744052502051</v>
      </c>
      <c r="P39" s="65">
        <f t="shared" si="36"/>
        <v>33.859351927809676</v>
      </c>
    </row>
    <row r="40" spans="1:18" x14ac:dyDescent="0.3">
      <c r="A40" s="15" t="s">
        <v>33</v>
      </c>
      <c r="B40" s="15">
        <v>10084.81</v>
      </c>
      <c r="C40" s="15">
        <v>6336.47</v>
      </c>
      <c r="D40" s="16">
        <v>3569.84</v>
      </c>
      <c r="E40" s="15">
        <v>0</v>
      </c>
      <c r="F40" s="29">
        <v>0</v>
      </c>
      <c r="G40" s="64">
        <f t="shared" si="34"/>
        <v>2.8744380203906808E-2</v>
      </c>
      <c r="H40" s="20">
        <f t="shared" si="34"/>
        <v>2.1851954403016367E-2</v>
      </c>
      <c r="I40" s="20">
        <f t="shared" si="34"/>
        <v>1.2835819135274313E-2</v>
      </c>
      <c r="J40" s="20">
        <f t="shared" si="34"/>
        <v>0</v>
      </c>
      <c r="K40" s="65">
        <f t="shared" si="34"/>
        <v>0</v>
      </c>
      <c r="L40" s="64">
        <f t="shared" si="35"/>
        <v>0</v>
      </c>
      <c r="M40" s="20">
        <f t="shared" si="36"/>
        <v>0</v>
      </c>
      <c r="N40" s="20">
        <f t="shared" si="36"/>
        <v>0</v>
      </c>
      <c r="O40" s="20">
        <f t="shared" si="36"/>
        <v>0</v>
      </c>
      <c r="P40" s="65">
        <f t="shared" si="36"/>
        <v>0</v>
      </c>
    </row>
    <row r="41" spans="1:18" x14ac:dyDescent="0.3">
      <c r="A41" s="15" t="s">
        <v>34</v>
      </c>
      <c r="B41" s="15">
        <v>1.5</v>
      </c>
      <c r="C41" s="15">
        <v>0.87</v>
      </c>
      <c r="D41" s="15">
        <v>3.65</v>
      </c>
      <c r="E41" s="15">
        <v>8.06</v>
      </c>
      <c r="F41" s="29">
        <v>56.98</v>
      </c>
      <c r="G41" s="64">
        <f t="shared" si="34"/>
        <v>4.2753973853607766E-6</v>
      </c>
      <c r="H41" s="20">
        <f t="shared" si="34"/>
        <v>3.0002825438492155E-6</v>
      </c>
      <c r="I41" s="20">
        <f t="shared" si="34"/>
        <v>1.312404473134685E-5</v>
      </c>
      <c r="J41" s="20">
        <f t="shared" si="34"/>
        <v>2.9868261696074061E-5</v>
      </c>
      <c r="K41" s="65">
        <f t="shared" si="34"/>
        <v>2.2493099102984047E-4</v>
      </c>
      <c r="L41" s="64">
        <f t="shared" si="35"/>
        <v>1</v>
      </c>
      <c r="M41" s="20">
        <f t="shared" si="36"/>
        <v>2.6325026325026327E-2</v>
      </c>
      <c r="N41" s="20">
        <f t="shared" si="36"/>
        <v>1.5268515268515269E-2</v>
      </c>
      <c r="O41" s="20">
        <f t="shared" si="36"/>
        <v>6.4057564057564062E-2</v>
      </c>
      <c r="P41" s="65">
        <f t="shared" si="36"/>
        <v>0.14145314145314147</v>
      </c>
    </row>
    <row r="42" spans="1:18" x14ac:dyDescent="0.3">
      <c r="A42" s="15" t="s">
        <v>35</v>
      </c>
      <c r="B42" s="16">
        <v>41923.300000000003</v>
      </c>
      <c r="C42" s="16">
        <v>20394.349999999999</v>
      </c>
      <c r="D42" s="15">
        <v>8096.54</v>
      </c>
      <c r="E42" s="16">
        <v>-1361.74</v>
      </c>
      <c r="F42" s="30">
        <v>-8328.4</v>
      </c>
      <c r="G42" s="64">
        <f t="shared" ref="G42" si="37">B42/B$9</f>
        <v>0.11949251147046365</v>
      </c>
      <c r="H42" s="20">
        <f t="shared" ref="H42" si="38">C42/C$9</f>
        <v>7.0331968158794528E-2</v>
      </c>
      <c r="I42" s="20">
        <f t="shared" ref="I42" si="39">D42/D$9</f>
        <v>2.9112151542229871E-2</v>
      </c>
      <c r="J42" s="20">
        <f t="shared" ref="J42" si="40">E42/E$9</f>
        <v>-5.0462539307707058E-3</v>
      </c>
      <c r="K42" s="65">
        <f t="shared" ref="K42" si="41">F42/F$9</f>
        <v>-3.2876715789626594E-2</v>
      </c>
      <c r="L42" s="64">
        <f t="shared" ref="L42" si="42">IFERROR(F42/$F42,0)</f>
        <v>1</v>
      </c>
      <c r="M42" s="20">
        <f t="shared" ref="M42" si="43">IFERROR(B42/$F42,0)</f>
        <v>-5.0337759953892709</v>
      </c>
      <c r="N42" s="20">
        <f t="shared" ref="N42" si="44">IFERROR(C42/$F42,0)</f>
        <v>-2.4487716728303153</v>
      </c>
      <c r="O42" s="20">
        <f t="shared" ref="O42" si="45">IFERROR(D42/$F42,0)</f>
        <v>-0.97216031890879406</v>
      </c>
      <c r="P42" s="65">
        <f t="shared" ref="P42" si="46">IFERROR(E42/$F42,0)</f>
        <v>0.16350559531242495</v>
      </c>
    </row>
    <row r="43" spans="1:18" x14ac:dyDescent="0.3">
      <c r="A43" s="15" t="s">
        <v>36</v>
      </c>
      <c r="B43" s="16">
        <v>76042.52</v>
      </c>
      <c r="C43" s="16">
        <v>43470.42</v>
      </c>
      <c r="D43" s="15">
        <v>21043.72</v>
      </c>
      <c r="E43" s="16">
        <v>11439.4</v>
      </c>
      <c r="F43" s="30">
        <v>-7641.56</v>
      </c>
      <c r="G43" s="64">
        <f t="shared" si="34"/>
        <v>0.21674132745616306</v>
      </c>
      <c r="H43" s="20">
        <f t="shared" si="34"/>
        <v>0.1499121175859699</v>
      </c>
      <c r="I43" s="20">
        <f t="shared" si="34"/>
        <v>7.5665403450394075E-2</v>
      </c>
      <c r="J43" s="20">
        <f t="shared" si="34"/>
        <v>4.2391438318370916E-2</v>
      </c>
      <c r="K43" s="65">
        <f t="shared" si="34"/>
        <v>-3.0165385465320955E-2</v>
      </c>
      <c r="L43" s="64">
        <f t="shared" si="35"/>
        <v>1</v>
      </c>
      <c r="M43" s="20">
        <f t="shared" si="36"/>
        <v>-9.9511775082574765</v>
      </c>
      <c r="N43" s="20">
        <f t="shared" si="36"/>
        <v>-5.6886839859923883</v>
      </c>
      <c r="O43" s="20">
        <f t="shared" si="36"/>
        <v>-2.7538513078481359</v>
      </c>
      <c r="P43" s="65">
        <f t="shared" si="36"/>
        <v>-1.4969979951737602</v>
      </c>
    </row>
    <row r="44" spans="1:18" ht="15" thickBot="1" x14ac:dyDescent="0.35">
      <c r="A44" s="3"/>
      <c r="B44" s="3"/>
      <c r="C44" s="3"/>
      <c r="D44" s="3"/>
      <c r="E44" s="3"/>
      <c r="F44" s="34"/>
      <c r="G44" s="66"/>
      <c r="H44" s="67"/>
      <c r="I44" s="67"/>
      <c r="J44" s="67"/>
      <c r="K44" s="68"/>
      <c r="L44" s="66"/>
      <c r="M44" s="67"/>
      <c r="N44" s="67"/>
      <c r="O44" s="67"/>
      <c r="P44" s="68"/>
    </row>
  </sheetData>
  <mergeCells count="4">
    <mergeCell ref="A1:P1"/>
    <mergeCell ref="A2:F2"/>
    <mergeCell ref="G2:K2"/>
    <mergeCell ref="L2:P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C62DC-D70B-4CA1-B7B0-61F3E4D40335}">
  <dimension ref="A1:P39"/>
  <sheetViews>
    <sheetView workbookViewId="0">
      <selection activeCell="G24" sqref="G24:K24"/>
    </sheetView>
  </sheetViews>
  <sheetFormatPr defaultRowHeight="14.4" x14ac:dyDescent="0.3"/>
  <cols>
    <col min="1" max="1" width="53.44140625" style="1" bestFit="1" customWidth="1"/>
    <col min="2" max="2" width="10.6640625" style="1" bestFit="1" customWidth="1"/>
    <col min="3" max="6" width="9.109375" style="1" bestFit="1" customWidth="1"/>
    <col min="7" max="12" width="8" style="1" bestFit="1" customWidth="1"/>
    <col min="13" max="15" width="9" style="1" bestFit="1" customWidth="1"/>
    <col min="16" max="16" width="8.6640625" style="1" bestFit="1" customWidth="1"/>
    <col min="17" max="17" width="20.44140625" style="1" customWidth="1"/>
    <col min="18" max="32" width="8.88671875" style="1"/>
    <col min="33" max="33" width="21.77734375" style="1" customWidth="1"/>
    <col min="34" max="48" width="8.88671875" style="1"/>
    <col min="49" max="49" width="19.77734375" style="1" customWidth="1"/>
    <col min="50" max="64" width="8.88671875" style="1"/>
    <col min="65" max="65" width="19.6640625" style="1" bestFit="1" customWidth="1"/>
    <col min="66" max="80" width="8.88671875" style="1"/>
    <col min="81" max="81" width="19.6640625" style="1" bestFit="1" customWidth="1"/>
    <col min="82" max="16384" width="8.88671875" style="1"/>
  </cols>
  <sheetData>
    <row r="1" spans="1:16" ht="15" thickBot="1" x14ac:dyDescent="0.35">
      <c r="A1" s="203" t="s">
        <v>49</v>
      </c>
      <c r="B1" s="204"/>
      <c r="C1" s="204"/>
      <c r="D1" s="204"/>
      <c r="E1" s="204"/>
      <c r="F1" s="204"/>
      <c r="G1" s="204"/>
      <c r="H1" s="204"/>
      <c r="I1" s="204"/>
      <c r="J1" s="204"/>
      <c r="K1" s="204"/>
      <c r="L1" s="204"/>
      <c r="M1" s="204"/>
      <c r="N1" s="204"/>
      <c r="O1" s="204"/>
      <c r="P1" s="205"/>
    </row>
    <row r="2" spans="1:16" x14ac:dyDescent="0.3">
      <c r="A2" s="206" t="s">
        <v>50</v>
      </c>
      <c r="B2" s="206"/>
      <c r="C2" s="206"/>
      <c r="D2" s="206"/>
      <c r="E2" s="206"/>
      <c r="F2" s="207"/>
      <c r="G2" s="208" t="s">
        <v>39</v>
      </c>
      <c r="H2" s="209"/>
      <c r="I2" s="209"/>
      <c r="J2" s="209"/>
      <c r="K2" s="210"/>
      <c r="L2" s="211" t="s">
        <v>40</v>
      </c>
      <c r="M2" s="212"/>
      <c r="N2" s="212"/>
      <c r="O2" s="212"/>
      <c r="P2" s="213"/>
    </row>
    <row r="3" spans="1:16" x14ac:dyDescent="0.3">
      <c r="A3" s="6" t="s">
        <v>2430</v>
      </c>
      <c r="B3" s="7">
        <v>44986</v>
      </c>
      <c r="C3" s="7">
        <v>44621</v>
      </c>
      <c r="D3" s="7">
        <v>44256</v>
      </c>
      <c r="E3" s="7">
        <v>43891</v>
      </c>
      <c r="F3" s="21">
        <v>43525</v>
      </c>
      <c r="G3" s="38">
        <v>44986</v>
      </c>
      <c r="H3" s="7">
        <v>44621</v>
      </c>
      <c r="I3" s="7">
        <v>44256</v>
      </c>
      <c r="J3" s="7">
        <v>43891</v>
      </c>
      <c r="K3" s="39">
        <v>43525</v>
      </c>
      <c r="L3" s="38">
        <v>43525</v>
      </c>
      <c r="M3" s="7">
        <v>44986</v>
      </c>
      <c r="N3" s="7">
        <v>44621</v>
      </c>
      <c r="O3" s="7">
        <v>44256</v>
      </c>
      <c r="P3" s="39">
        <v>43891</v>
      </c>
    </row>
    <row r="4" spans="1:16" x14ac:dyDescent="0.3">
      <c r="A4" s="5" t="s">
        <v>0</v>
      </c>
      <c r="B4" s="5"/>
      <c r="C4" s="5"/>
      <c r="D4" s="5"/>
      <c r="E4" s="5"/>
      <c r="F4" s="22"/>
      <c r="G4" s="32"/>
      <c r="H4" s="5"/>
      <c r="I4" s="5"/>
      <c r="J4" s="5"/>
      <c r="K4" s="33"/>
      <c r="L4" s="32"/>
      <c r="M4" s="5"/>
      <c r="N4" s="5"/>
      <c r="O4" s="5"/>
      <c r="P4" s="33"/>
    </row>
    <row r="5" spans="1:16" x14ac:dyDescent="0.3">
      <c r="A5" s="8" t="s">
        <v>1</v>
      </c>
      <c r="B5" s="9">
        <v>61371.79</v>
      </c>
      <c r="C5" s="9">
        <v>49879.79</v>
      </c>
      <c r="D5" s="9">
        <v>50422.41</v>
      </c>
      <c r="E5" s="9">
        <v>36060.46</v>
      </c>
      <c r="F5" s="23">
        <v>34309.07</v>
      </c>
      <c r="G5" s="40">
        <f>B5/B$9</f>
        <v>0.71458325595248429</v>
      </c>
      <c r="H5" s="17">
        <f t="shared" ref="H5:K11" si="0">C5/C$9</f>
        <v>0.70637463305680104</v>
      </c>
      <c r="I5" s="17">
        <f t="shared" si="0"/>
        <v>0.71813905196503192</v>
      </c>
      <c r="J5" s="17">
        <f t="shared" si="0"/>
        <v>0.72470590599643281</v>
      </c>
      <c r="K5" s="41">
        <f t="shared" si="0"/>
        <v>0.7315878381259926</v>
      </c>
      <c r="L5" s="40">
        <f>IFERROR(F5/$F5,0)</f>
        <v>1</v>
      </c>
      <c r="M5" s="17">
        <f>IFERROR(B5/$F5,0)</f>
        <v>1.7887920016485437</v>
      </c>
      <c r="N5" s="17">
        <f t="shared" ref="N5:P11" si="1">IFERROR(C5/$F5,0)</f>
        <v>1.4538368425608739</v>
      </c>
      <c r="O5" s="17">
        <f t="shared" si="1"/>
        <v>1.4696524854797872</v>
      </c>
      <c r="P5" s="41">
        <f t="shared" si="1"/>
        <v>1.0510474343956278</v>
      </c>
    </row>
    <row r="6" spans="1:16" x14ac:dyDescent="0.3">
      <c r="A6" s="8" t="s">
        <v>2</v>
      </c>
      <c r="B6" s="9">
        <v>21003.66</v>
      </c>
      <c r="C6" s="9">
        <v>18163.919999999998</v>
      </c>
      <c r="D6" s="9">
        <v>17821.099999999999</v>
      </c>
      <c r="E6" s="9">
        <v>12165.32</v>
      </c>
      <c r="F6" s="23">
        <v>11018.6</v>
      </c>
      <c r="G6" s="40">
        <f t="shared" ref="G6:G11" si="2">B6/B$9</f>
        <v>0.2445563955315456</v>
      </c>
      <c r="H6" s="17">
        <f t="shared" si="0"/>
        <v>0.25722907664352812</v>
      </c>
      <c r="I6" s="17">
        <f t="shared" si="0"/>
        <v>0.25381626659602402</v>
      </c>
      <c r="J6" s="17">
        <f t="shared" si="0"/>
        <v>0.24448604516793529</v>
      </c>
      <c r="K6" s="41">
        <f t="shared" si="0"/>
        <v>0.23495459810408917</v>
      </c>
      <c r="L6" s="40">
        <f t="shared" ref="L6:L11" si="3">IFERROR(F6/$F6,0)</f>
        <v>1</v>
      </c>
      <c r="M6" s="17">
        <f t="shared" ref="M6:M11" si="4">IFERROR(B6/$F6,0)</f>
        <v>1.9062004247363549</v>
      </c>
      <c r="N6" s="17">
        <f t="shared" si="1"/>
        <v>1.6484780280616411</v>
      </c>
      <c r="O6" s="17">
        <f t="shared" si="1"/>
        <v>1.6173651825095745</v>
      </c>
      <c r="P6" s="41">
        <f t="shared" si="1"/>
        <v>1.1040712976240175</v>
      </c>
    </row>
    <row r="7" spans="1:16" x14ac:dyDescent="0.3">
      <c r="A7" s="8" t="s">
        <v>3</v>
      </c>
      <c r="B7" s="9">
        <v>2961.62</v>
      </c>
      <c r="C7" s="8">
        <v>2173.63</v>
      </c>
      <c r="D7" s="9">
        <v>1861.33</v>
      </c>
      <c r="E7" s="9">
        <v>1409.18</v>
      </c>
      <c r="F7" s="23">
        <v>833.95</v>
      </c>
      <c r="G7" s="40">
        <f t="shared" si="2"/>
        <v>3.4483661996725146E-2</v>
      </c>
      <c r="H7" s="17">
        <f t="shared" si="0"/>
        <v>3.078194783200279E-2</v>
      </c>
      <c r="I7" s="17">
        <f t="shared" si="0"/>
        <v>2.6509914174948652E-2</v>
      </c>
      <c r="J7" s="17">
        <f t="shared" si="0"/>
        <v>2.8320245183008016E-2</v>
      </c>
      <c r="K7" s="41">
        <f t="shared" si="0"/>
        <v>1.7782693544452575E-2</v>
      </c>
      <c r="L7" s="40">
        <f t="shared" si="3"/>
        <v>1</v>
      </c>
      <c r="M7" s="17">
        <f t="shared" si="4"/>
        <v>3.5513160261406558</v>
      </c>
      <c r="N7" s="17">
        <f t="shared" si="1"/>
        <v>2.6064272438395588</v>
      </c>
      <c r="O7" s="17">
        <f t="shared" si="1"/>
        <v>2.2319443611727321</v>
      </c>
      <c r="P7" s="41">
        <f t="shared" si="1"/>
        <v>1.6897655734756281</v>
      </c>
    </row>
    <row r="8" spans="1:16" x14ac:dyDescent="0.3">
      <c r="A8" s="8" t="s">
        <v>4</v>
      </c>
      <c r="B8" s="8">
        <v>547.65</v>
      </c>
      <c r="C8" s="8">
        <v>396.45</v>
      </c>
      <c r="D8" s="8">
        <v>107.77</v>
      </c>
      <c r="E8" s="8">
        <v>123.8</v>
      </c>
      <c r="F8" s="24">
        <v>735.1</v>
      </c>
      <c r="G8" s="40">
        <f t="shared" si="2"/>
        <v>6.376570084111576E-3</v>
      </c>
      <c r="H8" s="17">
        <f t="shared" si="0"/>
        <v>5.6143424676681425E-3</v>
      </c>
      <c r="I8" s="17">
        <f t="shared" si="0"/>
        <v>1.5349096885744153E-3</v>
      </c>
      <c r="J8" s="17">
        <f t="shared" si="0"/>
        <v>2.4880046223026099E-3</v>
      </c>
      <c r="K8" s="41">
        <f t="shared" si="0"/>
        <v>1.5674870225465661E-2</v>
      </c>
      <c r="L8" s="40">
        <f t="shared" si="3"/>
        <v>1</v>
      </c>
      <c r="M8" s="17">
        <f t="shared" si="4"/>
        <v>0.74500068017956733</v>
      </c>
      <c r="N8" s="17">
        <f t="shared" si="1"/>
        <v>0.53931437899605494</v>
      </c>
      <c r="O8" s="17">
        <f t="shared" si="1"/>
        <v>0.14660590395864506</v>
      </c>
      <c r="P8" s="41">
        <f t="shared" si="1"/>
        <v>0.16841246088967488</v>
      </c>
    </row>
    <row r="9" spans="1:16" x14ac:dyDescent="0.3">
      <c r="A9" s="8" t="s">
        <v>5</v>
      </c>
      <c r="B9" s="9">
        <v>85884.73</v>
      </c>
      <c r="C9" s="9">
        <v>70613.789999999994</v>
      </c>
      <c r="D9" s="9">
        <v>70212.600000000006</v>
      </c>
      <c r="E9" s="9">
        <v>49758.75</v>
      </c>
      <c r="F9" s="23">
        <v>46896.72</v>
      </c>
      <c r="G9" s="40">
        <f t="shared" si="2"/>
        <v>1</v>
      </c>
      <c r="H9" s="17">
        <f t="shared" si="0"/>
        <v>1</v>
      </c>
      <c r="I9" s="17">
        <f t="shared" si="0"/>
        <v>1</v>
      </c>
      <c r="J9" s="17">
        <f t="shared" si="0"/>
        <v>1</v>
      </c>
      <c r="K9" s="41">
        <f t="shared" si="0"/>
        <v>1</v>
      </c>
      <c r="L9" s="40">
        <f t="shared" si="3"/>
        <v>1</v>
      </c>
      <c r="M9" s="17">
        <f t="shared" si="4"/>
        <v>1.8313589948294891</v>
      </c>
      <c r="N9" s="17">
        <f t="shared" si="1"/>
        <v>1.5057298250282747</v>
      </c>
      <c r="O9" s="17">
        <f t="shared" si="1"/>
        <v>1.4971750689600467</v>
      </c>
      <c r="P9" s="41">
        <f t="shared" si="1"/>
        <v>1.0610283618982308</v>
      </c>
    </row>
    <row r="10" spans="1:16" x14ac:dyDescent="0.3">
      <c r="A10" s="8" t="s">
        <v>6</v>
      </c>
      <c r="B10" s="9">
        <v>25325.040000000001</v>
      </c>
      <c r="C10" s="9">
        <v>23643.1</v>
      </c>
      <c r="D10" s="9">
        <v>23447.15</v>
      </c>
      <c r="E10" s="9">
        <v>11799.4</v>
      </c>
      <c r="F10" s="23">
        <v>7372.42</v>
      </c>
      <c r="G10" s="40">
        <f t="shared" si="2"/>
        <v>0.29487244123606143</v>
      </c>
      <c r="H10" s="17">
        <f t="shared" si="0"/>
        <v>0.33482270247780216</v>
      </c>
      <c r="I10" s="17">
        <f t="shared" si="0"/>
        <v>0.33394504690041388</v>
      </c>
      <c r="J10" s="17">
        <f t="shared" si="0"/>
        <v>0.23713216268495491</v>
      </c>
      <c r="K10" s="41">
        <f t="shared" si="0"/>
        <v>0.15720545061573601</v>
      </c>
      <c r="L10" s="40">
        <f t="shared" si="3"/>
        <v>1</v>
      </c>
      <c r="M10" s="17">
        <f t="shared" si="4"/>
        <v>3.4351054334940225</v>
      </c>
      <c r="N10" s="17">
        <f t="shared" si="1"/>
        <v>3.2069659623298725</v>
      </c>
      <c r="O10" s="17">
        <f t="shared" si="1"/>
        <v>3.1803871727329698</v>
      </c>
      <c r="P10" s="41">
        <f t="shared" si="1"/>
        <v>1.6004785402893487</v>
      </c>
    </row>
    <row r="11" spans="1:16" ht="15" thickBot="1" x14ac:dyDescent="0.35">
      <c r="A11" s="8" t="s">
        <v>7</v>
      </c>
      <c r="B11" s="9">
        <v>111209.76</v>
      </c>
      <c r="C11" s="9">
        <v>94256.88</v>
      </c>
      <c r="D11" s="9">
        <v>93659.75</v>
      </c>
      <c r="E11" s="9">
        <v>61558.16</v>
      </c>
      <c r="F11" s="23">
        <v>54269.13</v>
      </c>
      <c r="G11" s="42">
        <f t="shared" si="2"/>
        <v>1.294872324800928</v>
      </c>
      <c r="H11" s="43">
        <f t="shared" si="0"/>
        <v>1.334822560862404</v>
      </c>
      <c r="I11" s="43">
        <f t="shared" si="0"/>
        <v>1.3339450469004137</v>
      </c>
      <c r="J11" s="43">
        <f t="shared" si="0"/>
        <v>1.2371323636546336</v>
      </c>
      <c r="K11" s="44">
        <f t="shared" si="0"/>
        <v>1.157205237381207</v>
      </c>
      <c r="L11" s="42">
        <f t="shared" si="3"/>
        <v>1</v>
      </c>
      <c r="M11" s="43">
        <f t="shared" si="4"/>
        <v>2.0492268809173835</v>
      </c>
      <c r="N11" s="43">
        <f t="shared" si="1"/>
        <v>1.7368415524626986</v>
      </c>
      <c r="O11" s="43">
        <f t="shared" si="1"/>
        <v>1.7258384278502346</v>
      </c>
      <c r="P11" s="44">
        <f t="shared" si="1"/>
        <v>1.134312637773998</v>
      </c>
    </row>
    <row r="12" spans="1:16" ht="15" thickBot="1" x14ac:dyDescent="0.35">
      <c r="A12" s="3"/>
      <c r="B12" s="4"/>
      <c r="C12" s="4"/>
      <c r="D12" s="4"/>
      <c r="E12" s="4"/>
      <c r="F12" s="4"/>
      <c r="G12" s="37"/>
      <c r="H12" s="37"/>
      <c r="I12" s="37"/>
      <c r="J12" s="37"/>
      <c r="K12" s="37"/>
      <c r="L12" s="37"/>
      <c r="M12" s="37"/>
      <c r="N12" s="37"/>
      <c r="O12" s="37"/>
      <c r="P12" s="37"/>
    </row>
    <row r="13" spans="1:16" x14ac:dyDescent="0.3">
      <c r="A13" s="10" t="s">
        <v>8</v>
      </c>
      <c r="B13" s="10"/>
      <c r="C13" s="10"/>
      <c r="D13" s="10"/>
      <c r="E13" s="10"/>
      <c r="F13" s="2"/>
      <c r="G13" s="45"/>
      <c r="H13" s="46"/>
      <c r="I13" s="46"/>
      <c r="J13" s="46"/>
      <c r="K13" s="47"/>
      <c r="L13" s="45"/>
      <c r="M13" s="46"/>
      <c r="N13" s="46"/>
      <c r="O13" s="46"/>
      <c r="P13" s="47"/>
    </row>
    <row r="14" spans="1:16" x14ac:dyDescent="0.3">
      <c r="A14" s="11" t="s">
        <v>9</v>
      </c>
      <c r="B14" s="12">
        <v>52990.06</v>
      </c>
      <c r="C14" s="12">
        <v>43035.47</v>
      </c>
      <c r="D14" s="12">
        <v>45182.5</v>
      </c>
      <c r="E14" s="12">
        <v>35817.19</v>
      </c>
      <c r="F14" s="25">
        <v>32338.69</v>
      </c>
      <c r="G14" s="48">
        <f t="shared" ref="G14:K29" si="5">B14/B$9</f>
        <v>0.61699047083224223</v>
      </c>
      <c r="H14" s="18">
        <f t="shared" si="5"/>
        <v>0.60944852273189143</v>
      </c>
      <c r="I14" s="18">
        <f t="shared" si="5"/>
        <v>0.64350985435662544</v>
      </c>
      <c r="J14" s="18">
        <f t="shared" si="5"/>
        <v>0.71981691662270464</v>
      </c>
      <c r="K14" s="49">
        <f t="shared" si="5"/>
        <v>0.68957253300444032</v>
      </c>
      <c r="L14" s="48">
        <f>IFERROR(F14/$F14,0)</f>
        <v>1</v>
      </c>
      <c r="M14" s="18">
        <f>IFERROR(B14/$F14,0)</f>
        <v>1.6385963686222293</v>
      </c>
      <c r="N14" s="18">
        <f t="shared" ref="N14:P22" si="6">IFERROR(C14/$F14,0)</f>
        <v>1.3307734481514248</v>
      </c>
      <c r="O14" s="18">
        <f t="shared" si="6"/>
        <v>1.397165438674232</v>
      </c>
      <c r="P14" s="49">
        <f t="shared" si="6"/>
        <v>1.1075646539794903</v>
      </c>
    </row>
    <row r="15" spans="1:16" x14ac:dyDescent="0.3">
      <c r="A15" s="11" t="s">
        <v>10</v>
      </c>
      <c r="B15" s="12">
        <v>14292.75</v>
      </c>
      <c r="C15" s="12">
        <v>13208.73</v>
      </c>
      <c r="D15" s="12">
        <v>13099.48</v>
      </c>
      <c r="E15" s="12">
        <v>7501.12</v>
      </c>
      <c r="F15" s="25">
        <v>5962.84</v>
      </c>
      <c r="G15" s="48">
        <f t="shared" si="5"/>
        <v>0.16641782538060026</v>
      </c>
      <c r="H15" s="18">
        <f t="shared" si="5"/>
        <v>0.18705595606750466</v>
      </c>
      <c r="I15" s="18">
        <f t="shared" si="5"/>
        <v>0.18656879249593375</v>
      </c>
      <c r="J15" s="18">
        <f t="shared" si="5"/>
        <v>0.15074976762880901</v>
      </c>
      <c r="K15" s="49">
        <f t="shared" si="5"/>
        <v>0.12714833787949348</v>
      </c>
      <c r="L15" s="48">
        <f t="shared" ref="L15:L22" si="7">IFERROR(F15/$F15,0)</f>
        <v>1</v>
      </c>
      <c r="M15" s="18">
        <f t="shared" ref="M15:M22" si="8">IFERROR(B15/$F15,0)</f>
        <v>2.3969702356595177</v>
      </c>
      <c r="N15" s="18">
        <f t="shared" si="6"/>
        <v>2.2151743129112971</v>
      </c>
      <c r="O15" s="18">
        <f t="shared" si="6"/>
        <v>2.196852506523737</v>
      </c>
      <c r="P15" s="49">
        <f t="shared" si="6"/>
        <v>1.2579777421497138</v>
      </c>
    </row>
    <row r="16" spans="1:16" x14ac:dyDescent="0.3">
      <c r="A16" s="11" t="s">
        <v>11</v>
      </c>
      <c r="B16" s="11">
        <v>1020.96</v>
      </c>
      <c r="C16" s="11">
        <v>841.05</v>
      </c>
      <c r="D16" s="11">
        <v>838.04</v>
      </c>
      <c r="E16" s="11">
        <v>445.91</v>
      </c>
      <c r="F16" s="26">
        <v>428.83</v>
      </c>
      <c r="G16" s="48">
        <f t="shared" si="5"/>
        <v>1.1887561386057802E-2</v>
      </c>
      <c r="H16" s="18">
        <f t="shared" si="5"/>
        <v>1.1910563078401543E-2</v>
      </c>
      <c r="I16" s="18">
        <f t="shared" si="5"/>
        <v>1.1935749423892576E-2</v>
      </c>
      <c r="J16" s="18">
        <f t="shared" si="5"/>
        <v>8.9614389428994898E-3</v>
      </c>
      <c r="K16" s="49">
        <f t="shared" si="5"/>
        <v>9.1441363063344289E-3</v>
      </c>
      <c r="L16" s="48">
        <f t="shared" si="7"/>
        <v>1</v>
      </c>
      <c r="M16" s="18">
        <f t="shared" si="8"/>
        <v>2.3808035818389572</v>
      </c>
      <c r="N16" s="18">
        <f t="shared" si="6"/>
        <v>1.9612667024228716</v>
      </c>
      <c r="O16" s="18">
        <f t="shared" si="6"/>
        <v>1.9542476039456194</v>
      </c>
      <c r="P16" s="49">
        <f t="shared" si="6"/>
        <v>1.0398293029871979</v>
      </c>
    </row>
    <row r="17" spans="1:16" x14ac:dyDescent="0.3">
      <c r="A17" s="11" t="s">
        <v>13</v>
      </c>
      <c r="B17" s="12">
        <v>14931.72</v>
      </c>
      <c r="C17" s="12">
        <v>13873.91</v>
      </c>
      <c r="D17" s="12">
        <v>14347.38</v>
      </c>
      <c r="E17" s="12">
        <v>8119.94</v>
      </c>
      <c r="F17" s="25">
        <v>4714.72</v>
      </c>
      <c r="G17" s="48">
        <f t="shared" si="5"/>
        <v>0.17385768110349767</v>
      </c>
      <c r="H17" s="18">
        <f t="shared" si="5"/>
        <v>0.19647592913508821</v>
      </c>
      <c r="I17" s="18">
        <f t="shared" si="5"/>
        <v>0.20434195571734984</v>
      </c>
      <c r="J17" s="18">
        <f t="shared" si="5"/>
        <v>0.16318617328610546</v>
      </c>
      <c r="K17" s="49">
        <f t="shared" si="5"/>
        <v>0.10053410984819408</v>
      </c>
      <c r="L17" s="48">
        <f t="shared" si="7"/>
        <v>1</v>
      </c>
      <c r="M17" s="18">
        <f t="shared" si="8"/>
        <v>3.1670427936335557</v>
      </c>
      <c r="N17" s="18">
        <f t="shared" si="6"/>
        <v>2.9426795228560763</v>
      </c>
      <c r="O17" s="18">
        <f t="shared" si="6"/>
        <v>3.0431033019988458</v>
      </c>
      <c r="P17" s="49">
        <f t="shared" si="6"/>
        <v>1.7222528591305526</v>
      </c>
    </row>
    <row r="18" spans="1:16" x14ac:dyDescent="0.3">
      <c r="A18" s="11" t="s">
        <v>14</v>
      </c>
      <c r="B18" s="12">
        <v>30245.42</v>
      </c>
      <c r="C18" s="12">
        <v>27923.7</v>
      </c>
      <c r="D18" s="12">
        <v>28284.9</v>
      </c>
      <c r="E18" s="12">
        <v>16066.97</v>
      </c>
      <c r="F18" s="25">
        <v>11106.4</v>
      </c>
      <c r="G18" s="48">
        <f t="shared" si="5"/>
        <v>0.35216295143502224</v>
      </c>
      <c r="H18" s="18">
        <f t="shared" si="5"/>
        <v>0.3954425898963928</v>
      </c>
      <c r="I18" s="18">
        <f t="shared" si="5"/>
        <v>0.40284649763717623</v>
      </c>
      <c r="J18" s="18">
        <f t="shared" si="5"/>
        <v>0.32289737985781392</v>
      </c>
      <c r="K18" s="49">
        <f t="shared" si="5"/>
        <v>0.23682679726855096</v>
      </c>
      <c r="L18" s="48">
        <f t="shared" si="7"/>
        <v>1</v>
      </c>
      <c r="M18" s="18">
        <f t="shared" si="8"/>
        <v>2.7232424548008356</v>
      </c>
      <c r="N18" s="18">
        <f t="shared" si="6"/>
        <v>2.5141990203846434</v>
      </c>
      <c r="O18" s="18">
        <f t="shared" si="6"/>
        <v>2.5467208096232805</v>
      </c>
      <c r="P18" s="49">
        <f t="shared" si="6"/>
        <v>1.446640675646474</v>
      </c>
    </row>
    <row r="19" spans="1:16" x14ac:dyDescent="0.3">
      <c r="A19" s="11" t="s">
        <v>15</v>
      </c>
      <c r="B19" s="12">
        <v>3618.86</v>
      </c>
      <c r="C19" s="12">
        <v>3349.91</v>
      </c>
      <c r="D19" s="12">
        <v>0</v>
      </c>
      <c r="E19" s="12">
        <v>509</v>
      </c>
      <c r="F19" s="25">
        <v>-2658.55</v>
      </c>
      <c r="G19" s="48">
        <f t="shared" si="5"/>
        <v>4.2136244708459822E-2</v>
      </c>
      <c r="H19" s="18">
        <f t="shared" si="5"/>
        <v>4.7439883909361047E-2</v>
      </c>
      <c r="I19" s="18">
        <f t="shared" si="5"/>
        <v>0</v>
      </c>
      <c r="J19" s="18">
        <f t="shared" si="5"/>
        <v>1.0229356645816062E-2</v>
      </c>
      <c r="K19" s="49">
        <f t="shared" si="5"/>
        <v>-5.6689465702505423E-2</v>
      </c>
      <c r="L19" s="48">
        <f t="shared" si="7"/>
        <v>1</v>
      </c>
      <c r="M19" s="18">
        <f t="shared" si="8"/>
        <v>-1.3612157002877507</v>
      </c>
      <c r="N19" s="18">
        <f t="shared" si="6"/>
        <v>-1.2600515318500685</v>
      </c>
      <c r="O19" s="18">
        <f t="shared" si="6"/>
        <v>0</v>
      </c>
      <c r="P19" s="49">
        <f t="shared" si="6"/>
        <v>-0.19145774952511707</v>
      </c>
    </row>
    <row r="20" spans="1:16" x14ac:dyDescent="0.3">
      <c r="A20" s="11" t="s">
        <v>18</v>
      </c>
      <c r="B20" s="12">
        <v>13547.62</v>
      </c>
      <c r="C20" s="12">
        <v>14152.71</v>
      </c>
      <c r="D20" s="12">
        <v>17490.37</v>
      </c>
      <c r="E20" s="12">
        <v>11187.51</v>
      </c>
      <c r="F20" s="25">
        <v>12935.44</v>
      </c>
      <c r="G20" s="48">
        <f t="shared" si="5"/>
        <v>0.15774189428085764</v>
      </c>
      <c r="H20" s="18">
        <f t="shared" si="5"/>
        <v>0.20042416644114416</v>
      </c>
      <c r="I20" s="18">
        <f t="shared" si="5"/>
        <v>0.2491058584926352</v>
      </c>
      <c r="J20" s="18">
        <f t="shared" si="5"/>
        <v>0.22483502901499736</v>
      </c>
      <c r="K20" s="49">
        <f t="shared" si="5"/>
        <v>0.27582824555747182</v>
      </c>
      <c r="L20" s="48">
        <f t="shared" si="7"/>
        <v>1</v>
      </c>
      <c r="M20" s="18">
        <f t="shared" si="8"/>
        <v>1.0473257964166662</v>
      </c>
      <c r="N20" s="18">
        <f t="shared" si="6"/>
        <v>1.0941034862362624</v>
      </c>
      <c r="O20" s="18">
        <f t="shared" si="6"/>
        <v>1.3521279523541525</v>
      </c>
      <c r="P20" s="49">
        <f t="shared" si="6"/>
        <v>0.86487278360844311</v>
      </c>
    </row>
    <row r="21" spans="1:16" x14ac:dyDescent="0.3">
      <c r="A21" s="11" t="s">
        <v>19</v>
      </c>
      <c r="B21" s="12">
        <v>17166.48</v>
      </c>
      <c r="C21" s="12">
        <v>17502.62</v>
      </c>
      <c r="D21" s="12">
        <v>17490.37</v>
      </c>
      <c r="E21" s="12">
        <v>11696.51</v>
      </c>
      <c r="F21" s="25">
        <v>10276.89</v>
      </c>
      <c r="G21" s="48">
        <f t="shared" si="5"/>
        <v>0.19987813898931742</v>
      </c>
      <c r="H21" s="18">
        <f t="shared" si="5"/>
        <v>0.24786405035050521</v>
      </c>
      <c r="I21" s="18">
        <f t="shared" si="5"/>
        <v>0.2491058584926352</v>
      </c>
      <c r="J21" s="18">
        <f t="shared" si="5"/>
        <v>0.23506438566081342</v>
      </c>
      <c r="K21" s="49">
        <f t="shared" si="5"/>
        <v>0.21913877985496638</v>
      </c>
      <c r="L21" s="48">
        <f t="shared" si="7"/>
        <v>1</v>
      </c>
      <c r="M21" s="18">
        <f t="shared" si="8"/>
        <v>1.6703963942398916</v>
      </c>
      <c r="N21" s="18">
        <f t="shared" si="6"/>
        <v>1.7031047330466706</v>
      </c>
      <c r="O21" s="18">
        <f t="shared" si="6"/>
        <v>1.7019127381921964</v>
      </c>
      <c r="P21" s="49">
        <f t="shared" si="6"/>
        <v>1.1381371212497167</v>
      </c>
    </row>
    <row r="22" spans="1:16" ht="15" thickBot="1" x14ac:dyDescent="0.35">
      <c r="A22" s="11" t="s">
        <v>20</v>
      </c>
      <c r="B22" s="12">
        <v>100401.97</v>
      </c>
      <c r="C22" s="12">
        <v>88461.79</v>
      </c>
      <c r="D22" s="12">
        <v>90957.77</v>
      </c>
      <c r="E22" s="12">
        <v>63580.66</v>
      </c>
      <c r="F22" s="25">
        <v>53721.98</v>
      </c>
      <c r="G22" s="50">
        <f t="shared" si="5"/>
        <v>1.1690316776917156</v>
      </c>
      <c r="H22" s="51">
        <f t="shared" si="5"/>
        <v>1.2527551629787892</v>
      </c>
      <c r="I22" s="51">
        <f t="shared" si="5"/>
        <v>1.2954622104864368</v>
      </c>
      <c r="J22" s="51">
        <f t="shared" si="5"/>
        <v>1.2777784811716533</v>
      </c>
      <c r="K22" s="52">
        <f t="shared" si="5"/>
        <v>1.1455381101279578</v>
      </c>
      <c r="L22" s="50">
        <f t="shared" si="7"/>
        <v>1</v>
      </c>
      <c r="M22" s="51">
        <f t="shared" si="8"/>
        <v>1.8689178991541264</v>
      </c>
      <c r="N22" s="51">
        <f t="shared" si="6"/>
        <v>1.6466591514311273</v>
      </c>
      <c r="O22" s="51">
        <f t="shared" si="6"/>
        <v>1.693120208897736</v>
      </c>
      <c r="P22" s="52">
        <f t="shared" si="6"/>
        <v>1.1835129680626069</v>
      </c>
    </row>
    <row r="23" spans="1:16" ht="15" thickBot="1" x14ac:dyDescent="0.35">
      <c r="A23" s="3"/>
      <c r="B23" s="4"/>
      <c r="C23" s="4"/>
      <c r="D23" s="4"/>
      <c r="E23" s="4"/>
      <c r="F23" s="4"/>
      <c r="G23" s="37"/>
      <c r="H23" s="37"/>
      <c r="I23" s="37"/>
      <c r="J23" s="37"/>
      <c r="K23" s="37"/>
      <c r="L23" s="37"/>
      <c r="M23" s="37"/>
      <c r="N23" s="37"/>
      <c r="O23" s="37"/>
      <c r="P23" s="37"/>
    </row>
    <row r="24" spans="1:16" x14ac:dyDescent="0.3">
      <c r="A24" s="13" t="s">
        <v>21</v>
      </c>
      <c r="B24" s="14">
        <v>10807.8</v>
      </c>
      <c r="C24" s="14">
        <v>5795.1</v>
      </c>
      <c r="D24" s="14">
        <v>2701.98</v>
      </c>
      <c r="E24" s="14">
        <v>-2022.5</v>
      </c>
      <c r="F24" s="27">
        <v>547.15</v>
      </c>
      <c r="G24" s="53">
        <f t="shared" si="5"/>
        <v>0.12584076354434601</v>
      </c>
      <c r="H24" s="54">
        <f t="shared" si="5"/>
        <v>8.2067539499012881E-2</v>
      </c>
      <c r="I24" s="54">
        <f t="shared" si="5"/>
        <v>3.8482836413976977E-2</v>
      </c>
      <c r="J24" s="54">
        <f t="shared" si="5"/>
        <v>-4.0646117517019617E-2</v>
      </c>
      <c r="K24" s="55">
        <f t="shared" si="5"/>
        <v>1.1667127253249266E-2</v>
      </c>
      <c r="L24" s="53">
        <f>IFERROR(F24/$F24,0)</f>
        <v>1</v>
      </c>
      <c r="M24" s="54">
        <f>IFERROR(B24/$F24,0)</f>
        <v>19.752901398154069</v>
      </c>
      <c r="N24" s="54">
        <f t="shared" ref="N24:P29" si="9">IFERROR(C24/$F24,0)</f>
        <v>10.591428310335376</v>
      </c>
      <c r="O24" s="54">
        <f t="shared" si="9"/>
        <v>4.9382801791099338</v>
      </c>
      <c r="P24" s="55">
        <f t="shared" si="9"/>
        <v>-3.6964269395960891</v>
      </c>
    </row>
    <row r="25" spans="1:16" x14ac:dyDescent="0.3">
      <c r="A25" s="13" t="s">
        <v>22</v>
      </c>
      <c r="B25" s="14">
        <v>10807.8</v>
      </c>
      <c r="C25" s="14">
        <v>5795.1</v>
      </c>
      <c r="D25" s="14">
        <v>2701.98</v>
      </c>
      <c r="E25" s="14">
        <v>-2022.5</v>
      </c>
      <c r="F25" s="27">
        <v>547.15</v>
      </c>
      <c r="G25" s="56">
        <f t="shared" si="5"/>
        <v>0.12584076354434601</v>
      </c>
      <c r="H25" s="19">
        <f t="shared" si="5"/>
        <v>8.2067539499012881E-2</v>
      </c>
      <c r="I25" s="19">
        <f t="shared" si="5"/>
        <v>3.8482836413976977E-2</v>
      </c>
      <c r="J25" s="19">
        <f t="shared" si="5"/>
        <v>-4.0646117517019617E-2</v>
      </c>
      <c r="K25" s="57">
        <f t="shared" si="5"/>
        <v>1.1667127253249266E-2</v>
      </c>
      <c r="L25" s="56">
        <f t="shared" ref="L25:L29" si="10">IFERROR(F25/$F25,0)</f>
        <v>1</v>
      </c>
      <c r="M25" s="19">
        <f t="shared" ref="M25:M29" si="11">IFERROR(B25/$F25,0)</f>
        <v>19.752901398154069</v>
      </c>
      <c r="N25" s="19">
        <f t="shared" si="9"/>
        <v>10.591428310335376</v>
      </c>
      <c r="O25" s="19">
        <f t="shared" si="9"/>
        <v>4.9382801791099338</v>
      </c>
      <c r="P25" s="57">
        <f t="shared" si="9"/>
        <v>-3.6964269395960891</v>
      </c>
    </row>
    <row r="26" spans="1:16" x14ac:dyDescent="0.3">
      <c r="A26" s="13" t="s">
        <v>23</v>
      </c>
      <c r="B26" s="13">
        <v>-89.84</v>
      </c>
      <c r="C26" s="13">
        <v>-33.6</v>
      </c>
      <c r="D26" s="13">
        <v>-65.959999999999994</v>
      </c>
      <c r="E26" s="13">
        <v>-65.42</v>
      </c>
      <c r="F26" s="28">
        <v>-94.2</v>
      </c>
      <c r="G26" s="56">
        <f t="shared" si="5"/>
        <v>-1.046053239033295E-3</v>
      </c>
      <c r="H26" s="19">
        <f t="shared" si="5"/>
        <v>-4.7582773846298299E-4</v>
      </c>
      <c r="I26" s="19">
        <f t="shared" si="5"/>
        <v>-9.3943252350717666E-4</v>
      </c>
      <c r="J26" s="19">
        <f t="shared" si="5"/>
        <v>-1.3147436380536086E-3</v>
      </c>
      <c r="K26" s="57">
        <f t="shared" si="5"/>
        <v>-2.0086692630102918E-3</v>
      </c>
      <c r="L26" s="56">
        <f t="shared" si="10"/>
        <v>1</v>
      </c>
      <c r="M26" s="19">
        <f t="shared" si="11"/>
        <v>0.95371549893842889</v>
      </c>
      <c r="N26" s="19">
        <f t="shared" si="9"/>
        <v>0.35668789808917201</v>
      </c>
      <c r="O26" s="19">
        <f t="shared" si="9"/>
        <v>0.70021231422505303</v>
      </c>
      <c r="P26" s="57">
        <f t="shared" si="9"/>
        <v>0.69447983014861991</v>
      </c>
    </row>
    <row r="27" spans="1:16" x14ac:dyDescent="0.3">
      <c r="A27" s="13" t="s">
        <v>24</v>
      </c>
      <c r="B27" s="13">
        <v>536.79</v>
      </c>
      <c r="C27" s="13">
        <v>363.33</v>
      </c>
      <c r="D27" s="13">
        <v>254.58</v>
      </c>
      <c r="E27" s="13">
        <v>101.5</v>
      </c>
      <c r="F27" s="28">
        <v>148.91</v>
      </c>
      <c r="G27" s="56">
        <f t="shared" si="5"/>
        <v>6.250121529170552E-3</v>
      </c>
      <c r="H27" s="19">
        <f t="shared" si="5"/>
        <v>5.1453122683260593E-3</v>
      </c>
      <c r="I27" s="19">
        <f t="shared" si="5"/>
        <v>3.6258449338152981E-3</v>
      </c>
      <c r="J27" s="19">
        <f t="shared" si="5"/>
        <v>2.0398422388022207E-3</v>
      </c>
      <c r="K27" s="57">
        <f t="shared" si="5"/>
        <v>3.1752753710707271E-3</v>
      </c>
      <c r="L27" s="56">
        <f t="shared" si="10"/>
        <v>1</v>
      </c>
      <c r="M27" s="19">
        <f t="shared" si="11"/>
        <v>3.6047948425223288</v>
      </c>
      <c r="N27" s="19">
        <f t="shared" si="9"/>
        <v>2.4399301591565377</v>
      </c>
      <c r="O27" s="19">
        <f t="shared" si="9"/>
        <v>1.7096232623732457</v>
      </c>
      <c r="P27" s="57">
        <f t="shared" si="9"/>
        <v>0.68161977033107246</v>
      </c>
    </row>
    <row r="28" spans="1:16" x14ac:dyDescent="0.3">
      <c r="A28" s="13" t="s">
        <v>25</v>
      </c>
      <c r="B28" s="14">
        <v>11254.75</v>
      </c>
      <c r="C28" s="14">
        <v>6124.82</v>
      </c>
      <c r="D28" s="14">
        <v>2890.6</v>
      </c>
      <c r="E28" s="14">
        <v>-1986.43</v>
      </c>
      <c r="F28" s="27">
        <v>601.85</v>
      </c>
      <c r="G28" s="56">
        <f t="shared" si="5"/>
        <v>0.13104483183448326</v>
      </c>
      <c r="H28" s="19">
        <f t="shared" si="5"/>
        <v>8.6736882413477601E-2</v>
      </c>
      <c r="I28" s="19">
        <f t="shared" si="5"/>
        <v>4.1169248824285097E-2</v>
      </c>
      <c r="J28" s="19">
        <f t="shared" si="5"/>
        <v>-3.992121988594971E-2</v>
      </c>
      <c r="K28" s="57">
        <f t="shared" si="5"/>
        <v>1.2833520126780722E-2</v>
      </c>
      <c r="L28" s="56">
        <f t="shared" si="10"/>
        <v>1</v>
      </c>
      <c r="M28" s="19">
        <f t="shared" si="11"/>
        <v>18.700257539253965</v>
      </c>
      <c r="N28" s="19">
        <f t="shared" si="9"/>
        <v>10.176655312785577</v>
      </c>
      <c r="O28" s="19">
        <f t="shared" si="9"/>
        <v>4.8028578549472458</v>
      </c>
      <c r="P28" s="57">
        <f t="shared" si="9"/>
        <v>-3.3005400016615436</v>
      </c>
    </row>
    <row r="29" spans="1:16" ht="15" thickBot="1" x14ac:dyDescent="0.35">
      <c r="A29" s="13" t="s">
        <v>27</v>
      </c>
      <c r="B29" s="14">
        <v>11254.75</v>
      </c>
      <c r="C29" s="14">
        <v>6124.82</v>
      </c>
      <c r="D29" s="14">
        <v>2890.6</v>
      </c>
      <c r="E29" s="14">
        <v>-1986.43</v>
      </c>
      <c r="F29" s="27">
        <v>601.85</v>
      </c>
      <c r="G29" s="58">
        <f t="shared" si="5"/>
        <v>0.13104483183448326</v>
      </c>
      <c r="H29" s="59">
        <f t="shared" si="5"/>
        <v>8.6736882413477601E-2</v>
      </c>
      <c r="I29" s="59">
        <f t="shared" si="5"/>
        <v>4.1169248824285097E-2</v>
      </c>
      <c r="J29" s="59">
        <f t="shared" si="5"/>
        <v>-3.992121988594971E-2</v>
      </c>
      <c r="K29" s="60">
        <f t="shared" si="5"/>
        <v>1.2833520126780722E-2</v>
      </c>
      <c r="L29" s="58">
        <f t="shared" si="10"/>
        <v>1</v>
      </c>
      <c r="M29" s="59">
        <f t="shared" si="11"/>
        <v>18.700257539253965</v>
      </c>
      <c r="N29" s="59">
        <f t="shared" si="9"/>
        <v>10.176655312785577</v>
      </c>
      <c r="O29" s="59">
        <f t="shared" si="9"/>
        <v>4.8028578549472458</v>
      </c>
      <c r="P29" s="60">
        <f t="shared" si="9"/>
        <v>-3.3005400016615436</v>
      </c>
    </row>
    <row r="30" spans="1:16" x14ac:dyDescent="0.3">
      <c r="A30" s="3"/>
      <c r="B30" s="3"/>
      <c r="C30" s="3"/>
      <c r="D30" s="3"/>
      <c r="E30" s="3"/>
      <c r="F30" s="3"/>
      <c r="G30" s="3"/>
      <c r="H30" s="3"/>
      <c r="I30" s="3"/>
      <c r="J30" s="3"/>
      <c r="K30" s="3"/>
      <c r="L30" s="31"/>
      <c r="M30" s="31"/>
      <c r="N30" s="31"/>
      <c r="O30" s="31"/>
      <c r="P30" s="31"/>
    </row>
    <row r="31" spans="1:16" ht="15" thickBot="1" x14ac:dyDescent="0.35">
      <c r="A31" s="15" t="s">
        <v>28</v>
      </c>
      <c r="B31" s="15"/>
      <c r="C31" s="15"/>
      <c r="D31" s="15"/>
      <c r="E31" s="15"/>
      <c r="F31" s="15"/>
      <c r="G31" s="35"/>
      <c r="H31" s="36"/>
      <c r="I31" s="36"/>
      <c r="J31" s="36"/>
      <c r="K31" s="36"/>
      <c r="L31" s="36"/>
      <c r="M31" s="36"/>
      <c r="N31" s="36"/>
      <c r="O31" s="36"/>
      <c r="P31" s="36"/>
    </row>
    <row r="32" spans="1:16" x14ac:dyDescent="0.3">
      <c r="A32" s="15" t="s">
        <v>29</v>
      </c>
      <c r="B32" s="16">
        <v>2650.94</v>
      </c>
      <c r="C32" s="15">
        <v>1419.6</v>
      </c>
      <c r="D32" s="15">
        <v>639.39</v>
      </c>
      <c r="E32" s="15">
        <v>0</v>
      </c>
      <c r="F32" s="29">
        <v>86.76</v>
      </c>
      <c r="G32" s="61">
        <f t="shared" ref="G32:K38" si="12">B32/B$9</f>
        <v>3.0866255270290775E-2</v>
      </c>
      <c r="H32" s="62">
        <f t="shared" si="12"/>
        <v>2.0103721950061031E-2</v>
      </c>
      <c r="I32" s="62">
        <f t="shared" si="12"/>
        <v>9.1064851607831065E-3</v>
      </c>
      <c r="J32" s="62">
        <f t="shared" si="12"/>
        <v>0</v>
      </c>
      <c r="K32" s="63">
        <f t="shared" si="12"/>
        <v>1.8500227734476954E-3</v>
      </c>
      <c r="L32" s="61">
        <f t="shared" ref="L32:L38" si="13">IFERROR(F32/$F32,0)</f>
        <v>1</v>
      </c>
      <c r="M32" s="62">
        <f t="shared" ref="M32:P38" si="14">IFERROR(B32/$F32,0)</f>
        <v>30.554863992623329</v>
      </c>
      <c r="N32" s="62">
        <f t="shared" si="14"/>
        <v>16.362378976486859</v>
      </c>
      <c r="O32" s="62">
        <f t="shared" si="14"/>
        <v>7.3696403872752416</v>
      </c>
      <c r="P32" s="63">
        <f t="shared" si="14"/>
        <v>0</v>
      </c>
    </row>
    <row r="33" spans="1:16" x14ac:dyDescent="0.3">
      <c r="A33" s="15" t="s">
        <v>37</v>
      </c>
      <c r="B33" s="15">
        <v>2000</v>
      </c>
      <c r="C33" s="15">
        <v>0</v>
      </c>
      <c r="D33" s="15">
        <v>0</v>
      </c>
      <c r="E33" s="15">
        <v>0</v>
      </c>
      <c r="F33" s="29">
        <v>0</v>
      </c>
      <c r="G33" s="64">
        <f t="shared" si="12"/>
        <v>2.3287026692637911E-2</v>
      </c>
      <c r="H33" s="20">
        <f t="shared" si="12"/>
        <v>0</v>
      </c>
      <c r="I33" s="20">
        <f t="shared" si="12"/>
        <v>0</v>
      </c>
      <c r="J33" s="20">
        <f t="shared" si="12"/>
        <v>0</v>
      </c>
      <c r="K33" s="65">
        <f t="shared" si="12"/>
        <v>0</v>
      </c>
      <c r="L33" s="64">
        <f t="shared" si="13"/>
        <v>0</v>
      </c>
      <c r="M33" s="20">
        <f t="shared" si="14"/>
        <v>0</v>
      </c>
      <c r="N33" s="20">
        <f t="shared" si="14"/>
        <v>0</v>
      </c>
      <c r="O33" s="20">
        <f t="shared" si="14"/>
        <v>0</v>
      </c>
      <c r="P33" s="65">
        <f t="shared" si="14"/>
        <v>0</v>
      </c>
    </row>
    <row r="34" spans="1:16" x14ac:dyDescent="0.3">
      <c r="A34" s="15" t="s">
        <v>30</v>
      </c>
      <c r="B34" s="15">
        <v>80.099999999999994</v>
      </c>
      <c r="C34" s="15">
        <v>540.96</v>
      </c>
      <c r="D34" s="15">
        <v>1162.7</v>
      </c>
      <c r="E34" s="15">
        <v>0</v>
      </c>
      <c r="F34" s="29">
        <v>233</v>
      </c>
      <c r="G34" s="64">
        <f t="shared" si="12"/>
        <v>9.3264541904014835E-4</v>
      </c>
      <c r="H34" s="20">
        <f t="shared" si="12"/>
        <v>7.6608265892540266E-3</v>
      </c>
      <c r="I34" s="20">
        <f t="shared" si="12"/>
        <v>1.6559705807789486E-2</v>
      </c>
      <c r="J34" s="20">
        <f t="shared" si="12"/>
        <v>0</v>
      </c>
      <c r="K34" s="65">
        <f t="shared" si="12"/>
        <v>4.9683645252802328E-3</v>
      </c>
      <c r="L34" s="64">
        <f t="shared" si="13"/>
        <v>1</v>
      </c>
      <c r="M34" s="20">
        <f t="shared" si="14"/>
        <v>0.34377682403433474</v>
      </c>
      <c r="N34" s="20">
        <f t="shared" si="14"/>
        <v>2.3217167381974249</v>
      </c>
      <c r="O34" s="20">
        <f t="shared" si="14"/>
        <v>4.9901287553648075</v>
      </c>
      <c r="P34" s="65">
        <f t="shared" si="14"/>
        <v>0</v>
      </c>
    </row>
    <row r="35" spans="1:16" x14ac:dyDescent="0.3">
      <c r="A35" s="15" t="s">
        <v>31</v>
      </c>
      <c r="B35" s="15">
        <v>624.29</v>
      </c>
      <c r="C35" s="15">
        <v>118.79</v>
      </c>
      <c r="D35" s="15">
        <v>755.48</v>
      </c>
      <c r="E35" s="15">
        <v>0</v>
      </c>
      <c r="F35" s="29">
        <v>27.26</v>
      </c>
      <c r="G35" s="64">
        <f t="shared" si="12"/>
        <v>7.2689289469734606E-3</v>
      </c>
      <c r="H35" s="20">
        <f t="shared" si="12"/>
        <v>1.6822493170243378E-3</v>
      </c>
      <c r="I35" s="20">
        <f t="shared" si="12"/>
        <v>1.07598920991389E-2</v>
      </c>
      <c r="J35" s="20">
        <f t="shared" si="12"/>
        <v>0</v>
      </c>
      <c r="K35" s="65">
        <f t="shared" si="12"/>
        <v>5.8127732600488904E-4</v>
      </c>
      <c r="L35" s="64">
        <f t="shared" si="13"/>
        <v>1</v>
      </c>
      <c r="M35" s="20">
        <f t="shared" si="14"/>
        <v>22.901320616287599</v>
      </c>
      <c r="N35" s="20">
        <f t="shared" si="14"/>
        <v>4.3576669112252384</v>
      </c>
      <c r="O35" s="20">
        <f t="shared" si="14"/>
        <v>27.713866471019809</v>
      </c>
      <c r="P35" s="65">
        <f t="shared" si="14"/>
        <v>0</v>
      </c>
    </row>
    <row r="36" spans="1:16" x14ac:dyDescent="0.3">
      <c r="A36" s="15" t="s">
        <v>33</v>
      </c>
      <c r="B36" s="15">
        <v>2176.96</v>
      </c>
      <c r="C36" s="15">
        <v>1179.18</v>
      </c>
      <c r="D36" s="16">
        <v>0</v>
      </c>
      <c r="E36" s="15">
        <v>0</v>
      </c>
      <c r="F36" s="29">
        <v>0</v>
      </c>
      <c r="G36" s="64">
        <f t="shared" si="12"/>
        <v>2.5347462814402515E-2</v>
      </c>
      <c r="H36" s="20">
        <f t="shared" si="12"/>
        <v>1.6699004542880366E-2</v>
      </c>
      <c r="I36" s="20">
        <f t="shared" si="12"/>
        <v>0</v>
      </c>
      <c r="J36" s="20">
        <f t="shared" si="12"/>
        <v>0</v>
      </c>
      <c r="K36" s="65">
        <f t="shared" si="12"/>
        <v>0</v>
      </c>
      <c r="L36" s="64">
        <f t="shared" si="13"/>
        <v>0</v>
      </c>
      <c r="M36" s="20">
        <f t="shared" si="14"/>
        <v>0</v>
      </c>
      <c r="N36" s="20">
        <f t="shared" si="14"/>
        <v>0</v>
      </c>
      <c r="O36" s="20">
        <f t="shared" si="14"/>
        <v>0</v>
      </c>
      <c r="P36" s="65">
        <f t="shared" si="14"/>
        <v>0</v>
      </c>
    </row>
    <row r="37" spans="1:16" x14ac:dyDescent="0.3">
      <c r="A37" s="15" t="s">
        <v>35</v>
      </c>
      <c r="B37" s="15">
        <v>3722.45</v>
      </c>
      <c r="C37" s="15">
        <v>2866.29</v>
      </c>
      <c r="D37" s="15">
        <v>333.03</v>
      </c>
      <c r="E37" s="15">
        <v>-1986.43</v>
      </c>
      <c r="F37" s="29">
        <v>254.84</v>
      </c>
      <c r="G37" s="64">
        <f t="shared" si="12"/>
        <v>4.3342396256004993E-2</v>
      </c>
      <c r="H37" s="20">
        <f t="shared" si="12"/>
        <v>4.059108001425784E-2</v>
      </c>
      <c r="I37" s="20">
        <f t="shared" si="12"/>
        <v>4.7431657565736056E-3</v>
      </c>
      <c r="J37" s="20">
        <f t="shared" si="12"/>
        <v>-3.992121988594971E-2</v>
      </c>
      <c r="K37" s="65">
        <f t="shared" si="12"/>
        <v>5.4340687365768865E-3</v>
      </c>
      <c r="L37" s="64">
        <f t="shared" si="13"/>
        <v>1</v>
      </c>
      <c r="M37" s="20">
        <f t="shared" si="14"/>
        <v>14.607008318945219</v>
      </c>
      <c r="N37" s="20">
        <f t="shared" si="14"/>
        <v>11.247410139695495</v>
      </c>
      <c r="O37" s="20">
        <f t="shared" si="14"/>
        <v>1.3068199654685291</v>
      </c>
      <c r="P37" s="65">
        <f t="shared" si="14"/>
        <v>-7.7948124313294613</v>
      </c>
    </row>
    <row r="38" spans="1:16" x14ac:dyDescent="0.3">
      <c r="A38" s="15" t="s">
        <v>36</v>
      </c>
      <c r="B38" s="16">
        <v>11254.75</v>
      </c>
      <c r="C38" s="16">
        <v>6124.82</v>
      </c>
      <c r="D38" s="15">
        <v>2890.6</v>
      </c>
      <c r="E38" s="16">
        <v>-1986.43</v>
      </c>
      <c r="F38" s="30">
        <v>601.85</v>
      </c>
      <c r="G38" s="64">
        <f t="shared" si="12"/>
        <v>0.13104483183448326</v>
      </c>
      <c r="H38" s="20">
        <f t="shared" si="12"/>
        <v>8.6736882413477601E-2</v>
      </c>
      <c r="I38" s="20">
        <f t="shared" si="12"/>
        <v>4.1169248824285097E-2</v>
      </c>
      <c r="J38" s="20">
        <f t="shared" si="12"/>
        <v>-3.992121988594971E-2</v>
      </c>
      <c r="K38" s="65">
        <f t="shared" si="12"/>
        <v>1.2833520126780722E-2</v>
      </c>
      <c r="L38" s="64">
        <f t="shared" si="13"/>
        <v>1</v>
      </c>
      <c r="M38" s="20">
        <f t="shared" si="14"/>
        <v>18.700257539253965</v>
      </c>
      <c r="N38" s="20">
        <f t="shared" si="14"/>
        <v>10.176655312785577</v>
      </c>
      <c r="O38" s="20">
        <f t="shared" si="14"/>
        <v>4.8028578549472458</v>
      </c>
      <c r="P38" s="65">
        <f t="shared" si="14"/>
        <v>-3.3005400016615436</v>
      </c>
    </row>
    <row r="39" spans="1:16" ht="15" thickBot="1" x14ac:dyDescent="0.35">
      <c r="A39" s="3"/>
      <c r="B39" s="3"/>
      <c r="C39" s="3"/>
      <c r="D39" s="3"/>
      <c r="E39" s="3"/>
      <c r="F39" s="34"/>
      <c r="G39" s="66"/>
      <c r="H39" s="67"/>
      <c r="I39" s="67"/>
      <c r="J39" s="67"/>
      <c r="K39" s="68"/>
      <c r="L39" s="66"/>
      <c r="M39" s="67"/>
      <c r="N39" s="67"/>
      <c r="O39" s="67"/>
      <c r="P39" s="68"/>
    </row>
  </sheetData>
  <mergeCells count="4">
    <mergeCell ref="A1:P1"/>
    <mergeCell ref="A2:F2"/>
    <mergeCell ref="G2:K2"/>
    <mergeCell ref="L2:P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AD102-0914-411F-8D2F-B062270305EE}">
  <dimension ref="A1:P42"/>
  <sheetViews>
    <sheetView workbookViewId="0">
      <selection activeCell="G3" activeCellId="1" sqref="A3:A24 G3:K24"/>
    </sheetView>
  </sheetViews>
  <sheetFormatPr defaultRowHeight="14.4" x14ac:dyDescent="0.3"/>
  <cols>
    <col min="1" max="1" width="53.44140625" style="1" bestFit="1" customWidth="1"/>
    <col min="2" max="2" width="10.6640625" style="1" bestFit="1" customWidth="1"/>
    <col min="3" max="3" width="9.6640625" style="1" bestFit="1" customWidth="1"/>
    <col min="4" max="4" width="9.77734375" style="1" bestFit="1" customWidth="1"/>
    <col min="5" max="6" width="9.109375" style="1" bestFit="1" customWidth="1"/>
    <col min="7" max="12" width="8" style="1" bestFit="1" customWidth="1"/>
    <col min="13" max="13" width="9" style="1" bestFit="1" customWidth="1"/>
    <col min="14" max="15" width="9.6640625" style="1" bestFit="1" customWidth="1"/>
    <col min="16" max="16" width="8" style="1" bestFit="1" customWidth="1"/>
    <col min="17" max="17" width="20.44140625" style="1" customWidth="1"/>
    <col min="18" max="32" width="8.88671875" style="1"/>
    <col min="33" max="33" width="21.77734375" style="1" customWidth="1"/>
    <col min="34" max="48" width="8.88671875" style="1"/>
    <col min="49" max="49" width="19.77734375" style="1" customWidth="1"/>
    <col min="50" max="64" width="8.88671875" style="1"/>
    <col min="65" max="65" width="19.6640625" style="1" bestFit="1" customWidth="1"/>
    <col min="66" max="80" width="8.88671875" style="1"/>
    <col min="81" max="81" width="19.6640625" style="1" bestFit="1" customWidth="1"/>
    <col min="82" max="16384" width="8.88671875" style="1"/>
  </cols>
  <sheetData>
    <row r="1" spans="1:16" ht="15" thickBot="1" x14ac:dyDescent="0.35">
      <c r="A1" s="203" t="s">
        <v>51</v>
      </c>
      <c r="B1" s="204"/>
      <c r="C1" s="204"/>
      <c r="D1" s="204"/>
      <c r="E1" s="204"/>
      <c r="F1" s="204"/>
      <c r="G1" s="204"/>
      <c r="H1" s="204"/>
      <c r="I1" s="204"/>
      <c r="J1" s="204"/>
      <c r="K1" s="204"/>
      <c r="L1" s="204"/>
      <c r="M1" s="204"/>
      <c r="N1" s="204"/>
      <c r="O1" s="204"/>
      <c r="P1" s="205"/>
    </row>
    <row r="2" spans="1:16" x14ac:dyDescent="0.3">
      <c r="A2" s="206" t="s">
        <v>52</v>
      </c>
      <c r="B2" s="206"/>
      <c r="C2" s="206"/>
      <c r="D2" s="206"/>
      <c r="E2" s="206"/>
      <c r="F2" s="207"/>
      <c r="G2" s="208" t="s">
        <v>39</v>
      </c>
      <c r="H2" s="209"/>
      <c r="I2" s="209"/>
      <c r="J2" s="209"/>
      <c r="K2" s="210"/>
      <c r="L2" s="211" t="s">
        <v>40</v>
      </c>
      <c r="M2" s="212"/>
      <c r="N2" s="212"/>
      <c r="O2" s="212"/>
      <c r="P2" s="213"/>
    </row>
    <row r="3" spans="1:16" x14ac:dyDescent="0.3">
      <c r="A3" s="6" t="s">
        <v>2431</v>
      </c>
      <c r="B3" s="7">
        <v>44986</v>
      </c>
      <c r="C3" s="7">
        <v>44621</v>
      </c>
      <c r="D3" s="7">
        <v>44256</v>
      </c>
      <c r="E3" s="7">
        <v>43891</v>
      </c>
      <c r="F3" s="21">
        <v>43525</v>
      </c>
      <c r="G3" s="38">
        <v>44986</v>
      </c>
      <c r="H3" s="7">
        <v>44621</v>
      </c>
      <c r="I3" s="7">
        <v>44256</v>
      </c>
      <c r="J3" s="7">
        <v>43891</v>
      </c>
      <c r="K3" s="39">
        <v>43525</v>
      </c>
      <c r="L3" s="38">
        <v>43525</v>
      </c>
      <c r="M3" s="7">
        <v>44986</v>
      </c>
      <c r="N3" s="7">
        <v>44621</v>
      </c>
      <c r="O3" s="7">
        <v>44256</v>
      </c>
      <c r="P3" s="39">
        <v>43891</v>
      </c>
    </row>
    <row r="4" spans="1:16" x14ac:dyDescent="0.3">
      <c r="A4" s="5" t="s">
        <v>0</v>
      </c>
      <c r="B4" s="5"/>
      <c r="C4" s="5"/>
      <c r="D4" s="5"/>
      <c r="E4" s="5"/>
      <c r="F4" s="22"/>
      <c r="G4" s="32"/>
      <c r="H4" s="5"/>
      <c r="I4" s="5"/>
      <c r="J4" s="5"/>
      <c r="K4" s="33"/>
      <c r="L4" s="32"/>
      <c r="M4" s="5"/>
      <c r="N4" s="5"/>
      <c r="O4" s="5"/>
      <c r="P4" s="33"/>
    </row>
    <row r="5" spans="1:16" x14ac:dyDescent="0.3">
      <c r="A5" s="8" t="s">
        <v>1</v>
      </c>
      <c r="B5" s="9">
        <v>65776.509999999995</v>
      </c>
      <c r="C5" s="9">
        <v>50750.66</v>
      </c>
      <c r="D5" s="9">
        <v>74313.98</v>
      </c>
      <c r="E5" s="9">
        <v>55491.07</v>
      </c>
      <c r="F5" s="23">
        <v>35623.199999999997</v>
      </c>
      <c r="G5" s="40">
        <f>B5/B$9</f>
        <v>0.69871979201732415</v>
      </c>
      <c r="H5" s="17">
        <f t="shared" ref="H5:K11" si="0">C5/C$9</f>
        <v>0.69156287907713598</v>
      </c>
      <c r="I5" s="17">
        <f t="shared" si="0"/>
        <v>1</v>
      </c>
      <c r="J5" s="17">
        <f t="shared" si="0"/>
        <v>0.70335611897884143</v>
      </c>
      <c r="K5" s="41">
        <f t="shared" si="0"/>
        <v>0.67332687536916713</v>
      </c>
      <c r="L5" s="40">
        <f>IFERROR(F5/$F5,0)</f>
        <v>1</v>
      </c>
      <c r="M5" s="17">
        <f>IFERROR(B5/$F5,0)</f>
        <v>1.8464514698286509</v>
      </c>
      <c r="N5" s="17">
        <f t="shared" ref="N5:P11" si="1">IFERROR(C5/$F5,0)</f>
        <v>1.4246519122369694</v>
      </c>
      <c r="O5" s="17">
        <f t="shared" si="1"/>
        <v>2.0861118596869455</v>
      </c>
      <c r="P5" s="41">
        <f t="shared" si="1"/>
        <v>1.5577227761683399</v>
      </c>
    </row>
    <row r="6" spans="1:16" x14ac:dyDescent="0.3">
      <c r="A6" s="8" t="s">
        <v>2</v>
      </c>
      <c r="B6" s="9">
        <v>24801.06</v>
      </c>
      <c r="C6" s="9">
        <v>19536.07</v>
      </c>
      <c r="D6" s="9">
        <v>0</v>
      </c>
      <c r="E6" s="9">
        <v>19233.599999999999</v>
      </c>
      <c r="F6" s="23">
        <v>14175.23</v>
      </c>
      <c r="G6" s="40">
        <f t="shared" ref="G6:G11" si="2">B6/B$9</f>
        <v>0.26345258337678878</v>
      </c>
      <c r="H6" s="17">
        <f t="shared" si="0"/>
        <v>0.26621172641010898</v>
      </c>
      <c r="I6" s="17">
        <f t="shared" si="0"/>
        <v>0</v>
      </c>
      <c r="J6" s="17">
        <f t="shared" si="0"/>
        <v>0.24378823926068544</v>
      </c>
      <c r="K6" s="41">
        <f t="shared" si="0"/>
        <v>0.2679311045481394</v>
      </c>
      <c r="L6" s="40">
        <f t="shared" ref="L6:L11" si="3">IFERROR(F6/$F6,0)</f>
        <v>1</v>
      </c>
      <c r="M6" s="17">
        <f t="shared" ref="M6:M11" si="4">IFERROR(B6/$F6,0)</f>
        <v>1.749605473773618</v>
      </c>
      <c r="N6" s="17">
        <f t="shared" si="1"/>
        <v>1.3781836344101648</v>
      </c>
      <c r="O6" s="17">
        <f t="shared" si="1"/>
        <v>0</v>
      </c>
      <c r="P6" s="41">
        <f t="shared" si="1"/>
        <v>1.3568457090290598</v>
      </c>
    </row>
    <row r="7" spans="1:16" x14ac:dyDescent="0.3">
      <c r="A7" s="8" t="s">
        <v>3</v>
      </c>
      <c r="B7" s="9">
        <v>1613.7</v>
      </c>
      <c r="C7" s="8">
        <v>1138.29</v>
      </c>
      <c r="D7" s="9">
        <v>0</v>
      </c>
      <c r="E7" s="9">
        <v>2160.15</v>
      </c>
      <c r="F7" s="23">
        <v>2013.22</v>
      </c>
      <c r="G7" s="40">
        <f t="shared" si="2"/>
        <v>1.714174449782082E-2</v>
      </c>
      <c r="H7" s="17">
        <f t="shared" si="0"/>
        <v>1.5511110784070848E-2</v>
      </c>
      <c r="I7" s="17">
        <f t="shared" si="0"/>
        <v>0</v>
      </c>
      <c r="J7" s="17">
        <f t="shared" si="0"/>
        <v>2.7380166221558613E-2</v>
      </c>
      <c r="K7" s="41">
        <f t="shared" si="0"/>
        <v>3.8052593030124038E-2</v>
      </c>
      <c r="L7" s="40">
        <f t="shared" si="3"/>
        <v>1</v>
      </c>
      <c r="M7" s="17">
        <f t="shared" si="4"/>
        <v>0.80155174297890941</v>
      </c>
      <c r="N7" s="17">
        <f t="shared" si="1"/>
        <v>0.56540765539782034</v>
      </c>
      <c r="O7" s="17">
        <f t="shared" si="1"/>
        <v>0</v>
      </c>
      <c r="P7" s="41">
        <f t="shared" si="1"/>
        <v>1.0729825851124071</v>
      </c>
    </row>
    <row r="8" spans="1:16" x14ac:dyDescent="0.3">
      <c r="A8" s="8" t="s">
        <v>4</v>
      </c>
      <c r="B8" s="8">
        <v>1947.34</v>
      </c>
      <c r="C8" s="8">
        <v>1960.44</v>
      </c>
      <c r="D8" s="8">
        <v>0</v>
      </c>
      <c r="E8" s="8">
        <v>2009.88</v>
      </c>
      <c r="F8" s="24">
        <v>1094.5999999999999</v>
      </c>
      <c r="G8" s="40">
        <f t="shared" si="2"/>
        <v>2.0685880108066178E-2</v>
      </c>
      <c r="H8" s="17">
        <f t="shared" si="0"/>
        <v>2.6714283728684129E-2</v>
      </c>
      <c r="I8" s="17">
        <f t="shared" si="0"/>
        <v>0</v>
      </c>
      <c r="J8" s="17">
        <f t="shared" si="0"/>
        <v>2.5475475538914528E-2</v>
      </c>
      <c r="K8" s="41">
        <f t="shared" si="0"/>
        <v>2.06894270525694E-2</v>
      </c>
      <c r="L8" s="40">
        <f t="shared" si="3"/>
        <v>1</v>
      </c>
      <c r="M8" s="17">
        <f t="shared" si="4"/>
        <v>1.7790425726292711</v>
      </c>
      <c r="N8" s="17">
        <f t="shared" si="1"/>
        <v>1.7910104147633841</v>
      </c>
      <c r="O8" s="17">
        <f t="shared" si="1"/>
        <v>0</v>
      </c>
      <c r="P8" s="41">
        <f t="shared" si="1"/>
        <v>1.8361775991229676</v>
      </c>
    </row>
    <row r="9" spans="1:16" x14ac:dyDescent="0.3">
      <c r="A9" s="8" t="s">
        <v>5</v>
      </c>
      <c r="B9" s="9">
        <v>94138.61</v>
      </c>
      <c r="C9" s="9">
        <v>73385.460000000006</v>
      </c>
      <c r="D9" s="9">
        <v>74313.98</v>
      </c>
      <c r="E9" s="9">
        <v>78894.7</v>
      </c>
      <c r="F9" s="23">
        <v>52906.25</v>
      </c>
      <c r="G9" s="40">
        <f t="shared" si="2"/>
        <v>1</v>
      </c>
      <c r="H9" s="17">
        <f t="shared" si="0"/>
        <v>1</v>
      </c>
      <c r="I9" s="17">
        <f t="shared" si="0"/>
        <v>1</v>
      </c>
      <c r="J9" s="17">
        <f t="shared" si="0"/>
        <v>1</v>
      </c>
      <c r="K9" s="41">
        <f t="shared" si="0"/>
        <v>1</v>
      </c>
      <c r="L9" s="40">
        <f t="shared" si="3"/>
        <v>1</v>
      </c>
      <c r="M9" s="17">
        <f t="shared" si="4"/>
        <v>1.7793476196101594</v>
      </c>
      <c r="N9" s="17">
        <f t="shared" si="1"/>
        <v>1.3870848907265212</v>
      </c>
      <c r="O9" s="17">
        <f t="shared" si="1"/>
        <v>1.4046351801535735</v>
      </c>
      <c r="P9" s="41">
        <f t="shared" si="1"/>
        <v>1.4912170112226815</v>
      </c>
    </row>
    <row r="10" spans="1:16" x14ac:dyDescent="0.3">
      <c r="A10" s="8" t="s">
        <v>6</v>
      </c>
      <c r="B10" s="9">
        <v>16639.37</v>
      </c>
      <c r="C10" s="9">
        <v>14394.73</v>
      </c>
      <c r="D10" s="9">
        <v>14687.2</v>
      </c>
      <c r="E10" s="9">
        <v>12191.33</v>
      </c>
      <c r="F10" s="23">
        <v>7887.05</v>
      </c>
      <c r="G10" s="40">
        <f t="shared" si="2"/>
        <v>0.17675393762453045</v>
      </c>
      <c r="H10" s="17">
        <f t="shared" si="0"/>
        <v>0.19615234407469814</v>
      </c>
      <c r="I10" s="17">
        <f t="shared" si="0"/>
        <v>0.19763710677318053</v>
      </c>
      <c r="J10" s="17">
        <f t="shared" si="0"/>
        <v>0.15452660318120229</v>
      </c>
      <c r="K10" s="41">
        <f t="shared" si="0"/>
        <v>0.14907595983461311</v>
      </c>
      <c r="L10" s="40">
        <f t="shared" si="3"/>
        <v>1</v>
      </c>
      <c r="M10" s="17">
        <f t="shared" si="4"/>
        <v>2.1097076853830012</v>
      </c>
      <c r="N10" s="17">
        <f t="shared" si="1"/>
        <v>1.8251095149644037</v>
      </c>
      <c r="O10" s="17">
        <f t="shared" si="1"/>
        <v>1.8621918207694892</v>
      </c>
      <c r="P10" s="41">
        <f t="shared" si="1"/>
        <v>1.5457401690112271</v>
      </c>
    </row>
    <row r="11" spans="1:16" ht="15" thickBot="1" x14ac:dyDescent="0.35">
      <c r="A11" s="8" t="s">
        <v>7</v>
      </c>
      <c r="B11" s="9">
        <v>110777.98</v>
      </c>
      <c r="C11" s="9">
        <v>87780.19</v>
      </c>
      <c r="D11" s="9">
        <v>89001.18</v>
      </c>
      <c r="E11" s="9">
        <v>91086.03</v>
      </c>
      <c r="F11" s="23">
        <v>60793.3</v>
      </c>
      <c r="G11" s="42">
        <f t="shared" si="2"/>
        <v>1.1767539376245304</v>
      </c>
      <c r="H11" s="43">
        <f t="shared" si="0"/>
        <v>1.1961523440746982</v>
      </c>
      <c r="I11" s="43">
        <f t="shared" si="0"/>
        <v>1.1976371067731804</v>
      </c>
      <c r="J11" s="43">
        <f t="shared" si="0"/>
        <v>1.1545266031812023</v>
      </c>
      <c r="K11" s="44">
        <f t="shared" si="0"/>
        <v>1.1490759598346132</v>
      </c>
      <c r="L11" s="42">
        <f t="shared" si="3"/>
        <v>1</v>
      </c>
      <c r="M11" s="43">
        <f t="shared" si="4"/>
        <v>1.822207052421895</v>
      </c>
      <c r="N11" s="43">
        <f t="shared" si="1"/>
        <v>1.4439122403291151</v>
      </c>
      <c r="O11" s="43">
        <f t="shared" si="1"/>
        <v>1.4639965259329561</v>
      </c>
      <c r="P11" s="44">
        <f t="shared" si="1"/>
        <v>1.498290601102424</v>
      </c>
    </row>
    <row r="12" spans="1:16" ht="15" thickBot="1" x14ac:dyDescent="0.35">
      <c r="A12" s="3"/>
      <c r="B12" s="4"/>
      <c r="C12" s="4"/>
      <c r="D12" s="4"/>
      <c r="E12" s="4"/>
      <c r="F12" s="4"/>
      <c r="G12" s="37"/>
      <c r="H12" s="37"/>
      <c r="I12" s="37"/>
      <c r="J12" s="37"/>
      <c r="K12" s="37"/>
      <c r="L12" s="37"/>
      <c r="M12" s="37"/>
      <c r="N12" s="37"/>
      <c r="O12" s="37"/>
      <c r="P12" s="37"/>
    </row>
    <row r="13" spans="1:16" x14ac:dyDescent="0.3">
      <c r="A13" s="10" t="s">
        <v>8</v>
      </c>
      <c r="B13" s="10"/>
      <c r="C13" s="10"/>
      <c r="D13" s="10"/>
      <c r="E13" s="10"/>
      <c r="F13" s="2"/>
      <c r="G13" s="45"/>
      <c r="H13" s="46"/>
      <c r="I13" s="46"/>
      <c r="J13" s="46"/>
      <c r="K13" s="47"/>
      <c r="L13" s="45"/>
      <c r="M13" s="46"/>
      <c r="N13" s="46"/>
      <c r="O13" s="46"/>
      <c r="P13" s="47"/>
    </row>
    <row r="14" spans="1:16" x14ac:dyDescent="0.3">
      <c r="A14" s="11" t="s">
        <v>9</v>
      </c>
      <c r="B14" s="12">
        <v>49942.17</v>
      </c>
      <c r="C14" s="12">
        <v>38815.47</v>
      </c>
      <c r="D14" s="12">
        <v>43201.18</v>
      </c>
      <c r="E14" s="12">
        <v>50039.89</v>
      </c>
      <c r="F14" s="25">
        <v>32505.72</v>
      </c>
      <c r="G14" s="48">
        <f t="shared" ref="G14:K30" si="5">B14/B$9</f>
        <v>0.53051739344781057</v>
      </c>
      <c r="H14" s="18">
        <f t="shared" si="5"/>
        <v>0.52892589349443331</v>
      </c>
      <c r="I14" s="18">
        <f t="shared" si="5"/>
        <v>0.58133314889069332</v>
      </c>
      <c r="J14" s="18">
        <f t="shared" si="5"/>
        <v>0.6342617438180258</v>
      </c>
      <c r="K14" s="49">
        <f t="shared" si="5"/>
        <v>0.61440226816302423</v>
      </c>
      <c r="L14" s="48">
        <f>IFERROR(F14/$F14,0)</f>
        <v>1</v>
      </c>
      <c r="M14" s="18">
        <f>IFERROR(B14/$F14,0)</f>
        <v>1.536411745378967</v>
      </c>
      <c r="N14" s="18">
        <f t="shared" ref="N14:P22" si="6">IFERROR(C14/$F14,0)</f>
        <v>1.1941119901358899</v>
      </c>
      <c r="O14" s="18">
        <f t="shared" si="6"/>
        <v>1.3290331670856699</v>
      </c>
      <c r="P14" s="49">
        <f t="shared" si="6"/>
        <v>1.5394179855114729</v>
      </c>
    </row>
    <row r="15" spans="1:16" x14ac:dyDescent="0.3">
      <c r="A15" s="11" t="s">
        <v>10</v>
      </c>
      <c r="B15" s="12">
        <v>14342.73</v>
      </c>
      <c r="C15" s="12">
        <v>12643.83</v>
      </c>
      <c r="D15" s="12">
        <v>0</v>
      </c>
      <c r="E15" s="12">
        <v>9279.24</v>
      </c>
      <c r="F15" s="25">
        <v>5434.12</v>
      </c>
      <c r="G15" s="48">
        <f t="shared" si="5"/>
        <v>0.15235757145766227</v>
      </c>
      <c r="H15" s="18">
        <f t="shared" si="5"/>
        <v>0.17229339435904603</v>
      </c>
      <c r="I15" s="18">
        <f t="shared" si="5"/>
        <v>0</v>
      </c>
      <c r="J15" s="18">
        <f t="shared" si="5"/>
        <v>0.11761550522405181</v>
      </c>
      <c r="K15" s="49">
        <f t="shared" si="5"/>
        <v>0.10271225044300059</v>
      </c>
      <c r="L15" s="48">
        <f t="shared" ref="L15:L22" si="7">IFERROR(F15/$F15,0)</f>
        <v>1</v>
      </c>
      <c r="M15" s="18">
        <f t="shared" ref="M15:M22" si="8">IFERROR(B15/$F15,0)</f>
        <v>2.6393841137111438</v>
      </c>
      <c r="N15" s="18">
        <f t="shared" si="6"/>
        <v>2.3267483971645824</v>
      </c>
      <c r="O15" s="18">
        <f t="shared" si="6"/>
        <v>0</v>
      </c>
      <c r="P15" s="49">
        <f t="shared" si="6"/>
        <v>1.7075883491715309</v>
      </c>
    </row>
    <row r="16" spans="1:16" x14ac:dyDescent="0.3">
      <c r="A16" s="11" t="s">
        <v>11</v>
      </c>
      <c r="B16" s="11">
        <v>2031.86</v>
      </c>
      <c r="C16" s="11">
        <v>1438.24</v>
      </c>
      <c r="D16" s="11">
        <v>0</v>
      </c>
      <c r="E16" s="11">
        <v>1697.23</v>
      </c>
      <c r="F16" s="26">
        <v>948.25</v>
      </c>
      <c r="G16" s="48">
        <f t="shared" si="5"/>
        <v>2.1583705134375786E-2</v>
      </c>
      <c r="H16" s="18">
        <f t="shared" si="5"/>
        <v>1.9598432714055345E-2</v>
      </c>
      <c r="I16" s="18">
        <f t="shared" si="5"/>
        <v>0</v>
      </c>
      <c r="J16" s="18">
        <f t="shared" si="5"/>
        <v>2.1512598438171385E-2</v>
      </c>
      <c r="K16" s="49">
        <f t="shared" si="5"/>
        <v>1.7923213230950974E-2</v>
      </c>
      <c r="L16" s="48">
        <f t="shared" si="7"/>
        <v>1</v>
      </c>
      <c r="M16" s="18">
        <f t="shared" si="8"/>
        <v>2.1427471658317954</v>
      </c>
      <c r="N16" s="18">
        <f t="shared" si="6"/>
        <v>1.5167308199314526</v>
      </c>
      <c r="O16" s="18">
        <f t="shared" si="6"/>
        <v>0</v>
      </c>
      <c r="P16" s="49">
        <f t="shared" si="6"/>
        <v>1.7898549960453467</v>
      </c>
    </row>
    <row r="17" spans="1:16" x14ac:dyDescent="0.3">
      <c r="A17" s="11" t="s">
        <v>13</v>
      </c>
      <c r="B17" s="12">
        <v>14269.88</v>
      </c>
      <c r="C17" s="12">
        <v>10756.72</v>
      </c>
      <c r="D17" s="12">
        <v>23117.47</v>
      </c>
      <c r="E17" s="12">
        <v>9599.81</v>
      </c>
      <c r="F17" s="25">
        <v>6386.6</v>
      </c>
      <c r="G17" s="48">
        <f t="shared" si="5"/>
        <v>0.15158371257021958</v>
      </c>
      <c r="H17" s="18">
        <f t="shared" si="5"/>
        <v>0.14657835489482518</v>
      </c>
      <c r="I17" s="18">
        <f t="shared" si="5"/>
        <v>0.3110783462277219</v>
      </c>
      <c r="J17" s="18">
        <f t="shared" si="5"/>
        <v>0.12167876929628986</v>
      </c>
      <c r="K17" s="49">
        <f t="shared" si="5"/>
        <v>0.12071541642055524</v>
      </c>
      <c r="L17" s="48">
        <f t="shared" si="7"/>
        <v>1</v>
      </c>
      <c r="M17" s="18">
        <f t="shared" si="8"/>
        <v>2.2343469138508749</v>
      </c>
      <c r="N17" s="18">
        <f t="shared" si="6"/>
        <v>1.684263927598409</v>
      </c>
      <c r="O17" s="18">
        <f t="shared" si="6"/>
        <v>3.61968339961795</v>
      </c>
      <c r="P17" s="49">
        <f t="shared" si="6"/>
        <v>1.503117464691698</v>
      </c>
    </row>
    <row r="18" spans="1:16" x14ac:dyDescent="0.3">
      <c r="A18" s="11" t="s">
        <v>14</v>
      </c>
      <c r="B18" s="12">
        <v>30644.46</v>
      </c>
      <c r="C18" s="12">
        <v>24838.79</v>
      </c>
      <c r="D18" s="12">
        <v>23117.47</v>
      </c>
      <c r="E18" s="12">
        <v>20576.28</v>
      </c>
      <c r="F18" s="25">
        <v>12768.97</v>
      </c>
      <c r="G18" s="48">
        <f t="shared" si="5"/>
        <v>0.32552488293591758</v>
      </c>
      <c r="H18" s="18">
        <f t="shared" si="5"/>
        <v>0.33847018196792661</v>
      </c>
      <c r="I18" s="18">
        <f t="shared" si="5"/>
        <v>0.3110783462277219</v>
      </c>
      <c r="J18" s="18">
        <f t="shared" si="5"/>
        <v>0.26080687295851307</v>
      </c>
      <c r="K18" s="49">
        <f t="shared" si="5"/>
        <v>0.24135088009450678</v>
      </c>
      <c r="L18" s="48">
        <f t="shared" si="7"/>
        <v>1</v>
      </c>
      <c r="M18" s="18">
        <f t="shared" si="8"/>
        <v>2.3999163597377078</v>
      </c>
      <c r="N18" s="18">
        <f t="shared" si="6"/>
        <v>1.9452461709910824</v>
      </c>
      <c r="O18" s="18">
        <f t="shared" si="6"/>
        <v>1.8104412493725024</v>
      </c>
      <c r="P18" s="49">
        <f t="shared" si="6"/>
        <v>1.6114283297713128</v>
      </c>
    </row>
    <row r="19" spans="1:16" x14ac:dyDescent="0.3">
      <c r="A19" s="11" t="s">
        <v>15</v>
      </c>
      <c r="B19" s="12">
        <v>5876.67</v>
      </c>
      <c r="C19" s="12">
        <v>2308.0700000000002</v>
      </c>
      <c r="D19" s="12">
        <v>0</v>
      </c>
      <c r="E19" s="12">
        <v>0</v>
      </c>
      <c r="F19" s="25">
        <v>437.51</v>
      </c>
      <c r="G19" s="48">
        <f t="shared" si="5"/>
        <v>6.2425714592556657E-2</v>
      </c>
      <c r="H19" s="18">
        <f t="shared" si="5"/>
        <v>3.1451325644071729E-2</v>
      </c>
      <c r="I19" s="18">
        <f t="shared" si="5"/>
        <v>0</v>
      </c>
      <c r="J19" s="18">
        <f t="shared" si="5"/>
        <v>0</v>
      </c>
      <c r="K19" s="49">
        <f t="shared" si="5"/>
        <v>8.2695333727111631E-3</v>
      </c>
      <c r="L19" s="48">
        <f t="shared" si="7"/>
        <v>1</v>
      </c>
      <c r="M19" s="18">
        <f t="shared" si="8"/>
        <v>13.432081552421659</v>
      </c>
      <c r="N19" s="18">
        <f t="shared" si="6"/>
        <v>5.2754679893031025</v>
      </c>
      <c r="O19" s="18">
        <f t="shared" si="6"/>
        <v>0</v>
      </c>
      <c r="P19" s="49">
        <f t="shared" si="6"/>
        <v>0</v>
      </c>
    </row>
    <row r="20" spans="1:16" x14ac:dyDescent="0.3">
      <c r="A20" s="11" t="s">
        <v>18</v>
      </c>
      <c r="B20" s="12">
        <v>9626.7999999999993</v>
      </c>
      <c r="C20" s="12">
        <v>14117.62</v>
      </c>
      <c r="D20" s="12">
        <v>21228.63</v>
      </c>
      <c r="E20" s="12">
        <v>19527.669999999998</v>
      </c>
      <c r="F20" s="25">
        <v>13994.03</v>
      </c>
      <c r="G20" s="48">
        <f t="shared" si="5"/>
        <v>0.10226197306291222</v>
      </c>
      <c r="H20" s="18">
        <f t="shared" si="5"/>
        <v>0.19237625545986903</v>
      </c>
      <c r="I20" s="18">
        <f t="shared" si="5"/>
        <v>0.28566132509657</v>
      </c>
      <c r="J20" s="18">
        <f t="shared" si="5"/>
        <v>0.24751561258234075</v>
      </c>
      <c r="K20" s="49">
        <f t="shared" si="5"/>
        <v>0.2645061783815712</v>
      </c>
      <c r="L20" s="48">
        <f t="shared" si="7"/>
        <v>1</v>
      </c>
      <c r="M20" s="18">
        <f t="shared" si="8"/>
        <v>0.68792192099059379</v>
      </c>
      <c r="N20" s="18">
        <f t="shared" si="6"/>
        <v>1.0088316231993215</v>
      </c>
      <c r="O20" s="18">
        <f t="shared" si="6"/>
        <v>1.516977596875239</v>
      </c>
      <c r="P20" s="49">
        <f t="shared" si="6"/>
        <v>1.3954286220624079</v>
      </c>
    </row>
    <row r="21" spans="1:16" x14ac:dyDescent="0.3">
      <c r="A21" s="11" t="s">
        <v>19</v>
      </c>
      <c r="B21" s="12">
        <v>15503.47</v>
      </c>
      <c r="C21" s="12">
        <v>16425.689999999999</v>
      </c>
      <c r="D21" s="12">
        <v>21228.63</v>
      </c>
      <c r="E21" s="12">
        <v>19527.669999999998</v>
      </c>
      <c r="F21" s="25">
        <v>14431.54</v>
      </c>
      <c r="G21" s="48">
        <f t="shared" si="5"/>
        <v>0.16468768765546887</v>
      </c>
      <c r="H21" s="18">
        <f t="shared" si="5"/>
        <v>0.22382758110394071</v>
      </c>
      <c r="I21" s="18">
        <f t="shared" si="5"/>
        <v>0.28566132509657</v>
      </c>
      <c r="J21" s="18">
        <f t="shared" si="5"/>
        <v>0.24751561258234075</v>
      </c>
      <c r="K21" s="49">
        <f t="shared" si="5"/>
        <v>0.27277571175428234</v>
      </c>
      <c r="L21" s="48">
        <f t="shared" si="7"/>
        <v>1</v>
      </c>
      <c r="M21" s="18">
        <f t="shared" si="8"/>
        <v>1.0742768962979694</v>
      </c>
      <c r="N21" s="18">
        <f t="shared" si="6"/>
        <v>1.1381799863354845</v>
      </c>
      <c r="O21" s="18">
        <f t="shared" si="6"/>
        <v>1.4709885431492411</v>
      </c>
      <c r="P21" s="49">
        <f t="shared" si="6"/>
        <v>1.3531244759741508</v>
      </c>
    </row>
    <row r="22" spans="1:16" ht="15" thickBot="1" x14ac:dyDescent="0.35">
      <c r="A22" s="11" t="s">
        <v>20</v>
      </c>
      <c r="B22" s="12">
        <v>96090.1</v>
      </c>
      <c r="C22" s="12">
        <v>80079.960000000006</v>
      </c>
      <c r="D22" s="12">
        <v>87547.28</v>
      </c>
      <c r="E22" s="12">
        <v>90143.85</v>
      </c>
      <c r="F22" s="25">
        <v>59706.23</v>
      </c>
      <c r="G22" s="50">
        <f t="shared" si="5"/>
        <v>1.0207299640391971</v>
      </c>
      <c r="H22" s="51">
        <f t="shared" si="5"/>
        <v>1.0912237928330761</v>
      </c>
      <c r="I22" s="51">
        <f t="shared" si="5"/>
        <v>1.1780728202149853</v>
      </c>
      <c r="J22" s="51">
        <f t="shared" si="5"/>
        <v>1.1425843561101063</v>
      </c>
      <c r="K22" s="52">
        <f t="shared" si="5"/>
        <v>1.1285288600118135</v>
      </c>
      <c r="L22" s="50">
        <f t="shared" si="7"/>
        <v>1</v>
      </c>
      <c r="M22" s="51">
        <f t="shared" si="8"/>
        <v>1.6093814665571751</v>
      </c>
      <c r="N22" s="51">
        <f t="shared" si="6"/>
        <v>1.3412328998163174</v>
      </c>
      <c r="O22" s="51">
        <f t="shared" si="6"/>
        <v>1.4663005853827984</v>
      </c>
      <c r="P22" s="52">
        <f t="shared" si="6"/>
        <v>1.509789681914266</v>
      </c>
    </row>
    <row r="23" spans="1:16" ht="15" thickBot="1" x14ac:dyDescent="0.35">
      <c r="A23" s="3"/>
      <c r="B23" s="4"/>
      <c r="C23" s="4"/>
      <c r="D23" s="4"/>
      <c r="E23" s="4"/>
      <c r="F23" s="4"/>
      <c r="G23" s="37"/>
      <c r="H23" s="37"/>
      <c r="I23" s="37"/>
      <c r="J23" s="37"/>
      <c r="K23" s="37"/>
      <c r="L23" s="37"/>
      <c r="M23" s="37"/>
      <c r="N23" s="37"/>
      <c r="O23" s="37"/>
      <c r="P23" s="37"/>
    </row>
    <row r="24" spans="1:16" x14ac:dyDescent="0.3">
      <c r="A24" s="13" t="s">
        <v>21</v>
      </c>
      <c r="B24" s="14">
        <v>14687.88</v>
      </c>
      <c r="C24" s="14">
        <v>7700.23</v>
      </c>
      <c r="D24" s="14">
        <v>1453.9</v>
      </c>
      <c r="E24" s="14">
        <v>942.18</v>
      </c>
      <c r="F24" s="27">
        <v>1087.07</v>
      </c>
      <c r="G24" s="53">
        <f t="shared" si="5"/>
        <v>0.15602397358533338</v>
      </c>
      <c r="H24" s="54">
        <f t="shared" si="5"/>
        <v>0.10492855124162197</v>
      </c>
      <c r="I24" s="54">
        <f t="shared" si="5"/>
        <v>1.9564286558195379E-2</v>
      </c>
      <c r="J24" s="54">
        <f t="shared" si="5"/>
        <v>1.194224707109603E-2</v>
      </c>
      <c r="K24" s="55">
        <f t="shared" si="5"/>
        <v>2.0547099822799762E-2</v>
      </c>
      <c r="L24" s="53">
        <f>IFERROR(F24/$F24,0)</f>
        <v>1</v>
      </c>
      <c r="M24" s="54">
        <f>IFERROR(B24/$F24,0)</f>
        <v>13.511439005767798</v>
      </c>
      <c r="N24" s="54">
        <f t="shared" ref="N24:P30" si="9">IFERROR(C24/$F24,0)</f>
        <v>7.0834720855142725</v>
      </c>
      <c r="O24" s="54">
        <f t="shared" si="9"/>
        <v>1.3374483703901314</v>
      </c>
      <c r="P24" s="55">
        <f t="shared" si="9"/>
        <v>0.86671511494200004</v>
      </c>
    </row>
    <row r="25" spans="1:16" x14ac:dyDescent="0.3">
      <c r="A25" s="13" t="s">
        <v>22</v>
      </c>
      <c r="B25" s="14">
        <v>14687.88</v>
      </c>
      <c r="C25" s="14">
        <v>7700.23</v>
      </c>
      <c r="D25" s="14">
        <v>1453.9</v>
      </c>
      <c r="E25" s="14">
        <v>942.18</v>
      </c>
      <c r="F25" s="27">
        <v>1087.07</v>
      </c>
      <c r="G25" s="56">
        <f t="shared" si="5"/>
        <v>0.15602397358533338</v>
      </c>
      <c r="H25" s="19">
        <f t="shared" si="5"/>
        <v>0.10492855124162197</v>
      </c>
      <c r="I25" s="19">
        <f t="shared" si="5"/>
        <v>1.9564286558195379E-2</v>
      </c>
      <c r="J25" s="19">
        <f t="shared" si="5"/>
        <v>1.194224707109603E-2</v>
      </c>
      <c r="K25" s="57">
        <f t="shared" si="5"/>
        <v>2.0547099822799762E-2</v>
      </c>
      <c r="L25" s="56">
        <f t="shared" ref="L25:L30" si="10">IFERROR(F25/$F25,0)</f>
        <v>1</v>
      </c>
      <c r="M25" s="19">
        <f t="shared" ref="M25:M30" si="11">IFERROR(B25/$F25,0)</f>
        <v>13.511439005767798</v>
      </c>
      <c r="N25" s="19">
        <f t="shared" si="9"/>
        <v>7.0834720855142725</v>
      </c>
      <c r="O25" s="19">
        <f t="shared" si="9"/>
        <v>1.3374483703901314</v>
      </c>
      <c r="P25" s="57">
        <f t="shared" si="9"/>
        <v>0.86671511494200004</v>
      </c>
    </row>
    <row r="26" spans="1:16" x14ac:dyDescent="0.3">
      <c r="A26" s="13" t="s">
        <v>23</v>
      </c>
      <c r="B26" s="13">
        <v>-100.01</v>
      </c>
      <c r="C26" s="13">
        <v>-83.29</v>
      </c>
      <c r="D26" s="13">
        <v>-72.63</v>
      </c>
      <c r="E26" s="13">
        <v>-52.96</v>
      </c>
      <c r="F26" s="28">
        <v>-66.17</v>
      </c>
      <c r="G26" s="56">
        <f t="shared" si="5"/>
        <v>-1.0623696270849973E-3</v>
      </c>
      <c r="H26" s="19">
        <f t="shared" si="5"/>
        <v>-1.1349659728234994E-3</v>
      </c>
      <c r="I26" s="19">
        <f t="shared" si="5"/>
        <v>-9.7733966072063427E-4</v>
      </c>
      <c r="J26" s="19">
        <f t="shared" si="5"/>
        <v>-6.7127449625893761E-4</v>
      </c>
      <c r="K26" s="57">
        <f t="shared" si="5"/>
        <v>-1.2507028942705257E-3</v>
      </c>
      <c r="L26" s="56">
        <f t="shared" si="10"/>
        <v>1</v>
      </c>
      <c r="M26" s="19">
        <f t="shared" si="11"/>
        <v>1.5114100045337766</v>
      </c>
      <c r="N26" s="19">
        <f t="shared" si="9"/>
        <v>1.2587275200241803</v>
      </c>
      <c r="O26" s="19">
        <f t="shared" si="9"/>
        <v>1.0976273235605258</v>
      </c>
      <c r="P26" s="57">
        <f t="shared" si="9"/>
        <v>0.80036270213087501</v>
      </c>
    </row>
    <row r="27" spans="1:16" x14ac:dyDescent="0.3">
      <c r="A27" s="13" t="s">
        <v>24</v>
      </c>
      <c r="B27" s="13">
        <v>317.33999999999997</v>
      </c>
      <c r="C27" s="13">
        <v>232.75</v>
      </c>
      <c r="D27" s="13">
        <v>166.4</v>
      </c>
      <c r="E27" s="13">
        <v>38.53</v>
      </c>
      <c r="F27" s="28">
        <v>79.19</v>
      </c>
      <c r="G27" s="56">
        <f t="shared" si="5"/>
        <v>3.3709866759239378E-3</v>
      </c>
      <c r="H27" s="19">
        <f t="shared" si="5"/>
        <v>3.1716091988794508E-3</v>
      </c>
      <c r="I27" s="19">
        <f t="shared" si="5"/>
        <v>2.2391480041844079E-3</v>
      </c>
      <c r="J27" s="19">
        <f t="shared" si="5"/>
        <v>4.8837247622463865E-4</v>
      </c>
      <c r="K27" s="57">
        <f t="shared" si="5"/>
        <v>1.4967985823981099E-3</v>
      </c>
      <c r="L27" s="56">
        <f t="shared" si="10"/>
        <v>1</v>
      </c>
      <c r="M27" s="19">
        <f t="shared" si="11"/>
        <v>4.0073241570905411</v>
      </c>
      <c r="N27" s="19">
        <f t="shared" si="9"/>
        <v>2.9391337290061879</v>
      </c>
      <c r="O27" s="19">
        <f t="shared" si="9"/>
        <v>2.1012754135623184</v>
      </c>
      <c r="P27" s="57">
        <f t="shared" si="9"/>
        <v>0.48655133223891911</v>
      </c>
    </row>
    <row r="28" spans="1:16" x14ac:dyDescent="0.3">
      <c r="A28" s="13" t="s">
        <v>25</v>
      </c>
      <c r="B28" s="14">
        <v>14905.2</v>
      </c>
      <c r="C28" s="14">
        <v>7849.69</v>
      </c>
      <c r="D28" s="14">
        <v>1547.67</v>
      </c>
      <c r="E28" s="14">
        <v>927.75</v>
      </c>
      <c r="F28" s="27">
        <v>1100.0999999999999</v>
      </c>
      <c r="G28" s="56">
        <f t="shared" si="5"/>
        <v>0.15833248440783224</v>
      </c>
      <c r="H28" s="19">
        <f t="shared" si="5"/>
        <v>0.10696519446767791</v>
      </c>
      <c r="I28" s="19">
        <f t="shared" si="5"/>
        <v>2.082609490165915E-2</v>
      </c>
      <c r="J28" s="19">
        <f t="shared" si="5"/>
        <v>1.1759345051061732E-2</v>
      </c>
      <c r="K28" s="57">
        <f t="shared" si="5"/>
        <v>2.0793384524512699E-2</v>
      </c>
      <c r="L28" s="56">
        <f t="shared" si="10"/>
        <v>1</v>
      </c>
      <c r="M28" s="19">
        <f t="shared" si="11"/>
        <v>13.548950095445869</v>
      </c>
      <c r="N28" s="19">
        <f t="shared" si="9"/>
        <v>7.1354331424415962</v>
      </c>
      <c r="O28" s="19">
        <f t="shared" si="9"/>
        <v>1.4068448322879741</v>
      </c>
      <c r="P28" s="57">
        <f t="shared" si="9"/>
        <v>0.84333242432506139</v>
      </c>
    </row>
    <row r="29" spans="1:16" x14ac:dyDescent="0.3">
      <c r="A29" s="13" t="s">
        <v>26</v>
      </c>
      <c r="B29" s="14">
        <v>1786.78</v>
      </c>
      <c r="C29" s="13">
        <v>-9650.81</v>
      </c>
      <c r="D29" s="14">
        <v>-10057.43</v>
      </c>
      <c r="E29" s="14">
        <v>1109.4000000000001</v>
      </c>
      <c r="F29" s="27">
        <v>942.26</v>
      </c>
      <c r="G29" s="56">
        <f t="shared" si="5"/>
        <v>1.8980309991830133E-2</v>
      </c>
      <c r="H29" s="19">
        <f t="shared" si="5"/>
        <v>-0.1315084759297005</v>
      </c>
      <c r="I29" s="19">
        <f t="shared" si="5"/>
        <v>-0.13533698504642061</v>
      </c>
      <c r="J29" s="19">
        <f t="shared" si="5"/>
        <v>1.4061781082886431E-2</v>
      </c>
      <c r="K29" s="57">
        <f t="shared" si="5"/>
        <v>1.7809994093325458E-2</v>
      </c>
      <c r="L29" s="56">
        <f t="shared" si="10"/>
        <v>1</v>
      </c>
      <c r="M29" s="19">
        <f t="shared" si="11"/>
        <v>1.8962706683930126</v>
      </c>
      <c r="N29" s="19">
        <f t="shared" si="9"/>
        <v>-10.242194298813491</v>
      </c>
      <c r="O29" s="19">
        <f t="shared" si="9"/>
        <v>-10.673731241907754</v>
      </c>
      <c r="P29" s="57">
        <f t="shared" si="9"/>
        <v>1.1773820389276846</v>
      </c>
    </row>
    <row r="30" spans="1:16" ht="15" thickBot="1" x14ac:dyDescent="0.35">
      <c r="A30" s="13" t="s">
        <v>27</v>
      </c>
      <c r="B30" s="14">
        <v>16691.990000000002</v>
      </c>
      <c r="C30" s="14">
        <v>-1801.12</v>
      </c>
      <c r="D30" s="14">
        <v>-8509.76</v>
      </c>
      <c r="E30" s="14">
        <v>2037.15</v>
      </c>
      <c r="F30" s="27">
        <v>2042.36</v>
      </c>
      <c r="G30" s="58">
        <f t="shared" si="5"/>
        <v>0.17731290062600247</v>
      </c>
      <c r="H30" s="59">
        <f t="shared" si="5"/>
        <v>-2.4543281462022584E-2</v>
      </c>
      <c r="I30" s="59">
        <f t="shared" si="5"/>
        <v>-0.11451089014476147</v>
      </c>
      <c r="J30" s="59">
        <f t="shared" si="5"/>
        <v>2.5821126133948165E-2</v>
      </c>
      <c r="K30" s="60">
        <f t="shared" si="5"/>
        <v>3.8603378617838156E-2</v>
      </c>
      <c r="L30" s="58">
        <f t="shared" si="10"/>
        <v>1</v>
      </c>
      <c r="M30" s="59">
        <f t="shared" si="11"/>
        <v>8.1728931236412787</v>
      </c>
      <c r="N30" s="59">
        <f t="shared" si="9"/>
        <v>-0.88188174464834801</v>
      </c>
      <c r="O30" s="59">
        <f t="shared" si="9"/>
        <v>-4.1666307604927635</v>
      </c>
      <c r="P30" s="60">
        <f t="shared" si="9"/>
        <v>0.99744902955404546</v>
      </c>
    </row>
    <row r="31" spans="1:16" x14ac:dyDescent="0.3">
      <c r="A31" s="3"/>
      <c r="B31" s="3"/>
      <c r="C31" s="3"/>
      <c r="D31" s="3"/>
      <c r="E31" s="3"/>
      <c r="F31" s="3"/>
      <c r="G31" s="3"/>
      <c r="H31" s="3"/>
      <c r="I31" s="3"/>
      <c r="J31" s="3"/>
      <c r="K31" s="3"/>
      <c r="L31" s="31"/>
      <c r="M31" s="31"/>
      <c r="N31" s="31"/>
      <c r="O31" s="31"/>
      <c r="P31" s="31"/>
    </row>
    <row r="32" spans="1:16" ht="15" thickBot="1" x14ac:dyDescent="0.35">
      <c r="A32" s="15" t="s">
        <v>28</v>
      </c>
      <c r="B32" s="15"/>
      <c r="C32" s="15"/>
      <c r="D32" s="15"/>
      <c r="E32" s="15"/>
      <c r="F32" s="15"/>
      <c r="G32" s="35"/>
      <c r="H32" s="36"/>
      <c r="I32" s="36"/>
      <c r="J32" s="36"/>
      <c r="K32" s="36"/>
      <c r="L32" s="36"/>
      <c r="M32" s="36"/>
      <c r="N32" s="36"/>
      <c r="O32" s="36"/>
      <c r="P32" s="36"/>
    </row>
    <row r="33" spans="1:16" x14ac:dyDescent="0.3">
      <c r="A33" s="15" t="s">
        <v>29</v>
      </c>
      <c r="B33" s="16">
        <v>3583.88</v>
      </c>
      <c r="C33" s="15">
        <v>1831.19</v>
      </c>
      <c r="D33" s="15">
        <v>238.54</v>
      </c>
      <c r="E33" s="15">
        <v>149.9</v>
      </c>
      <c r="F33" s="29">
        <v>142.16</v>
      </c>
      <c r="G33" s="61">
        <f t="shared" ref="G33:K41" si="12">B33/B$9</f>
        <v>3.8070245566617145E-2</v>
      </c>
      <c r="H33" s="62">
        <f t="shared" si="12"/>
        <v>2.4953035655837001E-2</v>
      </c>
      <c r="I33" s="62">
        <f t="shared" si="12"/>
        <v>3.2098940199407973E-3</v>
      </c>
      <c r="J33" s="62">
        <f t="shared" si="12"/>
        <v>1.9000008872585867E-3</v>
      </c>
      <c r="K33" s="63">
        <f t="shared" si="12"/>
        <v>2.6870171293561724E-3</v>
      </c>
      <c r="L33" s="61">
        <f t="shared" ref="L33:L41" si="13">IFERROR(F33/$F33,0)</f>
        <v>1</v>
      </c>
      <c r="M33" s="62">
        <f t="shared" ref="M33:P41" si="14">IFERROR(B33/$F33,0)</f>
        <v>25.210185706246484</v>
      </c>
      <c r="N33" s="62">
        <f t="shared" si="14"/>
        <v>12.881190208216095</v>
      </c>
      <c r="O33" s="62">
        <f t="shared" si="14"/>
        <v>1.677968486212718</v>
      </c>
      <c r="P33" s="63">
        <f t="shared" si="14"/>
        <v>1.0544456949915588</v>
      </c>
    </row>
    <row r="34" spans="1:16" x14ac:dyDescent="0.3">
      <c r="A34" s="15" t="s">
        <v>37</v>
      </c>
      <c r="B34" s="15">
        <v>300</v>
      </c>
      <c r="C34" s="15">
        <v>250</v>
      </c>
      <c r="D34" s="15">
        <v>287.49</v>
      </c>
      <c r="E34" s="15">
        <v>180</v>
      </c>
      <c r="F34" s="29">
        <v>183.91</v>
      </c>
      <c r="G34" s="64">
        <f t="shared" si="12"/>
        <v>3.1867902022347685E-3</v>
      </c>
      <c r="H34" s="20">
        <f t="shared" si="12"/>
        <v>3.4066693865515045E-3</v>
      </c>
      <c r="I34" s="20">
        <f t="shared" si="12"/>
        <v>3.8685856954505738E-3</v>
      </c>
      <c r="J34" s="20">
        <f t="shared" si="12"/>
        <v>2.2815220794299238E-3</v>
      </c>
      <c r="K34" s="65">
        <f t="shared" si="12"/>
        <v>3.4761488481984642E-3</v>
      </c>
      <c r="L34" s="64">
        <f t="shared" si="13"/>
        <v>1</v>
      </c>
      <c r="M34" s="20">
        <f t="shared" si="14"/>
        <v>1.6312326681529008</v>
      </c>
      <c r="N34" s="20">
        <f t="shared" si="14"/>
        <v>1.3593605567940841</v>
      </c>
      <c r="O34" s="20">
        <f t="shared" si="14"/>
        <v>1.563210265890925</v>
      </c>
      <c r="P34" s="65">
        <f t="shared" si="14"/>
        <v>0.9787396008917405</v>
      </c>
    </row>
    <row r="35" spans="1:16" x14ac:dyDescent="0.3">
      <c r="A35" s="15" t="s">
        <v>30</v>
      </c>
      <c r="B35" s="15">
        <v>0</v>
      </c>
      <c r="C35" s="15">
        <v>512.47</v>
      </c>
      <c r="D35" s="15">
        <v>676.9</v>
      </c>
      <c r="E35" s="15">
        <v>822.25</v>
      </c>
      <c r="F35" s="29">
        <v>210.36</v>
      </c>
      <c r="G35" s="64">
        <f t="shared" si="12"/>
        <v>0</v>
      </c>
      <c r="H35" s="20">
        <f t="shared" si="12"/>
        <v>6.9832634421041987E-3</v>
      </c>
      <c r="I35" s="20">
        <f t="shared" si="12"/>
        <v>9.1086495434640966E-3</v>
      </c>
      <c r="J35" s="20">
        <f t="shared" si="12"/>
        <v>1.0422119610062527E-2</v>
      </c>
      <c r="K35" s="65">
        <f t="shared" si="12"/>
        <v>3.9760897814530424E-3</v>
      </c>
      <c r="L35" s="64">
        <f t="shared" si="13"/>
        <v>1</v>
      </c>
      <c r="M35" s="20">
        <f t="shared" si="14"/>
        <v>0</v>
      </c>
      <c r="N35" s="20">
        <f t="shared" si="14"/>
        <v>2.4361570640806236</v>
      </c>
      <c r="O35" s="20">
        <f t="shared" si="14"/>
        <v>3.2178170754896365</v>
      </c>
      <c r="P35" s="65">
        <f t="shared" si="14"/>
        <v>3.9087754325917472</v>
      </c>
    </row>
    <row r="36" spans="1:16" x14ac:dyDescent="0.3">
      <c r="A36" s="15" t="s">
        <v>38</v>
      </c>
      <c r="B36" s="15">
        <v>229.52</v>
      </c>
      <c r="C36" s="15">
        <v>0</v>
      </c>
      <c r="D36" s="15">
        <v>0</v>
      </c>
      <c r="E36" s="15">
        <v>0</v>
      </c>
      <c r="F36" s="29">
        <v>0</v>
      </c>
      <c r="G36" s="64">
        <f t="shared" ref="G36" si="15">B36/B$9</f>
        <v>2.4381069573897471E-3</v>
      </c>
      <c r="H36" s="20">
        <f t="shared" ref="H36" si="16">C36/C$9</f>
        <v>0</v>
      </c>
      <c r="I36" s="20">
        <f t="shared" ref="I36" si="17">D36/D$9</f>
        <v>0</v>
      </c>
      <c r="J36" s="20">
        <f t="shared" ref="J36" si="18">E36/E$9</f>
        <v>0</v>
      </c>
      <c r="K36" s="65">
        <f t="shared" ref="K36" si="19">F36/F$9</f>
        <v>0</v>
      </c>
      <c r="L36" s="64">
        <f t="shared" ref="L36" si="20">IFERROR(F36/$F36,0)</f>
        <v>0</v>
      </c>
      <c r="M36" s="20">
        <f t="shared" ref="M36" si="21">IFERROR(B36/$F36,0)</f>
        <v>0</v>
      </c>
      <c r="N36" s="20">
        <f t="shared" ref="N36" si="22">IFERROR(C36/$F36,0)</f>
        <v>0</v>
      </c>
      <c r="O36" s="20">
        <f t="shared" ref="O36" si="23">IFERROR(D36/$F36,0)</f>
        <v>0</v>
      </c>
      <c r="P36" s="65">
        <f t="shared" ref="P36" si="24">IFERROR(E36/$F36,0)</f>
        <v>0</v>
      </c>
    </row>
    <row r="37" spans="1:16" x14ac:dyDescent="0.3">
      <c r="A37" s="15" t="s">
        <v>31</v>
      </c>
      <c r="B37" s="15">
        <v>3.33</v>
      </c>
      <c r="C37" s="15">
        <v>2368.42</v>
      </c>
      <c r="D37" s="15">
        <v>0</v>
      </c>
      <c r="E37" s="15">
        <v>-41.58</v>
      </c>
      <c r="F37" s="29">
        <v>-67.3</v>
      </c>
      <c r="G37" s="64">
        <f t="shared" si="12"/>
        <v>3.5373371244805928E-5</v>
      </c>
      <c r="H37" s="20">
        <f t="shared" si="12"/>
        <v>3.2273695633985258E-2</v>
      </c>
      <c r="I37" s="20">
        <f t="shared" si="12"/>
        <v>0</v>
      </c>
      <c r="J37" s="20">
        <f t="shared" si="12"/>
        <v>-5.2703160034831237E-4</v>
      </c>
      <c r="K37" s="65">
        <f t="shared" si="12"/>
        <v>-1.2720614294152392E-3</v>
      </c>
      <c r="L37" s="64">
        <f t="shared" si="13"/>
        <v>1</v>
      </c>
      <c r="M37" s="20">
        <f t="shared" si="14"/>
        <v>-4.9479940564635963E-2</v>
      </c>
      <c r="N37" s="20">
        <f t="shared" si="14"/>
        <v>-35.191976225854383</v>
      </c>
      <c r="O37" s="20">
        <f t="shared" si="14"/>
        <v>0</v>
      </c>
      <c r="P37" s="65">
        <f t="shared" si="14"/>
        <v>0.61783060921248145</v>
      </c>
    </row>
    <row r="38" spans="1:16" x14ac:dyDescent="0.3">
      <c r="A38" s="15" t="s">
        <v>32</v>
      </c>
      <c r="B38" s="15">
        <v>7644.73</v>
      </c>
      <c r="C38" s="15">
        <v>-10023.82</v>
      </c>
      <c r="D38" s="16">
        <v>-61.88</v>
      </c>
      <c r="E38" s="15">
        <v>-331.41</v>
      </c>
      <c r="F38" s="29">
        <v>463.83</v>
      </c>
      <c r="G38" s="64">
        <f t="shared" si="12"/>
        <v>8.120716887576733E-2</v>
      </c>
      <c r="H38" s="20">
        <f t="shared" si="12"/>
        <v>-0.1365913629212108</v>
      </c>
      <c r="I38" s="20">
        <f t="shared" si="12"/>
        <v>-8.3268316405607674E-4</v>
      </c>
      <c r="J38" s="20">
        <f t="shared" si="12"/>
        <v>-4.2006624019103947E-3</v>
      </c>
      <c r="K38" s="65">
        <f t="shared" si="12"/>
        <v>8.7670171293561718E-3</v>
      </c>
      <c r="L38" s="64">
        <f t="shared" si="13"/>
        <v>1</v>
      </c>
      <c r="M38" s="20">
        <f t="shared" si="14"/>
        <v>16.481749779013864</v>
      </c>
      <c r="N38" s="20">
        <f t="shared" si="14"/>
        <v>-21.610978160101762</v>
      </c>
      <c r="O38" s="20">
        <f t="shared" si="14"/>
        <v>-0.13341094797662939</v>
      </c>
      <c r="P38" s="65">
        <f t="shared" si="14"/>
        <v>-0.71450747040941731</v>
      </c>
    </row>
    <row r="39" spans="1:16" x14ac:dyDescent="0.3">
      <c r="A39" s="15" t="s">
        <v>33</v>
      </c>
      <c r="B39" s="15">
        <v>2844.25</v>
      </c>
      <c r="C39" s="15">
        <v>1473.84</v>
      </c>
      <c r="D39" s="15">
        <v>0</v>
      </c>
      <c r="E39" s="15">
        <v>0</v>
      </c>
      <c r="F39" s="29">
        <v>0</v>
      </c>
      <c r="G39" s="64">
        <f t="shared" si="12"/>
        <v>3.0213426775687467E-2</v>
      </c>
      <c r="H39" s="20">
        <f t="shared" si="12"/>
        <v>2.0083542434700279E-2</v>
      </c>
      <c r="I39" s="20">
        <f t="shared" si="12"/>
        <v>0</v>
      </c>
      <c r="J39" s="20">
        <f t="shared" si="12"/>
        <v>0</v>
      </c>
      <c r="K39" s="65">
        <f t="shared" si="12"/>
        <v>0</v>
      </c>
      <c r="L39" s="64">
        <f t="shared" si="13"/>
        <v>0</v>
      </c>
      <c r="M39" s="20">
        <f t="shared" si="14"/>
        <v>0</v>
      </c>
      <c r="N39" s="20">
        <f t="shared" si="14"/>
        <v>0</v>
      </c>
      <c r="O39" s="20">
        <f t="shared" si="14"/>
        <v>0</v>
      </c>
      <c r="P39" s="65">
        <f t="shared" si="14"/>
        <v>0</v>
      </c>
    </row>
    <row r="40" spans="1:16" x14ac:dyDescent="0.3">
      <c r="A40" s="15" t="s">
        <v>35</v>
      </c>
      <c r="B40" s="16">
        <v>2086.2800000000002</v>
      </c>
      <c r="C40" s="16">
        <v>1786.78</v>
      </c>
      <c r="D40" s="15">
        <v>-9650.81</v>
      </c>
      <c r="E40" s="16">
        <v>1258</v>
      </c>
      <c r="F40" s="30">
        <v>1109.4000000000001</v>
      </c>
      <c r="G40" s="64">
        <f t="shared" si="12"/>
        <v>2.2161788877061179E-2</v>
      </c>
      <c r="H40" s="20">
        <f t="shared" si="12"/>
        <v>2.4347874906009988E-2</v>
      </c>
      <c r="I40" s="20">
        <f t="shared" si="12"/>
        <v>-0.12986533623956084</v>
      </c>
      <c r="J40" s="20">
        <f t="shared" si="12"/>
        <v>1.5945304310682466E-2</v>
      </c>
      <c r="K40" s="65">
        <f t="shared" si="12"/>
        <v>2.0969167158889548E-2</v>
      </c>
      <c r="L40" s="64">
        <f t="shared" si="13"/>
        <v>1</v>
      </c>
      <c r="M40" s="20">
        <f t="shared" si="14"/>
        <v>1.8805480439877411</v>
      </c>
      <c r="N40" s="20">
        <f t="shared" si="14"/>
        <v>1.6105822967369747</v>
      </c>
      <c r="O40" s="20">
        <f t="shared" si="14"/>
        <v>-8.6991256535063979</v>
      </c>
      <c r="P40" s="65">
        <f t="shared" si="14"/>
        <v>1.133946277266991</v>
      </c>
    </row>
    <row r="41" spans="1:16" x14ac:dyDescent="0.3">
      <c r="A41" s="15" t="s">
        <v>36</v>
      </c>
      <c r="B41" s="16">
        <v>16691.990000000002</v>
      </c>
      <c r="C41" s="16">
        <v>-1801.12</v>
      </c>
      <c r="D41" s="16">
        <v>-8509.76</v>
      </c>
      <c r="E41" s="16">
        <v>2037.15</v>
      </c>
      <c r="F41" s="30">
        <v>2042.36</v>
      </c>
      <c r="G41" s="64">
        <f t="shared" si="12"/>
        <v>0.17731290062600247</v>
      </c>
      <c r="H41" s="20">
        <f t="shared" si="12"/>
        <v>-2.4543281462022584E-2</v>
      </c>
      <c r="I41" s="20">
        <f t="shared" si="12"/>
        <v>-0.11451089014476147</v>
      </c>
      <c r="J41" s="20">
        <f t="shared" si="12"/>
        <v>2.5821126133948165E-2</v>
      </c>
      <c r="K41" s="65">
        <f t="shared" si="12"/>
        <v>3.8603378617838156E-2</v>
      </c>
      <c r="L41" s="64">
        <f t="shared" si="13"/>
        <v>1</v>
      </c>
      <c r="M41" s="20">
        <f t="shared" si="14"/>
        <v>8.1728931236412787</v>
      </c>
      <c r="N41" s="20">
        <f t="shared" si="14"/>
        <v>-0.88188174464834801</v>
      </c>
      <c r="O41" s="20">
        <f t="shared" si="14"/>
        <v>-4.1666307604927635</v>
      </c>
      <c r="P41" s="65">
        <f t="shared" si="14"/>
        <v>0.99744902955404546</v>
      </c>
    </row>
    <row r="42" spans="1:16" ht="15" thickBot="1" x14ac:dyDescent="0.35">
      <c r="A42" s="3"/>
      <c r="B42" s="3"/>
      <c r="C42" s="3"/>
      <c r="D42" s="3"/>
      <c r="E42" s="3"/>
      <c r="F42" s="34"/>
      <c r="G42" s="66"/>
      <c r="H42" s="67"/>
      <c r="I42" s="67"/>
      <c r="J42" s="67"/>
      <c r="K42" s="68"/>
      <c r="L42" s="66"/>
      <c r="M42" s="67"/>
      <c r="N42" s="67"/>
      <c r="O42" s="67"/>
      <c r="P42" s="68"/>
    </row>
  </sheetData>
  <mergeCells count="4">
    <mergeCell ref="A1:P1"/>
    <mergeCell ref="A2:F2"/>
    <mergeCell ref="G2:K2"/>
    <mergeCell ref="L2:P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03367-AA4D-4B13-9B14-9B50F13CAC0D}">
  <dimension ref="A1:P41"/>
  <sheetViews>
    <sheetView workbookViewId="0">
      <selection activeCell="G3" activeCellId="1" sqref="A3:A25 G3:K25"/>
    </sheetView>
  </sheetViews>
  <sheetFormatPr defaultRowHeight="14.4" x14ac:dyDescent="0.3"/>
  <cols>
    <col min="1" max="1" width="53.44140625" style="1" bestFit="1" customWidth="1"/>
    <col min="2" max="3" width="9.109375" style="1" bestFit="1" customWidth="1"/>
    <col min="4" max="6" width="9.77734375" style="1" bestFit="1" customWidth="1"/>
    <col min="7" max="11" width="8" style="1" bestFit="1" customWidth="1"/>
    <col min="12" max="12" width="8.109375" style="1" bestFit="1" customWidth="1"/>
    <col min="13" max="13" width="8" style="1" bestFit="1" customWidth="1"/>
    <col min="14" max="14" width="9.6640625" style="1" bestFit="1" customWidth="1"/>
    <col min="15" max="16" width="8.6640625" style="1" bestFit="1" customWidth="1"/>
    <col min="17" max="17" width="20.44140625" style="1" customWidth="1"/>
    <col min="18" max="32" width="8.88671875" style="1"/>
    <col min="33" max="33" width="21.77734375" style="1" customWidth="1"/>
    <col min="34" max="48" width="8.88671875" style="1"/>
    <col min="49" max="49" width="19.77734375" style="1" customWidth="1"/>
    <col min="50" max="64" width="8.88671875" style="1"/>
    <col min="65" max="65" width="19.6640625" style="1" bestFit="1" customWidth="1"/>
    <col min="66" max="80" width="8.88671875" style="1"/>
    <col min="81" max="81" width="19.6640625" style="1" bestFit="1" customWidth="1"/>
    <col min="82" max="16384" width="8.88671875" style="1"/>
  </cols>
  <sheetData>
    <row r="1" spans="1:16" ht="15" thickBot="1" x14ac:dyDescent="0.35">
      <c r="A1" s="203" t="s">
        <v>54</v>
      </c>
      <c r="B1" s="204"/>
      <c r="C1" s="204"/>
      <c r="D1" s="204"/>
      <c r="E1" s="204"/>
      <c r="F1" s="204"/>
      <c r="G1" s="204"/>
      <c r="H1" s="204"/>
      <c r="I1" s="204"/>
      <c r="J1" s="204"/>
      <c r="K1" s="204"/>
      <c r="L1" s="204"/>
      <c r="M1" s="204"/>
      <c r="N1" s="204"/>
      <c r="O1" s="204"/>
      <c r="P1" s="205"/>
    </row>
    <row r="2" spans="1:16" x14ac:dyDescent="0.3">
      <c r="A2" s="206" t="s">
        <v>53</v>
      </c>
      <c r="B2" s="206"/>
      <c r="C2" s="206"/>
      <c r="D2" s="206"/>
      <c r="E2" s="206"/>
      <c r="F2" s="207"/>
      <c r="G2" s="208" t="s">
        <v>39</v>
      </c>
      <c r="H2" s="209"/>
      <c r="I2" s="209"/>
      <c r="J2" s="209"/>
      <c r="K2" s="210"/>
      <c r="L2" s="211" t="s">
        <v>40</v>
      </c>
      <c r="M2" s="212"/>
      <c r="N2" s="212"/>
      <c r="O2" s="212"/>
      <c r="P2" s="213"/>
    </row>
    <row r="3" spans="1:16" x14ac:dyDescent="0.3">
      <c r="A3" s="6" t="s">
        <v>2432</v>
      </c>
      <c r="B3" s="7">
        <v>44986</v>
      </c>
      <c r="C3" s="7">
        <v>44621</v>
      </c>
      <c r="D3" s="7">
        <v>44256</v>
      </c>
      <c r="E3" s="7">
        <v>43891</v>
      </c>
      <c r="F3" s="21">
        <v>43525</v>
      </c>
      <c r="G3" s="38">
        <v>44986</v>
      </c>
      <c r="H3" s="7">
        <v>44621</v>
      </c>
      <c r="I3" s="7">
        <v>44256</v>
      </c>
      <c r="J3" s="7">
        <v>43891</v>
      </c>
      <c r="K3" s="39">
        <v>43525</v>
      </c>
      <c r="L3" s="38">
        <v>43525</v>
      </c>
      <c r="M3" s="7">
        <v>44986</v>
      </c>
      <c r="N3" s="7">
        <v>44621</v>
      </c>
      <c r="O3" s="7">
        <v>44256</v>
      </c>
      <c r="P3" s="39">
        <v>43891</v>
      </c>
    </row>
    <row r="4" spans="1:16" x14ac:dyDescent="0.3">
      <c r="A4" s="5" t="s">
        <v>0</v>
      </c>
      <c r="B4" s="5"/>
      <c r="C4" s="5"/>
      <c r="D4" s="5"/>
      <c r="E4" s="5"/>
      <c r="F4" s="22"/>
      <c r="G4" s="32"/>
      <c r="H4" s="5"/>
      <c r="I4" s="5"/>
      <c r="J4" s="5"/>
      <c r="K4" s="33"/>
      <c r="L4" s="32"/>
      <c r="M4" s="5"/>
      <c r="N4" s="5"/>
      <c r="O4" s="5"/>
      <c r="P4" s="33"/>
    </row>
    <row r="5" spans="1:16" x14ac:dyDescent="0.3">
      <c r="A5" s="8" t="s">
        <v>1</v>
      </c>
      <c r="B5" s="9">
        <v>11485.82</v>
      </c>
      <c r="C5" s="9">
        <v>8231.56</v>
      </c>
      <c r="D5" s="9">
        <v>7153.93</v>
      </c>
      <c r="E5" s="9">
        <v>6409.27</v>
      </c>
      <c r="F5" s="23">
        <v>6566.64</v>
      </c>
      <c r="G5" s="40">
        <f>B5/B$9</f>
        <v>0.72244222761752608</v>
      </c>
      <c r="H5" s="17">
        <f t="shared" ref="H5:K11" si="0">C5/C$9</f>
        <v>0.63225777710185871</v>
      </c>
      <c r="I5" s="17">
        <f t="shared" si="0"/>
        <v>0.60275954343508908</v>
      </c>
      <c r="J5" s="17">
        <f t="shared" si="0"/>
        <v>0.55754454122602437</v>
      </c>
      <c r="K5" s="41">
        <f t="shared" si="0"/>
        <v>0.6052375689996673</v>
      </c>
      <c r="L5" s="40">
        <f>IFERROR(F5/$F5,0)</f>
        <v>1</v>
      </c>
      <c r="M5" s="17">
        <f>IFERROR(B5/$F5,0)</f>
        <v>1.749116747682224</v>
      </c>
      <c r="N5" s="17">
        <f t="shared" ref="N5:P11" si="1">IFERROR(C5/$F5,0)</f>
        <v>1.2535421463640459</v>
      </c>
      <c r="O5" s="17">
        <f t="shared" si="1"/>
        <v>1.0894353885701058</v>
      </c>
      <c r="P5" s="41">
        <f t="shared" si="1"/>
        <v>0.97603492806062153</v>
      </c>
    </row>
    <row r="6" spans="1:16" x14ac:dyDescent="0.3">
      <c r="A6" s="8" t="s">
        <v>2</v>
      </c>
      <c r="B6" s="9">
        <v>4267.05</v>
      </c>
      <c r="C6" s="9">
        <v>4384.7700000000004</v>
      </c>
      <c r="D6" s="9">
        <v>4153.49</v>
      </c>
      <c r="E6" s="9">
        <v>4202.7700000000004</v>
      </c>
      <c r="F6" s="23">
        <v>3689.69</v>
      </c>
      <c r="G6" s="40">
        <f t="shared" ref="G6:G11" si="2">B6/B$9</f>
        <v>0.26839155648925062</v>
      </c>
      <c r="H6" s="17">
        <f t="shared" si="0"/>
        <v>0.33678973770499365</v>
      </c>
      <c r="I6" s="17">
        <f t="shared" si="0"/>
        <v>0.34995530233902311</v>
      </c>
      <c r="J6" s="17">
        <f t="shared" si="0"/>
        <v>0.36560036814309566</v>
      </c>
      <c r="K6" s="41">
        <f t="shared" si="0"/>
        <v>0.34007331085035608</v>
      </c>
      <c r="L6" s="40">
        <f t="shared" ref="L6:L11" si="3">IFERROR(F6/$F6,0)</f>
        <v>1</v>
      </c>
      <c r="M6" s="17">
        <f t="shared" ref="M6:M11" si="4">IFERROR(B6/$F6,0)</f>
        <v>1.1564792706162306</v>
      </c>
      <c r="N6" s="17">
        <f t="shared" si="1"/>
        <v>1.1883843900165056</v>
      </c>
      <c r="O6" s="17">
        <f t="shared" si="1"/>
        <v>1.1257016172090337</v>
      </c>
      <c r="P6" s="41">
        <f t="shared" si="1"/>
        <v>1.1390577528193426</v>
      </c>
    </row>
    <row r="7" spans="1:16" x14ac:dyDescent="0.3">
      <c r="A7" s="8" t="s">
        <v>3</v>
      </c>
      <c r="B7" s="9">
        <v>52.43</v>
      </c>
      <c r="C7" s="8">
        <v>90.7</v>
      </c>
      <c r="D7" s="9">
        <v>315.07</v>
      </c>
      <c r="E7" s="9">
        <v>240.98</v>
      </c>
      <c r="F7" s="23">
        <v>356.42</v>
      </c>
      <c r="G7" s="40">
        <f t="shared" si="2"/>
        <v>3.2977746468242485E-3</v>
      </c>
      <c r="H7" s="17">
        <f t="shared" si="0"/>
        <v>6.9665750335463255E-3</v>
      </c>
      <c r="I7" s="17">
        <f t="shared" si="0"/>
        <v>2.6546450601290968E-2</v>
      </c>
      <c r="J7" s="17">
        <f t="shared" si="0"/>
        <v>2.0962930808757836E-2</v>
      </c>
      <c r="K7" s="41">
        <f t="shared" si="0"/>
        <v>3.2850708176915655E-2</v>
      </c>
      <c r="L7" s="40">
        <f t="shared" si="3"/>
        <v>1</v>
      </c>
      <c r="M7" s="17">
        <f t="shared" si="4"/>
        <v>0.14710173390943268</v>
      </c>
      <c r="N7" s="17">
        <f t="shared" si="1"/>
        <v>0.25447505751641319</v>
      </c>
      <c r="O7" s="17">
        <f t="shared" si="1"/>
        <v>0.88398518601649734</v>
      </c>
      <c r="P7" s="41">
        <f t="shared" si="1"/>
        <v>0.67611245160204247</v>
      </c>
    </row>
    <row r="8" spans="1:16" x14ac:dyDescent="0.3">
      <c r="A8" s="8" t="s">
        <v>4</v>
      </c>
      <c r="B8" s="8">
        <v>93.3</v>
      </c>
      <c r="C8" s="8">
        <v>312.27999999999997</v>
      </c>
      <c r="D8" s="8">
        <v>246.13</v>
      </c>
      <c r="E8" s="8">
        <v>642.51</v>
      </c>
      <c r="F8" s="24">
        <v>236.93</v>
      </c>
      <c r="G8" s="40">
        <f t="shared" si="2"/>
        <v>5.8684412463990534E-3</v>
      </c>
      <c r="H8" s="17">
        <f t="shared" si="0"/>
        <v>2.398591015960139E-2</v>
      </c>
      <c r="I8" s="17">
        <f t="shared" si="0"/>
        <v>2.073786106736835E-2</v>
      </c>
      <c r="J8" s="17">
        <f t="shared" si="0"/>
        <v>5.5892159822122159E-2</v>
      </c>
      <c r="K8" s="41">
        <f t="shared" si="0"/>
        <v>2.183749028774094E-2</v>
      </c>
      <c r="L8" s="40">
        <f t="shared" si="3"/>
        <v>1</v>
      </c>
      <c r="M8" s="17">
        <f t="shared" si="4"/>
        <v>0.39378719453002992</v>
      </c>
      <c r="N8" s="17">
        <f t="shared" si="1"/>
        <v>1.3180264213058708</v>
      </c>
      <c r="O8" s="17">
        <f t="shared" si="1"/>
        <v>1.0388300341873127</v>
      </c>
      <c r="P8" s="41">
        <f t="shared" si="1"/>
        <v>2.7118136158359007</v>
      </c>
    </row>
    <row r="9" spans="1:16" x14ac:dyDescent="0.3">
      <c r="A9" s="8" t="s">
        <v>5</v>
      </c>
      <c r="B9" s="9">
        <v>15898.6</v>
      </c>
      <c r="C9" s="9">
        <v>13019.31</v>
      </c>
      <c r="D9" s="9">
        <v>11868.63</v>
      </c>
      <c r="E9" s="9">
        <v>11495.53</v>
      </c>
      <c r="F9" s="23">
        <v>10849.69</v>
      </c>
      <c r="G9" s="40">
        <f t="shared" si="2"/>
        <v>1</v>
      </c>
      <c r="H9" s="17">
        <f t="shared" si="0"/>
        <v>1</v>
      </c>
      <c r="I9" s="17">
        <f t="shared" si="0"/>
        <v>1</v>
      </c>
      <c r="J9" s="17">
        <f t="shared" si="0"/>
        <v>1</v>
      </c>
      <c r="K9" s="41">
        <f t="shared" si="0"/>
        <v>1</v>
      </c>
      <c r="L9" s="40">
        <f t="shared" si="3"/>
        <v>1</v>
      </c>
      <c r="M9" s="17">
        <f t="shared" si="4"/>
        <v>1.4653506229210236</v>
      </c>
      <c r="N9" s="17">
        <f t="shared" si="1"/>
        <v>1.1999706904068226</v>
      </c>
      <c r="O9" s="17">
        <f t="shared" si="1"/>
        <v>1.0939142040002985</v>
      </c>
      <c r="P9" s="41">
        <f t="shared" si="1"/>
        <v>1.059526124709554</v>
      </c>
    </row>
    <row r="10" spans="1:16" x14ac:dyDescent="0.3">
      <c r="A10" s="8" t="s">
        <v>6</v>
      </c>
      <c r="B10" s="9">
        <v>2280.94</v>
      </c>
      <c r="C10" s="9">
        <v>2652.86</v>
      </c>
      <c r="D10" s="9">
        <v>2626.53</v>
      </c>
      <c r="E10" s="9">
        <v>1650.23</v>
      </c>
      <c r="F10" s="23">
        <v>1548.43</v>
      </c>
      <c r="G10" s="40">
        <f t="shared" si="2"/>
        <v>0.14346797831255581</v>
      </c>
      <c r="H10" s="17">
        <f t="shared" si="0"/>
        <v>0.20376348669783578</v>
      </c>
      <c r="I10" s="17">
        <f t="shared" si="0"/>
        <v>0.22130018376173158</v>
      </c>
      <c r="J10" s="17">
        <f t="shared" si="0"/>
        <v>0.1435540597084258</v>
      </c>
      <c r="K10" s="41">
        <f t="shared" si="0"/>
        <v>0.14271652001117083</v>
      </c>
      <c r="L10" s="40">
        <f t="shared" si="3"/>
        <v>1</v>
      </c>
      <c r="M10" s="17">
        <f t="shared" si="4"/>
        <v>1.4730662671221817</v>
      </c>
      <c r="N10" s="17">
        <f t="shared" si="1"/>
        <v>1.7132579451444367</v>
      </c>
      <c r="O10" s="17">
        <f t="shared" si="1"/>
        <v>1.6962536246391506</v>
      </c>
      <c r="P10" s="41">
        <f t="shared" si="1"/>
        <v>1.065744011676343</v>
      </c>
    </row>
    <row r="11" spans="1:16" ht="15" thickBot="1" x14ac:dyDescent="0.35">
      <c r="A11" s="8" t="s">
        <v>7</v>
      </c>
      <c r="B11" s="9">
        <v>18179.53</v>
      </c>
      <c r="C11" s="9">
        <v>15672.17</v>
      </c>
      <c r="D11" s="9">
        <v>14495.16</v>
      </c>
      <c r="E11" s="9">
        <v>13145.76</v>
      </c>
      <c r="F11" s="23">
        <v>12398.11</v>
      </c>
      <c r="G11" s="42">
        <f t="shared" si="2"/>
        <v>1.1434673493263556</v>
      </c>
      <c r="H11" s="43">
        <f t="shared" si="0"/>
        <v>1.2037634866978357</v>
      </c>
      <c r="I11" s="43">
        <f t="shared" si="0"/>
        <v>1.2213001837617317</v>
      </c>
      <c r="J11" s="43">
        <f t="shared" si="0"/>
        <v>1.1435540597084257</v>
      </c>
      <c r="K11" s="44">
        <f t="shared" si="0"/>
        <v>1.1427155983258508</v>
      </c>
      <c r="L11" s="42">
        <f t="shared" si="3"/>
        <v>1</v>
      </c>
      <c r="M11" s="43">
        <f t="shared" si="4"/>
        <v>1.4663146237612021</v>
      </c>
      <c r="N11" s="43">
        <f t="shared" si="1"/>
        <v>1.2640773472730924</v>
      </c>
      <c r="O11" s="43">
        <f t="shared" si="1"/>
        <v>1.1691427161075356</v>
      </c>
      <c r="P11" s="44">
        <f t="shared" si="1"/>
        <v>1.0603035462663259</v>
      </c>
    </row>
    <row r="12" spans="1:16" ht="15" thickBot="1" x14ac:dyDescent="0.35">
      <c r="A12" s="3"/>
      <c r="B12" s="4"/>
      <c r="C12" s="4"/>
      <c r="D12" s="4"/>
      <c r="E12" s="4"/>
      <c r="F12" s="4"/>
      <c r="G12" s="37"/>
      <c r="H12" s="37"/>
      <c r="I12" s="37"/>
      <c r="J12" s="37"/>
      <c r="K12" s="37"/>
      <c r="L12" s="37"/>
      <c r="M12" s="37"/>
      <c r="N12" s="37"/>
      <c r="O12" s="37"/>
      <c r="P12" s="37"/>
    </row>
    <row r="13" spans="1:16" x14ac:dyDescent="0.3">
      <c r="A13" s="10" t="s">
        <v>8</v>
      </c>
      <c r="B13" s="10"/>
      <c r="C13" s="10"/>
      <c r="D13" s="10"/>
      <c r="E13" s="10"/>
      <c r="F13" s="2"/>
      <c r="G13" s="45"/>
      <c r="H13" s="46"/>
      <c r="I13" s="46"/>
      <c r="J13" s="46"/>
      <c r="K13" s="47"/>
      <c r="L13" s="45"/>
      <c r="M13" s="46"/>
      <c r="N13" s="46"/>
      <c r="O13" s="46"/>
      <c r="P13" s="47"/>
    </row>
    <row r="14" spans="1:16" x14ac:dyDescent="0.3">
      <c r="A14" s="11" t="s">
        <v>9</v>
      </c>
      <c r="B14" s="12">
        <v>8156.79</v>
      </c>
      <c r="C14" s="12">
        <v>6973.96</v>
      </c>
      <c r="D14" s="12">
        <v>6970.18</v>
      </c>
      <c r="E14" s="12">
        <v>7215.73</v>
      </c>
      <c r="F14" s="25">
        <v>7115.15</v>
      </c>
      <c r="G14" s="48">
        <f t="shared" ref="G14:K30" si="5">B14/B$9</f>
        <v>0.51305083466468748</v>
      </c>
      <c r="H14" s="18">
        <f t="shared" si="5"/>
        <v>0.53566279626186031</v>
      </c>
      <c r="I14" s="18">
        <f t="shared" si="5"/>
        <v>0.58727755435968609</v>
      </c>
      <c r="J14" s="18">
        <f t="shared" si="5"/>
        <v>0.62769876639006628</v>
      </c>
      <c r="K14" s="49">
        <f t="shared" si="5"/>
        <v>0.65579293048925813</v>
      </c>
      <c r="L14" s="48">
        <f>IFERROR(F14/$F14,0)</f>
        <v>1</v>
      </c>
      <c r="M14" s="18">
        <f>IFERROR(B14/$F14,0)</f>
        <v>1.1463974758086619</v>
      </c>
      <c r="N14" s="18">
        <f t="shared" ref="N14:P23" si="6">IFERROR(C14/$F14,0)</f>
        <v>0.98015642677947767</v>
      </c>
      <c r="O14" s="18">
        <f t="shared" si="6"/>
        <v>0.97962516601898775</v>
      </c>
      <c r="P14" s="49">
        <f t="shared" si="6"/>
        <v>1.0141360336746239</v>
      </c>
    </row>
    <row r="15" spans="1:16" x14ac:dyDescent="0.3">
      <c r="A15" s="11" t="s">
        <v>10</v>
      </c>
      <c r="B15" s="12">
        <v>2058.12</v>
      </c>
      <c r="C15" s="12">
        <v>2071.36</v>
      </c>
      <c r="D15" s="12">
        <v>2255.7800000000002</v>
      </c>
      <c r="E15" s="12">
        <v>1744.59</v>
      </c>
      <c r="F15" s="25">
        <v>1794.78</v>
      </c>
      <c r="G15" s="48">
        <f t="shared" si="5"/>
        <v>0.12945290780320279</v>
      </c>
      <c r="H15" s="18">
        <f t="shared" si="5"/>
        <v>0.15909906131738166</v>
      </c>
      <c r="I15" s="18">
        <f t="shared" si="5"/>
        <v>0.1900623745116328</v>
      </c>
      <c r="J15" s="18">
        <f t="shared" si="5"/>
        <v>0.15176246767221693</v>
      </c>
      <c r="K15" s="49">
        <f t="shared" si="5"/>
        <v>0.16542223787039076</v>
      </c>
      <c r="L15" s="48">
        <f t="shared" ref="L15:L23" si="7">IFERROR(F15/$F15,0)</f>
        <v>1</v>
      </c>
      <c r="M15" s="18">
        <f t="shared" ref="M15:M23" si="8">IFERROR(B15/$F15,0)</f>
        <v>1.1467255039614883</v>
      </c>
      <c r="N15" s="18">
        <f t="shared" si="6"/>
        <v>1.1541024526682937</v>
      </c>
      <c r="O15" s="18">
        <f t="shared" si="6"/>
        <v>1.2568559934922388</v>
      </c>
      <c r="P15" s="49">
        <f t="shared" si="6"/>
        <v>0.97203556981914219</v>
      </c>
    </row>
    <row r="16" spans="1:16" x14ac:dyDescent="0.3">
      <c r="A16" s="11" t="s">
        <v>11</v>
      </c>
      <c r="B16" s="11">
        <v>262.49</v>
      </c>
      <c r="C16" s="11">
        <v>268.33999999999997</v>
      </c>
      <c r="D16" s="11">
        <v>188.11</v>
      </c>
      <c r="E16" s="11">
        <v>210.95</v>
      </c>
      <c r="F16" s="26">
        <v>241.37</v>
      </c>
      <c r="G16" s="48">
        <f t="shared" si="5"/>
        <v>1.6510258764922698E-2</v>
      </c>
      <c r="H16" s="18">
        <f t="shared" si="5"/>
        <v>2.061092331314025E-2</v>
      </c>
      <c r="I16" s="18">
        <f t="shared" si="5"/>
        <v>1.5849344027069681E-2</v>
      </c>
      <c r="J16" s="18">
        <f t="shared" si="5"/>
        <v>1.8350611063604721E-2</v>
      </c>
      <c r="K16" s="49">
        <f t="shared" si="5"/>
        <v>2.2246718569839324E-2</v>
      </c>
      <c r="L16" s="48">
        <f t="shared" si="7"/>
        <v>1</v>
      </c>
      <c r="M16" s="18">
        <f t="shared" si="8"/>
        <v>1.0875005178771182</v>
      </c>
      <c r="N16" s="18">
        <f t="shared" si="6"/>
        <v>1.1117371670050129</v>
      </c>
      <c r="O16" s="18">
        <f t="shared" si="6"/>
        <v>0.77934291751253271</v>
      </c>
      <c r="P16" s="49">
        <f t="shared" si="6"/>
        <v>0.8739694245349463</v>
      </c>
    </row>
    <row r="17" spans="1:16" x14ac:dyDescent="0.3">
      <c r="A17" s="11" t="s">
        <v>13</v>
      </c>
      <c r="B17" s="12">
        <v>1601.85</v>
      </c>
      <c r="C17" s="12">
        <v>1510.33</v>
      </c>
      <c r="D17" s="12">
        <v>1122.02</v>
      </c>
      <c r="E17" s="12">
        <v>1126.42</v>
      </c>
      <c r="F17" s="25">
        <v>1048.03</v>
      </c>
      <c r="G17" s="48">
        <f t="shared" si="5"/>
        <v>0.10075415445385127</v>
      </c>
      <c r="H17" s="18">
        <f t="shared" si="5"/>
        <v>0.11600691588110276</v>
      </c>
      <c r="I17" s="18">
        <f t="shared" si="5"/>
        <v>9.4536606162632084E-2</v>
      </c>
      <c r="J17" s="18">
        <f t="shared" si="5"/>
        <v>9.7987652591920507E-2</v>
      </c>
      <c r="K17" s="49">
        <f t="shared" si="5"/>
        <v>9.6595386596299057E-2</v>
      </c>
      <c r="L17" s="48">
        <f t="shared" si="7"/>
        <v>1</v>
      </c>
      <c r="M17" s="18">
        <f t="shared" si="8"/>
        <v>1.5284390714006277</v>
      </c>
      <c r="N17" s="18">
        <f t="shared" si="6"/>
        <v>1.4411133269085807</v>
      </c>
      <c r="O17" s="18">
        <f t="shared" si="6"/>
        <v>1.0705991240708759</v>
      </c>
      <c r="P17" s="49">
        <f t="shared" si="6"/>
        <v>1.074797477171455</v>
      </c>
    </row>
    <row r="18" spans="1:16" x14ac:dyDescent="0.3">
      <c r="A18" s="11" t="s">
        <v>14</v>
      </c>
      <c r="B18" s="12">
        <v>3922.46</v>
      </c>
      <c r="C18" s="12">
        <v>3850.03</v>
      </c>
      <c r="D18" s="12">
        <v>3565.91</v>
      </c>
      <c r="E18" s="12">
        <v>3081.96</v>
      </c>
      <c r="F18" s="25">
        <v>3084.18</v>
      </c>
      <c r="G18" s="48">
        <f t="shared" si="5"/>
        <v>0.24671732102197677</v>
      </c>
      <c r="H18" s="18">
        <f t="shared" si="5"/>
        <v>0.29571690051162469</v>
      </c>
      <c r="I18" s="18">
        <f t="shared" si="5"/>
        <v>0.30044832470133453</v>
      </c>
      <c r="J18" s="18">
        <f t="shared" si="5"/>
        <v>0.26810073132774215</v>
      </c>
      <c r="K18" s="49">
        <f t="shared" si="5"/>
        <v>0.28426434303652914</v>
      </c>
      <c r="L18" s="48">
        <f t="shared" si="7"/>
        <v>1</v>
      </c>
      <c r="M18" s="18">
        <f t="shared" si="8"/>
        <v>1.271799959794824</v>
      </c>
      <c r="N18" s="18">
        <f t="shared" si="6"/>
        <v>1.2483155976629121</v>
      </c>
      <c r="O18" s="18">
        <f t="shared" si="6"/>
        <v>1.1561938667652343</v>
      </c>
      <c r="P18" s="49">
        <f t="shared" si="6"/>
        <v>0.99928019765383347</v>
      </c>
    </row>
    <row r="19" spans="1:16" x14ac:dyDescent="0.3">
      <c r="A19" s="11" t="s">
        <v>15</v>
      </c>
      <c r="B19" s="12">
        <v>0</v>
      </c>
      <c r="C19" s="12">
        <v>0</v>
      </c>
      <c r="D19" s="12">
        <v>0</v>
      </c>
      <c r="E19" s="12">
        <v>0</v>
      </c>
      <c r="F19" s="25">
        <v>0.34</v>
      </c>
      <c r="G19" s="48">
        <f t="shared" si="5"/>
        <v>0</v>
      </c>
      <c r="H19" s="18">
        <f t="shared" si="5"/>
        <v>0</v>
      </c>
      <c r="I19" s="18">
        <f t="shared" si="5"/>
        <v>0</v>
      </c>
      <c r="J19" s="18">
        <f t="shared" si="5"/>
        <v>0</v>
      </c>
      <c r="K19" s="49">
        <f t="shared" si="5"/>
        <v>3.1337300881407674E-5</v>
      </c>
      <c r="L19" s="48">
        <f t="shared" si="7"/>
        <v>1</v>
      </c>
      <c r="M19" s="18">
        <f t="shared" si="8"/>
        <v>0</v>
      </c>
      <c r="N19" s="18">
        <f t="shared" si="6"/>
        <v>0</v>
      </c>
      <c r="O19" s="18">
        <f t="shared" si="6"/>
        <v>0</v>
      </c>
      <c r="P19" s="49">
        <f t="shared" si="6"/>
        <v>0</v>
      </c>
    </row>
    <row r="20" spans="1:16" x14ac:dyDescent="0.3">
      <c r="A20" s="11" t="s">
        <v>16</v>
      </c>
      <c r="B20" s="12">
        <v>0</v>
      </c>
      <c r="C20" s="12">
        <v>0</v>
      </c>
      <c r="D20" s="12">
        <v>0</v>
      </c>
      <c r="E20" s="12">
        <v>0</v>
      </c>
      <c r="F20" s="25">
        <v>-345.44</v>
      </c>
      <c r="G20" s="48">
        <f t="shared" ref="G20" si="9">B20/B$9</f>
        <v>0</v>
      </c>
      <c r="H20" s="18">
        <f t="shared" ref="H20" si="10">C20/C$9</f>
        <v>0</v>
      </c>
      <c r="I20" s="18">
        <f t="shared" ref="I20" si="11">D20/D$9</f>
        <v>0</v>
      </c>
      <c r="J20" s="18">
        <f t="shared" ref="J20" si="12">E20/E$9</f>
        <v>0</v>
      </c>
      <c r="K20" s="49">
        <f t="shared" ref="K20" si="13">F20/F$9</f>
        <v>-3.183869769551019E-2</v>
      </c>
      <c r="L20" s="48">
        <f t="shared" ref="L20" si="14">IFERROR(F20/$F20,0)</f>
        <v>1</v>
      </c>
      <c r="M20" s="18">
        <f t="shared" ref="M20" si="15">IFERROR(B20/$F20,0)</f>
        <v>0</v>
      </c>
      <c r="N20" s="18">
        <f t="shared" ref="N20" si="16">IFERROR(C20/$F20,0)</f>
        <v>0</v>
      </c>
      <c r="O20" s="18">
        <f t="shared" ref="O20" si="17">IFERROR(D20/$F20,0)</f>
        <v>0</v>
      </c>
      <c r="P20" s="49">
        <f t="shared" ref="P20" si="18">IFERROR(E20/$F20,0)</f>
        <v>0</v>
      </c>
    </row>
    <row r="21" spans="1:16" x14ac:dyDescent="0.3">
      <c r="A21" s="11" t="s">
        <v>18</v>
      </c>
      <c r="B21" s="12">
        <v>3497.48</v>
      </c>
      <c r="C21" s="12">
        <v>3696.54</v>
      </c>
      <c r="D21" s="12">
        <v>3407.66</v>
      </c>
      <c r="E21" s="12">
        <v>2458.75</v>
      </c>
      <c r="F21" s="25">
        <v>7326.93</v>
      </c>
      <c r="G21" s="48">
        <f t="shared" si="5"/>
        <v>0.2199866654925591</v>
      </c>
      <c r="H21" s="18">
        <f t="shared" si="5"/>
        <v>0.28392748924482175</v>
      </c>
      <c r="I21" s="18">
        <f t="shared" si="5"/>
        <v>0.28711485655884461</v>
      </c>
      <c r="J21" s="18">
        <f t="shared" si="5"/>
        <v>0.21388748496154592</v>
      </c>
      <c r="K21" s="49">
        <f t="shared" si="5"/>
        <v>0.675312382197095</v>
      </c>
      <c r="L21" s="48">
        <f t="shared" si="7"/>
        <v>1</v>
      </c>
      <c r="M21" s="18">
        <f t="shared" si="8"/>
        <v>0.47734590067054006</v>
      </c>
      <c r="N21" s="18">
        <f t="shared" si="6"/>
        <v>0.50451416896298995</v>
      </c>
      <c r="O21" s="18">
        <f t="shared" si="6"/>
        <v>0.46508701461594415</v>
      </c>
      <c r="P21" s="49">
        <f t="shared" si="6"/>
        <v>0.33557711074078772</v>
      </c>
    </row>
    <row r="22" spans="1:16" x14ac:dyDescent="0.3">
      <c r="A22" s="11" t="s">
        <v>19</v>
      </c>
      <c r="B22" s="12">
        <v>3497.48</v>
      </c>
      <c r="C22" s="12">
        <v>3696.54</v>
      </c>
      <c r="D22" s="12">
        <v>3407.66</v>
      </c>
      <c r="E22" s="12">
        <v>2458.75</v>
      </c>
      <c r="F22" s="25">
        <v>6981.83</v>
      </c>
      <c r="G22" s="48">
        <f t="shared" si="5"/>
        <v>0.2199866654925591</v>
      </c>
      <c r="H22" s="18">
        <f t="shared" si="5"/>
        <v>0.28392748924482175</v>
      </c>
      <c r="I22" s="18">
        <f t="shared" si="5"/>
        <v>0.28711485655884461</v>
      </c>
      <c r="J22" s="18">
        <f t="shared" si="5"/>
        <v>0.21388748496154592</v>
      </c>
      <c r="K22" s="49">
        <f t="shared" si="5"/>
        <v>0.64350502180246616</v>
      </c>
      <c r="L22" s="48">
        <f t="shared" si="7"/>
        <v>1</v>
      </c>
      <c r="M22" s="18">
        <f t="shared" si="8"/>
        <v>0.50094029788751659</v>
      </c>
      <c r="N22" s="18">
        <f t="shared" si="6"/>
        <v>0.52945144754312268</v>
      </c>
      <c r="O22" s="18">
        <f t="shared" si="6"/>
        <v>0.48807547591390793</v>
      </c>
      <c r="P22" s="49">
        <f t="shared" si="6"/>
        <v>0.35216411743053039</v>
      </c>
    </row>
    <row r="23" spans="1:16" ht="15" thickBot="1" x14ac:dyDescent="0.35">
      <c r="A23" s="11" t="s">
        <v>20</v>
      </c>
      <c r="B23" s="12">
        <v>15576.74</v>
      </c>
      <c r="C23" s="12">
        <v>14520.53</v>
      </c>
      <c r="D23" s="12">
        <v>13943.75</v>
      </c>
      <c r="E23" s="12">
        <v>12756.44</v>
      </c>
      <c r="F23" s="25">
        <v>17181.16</v>
      </c>
      <c r="G23" s="50">
        <f t="shared" si="5"/>
        <v>0.97975545016542331</v>
      </c>
      <c r="H23" s="51">
        <f t="shared" si="5"/>
        <v>1.1153071860183068</v>
      </c>
      <c r="I23" s="51">
        <f t="shared" si="5"/>
        <v>1.1748407356198651</v>
      </c>
      <c r="J23" s="51">
        <f t="shared" si="5"/>
        <v>1.1096869826793545</v>
      </c>
      <c r="K23" s="52">
        <f t="shared" si="5"/>
        <v>1.5835622953282535</v>
      </c>
      <c r="L23" s="50">
        <f t="shared" si="7"/>
        <v>1</v>
      </c>
      <c r="M23" s="51">
        <f t="shared" si="8"/>
        <v>0.90661748100826722</v>
      </c>
      <c r="N23" s="51">
        <f t="shared" si="6"/>
        <v>0.84514258641442142</v>
      </c>
      <c r="O23" s="51">
        <f t="shared" si="6"/>
        <v>0.81157209408445063</v>
      </c>
      <c r="P23" s="52">
        <f t="shared" si="6"/>
        <v>0.74246674846168714</v>
      </c>
    </row>
    <row r="24" spans="1:16" ht="15" thickBot="1" x14ac:dyDescent="0.35">
      <c r="A24" s="3"/>
      <c r="B24" s="4"/>
      <c r="C24" s="4"/>
      <c r="D24" s="4"/>
      <c r="E24" s="4"/>
      <c r="F24" s="4"/>
      <c r="G24" s="37"/>
      <c r="H24" s="37"/>
      <c r="I24" s="37"/>
      <c r="J24" s="37"/>
      <c r="K24" s="37"/>
      <c r="L24" s="37"/>
      <c r="M24" s="37"/>
      <c r="N24" s="37"/>
      <c r="O24" s="37"/>
      <c r="P24" s="37"/>
    </row>
    <row r="25" spans="1:16" x14ac:dyDescent="0.3">
      <c r="A25" s="13" t="s">
        <v>21</v>
      </c>
      <c r="B25" s="14">
        <v>2602.79</v>
      </c>
      <c r="C25" s="14">
        <v>1151.6400000000001</v>
      </c>
      <c r="D25" s="14">
        <v>551.41</v>
      </c>
      <c r="E25" s="14">
        <v>389.32</v>
      </c>
      <c r="F25" s="27">
        <v>-4783.05</v>
      </c>
      <c r="G25" s="53">
        <f t="shared" si="5"/>
        <v>0.1637118991609324</v>
      </c>
      <c r="H25" s="54">
        <f t="shared" si="5"/>
        <v>8.8456300679529115E-2</v>
      </c>
      <c r="I25" s="54">
        <f t="shared" si="5"/>
        <v>4.6459448141866415E-2</v>
      </c>
      <c r="J25" s="54">
        <f t="shared" si="5"/>
        <v>3.3867077029071296E-2</v>
      </c>
      <c r="K25" s="55">
        <f t="shared" si="5"/>
        <v>-0.44084669700240281</v>
      </c>
      <c r="L25" s="53">
        <f>IFERROR(F25/$F25,0)</f>
        <v>1</v>
      </c>
      <c r="M25" s="54">
        <f>IFERROR(B25/$F25,0)</f>
        <v>-0.54416951526745483</v>
      </c>
      <c r="N25" s="54">
        <f t="shared" ref="N25:P30" si="19">IFERROR(C25/$F25,0)</f>
        <v>-0.24077523755762537</v>
      </c>
      <c r="O25" s="54">
        <f t="shared" si="19"/>
        <v>-0.11528418059606317</v>
      </c>
      <c r="P25" s="55">
        <f t="shared" si="19"/>
        <v>-8.1395762118313619E-2</v>
      </c>
    </row>
    <row r="26" spans="1:16" x14ac:dyDescent="0.3">
      <c r="A26" s="13" t="s">
        <v>22</v>
      </c>
      <c r="B26" s="14">
        <v>2602.79</v>
      </c>
      <c r="C26" s="14">
        <v>1151.6400000000001</v>
      </c>
      <c r="D26" s="14">
        <v>551.41</v>
      </c>
      <c r="E26" s="14">
        <v>389.32</v>
      </c>
      <c r="F26" s="27">
        <v>-4783.05</v>
      </c>
      <c r="G26" s="56">
        <f t="shared" si="5"/>
        <v>0.1637118991609324</v>
      </c>
      <c r="H26" s="19">
        <f t="shared" si="5"/>
        <v>8.8456300679529115E-2</v>
      </c>
      <c r="I26" s="19">
        <f t="shared" si="5"/>
        <v>4.6459448141866415E-2</v>
      </c>
      <c r="J26" s="19">
        <f t="shared" si="5"/>
        <v>3.3867077029071296E-2</v>
      </c>
      <c r="K26" s="57">
        <f t="shared" si="5"/>
        <v>-0.44084669700240281</v>
      </c>
      <c r="L26" s="56">
        <f t="shared" ref="L26:L30" si="20">IFERROR(F26/$F26,0)</f>
        <v>1</v>
      </c>
      <c r="M26" s="19">
        <f t="shared" ref="M26:M30" si="21">IFERROR(B26/$F26,0)</f>
        <v>-0.54416951526745483</v>
      </c>
      <c r="N26" s="19">
        <f t="shared" si="19"/>
        <v>-0.24077523755762537</v>
      </c>
      <c r="O26" s="19">
        <f t="shared" si="19"/>
        <v>-0.11528418059606317</v>
      </c>
      <c r="P26" s="57">
        <f t="shared" si="19"/>
        <v>-8.1395762118313619E-2</v>
      </c>
    </row>
    <row r="27" spans="1:16" x14ac:dyDescent="0.3">
      <c r="A27" s="13" t="s">
        <v>24</v>
      </c>
      <c r="B27" s="13">
        <v>2.21</v>
      </c>
      <c r="C27" s="13">
        <v>1.79</v>
      </c>
      <c r="D27" s="13">
        <v>20.059999999999999</v>
      </c>
      <c r="E27" s="13">
        <v>9.52</v>
      </c>
      <c r="F27" s="28">
        <v>19.8</v>
      </c>
      <c r="G27" s="56">
        <f t="shared" si="5"/>
        <v>1.390059502094524E-4</v>
      </c>
      <c r="H27" s="19">
        <f t="shared" si="5"/>
        <v>1.3748808500604103E-4</v>
      </c>
      <c r="I27" s="19">
        <f t="shared" si="5"/>
        <v>1.6901698005582784E-3</v>
      </c>
      <c r="J27" s="19">
        <f t="shared" si="5"/>
        <v>8.2814798447744466E-4</v>
      </c>
      <c r="K27" s="57">
        <f t="shared" si="5"/>
        <v>1.8249369336819762E-3</v>
      </c>
      <c r="L27" s="56">
        <f t="shared" si="20"/>
        <v>1</v>
      </c>
      <c r="M27" s="19">
        <f t="shared" si="21"/>
        <v>0.11161616161616161</v>
      </c>
      <c r="N27" s="19">
        <f t="shared" si="19"/>
        <v>9.0404040404040403E-2</v>
      </c>
      <c r="O27" s="19">
        <f t="shared" si="19"/>
        <v>1.0131313131313131</v>
      </c>
      <c r="P27" s="57">
        <f t="shared" si="19"/>
        <v>0.4808080808080808</v>
      </c>
    </row>
    <row r="28" spans="1:16" x14ac:dyDescent="0.3">
      <c r="A28" s="13" t="s">
        <v>25</v>
      </c>
      <c r="B28" s="14">
        <v>2605</v>
      </c>
      <c r="C28" s="14">
        <v>1153.43</v>
      </c>
      <c r="D28" s="14">
        <v>571.46</v>
      </c>
      <c r="E28" s="14">
        <v>398.84</v>
      </c>
      <c r="F28" s="27">
        <v>-4763.25</v>
      </c>
      <c r="G28" s="56">
        <f t="shared" si="5"/>
        <v>0.16385090511114186</v>
      </c>
      <c r="H28" s="19">
        <f t="shared" si="5"/>
        <v>8.859378876453515E-2</v>
      </c>
      <c r="I28" s="19">
        <f t="shared" si="5"/>
        <v>4.8148775385196109E-2</v>
      </c>
      <c r="J28" s="19">
        <f t="shared" si="5"/>
        <v>3.4695225013548742E-2</v>
      </c>
      <c r="K28" s="57">
        <f t="shared" si="5"/>
        <v>-0.43902176006872085</v>
      </c>
      <c r="L28" s="56">
        <f t="shared" si="20"/>
        <v>1</v>
      </c>
      <c r="M28" s="19">
        <f t="shared" si="21"/>
        <v>-0.54689550202067916</v>
      </c>
      <c r="N28" s="19">
        <f t="shared" si="19"/>
        <v>-0.24215189209048446</v>
      </c>
      <c r="O28" s="19">
        <f t="shared" si="19"/>
        <v>-0.11997270771007192</v>
      </c>
      <c r="P28" s="57">
        <f t="shared" si="19"/>
        <v>-8.373274549939641E-2</v>
      </c>
    </row>
    <row r="29" spans="1:16" x14ac:dyDescent="0.3">
      <c r="A29" s="13" t="s">
        <v>26</v>
      </c>
      <c r="B29" s="14">
        <v>590.17999999999995</v>
      </c>
      <c r="C29" s="13">
        <v>167.96</v>
      </c>
      <c r="D29" s="14">
        <v>-7254.92</v>
      </c>
      <c r="E29" s="14">
        <v>-7275.97</v>
      </c>
      <c r="F29" s="27">
        <v>-2479.96</v>
      </c>
      <c r="G29" s="56">
        <f t="shared" si="5"/>
        <v>3.7121507554124258E-2</v>
      </c>
      <c r="H29" s="19">
        <f t="shared" si="5"/>
        <v>1.2900837294756788E-2</v>
      </c>
      <c r="I29" s="19">
        <f t="shared" si="5"/>
        <v>-0.6112685288866534</v>
      </c>
      <c r="J29" s="19">
        <f t="shared" si="5"/>
        <v>-0.63293906414058332</v>
      </c>
      <c r="K29" s="57">
        <f t="shared" si="5"/>
        <v>-0.22857427262898755</v>
      </c>
      <c r="L29" s="56">
        <f t="shared" si="20"/>
        <v>1</v>
      </c>
      <c r="M29" s="19">
        <f t="shared" si="21"/>
        <v>-0.23797964483298115</v>
      </c>
      <c r="N29" s="19">
        <f t="shared" si="19"/>
        <v>-6.7726898820948733E-2</v>
      </c>
      <c r="O29" s="19">
        <f t="shared" si="19"/>
        <v>2.9254181519056757</v>
      </c>
      <c r="P29" s="57">
        <f t="shared" si="19"/>
        <v>2.9339061920353555</v>
      </c>
    </row>
    <row r="30" spans="1:16" ht="15" thickBot="1" x14ac:dyDescent="0.35">
      <c r="A30" s="13" t="s">
        <v>27</v>
      </c>
      <c r="B30" s="14">
        <v>3195.19</v>
      </c>
      <c r="C30" s="14">
        <v>1321.39</v>
      </c>
      <c r="D30" s="14">
        <v>-6683.45</v>
      </c>
      <c r="E30" s="14">
        <v>-6877.13</v>
      </c>
      <c r="F30" s="27">
        <v>-7243.21</v>
      </c>
      <c r="G30" s="58">
        <f t="shared" si="5"/>
        <v>0.20097304165146618</v>
      </c>
      <c r="H30" s="59">
        <f t="shared" si="5"/>
        <v>0.10149462605929194</v>
      </c>
      <c r="I30" s="59">
        <f t="shared" si="5"/>
        <v>-0.56311891094422861</v>
      </c>
      <c r="J30" s="59">
        <f t="shared" si="5"/>
        <v>-0.5982438391270346</v>
      </c>
      <c r="K30" s="60">
        <f t="shared" si="5"/>
        <v>-0.6675960326977084</v>
      </c>
      <c r="L30" s="58">
        <f t="shared" si="20"/>
        <v>1</v>
      </c>
      <c r="M30" s="59">
        <f t="shared" si="21"/>
        <v>-0.44112900219653994</v>
      </c>
      <c r="N30" s="59">
        <f t="shared" si="19"/>
        <v>-0.18243154623433533</v>
      </c>
      <c r="O30" s="59">
        <f t="shared" si="19"/>
        <v>0.92271934680894241</v>
      </c>
      <c r="P30" s="60">
        <f t="shared" si="19"/>
        <v>0.94945887251646721</v>
      </c>
    </row>
    <row r="31" spans="1:16" x14ac:dyDescent="0.3">
      <c r="A31" s="3"/>
      <c r="B31" s="3"/>
      <c r="C31" s="3"/>
      <c r="D31" s="3"/>
      <c r="E31" s="3"/>
      <c r="F31" s="3"/>
      <c r="G31" s="3"/>
      <c r="H31" s="3"/>
      <c r="I31" s="3"/>
      <c r="J31" s="3"/>
      <c r="K31" s="3"/>
      <c r="L31" s="31"/>
      <c r="M31" s="31"/>
      <c r="N31" s="31"/>
      <c r="O31" s="31"/>
      <c r="P31" s="31"/>
    </row>
    <row r="32" spans="1:16" ht="15" thickBot="1" x14ac:dyDescent="0.35">
      <c r="A32" s="15" t="s">
        <v>28</v>
      </c>
      <c r="B32" s="15"/>
      <c r="C32" s="15"/>
      <c r="D32" s="15"/>
      <c r="E32" s="15"/>
      <c r="F32" s="15"/>
      <c r="G32" s="35"/>
      <c r="H32" s="36"/>
      <c r="I32" s="36"/>
      <c r="J32" s="36"/>
      <c r="K32" s="36"/>
      <c r="L32" s="36"/>
      <c r="M32" s="36"/>
      <c r="N32" s="36"/>
      <c r="O32" s="36"/>
      <c r="P32" s="36"/>
    </row>
    <row r="33" spans="1:16" x14ac:dyDescent="0.3">
      <c r="A33" s="15" t="s">
        <v>29</v>
      </c>
      <c r="B33" s="16">
        <v>650.51</v>
      </c>
      <c r="C33" s="15">
        <v>287.88</v>
      </c>
      <c r="D33" s="15">
        <v>137.56</v>
      </c>
      <c r="E33" s="15">
        <v>97.15</v>
      </c>
      <c r="F33" s="29">
        <v>0</v>
      </c>
      <c r="G33" s="61">
        <f t="shared" ref="G33:K40" si="22">B33/B$9</f>
        <v>4.09161812989823E-2</v>
      </c>
      <c r="H33" s="62">
        <f t="shared" si="22"/>
        <v>2.211177090030117E-2</v>
      </c>
      <c r="I33" s="62">
        <f t="shared" si="22"/>
        <v>1.1590217236530248E-2</v>
      </c>
      <c r="J33" s="62">
        <f t="shared" si="22"/>
        <v>8.4511109970571169E-3</v>
      </c>
      <c r="K33" s="63">
        <f t="shared" si="22"/>
        <v>0</v>
      </c>
      <c r="L33" s="61">
        <f t="shared" ref="L33:L40" si="23">IFERROR(F33/$F33,0)</f>
        <v>0</v>
      </c>
      <c r="M33" s="62">
        <f t="shared" ref="M33:P40" si="24">IFERROR(B33/$F33,0)</f>
        <v>0</v>
      </c>
      <c r="N33" s="62">
        <f t="shared" si="24"/>
        <v>0</v>
      </c>
      <c r="O33" s="62">
        <f t="shared" si="24"/>
        <v>0</v>
      </c>
      <c r="P33" s="63">
        <f t="shared" si="24"/>
        <v>0</v>
      </c>
    </row>
    <row r="34" spans="1:16" x14ac:dyDescent="0.3">
      <c r="A34" s="15" t="s">
        <v>30</v>
      </c>
      <c r="B34" s="15">
        <v>12.29</v>
      </c>
      <c r="C34" s="15">
        <v>83.69</v>
      </c>
      <c r="D34" s="15">
        <v>184.53</v>
      </c>
      <c r="E34" s="15">
        <v>53.64</v>
      </c>
      <c r="F34" s="29">
        <v>0</v>
      </c>
      <c r="G34" s="64">
        <f t="shared" si="22"/>
        <v>7.7302403985256556E-4</v>
      </c>
      <c r="H34" s="20">
        <f t="shared" si="22"/>
        <v>6.4281440414276948E-3</v>
      </c>
      <c r="I34" s="20">
        <f t="shared" si="22"/>
        <v>1.5547708539233257E-2</v>
      </c>
      <c r="J34" s="20">
        <f t="shared" si="22"/>
        <v>4.66616154279098E-3</v>
      </c>
      <c r="K34" s="65">
        <f t="shared" si="22"/>
        <v>0</v>
      </c>
      <c r="L34" s="64">
        <f t="shared" si="23"/>
        <v>0</v>
      </c>
      <c r="M34" s="20">
        <f t="shared" si="24"/>
        <v>0</v>
      </c>
      <c r="N34" s="20">
        <f t="shared" si="24"/>
        <v>0</v>
      </c>
      <c r="O34" s="20">
        <f t="shared" si="24"/>
        <v>0</v>
      </c>
      <c r="P34" s="65">
        <f t="shared" si="24"/>
        <v>0</v>
      </c>
    </row>
    <row r="35" spans="1:16" x14ac:dyDescent="0.3">
      <c r="A35" s="15" t="s">
        <v>38</v>
      </c>
      <c r="B35" s="15">
        <v>0</v>
      </c>
      <c r="C35" s="15">
        <v>0</v>
      </c>
      <c r="D35" s="15">
        <v>-7349.5</v>
      </c>
      <c r="E35" s="15">
        <v>0</v>
      </c>
      <c r="F35" s="29">
        <v>0</v>
      </c>
      <c r="G35" s="64">
        <f t="shared" si="22"/>
        <v>0</v>
      </c>
      <c r="H35" s="20">
        <f t="shared" si="22"/>
        <v>0</v>
      </c>
      <c r="I35" s="20">
        <f t="shared" si="22"/>
        <v>-0.61923743515468932</v>
      </c>
      <c r="J35" s="20">
        <f t="shared" si="22"/>
        <v>0</v>
      </c>
      <c r="K35" s="65">
        <f t="shared" si="22"/>
        <v>0</v>
      </c>
      <c r="L35" s="64">
        <f t="shared" si="23"/>
        <v>0</v>
      </c>
      <c r="M35" s="20">
        <f t="shared" si="24"/>
        <v>0</v>
      </c>
      <c r="N35" s="20">
        <f t="shared" si="24"/>
        <v>0</v>
      </c>
      <c r="O35" s="20">
        <f t="shared" si="24"/>
        <v>0</v>
      </c>
      <c r="P35" s="65">
        <f t="shared" si="24"/>
        <v>0</v>
      </c>
    </row>
    <row r="36" spans="1:16" x14ac:dyDescent="0.3">
      <c r="A36" s="15" t="s">
        <v>31</v>
      </c>
      <c r="B36" s="15">
        <v>0</v>
      </c>
      <c r="C36" s="15">
        <v>23.1</v>
      </c>
      <c r="D36" s="15">
        <v>176</v>
      </c>
      <c r="E36" s="15">
        <v>227</v>
      </c>
      <c r="F36" s="29">
        <v>0</v>
      </c>
      <c r="G36" s="64">
        <f t="shared" si="22"/>
        <v>0</v>
      </c>
      <c r="H36" s="20">
        <f t="shared" si="22"/>
        <v>1.7742875774522614E-3</v>
      </c>
      <c r="I36" s="20">
        <f t="shared" si="22"/>
        <v>1.4829007223243122E-2</v>
      </c>
      <c r="J36" s="20">
        <f t="shared" si="22"/>
        <v>1.974680593239285E-2</v>
      </c>
      <c r="K36" s="65">
        <f t="shared" si="22"/>
        <v>0</v>
      </c>
      <c r="L36" s="64">
        <f t="shared" si="23"/>
        <v>0</v>
      </c>
      <c r="M36" s="20">
        <f t="shared" si="24"/>
        <v>0</v>
      </c>
      <c r="N36" s="20">
        <f t="shared" si="24"/>
        <v>0</v>
      </c>
      <c r="O36" s="20">
        <f t="shared" si="24"/>
        <v>0</v>
      </c>
      <c r="P36" s="65">
        <f t="shared" si="24"/>
        <v>0</v>
      </c>
    </row>
    <row r="37" spans="1:16" x14ac:dyDescent="0.3">
      <c r="A37" s="15" t="s">
        <v>32</v>
      </c>
      <c r="B37" s="15">
        <v>0</v>
      </c>
      <c r="C37" s="15">
        <v>0</v>
      </c>
      <c r="D37" s="16">
        <v>0</v>
      </c>
      <c r="E37" s="15">
        <v>0</v>
      </c>
      <c r="F37" s="29">
        <v>32.76</v>
      </c>
      <c r="G37" s="64">
        <f t="shared" si="22"/>
        <v>0</v>
      </c>
      <c r="H37" s="20">
        <f t="shared" si="22"/>
        <v>0</v>
      </c>
      <c r="I37" s="20">
        <f t="shared" si="22"/>
        <v>0</v>
      </c>
      <c r="J37" s="20">
        <f t="shared" si="22"/>
        <v>0</v>
      </c>
      <c r="K37" s="65">
        <f t="shared" si="22"/>
        <v>3.0194411084556328E-3</v>
      </c>
      <c r="L37" s="64">
        <f t="shared" si="23"/>
        <v>1</v>
      </c>
      <c r="M37" s="20">
        <f t="shared" si="24"/>
        <v>0</v>
      </c>
      <c r="N37" s="20">
        <f t="shared" si="24"/>
        <v>0</v>
      </c>
      <c r="O37" s="20">
        <f t="shared" si="24"/>
        <v>0</v>
      </c>
      <c r="P37" s="65">
        <f t="shared" si="24"/>
        <v>0</v>
      </c>
    </row>
    <row r="38" spans="1:16" x14ac:dyDescent="0.3">
      <c r="A38" s="15" t="s">
        <v>33</v>
      </c>
      <c r="B38" s="15">
        <v>874.96</v>
      </c>
      <c r="C38" s="15">
        <v>336.52</v>
      </c>
      <c r="D38" s="15">
        <v>0</v>
      </c>
      <c r="E38" s="15">
        <v>0</v>
      </c>
      <c r="F38" s="29">
        <v>0</v>
      </c>
      <c r="G38" s="64">
        <f t="shared" si="22"/>
        <v>5.5033776558942295E-2</v>
      </c>
      <c r="H38" s="20">
        <f t="shared" si="22"/>
        <v>2.5847759981135712E-2</v>
      </c>
      <c r="I38" s="20">
        <f t="shared" si="22"/>
        <v>0</v>
      </c>
      <c r="J38" s="20">
        <f t="shared" si="22"/>
        <v>0</v>
      </c>
      <c r="K38" s="65">
        <f t="shared" si="22"/>
        <v>0</v>
      </c>
      <c r="L38" s="64">
        <f t="shared" si="23"/>
        <v>0</v>
      </c>
      <c r="M38" s="20">
        <f t="shared" si="24"/>
        <v>0</v>
      </c>
      <c r="N38" s="20">
        <f t="shared" si="24"/>
        <v>0</v>
      </c>
      <c r="O38" s="20">
        <f t="shared" si="24"/>
        <v>0</v>
      </c>
      <c r="P38" s="65">
        <f t="shared" si="24"/>
        <v>0</v>
      </c>
    </row>
    <row r="39" spans="1:16" x14ac:dyDescent="0.3">
      <c r="A39" s="15" t="s">
        <v>35</v>
      </c>
      <c r="B39" s="16">
        <v>1657.42</v>
      </c>
      <c r="C39" s="16">
        <v>590.17999999999995</v>
      </c>
      <c r="D39" s="15">
        <v>167.96</v>
      </c>
      <c r="E39" s="16">
        <v>-7254.92</v>
      </c>
      <c r="F39" s="30">
        <v>-7275.97</v>
      </c>
      <c r="G39" s="64">
        <f t="shared" si="22"/>
        <v>0.10424943076748897</v>
      </c>
      <c r="H39" s="20">
        <f t="shared" si="22"/>
        <v>4.5331127379254349E-2</v>
      </c>
      <c r="I39" s="20">
        <f t="shared" si="22"/>
        <v>1.4151591211454062E-2</v>
      </c>
      <c r="J39" s="20">
        <f t="shared" si="22"/>
        <v>-0.63110791759927554</v>
      </c>
      <c r="K39" s="65">
        <f t="shared" si="22"/>
        <v>-0.67061547380616404</v>
      </c>
      <c r="L39" s="64">
        <f t="shared" si="23"/>
        <v>1</v>
      </c>
      <c r="M39" s="20">
        <f t="shared" si="24"/>
        <v>-0.22779368249181897</v>
      </c>
      <c r="N39" s="20">
        <f t="shared" si="24"/>
        <v>-8.1113583480965409E-2</v>
      </c>
      <c r="O39" s="20">
        <f t="shared" si="24"/>
        <v>-2.3084207329057155E-2</v>
      </c>
      <c r="P39" s="65">
        <f t="shared" si="24"/>
        <v>0.99710691495429471</v>
      </c>
    </row>
    <row r="40" spans="1:16" x14ac:dyDescent="0.3">
      <c r="A40" s="15" t="s">
        <v>36</v>
      </c>
      <c r="B40" s="16">
        <v>3195.19</v>
      </c>
      <c r="C40" s="16">
        <v>1321.39</v>
      </c>
      <c r="D40" s="16">
        <v>-6683.45</v>
      </c>
      <c r="E40" s="16">
        <v>-6877.13</v>
      </c>
      <c r="F40" s="30">
        <v>-7243.21</v>
      </c>
      <c r="G40" s="64">
        <f t="shared" si="22"/>
        <v>0.20097304165146618</v>
      </c>
      <c r="H40" s="20">
        <f t="shared" si="22"/>
        <v>0.10149462605929194</v>
      </c>
      <c r="I40" s="20">
        <f t="shared" si="22"/>
        <v>-0.56311891094422861</v>
      </c>
      <c r="J40" s="20">
        <f t="shared" si="22"/>
        <v>-0.5982438391270346</v>
      </c>
      <c r="K40" s="65">
        <f t="shared" si="22"/>
        <v>-0.6675960326977084</v>
      </c>
      <c r="L40" s="64">
        <f t="shared" si="23"/>
        <v>1</v>
      </c>
      <c r="M40" s="20">
        <f t="shared" si="24"/>
        <v>-0.44112900219653994</v>
      </c>
      <c r="N40" s="20">
        <f t="shared" si="24"/>
        <v>-0.18243154623433533</v>
      </c>
      <c r="O40" s="20">
        <f t="shared" si="24"/>
        <v>0.92271934680894241</v>
      </c>
      <c r="P40" s="65">
        <f t="shared" si="24"/>
        <v>0.94945887251646721</v>
      </c>
    </row>
    <row r="41" spans="1:16" ht="15" thickBot="1" x14ac:dyDescent="0.35">
      <c r="A41" s="3"/>
      <c r="B41" s="3"/>
      <c r="C41" s="3"/>
      <c r="D41" s="3"/>
      <c r="E41" s="3"/>
      <c r="F41" s="34"/>
      <c r="G41" s="66"/>
      <c r="H41" s="67"/>
      <c r="I41" s="67"/>
      <c r="J41" s="67"/>
      <c r="K41" s="68"/>
      <c r="L41" s="66"/>
      <c r="M41" s="67"/>
      <c r="N41" s="67"/>
      <c r="O41" s="67"/>
      <c r="P41" s="68"/>
    </row>
  </sheetData>
  <mergeCells count="4">
    <mergeCell ref="A1:P1"/>
    <mergeCell ref="A2:F2"/>
    <mergeCell ref="G2:K2"/>
    <mergeCell ref="L2:P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27265-627C-4E3D-9B8C-C944B09C643B}">
  <dimension ref="A1:P42"/>
  <sheetViews>
    <sheetView workbookViewId="0">
      <selection activeCell="G3" activeCellId="1" sqref="A3:A25 G3:K25"/>
    </sheetView>
  </sheetViews>
  <sheetFormatPr defaultRowHeight="14.4" x14ac:dyDescent="0.3"/>
  <cols>
    <col min="1" max="1" width="53.44140625" style="1" bestFit="1" customWidth="1"/>
    <col min="2" max="5" width="9.109375" style="1" bestFit="1" customWidth="1"/>
    <col min="6" max="6" width="9.77734375" style="1" bestFit="1" customWidth="1"/>
    <col min="7" max="12" width="8" style="1" bestFit="1" customWidth="1"/>
    <col min="13" max="13" width="9.6640625" style="1" bestFit="1" customWidth="1"/>
    <col min="14" max="15" width="9" style="1" bestFit="1" customWidth="1"/>
    <col min="16" max="16" width="9.6640625" style="1" bestFit="1" customWidth="1"/>
    <col min="17" max="17" width="20.44140625" style="1" customWidth="1"/>
    <col min="18" max="32" width="8.88671875" style="1"/>
    <col min="33" max="33" width="21.77734375" style="1" customWidth="1"/>
    <col min="34" max="48" width="8.88671875" style="1"/>
    <col min="49" max="49" width="19.77734375" style="1" customWidth="1"/>
    <col min="50" max="64" width="8.88671875" style="1"/>
    <col min="65" max="65" width="19.6640625" style="1" bestFit="1" customWidth="1"/>
    <col min="66" max="80" width="8.88671875" style="1"/>
    <col min="81" max="81" width="19.6640625" style="1" bestFit="1" customWidth="1"/>
    <col min="82" max="16384" width="8.88671875" style="1"/>
  </cols>
  <sheetData>
    <row r="1" spans="1:16" ht="15" thickBot="1" x14ac:dyDescent="0.35">
      <c r="A1" s="203" t="s">
        <v>55</v>
      </c>
      <c r="B1" s="204"/>
      <c r="C1" s="204"/>
      <c r="D1" s="204"/>
      <c r="E1" s="204"/>
      <c r="F1" s="204"/>
      <c r="G1" s="204"/>
      <c r="H1" s="204"/>
      <c r="I1" s="204"/>
      <c r="J1" s="204"/>
      <c r="K1" s="204"/>
      <c r="L1" s="204"/>
      <c r="M1" s="204"/>
      <c r="N1" s="204"/>
      <c r="O1" s="204"/>
      <c r="P1" s="205"/>
    </row>
    <row r="2" spans="1:16" x14ac:dyDescent="0.3">
      <c r="A2" s="206" t="s">
        <v>56</v>
      </c>
      <c r="B2" s="206"/>
      <c r="C2" s="206"/>
      <c r="D2" s="206"/>
      <c r="E2" s="206"/>
      <c r="F2" s="207"/>
      <c r="G2" s="208" t="s">
        <v>39</v>
      </c>
      <c r="H2" s="209"/>
      <c r="I2" s="209"/>
      <c r="J2" s="209"/>
      <c r="K2" s="210"/>
      <c r="L2" s="211" t="s">
        <v>40</v>
      </c>
      <c r="M2" s="212"/>
      <c r="N2" s="212"/>
      <c r="O2" s="212"/>
      <c r="P2" s="213"/>
    </row>
    <row r="3" spans="1:16" x14ac:dyDescent="0.3">
      <c r="A3" s="6" t="s">
        <v>2433</v>
      </c>
      <c r="B3" s="7">
        <v>44986</v>
      </c>
      <c r="C3" s="7">
        <v>44621</v>
      </c>
      <c r="D3" s="7">
        <v>44256</v>
      </c>
      <c r="E3" s="7">
        <v>43891</v>
      </c>
      <c r="F3" s="21">
        <v>43525</v>
      </c>
      <c r="G3" s="38">
        <v>44986</v>
      </c>
      <c r="H3" s="7">
        <v>44621</v>
      </c>
      <c r="I3" s="7">
        <v>44256</v>
      </c>
      <c r="J3" s="7">
        <v>43891</v>
      </c>
      <c r="K3" s="39">
        <v>43525</v>
      </c>
      <c r="L3" s="38">
        <v>43525</v>
      </c>
      <c r="M3" s="7">
        <v>44986</v>
      </c>
      <c r="N3" s="7">
        <v>44621</v>
      </c>
      <c r="O3" s="7">
        <v>44256</v>
      </c>
      <c r="P3" s="39">
        <v>43891</v>
      </c>
    </row>
    <row r="4" spans="1:16" x14ac:dyDescent="0.3">
      <c r="A4" s="5" t="s">
        <v>0</v>
      </c>
      <c r="B4" s="5"/>
      <c r="C4" s="5"/>
      <c r="D4" s="5"/>
      <c r="E4" s="5"/>
      <c r="F4" s="22"/>
      <c r="G4" s="32"/>
      <c r="H4" s="5"/>
      <c r="I4" s="5"/>
      <c r="J4" s="5"/>
      <c r="K4" s="33"/>
      <c r="L4" s="32"/>
      <c r="M4" s="5"/>
      <c r="N4" s="5"/>
      <c r="O4" s="5"/>
      <c r="P4" s="33"/>
    </row>
    <row r="5" spans="1:16" x14ac:dyDescent="0.3">
      <c r="A5" s="8" t="s">
        <v>1</v>
      </c>
      <c r="B5" s="9">
        <v>57741.67</v>
      </c>
      <c r="C5" s="9">
        <v>48874.12</v>
      </c>
      <c r="D5" s="9">
        <v>53682.82</v>
      </c>
      <c r="E5" s="9">
        <v>36156.25</v>
      </c>
      <c r="F5" s="23">
        <v>35416.49</v>
      </c>
      <c r="G5" s="40">
        <f>B5/B$9</f>
        <v>0.66487969583612427</v>
      </c>
      <c r="H5" s="17">
        <f t="shared" ref="H5:K11" si="0">C5/C$9</f>
        <v>0.64104075151396556</v>
      </c>
      <c r="I5" s="17">
        <f t="shared" si="0"/>
        <v>0.65573690793781092</v>
      </c>
      <c r="J5" s="17">
        <f t="shared" si="0"/>
        <v>0.65836229596345275</v>
      </c>
      <c r="K5" s="41">
        <f t="shared" si="0"/>
        <v>0.67916470187333411</v>
      </c>
      <c r="L5" s="40">
        <f>IFERROR(F5/$F5,0)</f>
        <v>1</v>
      </c>
      <c r="M5" s="17">
        <f>IFERROR(B5/$F5,0)</f>
        <v>1.6303611679192376</v>
      </c>
      <c r="N5" s="17">
        <f t="shared" ref="N5:P11" si="1">IFERROR(C5/$F5,0)</f>
        <v>1.3799820366162769</v>
      </c>
      <c r="O5" s="17">
        <f t="shared" si="1"/>
        <v>1.5157577727211251</v>
      </c>
      <c r="P5" s="41">
        <f t="shared" si="1"/>
        <v>1.0208874453679628</v>
      </c>
    </row>
    <row r="6" spans="1:16" x14ac:dyDescent="0.3">
      <c r="A6" s="8" t="s">
        <v>2</v>
      </c>
      <c r="B6" s="9">
        <v>26401.79</v>
      </c>
      <c r="C6" s="9">
        <v>24471.01</v>
      </c>
      <c r="D6" s="9">
        <v>25347.01</v>
      </c>
      <c r="E6" s="9">
        <v>16093.74</v>
      </c>
      <c r="F6" s="23">
        <v>14621.85</v>
      </c>
      <c r="G6" s="40">
        <f t="shared" ref="G6:G11" si="2">B6/B$9</f>
        <v>0.3040094632650775</v>
      </c>
      <c r="H6" s="17">
        <f t="shared" si="0"/>
        <v>0.32096566937073778</v>
      </c>
      <c r="I6" s="17">
        <f t="shared" si="0"/>
        <v>0.30961432284795715</v>
      </c>
      <c r="J6" s="17">
        <f t="shared" si="0"/>
        <v>0.29304785803391825</v>
      </c>
      <c r="K6" s="41">
        <f t="shared" si="0"/>
        <v>0.28039606398281175</v>
      </c>
      <c r="L6" s="40">
        <f t="shared" ref="L6:L11" si="3">IFERROR(F6/$F6,0)</f>
        <v>1</v>
      </c>
      <c r="M6" s="17">
        <f t="shared" ref="M6:M11" si="4">IFERROR(B6/$F6,0)</f>
        <v>1.8056395052609622</v>
      </c>
      <c r="N6" s="17">
        <f t="shared" si="1"/>
        <v>1.6735919189432251</v>
      </c>
      <c r="O6" s="17">
        <f t="shared" si="1"/>
        <v>1.7335022586061271</v>
      </c>
      <c r="P6" s="41">
        <f t="shared" si="1"/>
        <v>1.1006637327014024</v>
      </c>
    </row>
    <row r="7" spans="1:16" x14ac:dyDescent="0.3">
      <c r="A7" s="8" t="s">
        <v>3</v>
      </c>
      <c r="B7" s="9">
        <v>1909.98</v>
      </c>
      <c r="C7" s="8">
        <v>2287.88</v>
      </c>
      <c r="D7" s="9">
        <v>1902.42</v>
      </c>
      <c r="E7" s="9">
        <v>2530.73</v>
      </c>
      <c r="F7" s="23">
        <v>1937.19</v>
      </c>
      <c r="G7" s="40">
        <f t="shared" si="2"/>
        <v>2.1992902551191896E-2</v>
      </c>
      <c r="H7" s="17">
        <f t="shared" si="0"/>
        <v>3.0008198911280069E-2</v>
      </c>
      <c r="I7" s="17">
        <f t="shared" si="0"/>
        <v>2.3238105010114044E-2</v>
      </c>
      <c r="J7" s="17">
        <f t="shared" si="0"/>
        <v>4.6081582389312738E-2</v>
      </c>
      <c r="K7" s="41">
        <f t="shared" si="0"/>
        <v>3.7148544895951131E-2</v>
      </c>
      <c r="L7" s="40">
        <f t="shared" si="3"/>
        <v>1</v>
      </c>
      <c r="M7" s="17">
        <f t="shared" si="4"/>
        <v>0.98595388165332254</v>
      </c>
      <c r="N7" s="17">
        <f t="shared" si="1"/>
        <v>1.1810302551634069</v>
      </c>
      <c r="O7" s="17">
        <f t="shared" si="1"/>
        <v>0.98205132175986865</v>
      </c>
      <c r="P7" s="41">
        <f t="shared" si="1"/>
        <v>1.3063922485662223</v>
      </c>
    </row>
    <row r="8" spans="1:16" x14ac:dyDescent="0.3">
      <c r="A8" s="8" t="s">
        <v>4</v>
      </c>
      <c r="B8" s="8">
        <v>791.85</v>
      </c>
      <c r="C8" s="8">
        <v>608.82000000000005</v>
      </c>
      <c r="D8" s="8">
        <v>934.14</v>
      </c>
      <c r="E8" s="8">
        <v>137.75</v>
      </c>
      <c r="F8" s="24">
        <v>171.6</v>
      </c>
      <c r="G8" s="40">
        <f t="shared" si="2"/>
        <v>9.1179383476064167E-3</v>
      </c>
      <c r="H8" s="17">
        <f t="shared" si="0"/>
        <v>7.9853802040166146E-3</v>
      </c>
      <c r="I8" s="17">
        <f t="shared" si="0"/>
        <v>1.1410542053882913E-2</v>
      </c>
      <c r="J8" s="17">
        <f t="shared" si="0"/>
        <v>2.5082636133162486E-3</v>
      </c>
      <c r="K8" s="41">
        <f t="shared" si="0"/>
        <v>3.2906892479030005E-3</v>
      </c>
      <c r="L8" s="40">
        <f t="shared" si="3"/>
        <v>1</v>
      </c>
      <c r="M8" s="17">
        <f t="shared" si="4"/>
        <v>4.61451048951049</v>
      </c>
      <c r="N8" s="17">
        <f t="shared" si="1"/>
        <v>3.5479020979020981</v>
      </c>
      <c r="O8" s="17">
        <f t="shared" si="1"/>
        <v>5.4437062937062937</v>
      </c>
      <c r="P8" s="41">
        <f t="shared" si="1"/>
        <v>0.80273892773892774</v>
      </c>
    </row>
    <row r="9" spans="1:16" x14ac:dyDescent="0.3">
      <c r="A9" s="8" t="s">
        <v>5</v>
      </c>
      <c r="B9" s="9">
        <v>86845.29</v>
      </c>
      <c r="C9" s="9">
        <v>76241.83</v>
      </c>
      <c r="D9" s="9">
        <v>81866.399999999994</v>
      </c>
      <c r="E9" s="9">
        <v>54918.47</v>
      </c>
      <c r="F9" s="23">
        <v>52147.13</v>
      </c>
      <c r="G9" s="40">
        <f t="shared" si="2"/>
        <v>1</v>
      </c>
      <c r="H9" s="17">
        <f t="shared" si="0"/>
        <v>1</v>
      </c>
      <c r="I9" s="17">
        <f t="shared" si="0"/>
        <v>1</v>
      </c>
      <c r="J9" s="17">
        <f t="shared" si="0"/>
        <v>1</v>
      </c>
      <c r="K9" s="41">
        <f t="shared" si="0"/>
        <v>1</v>
      </c>
      <c r="L9" s="40">
        <f t="shared" si="3"/>
        <v>1</v>
      </c>
      <c r="M9" s="17">
        <f t="shared" si="4"/>
        <v>1.6653896388928786</v>
      </c>
      <c r="N9" s="17">
        <f t="shared" si="1"/>
        <v>1.4620522740177648</v>
      </c>
      <c r="O9" s="17">
        <f t="shared" si="1"/>
        <v>1.5699119011918776</v>
      </c>
      <c r="P9" s="41">
        <f t="shared" si="1"/>
        <v>1.0531446313536335</v>
      </c>
    </row>
    <row r="10" spans="1:16" x14ac:dyDescent="0.3">
      <c r="A10" s="8" t="s">
        <v>6</v>
      </c>
      <c r="B10" s="9">
        <v>12239.59</v>
      </c>
      <c r="C10" s="9">
        <v>12097.66</v>
      </c>
      <c r="D10" s="9">
        <v>13124.45</v>
      </c>
      <c r="E10" s="9">
        <v>9387.66</v>
      </c>
      <c r="F10" s="23">
        <v>7367.4</v>
      </c>
      <c r="G10" s="40">
        <f t="shared" si="2"/>
        <v>0.14093556484180086</v>
      </c>
      <c r="H10" s="17">
        <f t="shared" si="0"/>
        <v>0.15867483768424762</v>
      </c>
      <c r="I10" s="17">
        <f t="shared" si="0"/>
        <v>0.16031546519695505</v>
      </c>
      <c r="J10" s="17">
        <f t="shared" si="0"/>
        <v>0.17093811972547668</v>
      </c>
      <c r="K10" s="41">
        <f t="shared" si="0"/>
        <v>0.14128102543706625</v>
      </c>
      <c r="L10" s="40">
        <f t="shared" si="3"/>
        <v>1</v>
      </c>
      <c r="M10" s="17">
        <f t="shared" si="4"/>
        <v>1.6613174254146648</v>
      </c>
      <c r="N10" s="17">
        <f t="shared" si="1"/>
        <v>1.6420528273203574</v>
      </c>
      <c r="O10" s="17">
        <f t="shared" si="1"/>
        <v>1.7814222113635749</v>
      </c>
      <c r="P10" s="41">
        <f t="shared" si="1"/>
        <v>1.2742161413795912</v>
      </c>
    </row>
    <row r="11" spans="1:16" ht="15" thickBot="1" x14ac:dyDescent="0.35">
      <c r="A11" s="8" t="s">
        <v>7</v>
      </c>
      <c r="B11" s="9">
        <v>99084.88</v>
      </c>
      <c r="C11" s="9">
        <v>88339.49</v>
      </c>
      <c r="D11" s="9">
        <v>94990.85</v>
      </c>
      <c r="E11" s="9">
        <v>64306.13</v>
      </c>
      <c r="F11" s="23">
        <v>59514.53</v>
      </c>
      <c r="G11" s="42">
        <f t="shared" si="2"/>
        <v>1.1409355648418009</v>
      </c>
      <c r="H11" s="43">
        <f t="shared" si="0"/>
        <v>1.1586748376842477</v>
      </c>
      <c r="I11" s="43">
        <f t="shared" si="0"/>
        <v>1.1603154651969552</v>
      </c>
      <c r="J11" s="43">
        <f t="shared" si="0"/>
        <v>1.1709381197254767</v>
      </c>
      <c r="K11" s="44">
        <f t="shared" si="0"/>
        <v>1.1412810254370662</v>
      </c>
      <c r="L11" s="42">
        <f t="shared" si="3"/>
        <v>1</v>
      </c>
      <c r="M11" s="43">
        <f t="shared" si="4"/>
        <v>1.6648855329950518</v>
      </c>
      <c r="N11" s="43">
        <f t="shared" si="1"/>
        <v>1.48433483386326</v>
      </c>
      <c r="O11" s="43">
        <f t="shared" si="1"/>
        <v>1.5960951048424648</v>
      </c>
      <c r="P11" s="44">
        <f t="shared" si="1"/>
        <v>1.0805114314101112</v>
      </c>
    </row>
    <row r="12" spans="1:16" ht="15" thickBot="1" x14ac:dyDescent="0.35">
      <c r="A12" s="3"/>
      <c r="B12" s="4"/>
      <c r="C12" s="4"/>
      <c r="D12" s="4"/>
      <c r="E12" s="4"/>
      <c r="F12" s="4"/>
      <c r="G12" s="37"/>
      <c r="H12" s="37"/>
      <c r="I12" s="37"/>
      <c r="J12" s="37"/>
      <c r="K12" s="37"/>
      <c r="L12" s="37"/>
      <c r="M12" s="37"/>
      <c r="N12" s="37"/>
      <c r="O12" s="37"/>
      <c r="P12" s="37"/>
    </row>
    <row r="13" spans="1:16" x14ac:dyDescent="0.3">
      <c r="A13" s="10" t="s">
        <v>8</v>
      </c>
      <c r="B13" s="10"/>
      <c r="C13" s="10"/>
      <c r="D13" s="10"/>
      <c r="E13" s="10"/>
      <c r="F13" s="2"/>
      <c r="G13" s="45"/>
      <c r="H13" s="46"/>
      <c r="I13" s="46"/>
      <c r="J13" s="46"/>
      <c r="K13" s="47"/>
      <c r="L13" s="45"/>
      <c r="M13" s="46"/>
      <c r="N13" s="46"/>
      <c r="O13" s="46"/>
      <c r="P13" s="47"/>
    </row>
    <row r="14" spans="1:16" x14ac:dyDescent="0.3">
      <c r="A14" s="11" t="s">
        <v>9</v>
      </c>
      <c r="B14" s="12">
        <v>51816.99</v>
      </c>
      <c r="C14" s="12">
        <v>46823.08</v>
      </c>
      <c r="D14" s="12">
        <v>50804.58</v>
      </c>
      <c r="E14" s="12">
        <v>36997.47</v>
      </c>
      <c r="F14" s="25">
        <v>34655.660000000003</v>
      </c>
      <c r="G14" s="48">
        <f t="shared" ref="G14:K31" si="5">B14/B$9</f>
        <v>0.59665860981061847</v>
      </c>
      <c r="H14" s="18">
        <f t="shared" si="5"/>
        <v>0.61413898380980625</v>
      </c>
      <c r="I14" s="18">
        <f t="shared" si="5"/>
        <v>0.62057913869426296</v>
      </c>
      <c r="J14" s="18">
        <f t="shared" si="5"/>
        <v>0.67367991133037752</v>
      </c>
      <c r="K14" s="49">
        <f t="shared" si="5"/>
        <v>0.66457463718521048</v>
      </c>
      <c r="L14" s="48">
        <f>IFERROR(F14/$F14,0)</f>
        <v>1</v>
      </c>
      <c r="M14" s="18">
        <f>IFERROR(B14/$F14,0)</f>
        <v>1.4951955899844351</v>
      </c>
      <c r="N14" s="18">
        <f t="shared" ref="N14:P23" si="6">IFERROR(C14/$F14,0)</f>
        <v>1.3510947418112942</v>
      </c>
      <c r="O14" s="18">
        <f t="shared" si="6"/>
        <v>1.4659821801114161</v>
      </c>
      <c r="P14" s="49">
        <f t="shared" si="6"/>
        <v>1.0675736661774728</v>
      </c>
    </row>
    <row r="15" spans="1:16" x14ac:dyDescent="0.3">
      <c r="A15" s="11" t="s">
        <v>10</v>
      </c>
      <c r="B15" s="12">
        <v>14942.59</v>
      </c>
      <c r="C15" s="12">
        <v>11971.93</v>
      </c>
      <c r="D15" s="12">
        <v>12296.72</v>
      </c>
      <c r="E15" s="12">
        <v>7060.02</v>
      </c>
      <c r="F15" s="25">
        <v>7047.54</v>
      </c>
      <c r="G15" s="48">
        <f t="shared" si="5"/>
        <v>0.17205987797380837</v>
      </c>
      <c r="H15" s="18">
        <f t="shared" si="5"/>
        <v>0.15702574295501565</v>
      </c>
      <c r="I15" s="18">
        <f t="shared" si="5"/>
        <v>0.15020472379388858</v>
      </c>
      <c r="J15" s="18">
        <f t="shared" si="5"/>
        <v>0.1285545646118692</v>
      </c>
      <c r="K15" s="49">
        <f t="shared" si="5"/>
        <v>0.1351472267026009</v>
      </c>
      <c r="L15" s="48">
        <f t="shared" ref="L15:L23" si="7">IFERROR(F15/$F15,0)</f>
        <v>1</v>
      </c>
      <c r="M15" s="18">
        <f t="shared" ref="M15:M23" si="8">IFERROR(B15/$F15,0)</f>
        <v>2.1202561461162337</v>
      </c>
      <c r="N15" s="18">
        <f t="shared" si="6"/>
        <v>1.698738850719542</v>
      </c>
      <c r="O15" s="18">
        <f t="shared" si="6"/>
        <v>1.7448244351929894</v>
      </c>
      <c r="P15" s="49">
        <f t="shared" si="6"/>
        <v>1.0017708306728306</v>
      </c>
    </row>
    <row r="16" spans="1:16" x14ac:dyDescent="0.3">
      <c r="A16" s="11" t="s">
        <v>11</v>
      </c>
      <c r="B16" s="11">
        <v>904.87</v>
      </c>
      <c r="C16" s="11">
        <v>896.17</v>
      </c>
      <c r="D16" s="11">
        <v>982.23</v>
      </c>
      <c r="E16" s="11">
        <v>614.44000000000005</v>
      </c>
      <c r="F16" s="26">
        <v>584.01</v>
      </c>
      <c r="G16" s="48">
        <f t="shared" si="5"/>
        <v>1.0419333046155986E-2</v>
      </c>
      <c r="H16" s="18">
        <f t="shared" si="5"/>
        <v>1.1754308625593063E-2</v>
      </c>
      <c r="I16" s="18">
        <f t="shared" si="5"/>
        <v>1.1997962534079917E-2</v>
      </c>
      <c r="J16" s="18">
        <f t="shared" si="5"/>
        <v>1.1188221376159969E-2</v>
      </c>
      <c r="K16" s="49">
        <f t="shared" si="5"/>
        <v>1.1199274054008342E-2</v>
      </c>
      <c r="L16" s="48">
        <f t="shared" si="7"/>
        <v>1</v>
      </c>
      <c r="M16" s="18">
        <f t="shared" si="8"/>
        <v>1.5494084005410866</v>
      </c>
      <c r="N16" s="18">
        <f t="shared" si="6"/>
        <v>1.5345113953528193</v>
      </c>
      <c r="O16" s="18">
        <f t="shared" si="6"/>
        <v>1.6818718857553809</v>
      </c>
      <c r="P16" s="49">
        <f t="shared" si="6"/>
        <v>1.0521052721699973</v>
      </c>
    </row>
    <row r="17" spans="1:16" x14ac:dyDescent="0.3">
      <c r="A17" s="11" t="s">
        <v>13</v>
      </c>
      <c r="B17" s="12">
        <v>8488.2199999999993</v>
      </c>
      <c r="C17" s="12">
        <v>7622.67</v>
      </c>
      <c r="D17" s="12">
        <v>7236.82</v>
      </c>
      <c r="E17" s="12">
        <v>4476.03</v>
      </c>
      <c r="F17" s="25">
        <v>4057.71</v>
      </c>
      <c r="G17" s="48">
        <f t="shared" si="5"/>
        <v>9.7739555017894469E-2</v>
      </c>
      <c r="H17" s="18">
        <f t="shared" si="5"/>
        <v>9.9980155250733088E-2</v>
      </c>
      <c r="I17" s="18">
        <f t="shared" si="5"/>
        <v>8.8397926377610347E-2</v>
      </c>
      <c r="J17" s="18">
        <f t="shared" si="5"/>
        <v>8.1503180988108367E-2</v>
      </c>
      <c r="K17" s="49">
        <f t="shared" si="5"/>
        <v>7.7812719511121703E-2</v>
      </c>
      <c r="L17" s="48">
        <f t="shared" si="7"/>
        <v>1</v>
      </c>
      <c r="M17" s="18">
        <f t="shared" si="8"/>
        <v>2.0918744809264336</v>
      </c>
      <c r="N17" s="18">
        <f t="shared" si="6"/>
        <v>1.8785645105244091</v>
      </c>
      <c r="O17" s="18">
        <f t="shared" si="6"/>
        <v>1.7834739298767037</v>
      </c>
      <c r="P17" s="49">
        <f t="shared" si="6"/>
        <v>1.1030926310653053</v>
      </c>
    </row>
    <row r="18" spans="1:16" x14ac:dyDescent="0.3">
      <c r="A18" s="11" t="s">
        <v>14</v>
      </c>
      <c r="B18" s="12">
        <v>24335.68</v>
      </c>
      <c r="C18" s="12">
        <v>20490.77</v>
      </c>
      <c r="D18" s="12">
        <v>20515.77</v>
      </c>
      <c r="E18" s="12">
        <v>12150.49</v>
      </c>
      <c r="F18" s="25">
        <v>11689.26</v>
      </c>
      <c r="G18" s="48">
        <f t="shared" si="5"/>
        <v>0.28021876603785884</v>
      </c>
      <c r="H18" s="18">
        <f t="shared" si="5"/>
        <v>0.26876020683134177</v>
      </c>
      <c r="I18" s="18">
        <f t="shared" si="5"/>
        <v>0.25060061270557887</v>
      </c>
      <c r="J18" s="18">
        <f t="shared" si="5"/>
        <v>0.22124596697613752</v>
      </c>
      <c r="K18" s="49">
        <f t="shared" si="5"/>
        <v>0.22415922026773094</v>
      </c>
      <c r="L18" s="48">
        <f t="shared" si="7"/>
        <v>1</v>
      </c>
      <c r="M18" s="18">
        <f t="shared" si="8"/>
        <v>2.0818837120570506</v>
      </c>
      <c r="N18" s="18">
        <f t="shared" si="6"/>
        <v>1.7529569878674955</v>
      </c>
      <c r="O18" s="18">
        <f t="shared" si="6"/>
        <v>1.7550957032352774</v>
      </c>
      <c r="P18" s="49">
        <f t="shared" si="6"/>
        <v>1.0394575875632845</v>
      </c>
    </row>
    <row r="19" spans="1:16" x14ac:dyDescent="0.3">
      <c r="A19" s="11" t="s">
        <v>15</v>
      </c>
      <c r="B19" s="12">
        <v>1792.08</v>
      </c>
      <c r="C19" s="12">
        <v>918.5</v>
      </c>
      <c r="D19" s="12">
        <v>1629.93</v>
      </c>
      <c r="E19" s="12">
        <v>463.67</v>
      </c>
      <c r="F19" s="25">
        <v>79.81</v>
      </c>
      <c r="G19" s="48">
        <f t="shared" si="5"/>
        <v>2.0635315973957829E-2</v>
      </c>
      <c r="H19" s="18">
        <f t="shared" si="5"/>
        <v>1.2047192466392792E-2</v>
      </c>
      <c r="I19" s="18">
        <f t="shared" si="5"/>
        <v>1.9909633256134388E-2</v>
      </c>
      <c r="J19" s="18">
        <f t="shared" si="5"/>
        <v>8.4428790532584033E-3</v>
      </c>
      <c r="K19" s="49">
        <f t="shared" si="5"/>
        <v>1.5304773244471941E-3</v>
      </c>
      <c r="L19" s="48">
        <f t="shared" si="7"/>
        <v>1</v>
      </c>
      <c r="M19" s="18">
        <f t="shared" si="8"/>
        <v>22.454329031449692</v>
      </c>
      <c r="N19" s="18">
        <f t="shared" si="6"/>
        <v>11.508582884350332</v>
      </c>
      <c r="O19" s="18">
        <f t="shared" si="6"/>
        <v>20.422628743265257</v>
      </c>
      <c r="P19" s="49">
        <f t="shared" si="6"/>
        <v>5.8096729733116153</v>
      </c>
    </row>
    <row r="20" spans="1:16" x14ac:dyDescent="0.3">
      <c r="A20" s="11" t="s">
        <v>16</v>
      </c>
      <c r="B20" s="12">
        <v>0</v>
      </c>
      <c r="C20" s="12">
        <v>0</v>
      </c>
      <c r="D20" s="12">
        <v>0</v>
      </c>
      <c r="E20" s="12">
        <v>0</v>
      </c>
      <c r="F20" s="25">
        <v>-5418.15</v>
      </c>
      <c r="G20" s="48">
        <f t="shared" ref="G20" si="9">B20/B$9</f>
        <v>0</v>
      </c>
      <c r="H20" s="18">
        <f t="shared" ref="H20" si="10">C20/C$9</f>
        <v>0</v>
      </c>
      <c r="I20" s="18">
        <f t="shared" ref="I20" si="11">D20/D$9</f>
        <v>0</v>
      </c>
      <c r="J20" s="18">
        <f t="shared" ref="J20" si="12">E20/E$9</f>
        <v>0</v>
      </c>
      <c r="K20" s="49">
        <f t="shared" ref="K20" si="13">F20/F$9</f>
        <v>-0.103901211821245</v>
      </c>
      <c r="L20" s="48">
        <f t="shared" ref="L20" si="14">IFERROR(F20/$F20,0)</f>
        <v>1</v>
      </c>
      <c r="M20" s="18">
        <f t="shared" ref="M20" si="15">IFERROR(B20/$F20,0)</f>
        <v>0</v>
      </c>
      <c r="N20" s="18">
        <f t="shared" ref="N20" si="16">IFERROR(C20/$F20,0)</f>
        <v>0</v>
      </c>
      <c r="O20" s="18">
        <f t="shared" ref="O20" si="17">IFERROR(D20/$F20,0)</f>
        <v>0</v>
      </c>
      <c r="P20" s="49">
        <f t="shared" ref="P20" si="18">IFERROR(E20/$F20,0)</f>
        <v>0</v>
      </c>
    </row>
    <row r="21" spans="1:16" x14ac:dyDescent="0.3">
      <c r="A21" s="11" t="s">
        <v>18</v>
      </c>
      <c r="B21" s="12">
        <v>18070.79</v>
      </c>
      <c r="C21" s="12">
        <v>16431.18</v>
      </c>
      <c r="D21" s="12">
        <v>19888.14</v>
      </c>
      <c r="E21" s="12">
        <v>14331.16</v>
      </c>
      <c r="F21" s="25">
        <v>28534.36</v>
      </c>
      <c r="G21" s="48">
        <f t="shared" si="5"/>
        <v>0.20808025397807989</v>
      </c>
      <c r="H21" s="18">
        <f t="shared" si="5"/>
        <v>0.21551397703858893</v>
      </c>
      <c r="I21" s="18">
        <f t="shared" si="5"/>
        <v>0.24293409750520362</v>
      </c>
      <c r="J21" s="18">
        <f t="shared" si="5"/>
        <v>0.26095337324583151</v>
      </c>
      <c r="K21" s="49">
        <f t="shared" si="5"/>
        <v>0.54718946181697825</v>
      </c>
      <c r="L21" s="48">
        <f t="shared" si="7"/>
        <v>1</v>
      </c>
      <c r="M21" s="18">
        <f t="shared" si="8"/>
        <v>0.63329929250209227</v>
      </c>
      <c r="N21" s="18">
        <f t="shared" si="6"/>
        <v>0.5758383927307289</v>
      </c>
      <c r="O21" s="18">
        <f t="shared" si="6"/>
        <v>0.69698917375402847</v>
      </c>
      <c r="P21" s="49">
        <f t="shared" si="6"/>
        <v>0.50224220904201111</v>
      </c>
    </row>
    <row r="22" spans="1:16" x14ac:dyDescent="0.3">
      <c r="A22" s="11" t="s">
        <v>19</v>
      </c>
      <c r="B22" s="12">
        <v>19862.87</v>
      </c>
      <c r="C22" s="12">
        <v>17349.68</v>
      </c>
      <c r="D22" s="12">
        <v>21518.07</v>
      </c>
      <c r="E22" s="12">
        <v>14794.83</v>
      </c>
      <c r="F22" s="25">
        <v>23196.02</v>
      </c>
      <c r="G22" s="48">
        <f t="shared" si="5"/>
        <v>0.22871556995203771</v>
      </c>
      <c r="H22" s="18">
        <f t="shared" si="5"/>
        <v>0.2275611695049817</v>
      </c>
      <c r="I22" s="18">
        <f t="shared" si="5"/>
        <v>0.26284373076133799</v>
      </c>
      <c r="J22" s="18">
        <f t="shared" si="5"/>
        <v>0.26939625229908992</v>
      </c>
      <c r="K22" s="49">
        <f t="shared" si="5"/>
        <v>0.44481872732018046</v>
      </c>
      <c r="L22" s="48">
        <f t="shared" si="7"/>
        <v>1</v>
      </c>
      <c r="M22" s="18">
        <f t="shared" si="8"/>
        <v>0.85630509026979618</v>
      </c>
      <c r="N22" s="18">
        <f t="shared" si="6"/>
        <v>0.74795934819852716</v>
      </c>
      <c r="O22" s="18">
        <f t="shared" si="6"/>
        <v>0.92766215928422202</v>
      </c>
      <c r="P22" s="49">
        <f t="shared" si="6"/>
        <v>0.637817608365573</v>
      </c>
    </row>
    <row r="23" spans="1:16" ht="15" thickBot="1" x14ac:dyDescent="0.35">
      <c r="A23" s="11" t="s">
        <v>20</v>
      </c>
      <c r="B23" s="12">
        <v>96015.54</v>
      </c>
      <c r="C23" s="12">
        <v>84663.53</v>
      </c>
      <c r="D23" s="12">
        <v>92838.42</v>
      </c>
      <c r="E23" s="12">
        <v>63942.79</v>
      </c>
      <c r="F23" s="25">
        <v>69540.94</v>
      </c>
      <c r="G23" s="50">
        <f t="shared" si="5"/>
        <v>1.1055929458005149</v>
      </c>
      <c r="H23" s="51">
        <f t="shared" si="5"/>
        <v>1.1104603601461298</v>
      </c>
      <c r="I23" s="51">
        <f t="shared" si="5"/>
        <v>1.1340234821611797</v>
      </c>
      <c r="J23" s="51">
        <f t="shared" si="5"/>
        <v>1.1643221306056051</v>
      </c>
      <c r="K23" s="52">
        <f t="shared" si="5"/>
        <v>1.3335525847731218</v>
      </c>
      <c r="L23" s="50">
        <f t="shared" si="7"/>
        <v>1</v>
      </c>
      <c r="M23" s="51">
        <f t="shared" si="8"/>
        <v>1.3807052363686771</v>
      </c>
      <c r="N23" s="51">
        <f t="shared" si="6"/>
        <v>1.2174631231616944</v>
      </c>
      <c r="O23" s="51">
        <f t="shared" si="6"/>
        <v>1.3350181921613369</v>
      </c>
      <c r="P23" s="52">
        <f t="shared" si="6"/>
        <v>0.91949849973267539</v>
      </c>
    </row>
    <row r="24" spans="1:16" ht="15" thickBot="1" x14ac:dyDescent="0.35">
      <c r="A24" s="3"/>
      <c r="B24" s="4"/>
      <c r="C24" s="4"/>
      <c r="D24" s="4"/>
      <c r="E24" s="4"/>
      <c r="F24" s="4"/>
      <c r="G24" s="37"/>
      <c r="H24" s="37"/>
      <c r="I24" s="37"/>
      <c r="J24" s="37"/>
      <c r="K24" s="37"/>
      <c r="L24" s="37"/>
      <c r="M24" s="37"/>
      <c r="N24" s="37"/>
      <c r="O24" s="37"/>
      <c r="P24" s="37"/>
    </row>
    <row r="25" spans="1:16" x14ac:dyDescent="0.3">
      <c r="A25" s="13" t="s">
        <v>21</v>
      </c>
      <c r="B25" s="14">
        <v>3069.34</v>
      </c>
      <c r="C25" s="14">
        <v>3675.96</v>
      </c>
      <c r="D25" s="14">
        <v>2152.4299999999998</v>
      </c>
      <c r="E25" s="14">
        <v>363.34</v>
      </c>
      <c r="F25" s="27">
        <v>-10026.41</v>
      </c>
      <c r="G25" s="53">
        <f t="shared" si="5"/>
        <v>3.5342619041285953E-2</v>
      </c>
      <c r="H25" s="54">
        <f t="shared" si="5"/>
        <v>4.8214477538117854E-2</v>
      </c>
      <c r="I25" s="54">
        <f t="shared" si="5"/>
        <v>2.629198303577536E-2</v>
      </c>
      <c r="J25" s="54">
        <f t="shared" si="5"/>
        <v>6.6159891198716925E-3</v>
      </c>
      <c r="K25" s="55">
        <f t="shared" si="5"/>
        <v>-0.1922715593360555</v>
      </c>
      <c r="L25" s="53">
        <f>IFERROR(F25/$F25,0)</f>
        <v>1</v>
      </c>
      <c r="M25" s="54">
        <f>IFERROR(B25/$F25,0)</f>
        <v>-0.30612552249509051</v>
      </c>
      <c r="N25" s="54">
        <f t="shared" ref="N25:P31" si="19">IFERROR(C25/$F25,0)</f>
        <v>-0.36662773614883093</v>
      </c>
      <c r="O25" s="54">
        <f t="shared" si="19"/>
        <v>-0.21467604057683656</v>
      </c>
      <c r="P25" s="55">
        <f t="shared" si="19"/>
        <v>-3.6238294663792921E-2</v>
      </c>
    </row>
    <row r="26" spans="1:16" x14ac:dyDescent="0.3">
      <c r="A26" s="13" t="s">
        <v>22</v>
      </c>
      <c r="B26" s="14">
        <v>3069.34</v>
      </c>
      <c r="C26" s="14">
        <v>3675.96</v>
      </c>
      <c r="D26" s="14">
        <v>2152.4299999999998</v>
      </c>
      <c r="E26" s="14">
        <v>363.34</v>
      </c>
      <c r="F26" s="27">
        <v>-10026.41</v>
      </c>
      <c r="G26" s="56">
        <f t="shared" si="5"/>
        <v>3.5342619041285953E-2</v>
      </c>
      <c r="H26" s="19">
        <f t="shared" si="5"/>
        <v>4.8214477538117854E-2</v>
      </c>
      <c r="I26" s="19">
        <f t="shared" si="5"/>
        <v>2.629198303577536E-2</v>
      </c>
      <c r="J26" s="19">
        <f t="shared" si="5"/>
        <v>6.6159891198716925E-3</v>
      </c>
      <c r="K26" s="57">
        <f t="shared" si="5"/>
        <v>-0.1922715593360555</v>
      </c>
      <c r="L26" s="56">
        <f t="shared" ref="L26:L31" si="20">IFERROR(F26/$F26,0)</f>
        <v>1</v>
      </c>
      <c r="M26" s="19">
        <f t="shared" ref="M26:M31" si="21">IFERROR(B26/$F26,0)</f>
        <v>-0.30612552249509051</v>
      </c>
      <c r="N26" s="19">
        <f t="shared" si="19"/>
        <v>-0.36662773614883093</v>
      </c>
      <c r="O26" s="19">
        <f t="shared" si="19"/>
        <v>-0.21467604057683656</v>
      </c>
      <c r="P26" s="57">
        <f t="shared" si="19"/>
        <v>-3.6238294663792921E-2</v>
      </c>
    </row>
    <row r="27" spans="1:16" x14ac:dyDescent="0.3">
      <c r="A27" s="13" t="s">
        <v>23</v>
      </c>
      <c r="B27" s="13">
        <v>-10.33</v>
      </c>
      <c r="C27" s="13">
        <v>-46.85</v>
      </c>
      <c r="D27" s="13">
        <v>-132.62</v>
      </c>
      <c r="E27" s="13">
        <v>-46.48</v>
      </c>
      <c r="F27" s="28">
        <v>456.3</v>
      </c>
      <c r="G27" s="56">
        <f t="shared" si="5"/>
        <v>-1.1894715303501204E-4</v>
      </c>
      <c r="H27" s="19">
        <f t="shared" si="5"/>
        <v>-6.1449207082253925E-4</v>
      </c>
      <c r="I27" s="19">
        <f t="shared" si="5"/>
        <v>-1.6199564167961461E-3</v>
      </c>
      <c r="J27" s="19">
        <f t="shared" si="5"/>
        <v>-8.4634550088522119E-4</v>
      </c>
      <c r="K27" s="57">
        <f t="shared" si="5"/>
        <v>8.7502418637420698E-3</v>
      </c>
      <c r="L27" s="56">
        <f t="shared" si="20"/>
        <v>1</v>
      </c>
      <c r="M27" s="19">
        <f t="shared" si="21"/>
        <v>-2.2638614946307253E-2</v>
      </c>
      <c r="N27" s="19">
        <f t="shared" si="19"/>
        <v>-0.10267367959675652</v>
      </c>
      <c r="O27" s="19">
        <f t="shared" si="19"/>
        <v>-0.29064212141135221</v>
      </c>
      <c r="P27" s="57">
        <f t="shared" si="19"/>
        <v>-0.10186280955511724</v>
      </c>
    </row>
    <row r="28" spans="1:16" x14ac:dyDescent="0.3">
      <c r="A28" s="13" t="s">
        <v>24</v>
      </c>
      <c r="B28" s="13">
        <v>289.44</v>
      </c>
      <c r="C28" s="13">
        <v>231.63</v>
      </c>
      <c r="D28" s="13">
        <v>542.16</v>
      </c>
      <c r="E28" s="13">
        <v>121.59</v>
      </c>
      <c r="F28" s="28">
        <v>0</v>
      </c>
      <c r="G28" s="56">
        <f t="shared" si="5"/>
        <v>3.3328232308280623E-3</v>
      </c>
      <c r="H28" s="19">
        <f t="shared" si="5"/>
        <v>3.0380960163206992E-3</v>
      </c>
      <c r="I28" s="19">
        <f t="shared" si="5"/>
        <v>6.6224971416845007E-3</v>
      </c>
      <c r="J28" s="19">
        <f t="shared" si="5"/>
        <v>2.2140092395145023E-3</v>
      </c>
      <c r="K28" s="57">
        <f t="shared" si="5"/>
        <v>0</v>
      </c>
      <c r="L28" s="56">
        <f t="shared" si="20"/>
        <v>0</v>
      </c>
      <c r="M28" s="19">
        <f t="shared" si="21"/>
        <v>0</v>
      </c>
      <c r="N28" s="19">
        <f t="shared" si="19"/>
        <v>0</v>
      </c>
      <c r="O28" s="19">
        <f t="shared" si="19"/>
        <v>0</v>
      </c>
      <c r="P28" s="57">
        <f t="shared" si="19"/>
        <v>0</v>
      </c>
    </row>
    <row r="29" spans="1:16" x14ac:dyDescent="0.3">
      <c r="A29" s="13" t="s">
        <v>25</v>
      </c>
      <c r="B29" s="14">
        <v>3348.45</v>
      </c>
      <c r="C29" s="14">
        <v>3860.74</v>
      </c>
      <c r="D29" s="14">
        <v>2561.9699999999998</v>
      </c>
      <c r="E29" s="14">
        <v>438.45</v>
      </c>
      <c r="F29" s="27">
        <v>-9570.11</v>
      </c>
      <c r="G29" s="56">
        <f t="shared" si="5"/>
        <v>3.8556495119079E-2</v>
      </c>
      <c r="H29" s="19">
        <f t="shared" si="5"/>
        <v>5.063808148361601E-2</v>
      </c>
      <c r="I29" s="19">
        <f t="shared" si="5"/>
        <v>3.1294523760663717E-2</v>
      </c>
      <c r="J29" s="19">
        <f t="shared" si="5"/>
        <v>7.9836528585009742E-3</v>
      </c>
      <c r="K29" s="57">
        <f t="shared" si="5"/>
        <v>-0.18352131747231346</v>
      </c>
      <c r="L29" s="56">
        <f t="shared" si="20"/>
        <v>1</v>
      </c>
      <c r="M29" s="19">
        <f t="shared" si="21"/>
        <v>-0.3498862604505068</v>
      </c>
      <c r="N29" s="19">
        <f t="shared" si="19"/>
        <v>-0.40341647065707703</v>
      </c>
      <c r="O29" s="19">
        <f t="shared" si="19"/>
        <v>-0.26770538687643086</v>
      </c>
      <c r="P29" s="57">
        <f t="shared" si="19"/>
        <v>-4.5814520418260604E-2</v>
      </c>
    </row>
    <row r="30" spans="1:16" x14ac:dyDescent="0.3">
      <c r="A30" s="13" t="s">
        <v>26</v>
      </c>
      <c r="B30" s="14">
        <v>2538.54</v>
      </c>
      <c r="C30" s="13">
        <v>1778.5</v>
      </c>
      <c r="D30" s="14">
        <v>1490.85</v>
      </c>
      <c r="E30" s="14">
        <v>-8488.92</v>
      </c>
      <c r="F30" s="27">
        <v>206</v>
      </c>
      <c r="G30" s="56">
        <f t="shared" si="5"/>
        <v>2.9230600761422986E-2</v>
      </c>
      <c r="H30" s="19">
        <f t="shared" si="5"/>
        <v>2.3327089604223823E-2</v>
      </c>
      <c r="I30" s="19">
        <f t="shared" si="5"/>
        <v>1.8210767787517224E-2</v>
      </c>
      <c r="J30" s="19">
        <f t="shared" si="5"/>
        <v>-0.15457313359239613</v>
      </c>
      <c r="K30" s="57">
        <f t="shared" si="5"/>
        <v>3.9503612183450941E-3</v>
      </c>
      <c r="L30" s="56">
        <f t="shared" si="20"/>
        <v>1</v>
      </c>
      <c r="M30" s="19">
        <f t="shared" si="21"/>
        <v>12.323009708737864</v>
      </c>
      <c r="N30" s="19">
        <f t="shared" si="19"/>
        <v>8.633495145631068</v>
      </c>
      <c r="O30" s="19">
        <f t="shared" si="19"/>
        <v>7.2371359223300971</v>
      </c>
      <c r="P30" s="57">
        <f t="shared" si="19"/>
        <v>-41.20834951456311</v>
      </c>
    </row>
    <row r="31" spans="1:16" ht="15" thickBot="1" x14ac:dyDescent="0.35">
      <c r="A31" s="13" t="s">
        <v>27</v>
      </c>
      <c r="B31" s="14">
        <v>5886.99</v>
      </c>
      <c r="C31" s="14">
        <v>5639.24</v>
      </c>
      <c r="D31" s="14">
        <v>4052.82</v>
      </c>
      <c r="E31" s="14">
        <v>-8050.47</v>
      </c>
      <c r="F31" s="27">
        <v>-9364.11</v>
      </c>
      <c r="G31" s="58">
        <f t="shared" si="5"/>
        <v>6.7787095880501982E-2</v>
      </c>
      <c r="H31" s="59">
        <f t="shared" si="5"/>
        <v>7.3965171087839829E-2</v>
      </c>
      <c r="I31" s="59">
        <f t="shared" si="5"/>
        <v>4.9505291548180945E-2</v>
      </c>
      <c r="J31" s="59">
        <f t="shared" si="5"/>
        <v>-0.14658948073389516</v>
      </c>
      <c r="K31" s="60">
        <f t="shared" si="5"/>
        <v>-0.17957095625396835</v>
      </c>
      <c r="L31" s="58">
        <f t="shared" si="20"/>
        <v>1</v>
      </c>
      <c r="M31" s="59">
        <f t="shared" si="21"/>
        <v>-0.62867586989046476</v>
      </c>
      <c r="N31" s="59">
        <f t="shared" si="19"/>
        <v>-0.60221847030844355</v>
      </c>
      <c r="O31" s="59">
        <f t="shared" si="19"/>
        <v>-0.43280354459740433</v>
      </c>
      <c r="P31" s="60">
        <f t="shared" si="19"/>
        <v>0.85971544546144796</v>
      </c>
    </row>
    <row r="32" spans="1:16" x14ac:dyDescent="0.3">
      <c r="A32" s="3"/>
      <c r="B32" s="3"/>
      <c r="C32" s="3"/>
      <c r="D32" s="3"/>
      <c r="E32" s="3"/>
      <c r="F32" s="3"/>
      <c r="G32" s="3"/>
      <c r="H32" s="3"/>
      <c r="I32" s="3"/>
      <c r="J32" s="3"/>
      <c r="K32" s="3"/>
      <c r="L32" s="31"/>
      <c r="M32" s="31"/>
      <c r="N32" s="31"/>
      <c r="O32" s="31"/>
      <c r="P32" s="31"/>
    </row>
    <row r="33" spans="1:16" ht="15" thickBot="1" x14ac:dyDescent="0.35">
      <c r="A33" s="15" t="s">
        <v>28</v>
      </c>
      <c r="B33" s="15"/>
      <c r="C33" s="15"/>
      <c r="D33" s="15"/>
      <c r="E33" s="15"/>
      <c r="F33" s="15"/>
      <c r="G33" s="35"/>
      <c r="H33" s="36"/>
      <c r="I33" s="36"/>
      <c r="J33" s="36"/>
      <c r="K33" s="36"/>
      <c r="L33" s="36"/>
      <c r="M33" s="36"/>
      <c r="N33" s="36"/>
      <c r="O33" s="36"/>
      <c r="P33" s="36"/>
    </row>
    <row r="34" spans="1:16" x14ac:dyDescent="0.3">
      <c r="A34" s="15" t="s">
        <v>29</v>
      </c>
      <c r="B34" s="16">
        <v>626.79999999999995</v>
      </c>
      <c r="C34" s="15">
        <v>899.84</v>
      </c>
      <c r="D34" s="15">
        <v>617.29999999999995</v>
      </c>
      <c r="E34" s="15">
        <v>139.74</v>
      </c>
      <c r="F34" s="29">
        <v>29.49</v>
      </c>
      <c r="G34" s="61">
        <f t="shared" ref="G34:K41" si="22">B34/B$9</f>
        <v>7.2174322867711079E-3</v>
      </c>
      <c r="H34" s="62">
        <f t="shared" si="22"/>
        <v>1.1802444930820784E-2</v>
      </c>
      <c r="I34" s="62">
        <f t="shared" si="22"/>
        <v>7.5403340076026304E-3</v>
      </c>
      <c r="J34" s="62">
        <f t="shared" si="22"/>
        <v>2.5444991457336669E-3</v>
      </c>
      <c r="K34" s="63">
        <f t="shared" si="22"/>
        <v>5.6551530256794568E-4</v>
      </c>
      <c r="L34" s="61">
        <f t="shared" ref="L34:L41" si="23">IFERROR(F34/$F34,0)</f>
        <v>1</v>
      </c>
      <c r="M34" s="62">
        <f t="shared" ref="M34:P41" si="24">IFERROR(B34/$F34,0)</f>
        <v>21.254662597490675</v>
      </c>
      <c r="N34" s="62">
        <f t="shared" si="24"/>
        <v>30.513394370973213</v>
      </c>
      <c r="O34" s="62">
        <f t="shared" si="24"/>
        <v>20.932519498134962</v>
      </c>
      <c r="P34" s="63">
        <f t="shared" si="24"/>
        <v>4.7385554425228893</v>
      </c>
    </row>
    <row r="35" spans="1:16" x14ac:dyDescent="0.3">
      <c r="A35" s="15" t="s">
        <v>37</v>
      </c>
      <c r="B35" s="15">
        <v>250</v>
      </c>
      <c r="C35" s="15">
        <v>100</v>
      </c>
      <c r="D35" s="15">
        <v>0.69</v>
      </c>
      <c r="E35" s="15">
        <v>0</v>
      </c>
      <c r="F35" s="29">
        <v>0</v>
      </c>
      <c r="G35" s="64">
        <f t="shared" si="22"/>
        <v>2.878682309656632E-3</v>
      </c>
      <c r="H35" s="20">
        <f t="shared" si="22"/>
        <v>1.3116159462594221E-3</v>
      </c>
      <c r="I35" s="20">
        <f t="shared" si="22"/>
        <v>8.4283662161766003E-6</v>
      </c>
      <c r="J35" s="20">
        <f t="shared" si="22"/>
        <v>0</v>
      </c>
      <c r="K35" s="65">
        <f t="shared" si="22"/>
        <v>0</v>
      </c>
      <c r="L35" s="64">
        <f t="shared" si="23"/>
        <v>0</v>
      </c>
      <c r="M35" s="20">
        <f t="shared" si="24"/>
        <v>0</v>
      </c>
      <c r="N35" s="20">
        <f t="shared" si="24"/>
        <v>0</v>
      </c>
      <c r="O35" s="20">
        <f t="shared" si="24"/>
        <v>0</v>
      </c>
      <c r="P35" s="65">
        <f t="shared" si="24"/>
        <v>0</v>
      </c>
    </row>
    <row r="36" spans="1:16" x14ac:dyDescent="0.3">
      <c r="A36" s="15" t="s">
        <v>30</v>
      </c>
      <c r="B36" s="15">
        <v>52.15</v>
      </c>
      <c r="C36" s="15">
        <v>700.93</v>
      </c>
      <c r="D36" s="15">
        <v>1036.1199999999999</v>
      </c>
      <c r="E36" s="15">
        <v>203.63</v>
      </c>
      <c r="F36" s="29">
        <v>0</v>
      </c>
      <c r="G36" s="64">
        <f t="shared" si="22"/>
        <v>6.0049312979437339E-4</v>
      </c>
      <c r="H36" s="20">
        <f t="shared" si="22"/>
        <v>9.1935096521161674E-3</v>
      </c>
      <c r="I36" s="20">
        <f t="shared" si="22"/>
        <v>1.265623015058681E-2</v>
      </c>
      <c r="J36" s="20">
        <f t="shared" si="22"/>
        <v>3.7078600332456457E-3</v>
      </c>
      <c r="K36" s="65">
        <f t="shared" si="22"/>
        <v>0</v>
      </c>
      <c r="L36" s="64">
        <f t="shared" si="23"/>
        <v>0</v>
      </c>
      <c r="M36" s="20">
        <f t="shared" si="24"/>
        <v>0</v>
      </c>
      <c r="N36" s="20">
        <f t="shared" si="24"/>
        <v>0</v>
      </c>
      <c r="O36" s="20">
        <f t="shared" si="24"/>
        <v>0</v>
      </c>
      <c r="P36" s="65">
        <f t="shared" si="24"/>
        <v>0</v>
      </c>
    </row>
    <row r="37" spans="1:16" x14ac:dyDescent="0.3">
      <c r="A37" s="15" t="s">
        <v>31</v>
      </c>
      <c r="B37" s="15">
        <v>194.74</v>
      </c>
      <c r="C37" s="15">
        <v>870.68</v>
      </c>
      <c r="D37" s="15">
        <v>480.09</v>
      </c>
      <c r="E37" s="15">
        <v>48.52</v>
      </c>
      <c r="F37" s="29">
        <v>0</v>
      </c>
      <c r="G37" s="64">
        <f t="shared" si="22"/>
        <v>2.2423783719301301E-3</v>
      </c>
      <c r="H37" s="20">
        <f t="shared" si="22"/>
        <v>1.1419977720891535E-2</v>
      </c>
      <c r="I37" s="20">
        <f t="shared" si="22"/>
        <v>5.8643106329336579E-3</v>
      </c>
      <c r="J37" s="20">
        <f t="shared" si="22"/>
        <v>8.8349147381563986E-4</v>
      </c>
      <c r="K37" s="65">
        <f t="shared" si="22"/>
        <v>0</v>
      </c>
      <c r="L37" s="64">
        <f t="shared" si="23"/>
        <v>0</v>
      </c>
      <c r="M37" s="20">
        <f t="shared" si="24"/>
        <v>0</v>
      </c>
      <c r="N37" s="20">
        <f t="shared" si="24"/>
        <v>0</v>
      </c>
      <c r="O37" s="20">
        <f t="shared" si="24"/>
        <v>0</v>
      </c>
      <c r="P37" s="65">
        <f t="shared" si="24"/>
        <v>0</v>
      </c>
    </row>
    <row r="38" spans="1:16" x14ac:dyDescent="0.3">
      <c r="A38" s="15" t="s">
        <v>32</v>
      </c>
      <c r="B38" s="15">
        <v>767.55</v>
      </c>
      <c r="C38" s="15">
        <v>-175.45</v>
      </c>
      <c r="D38" s="16">
        <v>0</v>
      </c>
      <c r="E38" s="15">
        <v>-105.34</v>
      </c>
      <c r="F38" s="29">
        <v>-47.83</v>
      </c>
      <c r="G38" s="64">
        <f t="shared" si="22"/>
        <v>8.8381304271077914E-3</v>
      </c>
      <c r="H38" s="20">
        <f t="shared" si="22"/>
        <v>-2.3012301777121558E-3</v>
      </c>
      <c r="I38" s="20">
        <f t="shared" si="22"/>
        <v>0</v>
      </c>
      <c r="J38" s="20">
        <f t="shared" si="22"/>
        <v>-1.9181160727893549E-3</v>
      </c>
      <c r="K38" s="65">
        <f t="shared" si="22"/>
        <v>-9.1721251006527109E-4</v>
      </c>
      <c r="L38" s="64">
        <f t="shared" si="23"/>
        <v>1</v>
      </c>
      <c r="M38" s="20">
        <f t="shared" si="24"/>
        <v>-16.047459753292912</v>
      </c>
      <c r="N38" s="20">
        <f t="shared" si="24"/>
        <v>3.6681998745557181</v>
      </c>
      <c r="O38" s="20">
        <f t="shared" si="24"/>
        <v>0</v>
      </c>
      <c r="P38" s="65">
        <f t="shared" si="24"/>
        <v>2.2023834413547982</v>
      </c>
    </row>
    <row r="39" spans="1:16" x14ac:dyDescent="0.3">
      <c r="A39" s="15" t="s">
        <v>33</v>
      </c>
      <c r="B39" s="15">
        <v>715.72</v>
      </c>
      <c r="C39" s="15">
        <v>704.71</v>
      </c>
      <c r="D39" s="15">
        <v>180.51</v>
      </c>
      <c r="E39" s="15">
        <v>32.07</v>
      </c>
      <c r="F39" s="29">
        <v>30.01</v>
      </c>
      <c r="G39" s="64">
        <f t="shared" si="22"/>
        <v>8.2413220106697799E-3</v>
      </c>
      <c r="H39" s="20">
        <f t="shared" si="22"/>
        <v>9.2430887348847746E-3</v>
      </c>
      <c r="I39" s="20">
        <f t="shared" si="22"/>
        <v>2.2049338922928087E-3</v>
      </c>
      <c r="J39" s="20">
        <f t="shared" si="22"/>
        <v>5.8395654503849064E-4</v>
      </c>
      <c r="K39" s="65">
        <f t="shared" si="22"/>
        <v>5.7548708816765185E-4</v>
      </c>
      <c r="L39" s="64">
        <f t="shared" si="23"/>
        <v>1</v>
      </c>
      <c r="M39" s="20">
        <f t="shared" si="24"/>
        <v>23.849383538820394</v>
      </c>
      <c r="N39" s="20">
        <f t="shared" si="24"/>
        <v>23.482505831389538</v>
      </c>
      <c r="O39" s="20">
        <f t="shared" si="24"/>
        <v>6.0149950016661107</v>
      </c>
      <c r="P39" s="65">
        <f t="shared" si="24"/>
        <v>1.0686437854048649</v>
      </c>
    </row>
    <row r="40" spans="1:16" x14ac:dyDescent="0.3">
      <c r="A40" s="15" t="s">
        <v>35</v>
      </c>
      <c r="B40" s="16">
        <v>3280.03</v>
      </c>
      <c r="C40" s="16">
        <v>2538.5300000000002</v>
      </c>
      <c r="D40" s="15">
        <v>1738.11</v>
      </c>
      <c r="E40" s="16">
        <v>-8369.09</v>
      </c>
      <c r="F40" s="30">
        <v>-9375.7800000000007</v>
      </c>
      <c r="G40" s="64">
        <f t="shared" si="22"/>
        <v>3.7768657344572173E-2</v>
      </c>
      <c r="H40" s="20">
        <f t="shared" si="22"/>
        <v>3.3295764280579308E-2</v>
      </c>
      <c r="I40" s="20">
        <f t="shared" si="22"/>
        <v>2.1231054498548854E-2</v>
      </c>
      <c r="J40" s="20">
        <f t="shared" si="22"/>
        <v>-0.15239117185893927</v>
      </c>
      <c r="K40" s="65">
        <f t="shared" si="22"/>
        <v>-0.17979474613463869</v>
      </c>
      <c r="L40" s="64">
        <f t="shared" si="23"/>
        <v>1</v>
      </c>
      <c r="M40" s="20">
        <f t="shared" si="24"/>
        <v>-0.34984075991544172</v>
      </c>
      <c r="N40" s="20">
        <f t="shared" si="24"/>
        <v>-0.27075400659998422</v>
      </c>
      <c r="O40" s="20">
        <f t="shared" si="24"/>
        <v>-0.18538297613638544</v>
      </c>
      <c r="P40" s="65">
        <f t="shared" si="24"/>
        <v>0.89262866662826978</v>
      </c>
    </row>
    <row r="41" spans="1:16" x14ac:dyDescent="0.3">
      <c r="A41" s="15" t="s">
        <v>36</v>
      </c>
      <c r="B41" s="16">
        <v>5886.99</v>
      </c>
      <c r="C41" s="16">
        <v>5639.24</v>
      </c>
      <c r="D41" s="16">
        <v>4052.82</v>
      </c>
      <c r="E41" s="16">
        <v>-8050.47</v>
      </c>
      <c r="F41" s="30">
        <v>-9364.11</v>
      </c>
      <c r="G41" s="64">
        <f t="shared" si="22"/>
        <v>6.7787095880501982E-2</v>
      </c>
      <c r="H41" s="20">
        <f t="shared" si="22"/>
        <v>7.3965171087839829E-2</v>
      </c>
      <c r="I41" s="20">
        <f t="shared" si="22"/>
        <v>4.9505291548180945E-2</v>
      </c>
      <c r="J41" s="20">
        <f t="shared" si="22"/>
        <v>-0.14658948073389516</v>
      </c>
      <c r="K41" s="65">
        <f t="shared" si="22"/>
        <v>-0.17957095625396835</v>
      </c>
      <c r="L41" s="64">
        <f t="shared" si="23"/>
        <v>1</v>
      </c>
      <c r="M41" s="20">
        <f t="shared" si="24"/>
        <v>-0.62867586989046476</v>
      </c>
      <c r="N41" s="20">
        <f t="shared" si="24"/>
        <v>-0.60221847030844355</v>
      </c>
      <c r="O41" s="20">
        <f t="shared" si="24"/>
        <v>-0.43280354459740433</v>
      </c>
      <c r="P41" s="65">
        <f t="shared" si="24"/>
        <v>0.85971544546144796</v>
      </c>
    </row>
    <row r="42" spans="1:16" ht="15" thickBot="1" x14ac:dyDescent="0.35">
      <c r="A42" s="3"/>
      <c r="B42" s="3"/>
      <c r="C42" s="3"/>
      <c r="D42" s="3"/>
      <c r="E42" s="3"/>
      <c r="F42" s="34"/>
      <c r="G42" s="66"/>
      <c r="H42" s="67"/>
      <c r="I42" s="67"/>
      <c r="J42" s="67"/>
      <c r="K42" s="68"/>
      <c r="L42" s="66"/>
      <c r="M42" s="67"/>
      <c r="N42" s="67"/>
      <c r="O42" s="67"/>
      <c r="P42" s="68"/>
    </row>
  </sheetData>
  <mergeCells count="4">
    <mergeCell ref="A1:P1"/>
    <mergeCell ref="A2:F2"/>
    <mergeCell ref="G2:K2"/>
    <mergeCell ref="L2:P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575AF-2F80-47D5-88FA-CFF3F205BEDD}">
  <dimension ref="A1:P40"/>
  <sheetViews>
    <sheetView workbookViewId="0">
      <selection activeCell="J9" sqref="J9"/>
    </sheetView>
  </sheetViews>
  <sheetFormatPr defaultRowHeight="14.4" x14ac:dyDescent="0.3"/>
  <cols>
    <col min="1" max="1" width="53.44140625" style="1" bestFit="1" customWidth="1"/>
    <col min="2" max="4" width="9.109375" style="1" bestFit="1" customWidth="1"/>
    <col min="5" max="5" width="9.77734375" style="1" bestFit="1" customWidth="1"/>
    <col min="6" max="6" width="9.109375" style="1" bestFit="1" customWidth="1"/>
    <col min="7" max="12" width="8" style="1" bestFit="1" customWidth="1"/>
    <col min="13" max="13" width="10" style="1" bestFit="1" customWidth="1"/>
    <col min="14" max="15" width="9" style="1" bestFit="1" customWidth="1"/>
    <col min="16" max="16" width="8.6640625" style="1" bestFit="1" customWidth="1"/>
    <col min="17" max="17" width="20.44140625" style="1" customWidth="1"/>
    <col min="18" max="32" width="8.88671875" style="1"/>
    <col min="33" max="33" width="21.77734375" style="1" customWidth="1"/>
    <col min="34" max="48" width="8.88671875" style="1"/>
    <col min="49" max="49" width="19.77734375" style="1" customWidth="1"/>
    <col min="50" max="64" width="8.88671875" style="1"/>
    <col min="65" max="65" width="19.6640625" style="1" bestFit="1" customWidth="1"/>
    <col min="66" max="80" width="8.88671875" style="1"/>
    <col min="81" max="81" width="19.6640625" style="1" bestFit="1" customWidth="1"/>
    <col min="82" max="16384" width="8.88671875" style="1"/>
  </cols>
  <sheetData>
    <row r="1" spans="1:16" ht="15" thickBot="1" x14ac:dyDescent="0.35">
      <c r="A1" s="203" t="s">
        <v>57</v>
      </c>
      <c r="B1" s="204"/>
      <c r="C1" s="204"/>
      <c r="D1" s="204"/>
      <c r="E1" s="204"/>
      <c r="F1" s="204"/>
      <c r="G1" s="204"/>
      <c r="H1" s="204"/>
      <c r="I1" s="204"/>
      <c r="J1" s="204"/>
      <c r="K1" s="204"/>
      <c r="L1" s="204"/>
      <c r="M1" s="204"/>
      <c r="N1" s="204"/>
      <c r="O1" s="204"/>
      <c r="P1" s="205"/>
    </row>
    <row r="2" spans="1:16" x14ac:dyDescent="0.3">
      <c r="A2" s="206" t="s">
        <v>58</v>
      </c>
      <c r="B2" s="206"/>
      <c r="C2" s="206"/>
      <c r="D2" s="206"/>
      <c r="E2" s="206"/>
      <c r="F2" s="207"/>
      <c r="G2" s="214" t="s">
        <v>39</v>
      </c>
      <c r="H2" s="215"/>
      <c r="I2" s="215"/>
      <c r="J2" s="215"/>
      <c r="K2" s="216"/>
      <c r="L2" s="211" t="s">
        <v>40</v>
      </c>
      <c r="M2" s="212"/>
      <c r="N2" s="212"/>
      <c r="O2" s="212"/>
      <c r="P2" s="213"/>
    </row>
    <row r="3" spans="1:16" x14ac:dyDescent="0.3">
      <c r="A3" s="6" t="s">
        <v>2434</v>
      </c>
      <c r="B3" s="7">
        <v>44986</v>
      </c>
      <c r="C3" s="7">
        <v>44621</v>
      </c>
      <c r="D3" s="7">
        <v>44256</v>
      </c>
      <c r="E3" s="7">
        <v>43891</v>
      </c>
      <c r="F3" s="21">
        <v>43525</v>
      </c>
      <c r="G3" s="39">
        <v>43525</v>
      </c>
      <c r="H3" s="7">
        <v>43891</v>
      </c>
      <c r="I3" s="7">
        <v>44256</v>
      </c>
      <c r="J3" s="7">
        <v>44621</v>
      </c>
      <c r="K3" s="38">
        <v>44986</v>
      </c>
      <c r="L3" s="38">
        <v>43525</v>
      </c>
      <c r="M3" s="7">
        <v>44986</v>
      </c>
      <c r="N3" s="7">
        <v>44621</v>
      </c>
      <c r="O3" s="7">
        <v>44256</v>
      </c>
      <c r="P3" s="39">
        <v>43891</v>
      </c>
    </row>
    <row r="4" spans="1:16" x14ac:dyDescent="0.3">
      <c r="A4" s="5" t="s">
        <v>0</v>
      </c>
      <c r="B4" s="5"/>
      <c r="C4" s="5"/>
      <c r="D4" s="5"/>
      <c r="E4" s="5"/>
      <c r="F4" s="22"/>
      <c r="G4" s="33"/>
      <c r="H4" s="5"/>
      <c r="I4" s="5"/>
      <c r="J4" s="5"/>
      <c r="K4" s="32"/>
      <c r="L4" s="32"/>
      <c r="M4" s="5"/>
      <c r="N4" s="5"/>
      <c r="O4" s="5"/>
      <c r="P4" s="33"/>
    </row>
    <row r="5" spans="1:16" x14ac:dyDescent="0.3">
      <c r="A5" s="8" t="s">
        <v>1</v>
      </c>
      <c r="B5" s="9">
        <v>56874.57</v>
      </c>
      <c r="C5" s="9">
        <v>45293.33</v>
      </c>
      <c r="D5" s="9">
        <v>45834.47</v>
      </c>
      <c r="E5" s="9">
        <v>25152.93</v>
      </c>
      <c r="F5" s="23">
        <v>23868.57</v>
      </c>
      <c r="G5" s="41">
        <f t="shared" ref="G5:G11" si="0">F5/F$9</f>
        <v>0.69559945059796868</v>
      </c>
      <c r="H5" s="17">
        <f t="shared" ref="H5:H11" si="1">E5/E$9</f>
        <v>0.67111668812744762</v>
      </c>
      <c r="I5" s="17">
        <f t="shared" ref="I5:I11" si="2">D5/D$9</f>
        <v>0.66128270851602311</v>
      </c>
      <c r="J5" s="17">
        <f t="shared" ref="J5:J11" si="3">C5/C$9</f>
        <v>0.66383637262738815</v>
      </c>
      <c r="K5" s="40">
        <f t="shared" ref="K5:K11" si="4">B5/B$9</f>
        <v>0.70074348984354728</v>
      </c>
      <c r="L5" s="40">
        <f>IFERROR(F5/$F5,0)</f>
        <v>1</v>
      </c>
      <c r="M5" s="17">
        <f>IFERROR(B5/$F5,0)</f>
        <v>2.3828226827162249</v>
      </c>
      <c r="N5" s="17">
        <f t="shared" ref="N5:P11" si="5">IFERROR(C5/$F5,0)</f>
        <v>1.8976138914061464</v>
      </c>
      <c r="O5" s="17">
        <f t="shared" si="5"/>
        <v>1.920285547060423</v>
      </c>
      <c r="P5" s="41">
        <f t="shared" si="5"/>
        <v>1.0538096752340003</v>
      </c>
    </row>
    <row r="6" spans="1:16" x14ac:dyDescent="0.3">
      <c r="A6" s="8" t="s">
        <v>2</v>
      </c>
      <c r="B6" s="9">
        <v>21635.65</v>
      </c>
      <c r="C6" s="9">
        <v>20159.47</v>
      </c>
      <c r="D6" s="9">
        <v>21035.42</v>
      </c>
      <c r="E6" s="9">
        <v>10735.77</v>
      </c>
      <c r="F6" s="23">
        <v>9148.77</v>
      </c>
      <c r="G6" s="41">
        <f t="shared" si="0"/>
        <v>0.26662172830828068</v>
      </c>
      <c r="H6" s="17">
        <f t="shared" si="1"/>
        <v>0.28644592923758821</v>
      </c>
      <c r="I6" s="17">
        <f t="shared" si="2"/>
        <v>0.30349122641479487</v>
      </c>
      <c r="J6" s="17">
        <f t="shared" si="3"/>
        <v>0.29546490485222998</v>
      </c>
      <c r="K6" s="40">
        <f t="shared" si="4"/>
        <v>0.2665697672269618</v>
      </c>
      <c r="L6" s="40">
        <f t="shared" ref="L6:L11" si="6">IFERROR(F6/$F6,0)</f>
        <v>1</v>
      </c>
      <c r="M6" s="17">
        <f t="shared" ref="M6:M11" si="7">IFERROR(B6/$F6,0)</f>
        <v>2.364869813100559</v>
      </c>
      <c r="N6" s="17">
        <f t="shared" si="5"/>
        <v>2.2035169755059969</v>
      </c>
      <c r="O6" s="17">
        <f t="shared" si="5"/>
        <v>2.2992620865974329</v>
      </c>
      <c r="P6" s="41">
        <f t="shared" si="5"/>
        <v>1.1734659413232598</v>
      </c>
    </row>
    <row r="7" spans="1:16" x14ac:dyDescent="0.3">
      <c r="A7" s="8" t="s">
        <v>3</v>
      </c>
      <c r="B7" s="9">
        <v>2131.79</v>
      </c>
      <c r="C7" s="8">
        <v>2143.9499999999998</v>
      </c>
      <c r="D7" s="9">
        <v>2118.98</v>
      </c>
      <c r="E7" s="9">
        <v>1205.6400000000001</v>
      </c>
      <c r="F7" s="23">
        <v>1206.21</v>
      </c>
      <c r="G7" s="41">
        <f t="shared" si="0"/>
        <v>3.5152462560839461E-2</v>
      </c>
      <c r="H7" s="17">
        <f t="shared" si="1"/>
        <v>3.2168225486015986E-2</v>
      </c>
      <c r="I7" s="17">
        <f t="shared" si="2"/>
        <v>3.0571856371226343E-2</v>
      </c>
      <c r="J7" s="17">
        <f t="shared" si="3"/>
        <v>3.1422551424116721E-2</v>
      </c>
      <c r="K7" s="40">
        <f t="shared" si="4"/>
        <v>2.6265481465856812E-2</v>
      </c>
      <c r="L7" s="40">
        <f t="shared" si="6"/>
        <v>1</v>
      </c>
      <c r="M7" s="17">
        <f t="shared" si="7"/>
        <v>1.7673456529128426</v>
      </c>
      <c r="N7" s="17">
        <f t="shared" si="5"/>
        <v>1.77742681622603</v>
      </c>
      <c r="O7" s="17">
        <f t="shared" si="5"/>
        <v>1.7567256116264995</v>
      </c>
      <c r="P7" s="41">
        <f t="shared" si="5"/>
        <v>0.99952744546969441</v>
      </c>
    </row>
    <row r="8" spans="1:16" x14ac:dyDescent="0.3">
      <c r="A8" s="8" t="s">
        <v>4</v>
      </c>
      <c r="B8" s="8">
        <v>521.16999999999996</v>
      </c>
      <c r="C8" s="8">
        <v>632.91</v>
      </c>
      <c r="D8" s="8">
        <v>322.60000000000002</v>
      </c>
      <c r="E8" s="8">
        <v>384.88</v>
      </c>
      <c r="F8" s="24">
        <v>90.12</v>
      </c>
      <c r="G8" s="41">
        <f t="shared" si="0"/>
        <v>2.6263585329112278E-3</v>
      </c>
      <c r="H8" s="17">
        <f t="shared" si="1"/>
        <v>1.0269157148948136E-2</v>
      </c>
      <c r="I8" s="17">
        <f t="shared" si="2"/>
        <v>4.6543529742412004E-3</v>
      </c>
      <c r="J8" s="17">
        <f t="shared" si="3"/>
        <v>9.2761710962651709E-3</v>
      </c>
      <c r="K8" s="40">
        <f t="shared" si="4"/>
        <v>6.421261463634126E-3</v>
      </c>
      <c r="L8" s="40">
        <f t="shared" si="6"/>
        <v>1</v>
      </c>
      <c r="M8" s="17">
        <f t="shared" si="7"/>
        <v>5.7830670217487787</v>
      </c>
      <c r="N8" s="17">
        <f t="shared" si="5"/>
        <v>7.0229693741677757</v>
      </c>
      <c r="O8" s="17">
        <f t="shared" si="5"/>
        <v>3.5796715490457167</v>
      </c>
      <c r="P8" s="41">
        <f t="shared" si="5"/>
        <v>4.27075011096316</v>
      </c>
    </row>
    <row r="9" spans="1:16" x14ac:dyDescent="0.3">
      <c r="A9" s="8" t="s">
        <v>5</v>
      </c>
      <c r="B9" s="9">
        <v>81163.179999999993</v>
      </c>
      <c r="C9" s="9">
        <v>68229.66</v>
      </c>
      <c r="D9" s="9">
        <v>69311.460000000006</v>
      </c>
      <c r="E9" s="9">
        <v>37479.22</v>
      </c>
      <c r="F9" s="23">
        <v>34313.67</v>
      </c>
      <c r="G9" s="41">
        <f t="shared" si="0"/>
        <v>1</v>
      </c>
      <c r="H9" s="17">
        <f t="shared" si="1"/>
        <v>1</v>
      </c>
      <c r="I9" s="17">
        <f t="shared" si="2"/>
        <v>1</v>
      </c>
      <c r="J9" s="17">
        <f t="shared" si="3"/>
        <v>1</v>
      </c>
      <c r="K9" s="40">
        <f t="shared" si="4"/>
        <v>1</v>
      </c>
      <c r="L9" s="40">
        <f t="shared" si="6"/>
        <v>1</v>
      </c>
      <c r="M9" s="17">
        <f t="shared" si="7"/>
        <v>2.3653307850777838</v>
      </c>
      <c r="N9" s="17">
        <f t="shared" si="5"/>
        <v>1.9884104498294706</v>
      </c>
      <c r="O9" s="17">
        <f t="shared" si="5"/>
        <v>2.019937243669943</v>
      </c>
      <c r="P9" s="41">
        <f t="shared" si="5"/>
        <v>1.0922533206153699</v>
      </c>
    </row>
    <row r="10" spans="1:16" x14ac:dyDescent="0.3">
      <c r="A10" s="8" t="s">
        <v>6</v>
      </c>
      <c r="B10" s="9">
        <v>15915.35</v>
      </c>
      <c r="C10" s="9">
        <v>13524.41</v>
      </c>
      <c r="D10" s="9">
        <v>13899.08</v>
      </c>
      <c r="E10" s="9">
        <v>5789.27</v>
      </c>
      <c r="F10" s="23">
        <v>5041.71</v>
      </c>
      <c r="G10" s="41">
        <f t="shared" si="0"/>
        <v>0.14693007189263055</v>
      </c>
      <c r="H10" s="17">
        <f t="shared" si="1"/>
        <v>0.15446612816381985</v>
      </c>
      <c r="I10" s="17">
        <f t="shared" si="2"/>
        <v>0.2005307635995548</v>
      </c>
      <c r="J10" s="17">
        <f t="shared" si="3"/>
        <v>0.19821892707658223</v>
      </c>
      <c r="K10" s="40">
        <f t="shared" si="4"/>
        <v>0.1960907643096291</v>
      </c>
      <c r="L10" s="40">
        <f t="shared" si="6"/>
        <v>1</v>
      </c>
      <c r="M10" s="17">
        <f t="shared" si="7"/>
        <v>3.1567365040829403</v>
      </c>
      <c r="N10" s="17">
        <f t="shared" si="5"/>
        <v>2.6825045470683557</v>
      </c>
      <c r="O10" s="17">
        <f t="shared" si="5"/>
        <v>2.7568186190796378</v>
      </c>
      <c r="P10" s="41">
        <f t="shared" si="5"/>
        <v>1.1482750892058449</v>
      </c>
    </row>
    <row r="11" spans="1:16" ht="15" thickBot="1" x14ac:dyDescent="0.35">
      <c r="A11" s="8" t="s">
        <v>7</v>
      </c>
      <c r="B11" s="9">
        <v>97078.53</v>
      </c>
      <c r="C11" s="9">
        <v>81754.070000000007</v>
      </c>
      <c r="D11" s="9">
        <v>83210.539999999994</v>
      </c>
      <c r="E11" s="9">
        <v>43268.49</v>
      </c>
      <c r="F11" s="23">
        <v>39355.379999999997</v>
      </c>
      <c r="G11" s="44">
        <f t="shared" si="0"/>
        <v>1.1469300718926305</v>
      </c>
      <c r="H11" s="43">
        <f t="shared" si="1"/>
        <v>1.1544661281638198</v>
      </c>
      <c r="I11" s="43">
        <f t="shared" si="2"/>
        <v>1.2005307635995546</v>
      </c>
      <c r="J11" s="43">
        <f t="shared" si="3"/>
        <v>1.1982189270765822</v>
      </c>
      <c r="K11" s="42">
        <f t="shared" si="4"/>
        <v>1.1960907643096292</v>
      </c>
      <c r="L11" s="42">
        <f t="shared" si="6"/>
        <v>1</v>
      </c>
      <c r="M11" s="43">
        <f t="shared" si="7"/>
        <v>2.4667156053378219</v>
      </c>
      <c r="N11" s="43">
        <f t="shared" si="5"/>
        <v>2.0773289446068115</v>
      </c>
      <c r="O11" s="43">
        <f t="shared" si="5"/>
        <v>2.1143370995274342</v>
      </c>
      <c r="P11" s="44">
        <f t="shared" si="5"/>
        <v>1.0994301160349615</v>
      </c>
    </row>
    <row r="12" spans="1:16" ht="15" thickBot="1" x14ac:dyDescent="0.35">
      <c r="A12" s="3"/>
      <c r="B12" s="4"/>
      <c r="C12" s="4"/>
      <c r="D12" s="4"/>
      <c r="E12" s="4"/>
      <c r="F12" s="4"/>
      <c r="G12" s="37"/>
      <c r="H12" s="37"/>
      <c r="I12" s="37"/>
      <c r="J12" s="37"/>
      <c r="K12" s="37"/>
      <c r="L12" s="37"/>
      <c r="M12" s="37"/>
      <c r="N12" s="37"/>
      <c r="O12" s="37"/>
      <c r="P12" s="37"/>
    </row>
    <row r="13" spans="1:16" x14ac:dyDescent="0.3">
      <c r="A13" s="10" t="s">
        <v>8</v>
      </c>
      <c r="B13" s="10"/>
      <c r="C13" s="10"/>
      <c r="D13" s="10"/>
      <c r="E13" s="10"/>
      <c r="F13" s="2"/>
      <c r="G13" s="47"/>
      <c r="H13" s="46"/>
      <c r="I13" s="46"/>
      <c r="J13" s="46"/>
      <c r="K13" s="45"/>
      <c r="L13" s="45"/>
      <c r="M13" s="46"/>
      <c r="N13" s="46"/>
      <c r="O13" s="46"/>
      <c r="P13" s="47"/>
    </row>
    <row r="14" spans="1:16" x14ac:dyDescent="0.3">
      <c r="A14" s="11" t="s">
        <v>9</v>
      </c>
      <c r="B14" s="12">
        <v>48032.84</v>
      </c>
      <c r="C14" s="12">
        <v>40178.47</v>
      </c>
      <c r="D14" s="12">
        <v>44112.4</v>
      </c>
      <c r="E14" s="12">
        <v>25836.81</v>
      </c>
      <c r="F14" s="25">
        <v>23896.09</v>
      </c>
      <c r="G14" s="49">
        <f t="shared" ref="G14:G22" si="8">F14/F$9</f>
        <v>0.69640146332350927</v>
      </c>
      <c r="H14" s="18">
        <f t="shared" ref="H14:H22" si="9">E14/E$9</f>
        <v>0.68936359934918601</v>
      </c>
      <c r="I14" s="18">
        <f t="shared" ref="I14:I22" si="10">D14/D$9</f>
        <v>0.63643732219751248</v>
      </c>
      <c r="J14" s="18">
        <f t="shared" ref="J14:J22" si="11">C14/C$9</f>
        <v>0.58887102764398946</v>
      </c>
      <c r="K14" s="48">
        <f t="shared" ref="K14:K22" si="12">B14/B$9</f>
        <v>0.59180579173955483</v>
      </c>
      <c r="L14" s="48">
        <f>IFERROR(F14/$F14,0)</f>
        <v>1</v>
      </c>
      <c r="M14" s="18">
        <f>IFERROR(B14/$F14,0)</f>
        <v>2.0100711036826526</v>
      </c>
      <c r="N14" s="18">
        <f t="shared" ref="N14:P22" si="13">IFERROR(C14/$F14,0)</f>
        <v>1.6813826027605354</v>
      </c>
      <c r="O14" s="18">
        <f t="shared" si="13"/>
        <v>1.8460091169726931</v>
      </c>
      <c r="P14" s="49">
        <f t="shared" si="13"/>
        <v>1.0812149602717434</v>
      </c>
    </row>
    <row r="15" spans="1:16" x14ac:dyDescent="0.3">
      <c r="A15" s="11" t="s">
        <v>10</v>
      </c>
      <c r="B15" s="12">
        <v>12524</v>
      </c>
      <c r="C15" s="12">
        <v>10263.67</v>
      </c>
      <c r="D15" s="12">
        <v>9230.7900000000009</v>
      </c>
      <c r="E15" s="12">
        <v>3463.85</v>
      </c>
      <c r="F15" s="25">
        <v>3238.29</v>
      </c>
      <c r="G15" s="49">
        <f t="shared" si="8"/>
        <v>9.4373175472049486E-2</v>
      </c>
      <c r="H15" s="18">
        <f t="shared" si="9"/>
        <v>9.2420546638910833E-2</v>
      </c>
      <c r="I15" s="18">
        <f t="shared" si="10"/>
        <v>0.13317840945782991</v>
      </c>
      <c r="J15" s="18">
        <f t="shared" si="11"/>
        <v>0.15042827415525739</v>
      </c>
      <c r="K15" s="48">
        <f t="shared" si="12"/>
        <v>0.15430642318351748</v>
      </c>
      <c r="L15" s="48">
        <f t="shared" ref="L15:L22" si="14">IFERROR(F15/$F15,0)</f>
        <v>1</v>
      </c>
      <c r="M15" s="18">
        <f t="shared" ref="M15:M22" si="15">IFERROR(B15/$F15,0)</f>
        <v>3.8674732652109602</v>
      </c>
      <c r="N15" s="18">
        <f t="shared" si="13"/>
        <v>3.1694721596892186</v>
      </c>
      <c r="O15" s="18">
        <f t="shared" si="13"/>
        <v>2.8505136970438105</v>
      </c>
      <c r="P15" s="49">
        <f t="shared" si="13"/>
        <v>1.0696540458081272</v>
      </c>
    </row>
    <row r="16" spans="1:16" x14ac:dyDescent="0.3">
      <c r="A16" s="11" t="s">
        <v>11</v>
      </c>
      <c r="B16" s="11">
        <v>744.57</v>
      </c>
      <c r="C16" s="11">
        <v>744.81</v>
      </c>
      <c r="D16" s="11">
        <v>908.15</v>
      </c>
      <c r="E16" s="11">
        <v>417.2</v>
      </c>
      <c r="F16" s="26">
        <v>373.82</v>
      </c>
      <c r="G16" s="49">
        <f t="shared" si="8"/>
        <v>1.0894200474621338E-2</v>
      </c>
      <c r="H16" s="18">
        <f t="shared" si="9"/>
        <v>1.1131501669458435E-2</v>
      </c>
      <c r="I16" s="18">
        <f t="shared" si="10"/>
        <v>1.3102450878974414E-2</v>
      </c>
      <c r="J16" s="18">
        <f t="shared" si="11"/>
        <v>1.0916220306535308E-2</v>
      </c>
      <c r="K16" s="48">
        <f t="shared" si="12"/>
        <v>9.1737410978722147E-3</v>
      </c>
      <c r="L16" s="48">
        <f t="shared" si="14"/>
        <v>1</v>
      </c>
      <c r="M16" s="18">
        <f t="shared" si="15"/>
        <v>1.9917874913059763</v>
      </c>
      <c r="N16" s="18">
        <f t="shared" si="13"/>
        <v>1.9924295115296131</v>
      </c>
      <c r="O16" s="18">
        <f t="shared" si="13"/>
        <v>2.4293777753999253</v>
      </c>
      <c r="P16" s="49">
        <f t="shared" si="13"/>
        <v>1.1160451554223958</v>
      </c>
    </row>
    <row r="17" spans="1:16" x14ac:dyDescent="0.3">
      <c r="A17" s="11" t="s">
        <v>13</v>
      </c>
      <c r="B17" s="12">
        <v>10218.74</v>
      </c>
      <c r="C17" s="12">
        <v>8694.1299999999992</v>
      </c>
      <c r="D17" s="12">
        <v>9612.58</v>
      </c>
      <c r="E17" s="12">
        <v>4306.83</v>
      </c>
      <c r="F17" s="25">
        <v>4244.07</v>
      </c>
      <c r="G17" s="49">
        <f t="shared" si="8"/>
        <v>0.12368452572983303</v>
      </c>
      <c r="H17" s="18">
        <f t="shared" si="9"/>
        <v>0.11491247683382952</v>
      </c>
      <c r="I17" s="18">
        <f t="shared" si="10"/>
        <v>0.13868673376668156</v>
      </c>
      <c r="J17" s="18">
        <f t="shared" si="11"/>
        <v>0.12742449544670162</v>
      </c>
      <c r="K17" s="48">
        <f t="shared" si="12"/>
        <v>0.12590364251376057</v>
      </c>
      <c r="L17" s="48">
        <f t="shared" si="14"/>
        <v>1</v>
      </c>
      <c r="M17" s="18">
        <f t="shared" si="15"/>
        <v>2.4077689576279373</v>
      </c>
      <c r="N17" s="18">
        <f t="shared" si="13"/>
        <v>2.0485359572297348</v>
      </c>
      <c r="O17" s="18">
        <f t="shared" si="13"/>
        <v>2.2649437921617692</v>
      </c>
      <c r="P17" s="49">
        <f t="shared" si="13"/>
        <v>1.0147876920031951</v>
      </c>
    </row>
    <row r="18" spans="1:16" x14ac:dyDescent="0.3">
      <c r="A18" s="11" t="s">
        <v>14</v>
      </c>
      <c r="B18" s="12">
        <v>23487.31</v>
      </c>
      <c r="C18" s="12">
        <v>19702.61</v>
      </c>
      <c r="D18" s="12">
        <v>19751.52</v>
      </c>
      <c r="E18" s="12">
        <v>8187.88</v>
      </c>
      <c r="F18" s="25">
        <v>7856.17</v>
      </c>
      <c r="G18" s="49">
        <f t="shared" si="8"/>
        <v>0.22895161024746116</v>
      </c>
      <c r="H18" s="18">
        <f t="shared" si="9"/>
        <v>0.2184645251421988</v>
      </c>
      <c r="I18" s="18">
        <f t="shared" si="10"/>
        <v>0.28496759410348588</v>
      </c>
      <c r="J18" s="18">
        <f t="shared" si="11"/>
        <v>0.28876898990849431</v>
      </c>
      <c r="K18" s="48">
        <f t="shared" si="12"/>
        <v>0.28938380679515024</v>
      </c>
      <c r="L18" s="48">
        <f t="shared" si="14"/>
        <v>1</v>
      </c>
      <c r="M18" s="18">
        <f t="shared" si="15"/>
        <v>2.9896641747823685</v>
      </c>
      <c r="N18" s="18">
        <f t="shared" si="13"/>
        <v>2.5079154346201777</v>
      </c>
      <c r="O18" s="18">
        <f t="shared" si="13"/>
        <v>2.5141411145634578</v>
      </c>
      <c r="P18" s="49">
        <f t="shared" si="13"/>
        <v>1.0422228643219278</v>
      </c>
    </row>
    <row r="19" spans="1:16" x14ac:dyDescent="0.3">
      <c r="A19" s="11" t="s">
        <v>15</v>
      </c>
      <c r="B19" s="12">
        <v>3716.2</v>
      </c>
      <c r="C19" s="12">
        <v>3357.84</v>
      </c>
      <c r="D19" s="12">
        <v>-500.84</v>
      </c>
      <c r="E19" s="12">
        <v>-1110.3900000000001</v>
      </c>
      <c r="F19" s="25">
        <v>-999.75</v>
      </c>
      <c r="G19" s="49">
        <f t="shared" si="8"/>
        <v>-2.9135618545028847E-2</v>
      </c>
      <c r="H19" s="18">
        <f t="shared" si="9"/>
        <v>-2.9626817206974961E-2</v>
      </c>
      <c r="I19" s="18">
        <f t="shared" si="10"/>
        <v>-7.2259334892094311E-3</v>
      </c>
      <c r="J19" s="18">
        <f t="shared" si="11"/>
        <v>4.9213787669468087E-2</v>
      </c>
      <c r="K19" s="48">
        <f t="shared" si="12"/>
        <v>4.5786771784939923E-2</v>
      </c>
      <c r="L19" s="48">
        <f t="shared" si="14"/>
        <v>1</v>
      </c>
      <c r="M19" s="18">
        <f t="shared" si="15"/>
        <v>-3.7171292823205802</v>
      </c>
      <c r="N19" s="18">
        <f t="shared" si="13"/>
        <v>-3.3586796699174797</v>
      </c>
      <c r="O19" s="18">
        <f t="shared" si="13"/>
        <v>0.5009652413103276</v>
      </c>
      <c r="P19" s="49">
        <f t="shared" si="13"/>
        <v>1.1106676669167292</v>
      </c>
    </row>
    <row r="20" spans="1:16" x14ac:dyDescent="0.3">
      <c r="A20" s="11" t="s">
        <v>18</v>
      </c>
      <c r="B20" s="12">
        <v>13411.84</v>
      </c>
      <c r="C20" s="12">
        <v>13306.65</v>
      </c>
      <c r="D20" s="12">
        <v>17019.439999999999</v>
      </c>
      <c r="E20" s="12">
        <v>13395.02</v>
      </c>
      <c r="F20" s="25">
        <v>11536.27</v>
      </c>
      <c r="G20" s="49">
        <f t="shared" si="8"/>
        <v>0.33620041225552383</v>
      </c>
      <c r="H20" s="18">
        <f t="shared" si="9"/>
        <v>0.35739857979968631</v>
      </c>
      <c r="I20" s="18">
        <f t="shared" si="10"/>
        <v>0.24555015866063126</v>
      </c>
      <c r="J20" s="18">
        <f t="shared" si="11"/>
        <v>0.19502735320680184</v>
      </c>
      <c r="K20" s="48">
        <f t="shared" si="12"/>
        <v>0.16524537357949751</v>
      </c>
      <c r="L20" s="48">
        <f t="shared" si="14"/>
        <v>1</v>
      </c>
      <c r="M20" s="18">
        <f t="shared" si="15"/>
        <v>1.1625802794144033</v>
      </c>
      <c r="N20" s="18">
        <f t="shared" si="13"/>
        <v>1.1534620808978984</v>
      </c>
      <c r="O20" s="18">
        <f t="shared" si="13"/>
        <v>1.4752983416650267</v>
      </c>
      <c r="P20" s="49">
        <f t="shared" si="13"/>
        <v>1.1611222691563217</v>
      </c>
    </row>
    <row r="21" spans="1:16" x14ac:dyDescent="0.3">
      <c r="A21" s="11" t="s">
        <v>19</v>
      </c>
      <c r="B21" s="12">
        <v>17128.04</v>
      </c>
      <c r="C21" s="12">
        <v>16664.490000000002</v>
      </c>
      <c r="D21" s="12">
        <v>16518.599999999999</v>
      </c>
      <c r="E21" s="12">
        <v>12284.63</v>
      </c>
      <c r="F21" s="25">
        <v>10536.52</v>
      </c>
      <c r="G21" s="49">
        <f t="shared" si="8"/>
        <v>0.307064793710495</v>
      </c>
      <c r="H21" s="18">
        <f t="shared" si="9"/>
        <v>0.32777176259271135</v>
      </c>
      <c r="I21" s="18">
        <f t="shared" si="10"/>
        <v>0.23832422517142182</v>
      </c>
      <c r="J21" s="18">
        <f t="shared" si="11"/>
        <v>0.24424114087626994</v>
      </c>
      <c r="K21" s="48">
        <f t="shared" si="12"/>
        <v>0.21103214536443746</v>
      </c>
      <c r="L21" s="48">
        <f t="shared" si="14"/>
        <v>1</v>
      </c>
      <c r="M21" s="18">
        <f t="shared" si="15"/>
        <v>1.6255879550363876</v>
      </c>
      <c r="N21" s="18">
        <f t="shared" si="13"/>
        <v>1.5815933534032109</v>
      </c>
      <c r="O21" s="18">
        <f t="shared" si="13"/>
        <v>1.5677472258392713</v>
      </c>
      <c r="P21" s="49">
        <f t="shared" si="13"/>
        <v>1.1659096172170695</v>
      </c>
    </row>
    <row r="22" spans="1:16" ht="15" thickBot="1" x14ac:dyDescent="0.35">
      <c r="A22" s="11" t="s">
        <v>20</v>
      </c>
      <c r="B22" s="12">
        <v>88648.2</v>
      </c>
      <c r="C22" s="12">
        <v>76545.570000000007</v>
      </c>
      <c r="D22" s="12">
        <v>80382.52</v>
      </c>
      <c r="E22" s="12">
        <v>46309.32</v>
      </c>
      <c r="F22" s="25">
        <v>42288.78</v>
      </c>
      <c r="G22" s="52">
        <f t="shared" si="8"/>
        <v>1.2324178672814654</v>
      </c>
      <c r="H22" s="51">
        <f t="shared" si="9"/>
        <v>1.2355998870840961</v>
      </c>
      <c r="I22" s="51">
        <f t="shared" si="10"/>
        <v>1.1597291414724202</v>
      </c>
      <c r="J22" s="51">
        <f t="shared" si="11"/>
        <v>1.1218811584287538</v>
      </c>
      <c r="K22" s="50">
        <f t="shared" si="12"/>
        <v>1.0922218671077206</v>
      </c>
      <c r="L22" s="50">
        <f t="shared" si="14"/>
        <v>1</v>
      </c>
      <c r="M22" s="51">
        <f t="shared" si="15"/>
        <v>2.096258156418795</v>
      </c>
      <c r="N22" s="51">
        <f t="shared" si="13"/>
        <v>1.8100680606061468</v>
      </c>
      <c r="O22" s="51">
        <f t="shared" si="13"/>
        <v>1.9008001649610133</v>
      </c>
      <c r="P22" s="52">
        <f t="shared" si="13"/>
        <v>1.0950734450130744</v>
      </c>
    </row>
    <row r="23" spans="1:16" ht="15" thickBot="1" x14ac:dyDescent="0.35">
      <c r="A23" s="3"/>
      <c r="B23" s="4"/>
      <c r="C23" s="4"/>
      <c r="D23" s="4"/>
      <c r="E23" s="4"/>
      <c r="F23" s="4"/>
      <c r="G23" s="37"/>
      <c r="H23" s="37"/>
      <c r="I23" s="37"/>
      <c r="J23" s="37"/>
      <c r="K23" s="37"/>
      <c r="L23" s="37"/>
      <c r="M23" s="37"/>
      <c r="N23" s="37"/>
      <c r="O23" s="37"/>
      <c r="P23" s="37"/>
    </row>
    <row r="24" spans="1:16" x14ac:dyDescent="0.3">
      <c r="A24" s="13" t="s">
        <v>21</v>
      </c>
      <c r="B24" s="14">
        <v>8430.34</v>
      </c>
      <c r="C24" s="14">
        <v>5208.5</v>
      </c>
      <c r="D24" s="14">
        <v>2828.02</v>
      </c>
      <c r="E24" s="14">
        <v>-3040.83</v>
      </c>
      <c r="F24" s="27">
        <v>-2933.41</v>
      </c>
      <c r="G24" s="55">
        <f t="shared" ref="G24:G29" si="16">F24/F$9</f>
        <v>-8.5488086817877534E-2</v>
      </c>
      <c r="H24" s="54">
        <f t="shared" ref="H24:H29" si="17">E24/E$9</f>
        <v>-8.1133758920276355E-2</v>
      </c>
      <c r="I24" s="54">
        <f t="shared" ref="I24:I29" si="18">D24/D$9</f>
        <v>4.0801622127134528E-2</v>
      </c>
      <c r="J24" s="54">
        <f t="shared" ref="J24:J29" si="19">C24/C$9</f>
        <v>7.6337768647828527E-2</v>
      </c>
      <c r="K24" s="53">
        <f t="shared" ref="K24:K29" si="20">B24/B$9</f>
        <v>0.10386902041048664</v>
      </c>
      <c r="L24" s="53">
        <f>IFERROR(F24/$F24,0)</f>
        <v>1</v>
      </c>
      <c r="M24" s="54">
        <f>IFERROR(B24/$F24,0)</f>
        <v>-2.8739044320432536</v>
      </c>
      <c r="N24" s="54">
        <f t="shared" ref="N24:P29" si="21">IFERROR(C24/$F24,0)</f>
        <v>-1.775578592832233</v>
      </c>
      <c r="O24" s="54">
        <f t="shared" si="21"/>
        <v>-0.96407252992251347</v>
      </c>
      <c r="P24" s="55">
        <f t="shared" si="21"/>
        <v>1.0366194974449532</v>
      </c>
    </row>
    <row r="25" spans="1:16" x14ac:dyDescent="0.3">
      <c r="A25" s="13" t="s">
        <v>22</v>
      </c>
      <c r="B25" s="14">
        <v>8430.34</v>
      </c>
      <c r="C25" s="14">
        <v>5208.5</v>
      </c>
      <c r="D25" s="14">
        <v>2828.02</v>
      </c>
      <c r="E25" s="14">
        <v>-3040.83</v>
      </c>
      <c r="F25" s="27">
        <v>-2933.41</v>
      </c>
      <c r="G25" s="57">
        <f t="shared" si="16"/>
        <v>-8.5488086817877534E-2</v>
      </c>
      <c r="H25" s="19">
        <f t="shared" si="17"/>
        <v>-8.1133758920276355E-2</v>
      </c>
      <c r="I25" s="19">
        <f t="shared" si="18"/>
        <v>4.0801622127134528E-2</v>
      </c>
      <c r="J25" s="19">
        <f t="shared" si="19"/>
        <v>7.6337768647828527E-2</v>
      </c>
      <c r="K25" s="56">
        <f t="shared" si="20"/>
        <v>0.10386902041048664</v>
      </c>
      <c r="L25" s="56">
        <f t="shared" ref="L25:L29" si="22">IFERROR(F25/$F25,0)</f>
        <v>1</v>
      </c>
      <c r="M25" s="19">
        <f t="shared" ref="M25:M29" si="23">IFERROR(B25/$F25,0)</f>
        <v>-2.8739044320432536</v>
      </c>
      <c r="N25" s="19">
        <f t="shared" si="21"/>
        <v>-1.775578592832233</v>
      </c>
      <c r="O25" s="19">
        <f t="shared" si="21"/>
        <v>-0.96407252992251347</v>
      </c>
      <c r="P25" s="57">
        <f t="shared" si="21"/>
        <v>1.0366194974449532</v>
      </c>
    </row>
    <row r="26" spans="1:16" x14ac:dyDescent="0.3">
      <c r="A26" s="13" t="s">
        <v>24</v>
      </c>
      <c r="B26" s="13">
        <v>81.319999999999993</v>
      </c>
      <c r="C26" s="13">
        <v>56.82</v>
      </c>
      <c r="D26" s="13">
        <v>35.380000000000003</v>
      </c>
      <c r="E26" s="13">
        <v>-80.06</v>
      </c>
      <c r="F26" s="28">
        <v>11.06</v>
      </c>
      <c r="G26" s="57">
        <f t="shared" si="16"/>
        <v>3.2232052123832867E-4</v>
      </c>
      <c r="H26" s="19">
        <f t="shared" si="17"/>
        <v>-2.1361170269818849E-3</v>
      </c>
      <c r="I26" s="19">
        <f t="shared" si="18"/>
        <v>5.1044949853891409E-4</v>
      </c>
      <c r="J26" s="19">
        <f t="shared" si="19"/>
        <v>8.3277565797631114E-4</v>
      </c>
      <c r="K26" s="56">
        <f t="shared" si="20"/>
        <v>1.001932156921402E-3</v>
      </c>
      <c r="L26" s="56">
        <f t="shared" si="22"/>
        <v>1</v>
      </c>
      <c r="M26" s="19">
        <f t="shared" si="23"/>
        <v>7.3526220614828199</v>
      </c>
      <c r="N26" s="19">
        <f t="shared" si="21"/>
        <v>5.137432188065099</v>
      </c>
      <c r="O26" s="19">
        <f t="shared" si="21"/>
        <v>3.1989150090415914</v>
      </c>
      <c r="P26" s="57">
        <f t="shared" si="21"/>
        <v>-7.2386980108499097</v>
      </c>
    </row>
    <row r="27" spans="1:16" x14ac:dyDescent="0.3">
      <c r="A27" s="13" t="s">
        <v>25</v>
      </c>
      <c r="B27" s="14">
        <v>8511.66</v>
      </c>
      <c r="C27" s="14">
        <v>5265.32</v>
      </c>
      <c r="D27" s="14">
        <v>2863.4</v>
      </c>
      <c r="E27" s="14">
        <v>-3120.89</v>
      </c>
      <c r="F27" s="27">
        <v>-2922.35</v>
      </c>
      <c r="G27" s="57">
        <f t="shared" si="16"/>
        <v>-8.5165766296639217E-2</v>
      </c>
      <c r="H27" s="19">
        <f t="shared" si="17"/>
        <v>-8.3269875947258237E-2</v>
      </c>
      <c r="I27" s="19">
        <f t="shared" si="18"/>
        <v>4.1312071625673442E-2</v>
      </c>
      <c r="J27" s="19">
        <f t="shared" si="19"/>
        <v>7.7170544305804833E-2</v>
      </c>
      <c r="K27" s="56">
        <f t="shared" si="20"/>
        <v>0.10487095256740804</v>
      </c>
      <c r="L27" s="56">
        <f t="shared" si="22"/>
        <v>1</v>
      </c>
      <c r="M27" s="19">
        <f t="shared" si="23"/>
        <v>-2.9126080038325322</v>
      </c>
      <c r="N27" s="19">
        <f t="shared" si="21"/>
        <v>-1.8017417489349326</v>
      </c>
      <c r="O27" s="19">
        <f t="shared" si="21"/>
        <v>-0.97982787824866979</v>
      </c>
      <c r="P27" s="57">
        <f t="shared" si="21"/>
        <v>1.0679384741731826</v>
      </c>
    </row>
    <row r="28" spans="1:16" x14ac:dyDescent="0.3">
      <c r="A28" s="13" t="s">
        <v>26</v>
      </c>
      <c r="B28" s="14">
        <v>0</v>
      </c>
      <c r="C28" s="13">
        <v>0</v>
      </c>
      <c r="D28" s="14">
        <v>0</v>
      </c>
      <c r="E28" s="14">
        <v>-8400.2099999999991</v>
      </c>
      <c r="F28" s="27">
        <v>-5406.18</v>
      </c>
      <c r="G28" s="57">
        <f t="shared" si="16"/>
        <v>-0.15755178621231714</v>
      </c>
      <c r="H28" s="19">
        <f t="shared" si="17"/>
        <v>-0.22412979779194975</v>
      </c>
      <c r="I28" s="19">
        <f t="shared" si="18"/>
        <v>0</v>
      </c>
      <c r="J28" s="19">
        <f t="shared" si="19"/>
        <v>0</v>
      </c>
      <c r="K28" s="56">
        <f t="shared" si="20"/>
        <v>0</v>
      </c>
      <c r="L28" s="56">
        <f t="shared" si="22"/>
        <v>1</v>
      </c>
      <c r="M28" s="19">
        <f t="shared" si="23"/>
        <v>0</v>
      </c>
      <c r="N28" s="19">
        <f t="shared" si="21"/>
        <v>0</v>
      </c>
      <c r="O28" s="19">
        <f t="shared" si="21"/>
        <v>0</v>
      </c>
      <c r="P28" s="57">
        <f t="shared" si="21"/>
        <v>1.5538161881402393</v>
      </c>
    </row>
    <row r="29" spans="1:16" ht="15" thickBot="1" x14ac:dyDescent="0.35">
      <c r="A29" s="13" t="s">
        <v>27</v>
      </c>
      <c r="B29" s="14">
        <v>8511.66</v>
      </c>
      <c r="C29" s="14">
        <v>5265.32</v>
      </c>
      <c r="D29" s="14">
        <v>2863.4</v>
      </c>
      <c r="E29" s="14">
        <v>-11521.1</v>
      </c>
      <c r="F29" s="27">
        <v>-8328.5300000000007</v>
      </c>
      <c r="G29" s="60">
        <f t="shared" si="16"/>
        <v>-0.24271755250895638</v>
      </c>
      <c r="H29" s="59">
        <f t="shared" si="17"/>
        <v>-0.30739967373920801</v>
      </c>
      <c r="I29" s="59">
        <f t="shared" si="18"/>
        <v>4.1312071625673442E-2</v>
      </c>
      <c r="J29" s="59">
        <f t="shared" si="19"/>
        <v>7.7170544305804833E-2</v>
      </c>
      <c r="K29" s="58">
        <f t="shared" si="20"/>
        <v>0.10487095256740804</v>
      </c>
      <c r="L29" s="58">
        <f t="shared" si="22"/>
        <v>1</v>
      </c>
      <c r="M29" s="59">
        <f t="shared" si="23"/>
        <v>-1.0219882740411572</v>
      </c>
      <c r="N29" s="59">
        <f t="shared" si="21"/>
        <v>-0.63220280169489684</v>
      </c>
      <c r="O29" s="59">
        <f t="shared" si="21"/>
        <v>-0.34380616987631668</v>
      </c>
      <c r="P29" s="60">
        <f t="shared" si="21"/>
        <v>1.3833293510379383</v>
      </c>
    </row>
    <row r="30" spans="1:16" x14ac:dyDescent="0.3">
      <c r="A30" s="3"/>
      <c r="B30" s="3"/>
      <c r="C30" s="3"/>
      <c r="D30" s="3"/>
      <c r="E30" s="3"/>
      <c r="F30" s="3"/>
      <c r="G30" s="3"/>
      <c r="H30" s="3"/>
      <c r="I30" s="3"/>
      <c r="J30" s="3"/>
      <c r="K30" s="3"/>
      <c r="L30" s="31"/>
      <c r="M30" s="31"/>
      <c r="N30" s="31"/>
      <c r="O30" s="31"/>
      <c r="P30" s="31"/>
    </row>
    <row r="31" spans="1:16" ht="15" thickBot="1" x14ac:dyDescent="0.35">
      <c r="A31" s="15" t="s">
        <v>28</v>
      </c>
      <c r="B31" s="15"/>
      <c r="C31" s="15"/>
      <c r="D31" s="15"/>
      <c r="E31" s="15"/>
      <c r="F31" s="15"/>
      <c r="G31" s="36"/>
      <c r="H31" s="36"/>
      <c r="I31" s="36"/>
      <c r="J31" s="36"/>
      <c r="K31" s="35"/>
      <c r="L31" s="36"/>
      <c r="M31" s="36"/>
      <c r="N31" s="36"/>
      <c r="O31" s="36"/>
      <c r="P31" s="36"/>
    </row>
    <row r="32" spans="1:16" x14ac:dyDescent="0.3">
      <c r="A32" s="15" t="s">
        <v>29</v>
      </c>
      <c r="B32" s="16">
        <v>2108.3200000000002</v>
      </c>
      <c r="C32" s="15">
        <v>1319.4</v>
      </c>
      <c r="D32" s="15">
        <v>733.57</v>
      </c>
      <c r="E32" s="15">
        <v>0</v>
      </c>
      <c r="F32" s="29">
        <v>0</v>
      </c>
      <c r="G32" s="63">
        <f t="shared" ref="G32:G39" si="24">F32/F$9</f>
        <v>0</v>
      </c>
      <c r="H32" s="62">
        <f t="shared" ref="H32:H39" si="25">E32/E$9</f>
        <v>0</v>
      </c>
      <c r="I32" s="62">
        <f t="shared" ref="I32:I39" si="26">D32/D$9</f>
        <v>1.0583675484544692E-2</v>
      </c>
      <c r="J32" s="62">
        <f t="shared" ref="J32:J39" si="27">C32/C$9</f>
        <v>1.9337631170959962E-2</v>
      </c>
      <c r="K32" s="61">
        <f t="shared" ref="K32:K39" si="28">B32/B$9</f>
        <v>2.5976310933110314E-2</v>
      </c>
      <c r="L32" s="61">
        <f t="shared" ref="L32:L39" si="29">IFERROR(F32/$F32,0)</f>
        <v>0</v>
      </c>
      <c r="M32" s="62">
        <f t="shared" ref="M32:P39" si="30">IFERROR(B32/$F32,0)</f>
        <v>0</v>
      </c>
      <c r="N32" s="62">
        <f t="shared" si="30"/>
        <v>0</v>
      </c>
      <c r="O32" s="62">
        <f t="shared" si="30"/>
        <v>0</v>
      </c>
      <c r="P32" s="63">
        <f t="shared" si="30"/>
        <v>0</v>
      </c>
    </row>
    <row r="33" spans="1:16" x14ac:dyDescent="0.3">
      <c r="A33" s="15" t="s">
        <v>37</v>
      </c>
      <c r="B33" s="15">
        <v>600</v>
      </c>
      <c r="C33" s="15">
        <v>522</v>
      </c>
      <c r="D33" s="15">
        <v>0</v>
      </c>
      <c r="E33" s="15">
        <v>0</v>
      </c>
      <c r="F33" s="29">
        <v>0</v>
      </c>
      <c r="G33" s="65">
        <f t="shared" si="24"/>
        <v>0</v>
      </c>
      <c r="H33" s="20">
        <f t="shared" si="25"/>
        <v>0</v>
      </c>
      <c r="I33" s="20">
        <f t="shared" si="26"/>
        <v>0</v>
      </c>
      <c r="J33" s="20">
        <f t="shared" si="27"/>
        <v>7.6506317047454137E-3</v>
      </c>
      <c r="K33" s="64">
        <f t="shared" si="28"/>
        <v>7.3925146846143784E-3</v>
      </c>
      <c r="L33" s="64">
        <f t="shared" si="29"/>
        <v>0</v>
      </c>
      <c r="M33" s="20">
        <f t="shared" si="30"/>
        <v>0</v>
      </c>
      <c r="N33" s="20">
        <f t="shared" si="30"/>
        <v>0</v>
      </c>
      <c r="O33" s="20">
        <f t="shared" si="30"/>
        <v>0</v>
      </c>
      <c r="P33" s="65">
        <f t="shared" si="30"/>
        <v>0</v>
      </c>
    </row>
    <row r="34" spans="1:16" x14ac:dyDescent="0.3">
      <c r="A34" s="15" t="s">
        <v>30</v>
      </c>
      <c r="B34" s="15">
        <v>94.55</v>
      </c>
      <c r="C34" s="15">
        <v>1221.27</v>
      </c>
      <c r="D34" s="15">
        <v>2179.4699999999998</v>
      </c>
      <c r="E34" s="15">
        <v>374.69</v>
      </c>
      <c r="F34" s="29">
        <v>46.58</v>
      </c>
      <c r="G34" s="65">
        <f t="shared" si="24"/>
        <v>1.3574764809476806E-3</v>
      </c>
      <c r="H34" s="20">
        <f t="shared" si="25"/>
        <v>9.9972731556313074E-3</v>
      </c>
      <c r="I34" s="20">
        <f t="shared" si="26"/>
        <v>3.1444583622967974E-2</v>
      </c>
      <c r="J34" s="20">
        <f t="shared" si="27"/>
        <v>1.7899400348763278E-2</v>
      </c>
      <c r="K34" s="64">
        <f t="shared" si="28"/>
        <v>1.1649371057171492E-3</v>
      </c>
      <c r="L34" s="64">
        <f t="shared" si="29"/>
        <v>1</v>
      </c>
      <c r="M34" s="20">
        <f t="shared" si="30"/>
        <v>2.0298411335337057</v>
      </c>
      <c r="N34" s="20">
        <f t="shared" si="30"/>
        <v>26.218763417775872</v>
      </c>
      <c r="O34" s="20">
        <f t="shared" si="30"/>
        <v>46.789823958780588</v>
      </c>
      <c r="P34" s="65">
        <f t="shared" si="30"/>
        <v>8.0440103048518683</v>
      </c>
    </row>
    <row r="35" spans="1:16" x14ac:dyDescent="0.3">
      <c r="A35" s="15" t="s">
        <v>31</v>
      </c>
      <c r="B35" s="15">
        <v>-406.3</v>
      </c>
      <c r="C35" s="15">
        <v>656.87</v>
      </c>
      <c r="D35" s="15">
        <v>0</v>
      </c>
      <c r="E35" s="15">
        <v>0</v>
      </c>
      <c r="F35" s="29">
        <v>0</v>
      </c>
      <c r="G35" s="65">
        <f t="shared" si="24"/>
        <v>0</v>
      </c>
      <c r="H35" s="20">
        <f t="shared" si="25"/>
        <v>0</v>
      </c>
      <c r="I35" s="20">
        <f t="shared" si="26"/>
        <v>0</v>
      </c>
      <c r="J35" s="20">
        <f t="shared" si="27"/>
        <v>9.6273380227895021E-3</v>
      </c>
      <c r="K35" s="64">
        <f t="shared" si="28"/>
        <v>-5.005964527264704E-3</v>
      </c>
      <c r="L35" s="64">
        <f t="shared" si="29"/>
        <v>0</v>
      </c>
      <c r="M35" s="20">
        <f t="shared" si="30"/>
        <v>0</v>
      </c>
      <c r="N35" s="20">
        <f t="shared" si="30"/>
        <v>0</v>
      </c>
      <c r="O35" s="20">
        <f t="shared" si="30"/>
        <v>0</v>
      </c>
      <c r="P35" s="65">
        <f t="shared" si="30"/>
        <v>0</v>
      </c>
    </row>
    <row r="36" spans="1:16" x14ac:dyDescent="0.3">
      <c r="A36" s="15" t="s">
        <v>32</v>
      </c>
      <c r="B36" s="15">
        <v>3481.46</v>
      </c>
      <c r="C36" s="15">
        <v>247.18</v>
      </c>
      <c r="D36" s="16">
        <v>-49.64</v>
      </c>
      <c r="E36" s="15">
        <v>-222.3</v>
      </c>
      <c r="F36" s="29">
        <v>25.1</v>
      </c>
      <c r="G36" s="65">
        <f t="shared" si="24"/>
        <v>7.3148689720452524E-4</v>
      </c>
      <c r="H36" s="20">
        <f t="shared" si="25"/>
        <v>-5.9312867236831508E-3</v>
      </c>
      <c r="I36" s="20">
        <f t="shared" si="26"/>
        <v>-7.1618748183922246E-4</v>
      </c>
      <c r="J36" s="20">
        <f t="shared" si="27"/>
        <v>3.6227646451704432E-3</v>
      </c>
      <c r="K36" s="64">
        <f t="shared" si="28"/>
        <v>4.2894573623162624E-2</v>
      </c>
      <c r="L36" s="64">
        <f t="shared" si="29"/>
        <v>1</v>
      </c>
      <c r="M36" s="20">
        <f t="shared" si="30"/>
        <v>138.70358565737052</v>
      </c>
      <c r="N36" s="20">
        <f t="shared" si="30"/>
        <v>9.8478087649402379</v>
      </c>
      <c r="O36" s="20">
        <f t="shared" si="30"/>
        <v>-1.9776892430278883</v>
      </c>
      <c r="P36" s="65">
        <f t="shared" si="30"/>
        <v>-8.856573705179283</v>
      </c>
    </row>
    <row r="37" spans="1:16" x14ac:dyDescent="0.3">
      <c r="A37" s="15" t="s">
        <v>33</v>
      </c>
      <c r="B37" s="15">
        <v>2050.4299999999998</v>
      </c>
      <c r="C37" s="15">
        <v>1298.5999999999999</v>
      </c>
      <c r="D37" s="15">
        <v>0</v>
      </c>
      <c r="E37" s="15">
        <v>0</v>
      </c>
      <c r="F37" s="29">
        <v>0</v>
      </c>
      <c r="G37" s="65">
        <f t="shared" si="24"/>
        <v>0</v>
      </c>
      <c r="H37" s="20">
        <f t="shared" si="25"/>
        <v>0</v>
      </c>
      <c r="I37" s="20">
        <f t="shared" si="26"/>
        <v>0</v>
      </c>
      <c r="J37" s="20">
        <f t="shared" si="27"/>
        <v>1.9032778413376233E-2</v>
      </c>
      <c r="K37" s="64">
        <f t="shared" si="28"/>
        <v>2.52630564746231E-2</v>
      </c>
      <c r="L37" s="64">
        <f t="shared" si="29"/>
        <v>0</v>
      </c>
      <c r="M37" s="20">
        <f t="shared" si="30"/>
        <v>0</v>
      </c>
      <c r="N37" s="20">
        <f t="shared" si="30"/>
        <v>0</v>
      </c>
      <c r="O37" s="20">
        <f t="shared" si="30"/>
        <v>0</v>
      </c>
      <c r="P37" s="65">
        <f t="shared" si="30"/>
        <v>0</v>
      </c>
    </row>
    <row r="38" spans="1:16" x14ac:dyDescent="0.3">
      <c r="A38" s="15" t="s">
        <v>35</v>
      </c>
      <c r="B38" s="16">
        <v>583.20000000000005</v>
      </c>
      <c r="C38" s="16">
        <v>0</v>
      </c>
      <c r="D38" s="15">
        <v>0</v>
      </c>
      <c r="E38" s="16">
        <v>-11673.49</v>
      </c>
      <c r="F38" s="30">
        <v>-8400.2099999999991</v>
      </c>
      <c r="G38" s="65">
        <f t="shared" si="24"/>
        <v>-0.24480651588710853</v>
      </c>
      <c r="H38" s="20">
        <f t="shared" si="25"/>
        <v>-0.31146566017115618</v>
      </c>
      <c r="I38" s="20">
        <f t="shared" si="26"/>
        <v>0</v>
      </c>
      <c r="J38" s="20">
        <f t="shared" si="27"/>
        <v>0</v>
      </c>
      <c r="K38" s="64">
        <f t="shared" si="28"/>
        <v>7.1855242734451766E-3</v>
      </c>
      <c r="L38" s="64">
        <f t="shared" si="29"/>
        <v>1</v>
      </c>
      <c r="M38" s="20">
        <f t="shared" si="30"/>
        <v>-6.9426835757677496E-2</v>
      </c>
      <c r="N38" s="20">
        <f t="shared" si="30"/>
        <v>0</v>
      </c>
      <c r="O38" s="20">
        <f t="shared" si="30"/>
        <v>0</v>
      </c>
      <c r="P38" s="65">
        <f t="shared" si="30"/>
        <v>1.3896664488149701</v>
      </c>
    </row>
    <row r="39" spans="1:16" x14ac:dyDescent="0.3">
      <c r="A39" s="15" t="s">
        <v>36</v>
      </c>
      <c r="B39" s="16">
        <v>8511.66</v>
      </c>
      <c r="C39" s="16">
        <v>5265.32</v>
      </c>
      <c r="D39" s="16">
        <v>2863.4</v>
      </c>
      <c r="E39" s="16">
        <v>-11521.1</v>
      </c>
      <c r="F39" s="30">
        <v>-8328.5300000000007</v>
      </c>
      <c r="G39" s="65">
        <f t="shared" si="24"/>
        <v>-0.24271755250895638</v>
      </c>
      <c r="H39" s="20">
        <f t="shared" si="25"/>
        <v>-0.30739967373920801</v>
      </c>
      <c r="I39" s="20">
        <f t="shared" si="26"/>
        <v>4.1312071625673442E-2</v>
      </c>
      <c r="J39" s="20">
        <f t="shared" si="27"/>
        <v>7.7170544305804833E-2</v>
      </c>
      <c r="K39" s="64">
        <f t="shared" si="28"/>
        <v>0.10487095256740804</v>
      </c>
      <c r="L39" s="64">
        <f t="shared" si="29"/>
        <v>1</v>
      </c>
      <c r="M39" s="20">
        <f t="shared" si="30"/>
        <v>-1.0219882740411572</v>
      </c>
      <c r="N39" s="20">
        <f t="shared" si="30"/>
        <v>-0.63220280169489684</v>
      </c>
      <c r="O39" s="20">
        <f t="shared" si="30"/>
        <v>-0.34380616987631668</v>
      </c>
      <c r="P39" s="65">
        <f t="shared" si="30"/>
        <v>1.3833293510379383</v>
      </c>
    </row>
    <row r="40" spans="1:16" ht="15" thickBot="1" x14ac:dyDescent="0.35">
      <c r="A40" s="3"/>
      <c r="B40" s="3"/>
      <c r="C40" s="3"/>
      <c r="D40" s="3"/>
      <c r="E40" s="3"/>
      <c r="F40" s="34"/>
      <c r="G40" s="68"/>
      <c r="H40" s="67"/>
      <c r="I40" s="67"/>
      <c r="J40" s="67"/>
      <c r="K40" s="66"/>
      <c r="L40" s="66"/>
      <c r="M40" s="67"/>
      <c r="N40" s="67"/>
      <c r="O40" s="67"/>
      <c r="P40" s="68"/>
    </row>
  </sheetData>
  <mergeCells count="4">
    <mergeCell ref="A2:F2"/>
    <mergeCell ref="L2:P2"/>
    <mergeCell ref="A1:P1"/>
    <mergeCell ref="G2:K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CEDE3-4D7D-4E62-B6DB-572CCFECB91E}">
  <dimension ref="A1:P41"/>
  <sheetViews>
    <sheetView workbookViewId="0">
      <selection activeCell="G24" sqref="G24:K24"/>
    </sheetView>
  </sheetViews>
  <sheetFormatPr defaultRowHeight="14.4" x14ac:dyDescent="0.3"/>
  <cols>
    <col min="1" max="1" width="53.44140625" style="1" bestFit="1" customWidth="1"/>
    <col min="2" max="3" width="9.109375" style="1" bestFit="1" customWidth="1"/>
    <col min="4" max="6" width="9.77734375" style="1" bestFit="1" customWidth="1"/>
    <col min="7" max="11" width="8" style="1" bestFit="1" customWidth="1"/>
    <col min="12" max="12" width="8.109375" style="1" bestFit="1" customWidth="1"/>
    <col min="13" max="13" width="8" style="1" bestFit="1" customWidth="1"/>
    <col min="14" max="14" width="9.6640625" style="1" bestFit="1" customWidth="1"/>
    <col min="15" max="16" width="8.6640625" style="1" bestFit="1" customWidth="1"/>
    <col min="17" max="17" width="20.44140625" style="1" customWidth="1"/>
    <col min="18" max="32" width="8.88671875" style="1"/>
    <col min="33" max="33" width="21.77734375" style="1" customWidth="1"/>
    <col min="34" max="48" width="8.88671875" style="1"/>
    <col min="49" max="49" width="19.77734375" style="1" customWidth="1"/>
    <col min="50" max="64" width="8.88671875" style="1"/>
    <col min="65" max="65" width="19.6640625" style="1" bestFit="1" customWidth="1"/>
    <col min="66" max="80" width="8.88671875" style="1"/>
    <col min="81" max="81" width="19.6640625" style="1" bestFit="1" customWidth="1"/>
    <col min="82" max="16384" width="8.88671875" style="1"/>
  </cols>
  <sheetData>
    <row r="1" spans="1:16" ht="15" thickBot="1" x14ac:dyDescent="0.35">
      <c r="A1" s="203" t="s">
        <v>42</v>
      </c>
      <c r="B1" s="204"/>
      <c r="C1" s="204"/>
      <c r="D1" s="204"/>
      <c r="E1" s="204"/>
      <c r="F1" s="204"/>
      <c r="G1" s="204"/>
      <c r="H1" s="204"/>
      <c r="I1" s="204"/>
      <c r="J1" s="204"/>
      <c r="K1" s="204"/>
      <c r="L1" s="204"/>
      <c r="M1" s="204"/>
      <c r="N1" s="204"/>
      <c r="O1" s="204"/>
      <c r="P1" s="205"/>
    </row>
    <row r="2" spans="1:16" x14ac:dyDescent="0.3">
      <c r="A2" s="206" t="s">
        <v>41</v>
      </c>
      <c r="B2" s="206"/>
      <c r="C2" s="206"/>
      <c r="D2" s="206"/>
      <c r="E2" s="206"/>
      <c r="F2" s="207"/>
      <c r="G2" s="208" t="s">
        <v>39</v>
      </c>
      <c r="H2" s="209"/>
      <c r="I2" s="209"/>
      <c r="J2" s="209"/>
      <c r="K2" s="210"/>
      <c r="L2" s="211" t="s">
        <v>40</v>
      </c>
      <c r="M2" s="212"/>
      <c r="N2" s="212"/>
      <c r="O2" s="212"/>
      <c r="P2" s="213"/>
    </row>
    <row r="3" spans="1:16" x14ac:dyDescent="0.3">
      <c r="A3" s="6" t="s">
        <v>2435</v>
      </c>
      <c r="B3" s="7">
        <v>44986</v>
      </c>
      <c r="C3" s="7">
        <v>44621</v>
      </c>
      <c r="D3" s="7">
        <v>44256</v>
      </c>
      <c r="E3" s="7">
        <v>43891</v>
      </c>
      <c r="F3" s="21">
        <v>43525</v>
      </c>
      <c r="G3" s="38">
        <v>44986</v>
      </c>
      <c r="H3" s="7">
        <v>44621</v>
      </c>
      <c r="I3" s="7">
        <v>44256</v>
      </c>
      <c r="J3" s="7">
        <v>43891</v>
      </c>
      <c r="K3" s="39">
        <v>43525</v>
      </c>
      <c r="L3" s="38">
        <v>43525</v>
      </c>
      <c r="M3" s="7">
        <v>44986</v>
      </c>
      <c r="N3" s="7">
        <v>44621</v>
      </c>
      <c r="O3" s="7">
        <v>44256</v>
      </c>
      <c r="P3" s="39">
        <v>43891</v>
      </c>
    </row>
    <row r="4" spans="1:16" x14ac:dyDescent="0.3">
      <c r="A4" s="5" t="s">
        <v>0</v>
      </c>
      <c r="B4" s="5"/>
      <c r="C4" s="5"/>
      <c r="D4" s="5"/>
      <c r="E4" s="5"/>
      <c r="F4" s="22"/>
      <c r="G4" s="32"/>
      <c r="H4" s="5"/>
      <c r="I4" s="5"/>
      <c r="J4" s="5"/>
      <c r="K4" s="33"/>
      <c r="L4" s="32"/>
      <c r="M4" s="5"/>
      <c r="N4" s="5"/>
      <c r="O4" s="5"/>
      <c r="P4" s="33"/>
    </row>
    <row r="5" spans="1:16" x14ac:dyDescent="0.3">
      <c r="A5" s="8" t="s">
        <v>1</v>
      </c>
      <c r="B5" s="9">
        <v>33548.89</v>
      </c>
      <c r="C5" s="9">
        <v>25987.439999999999</v>
      </c>
      <c r="D5" s="9">
        <v>27547.53</v>
      </c>
      <c r="E5" s="9">
        <v>28976.74</v>
      </c>
      <c r="F5" s="23">
        <v>27414.99</v>
      </c>
      <c r="G5" s="40">
        <f>B5/B$9</f>
        <v>0.69993129806188759</v>
      </c>
      <c r="H5" s="17">
        <f t="shared" ref="H5:K11" si="0">C5/C$9</f>
        <v>0.67886160490960101</v>
      </c>
      <c r="I5" s="17">
        <f t="shared" si="0"/>
        <v>0.6742949192278912</v>
      </c>
      <c r="J5" s="17">
        <f t="shared" si="0"/>
        <v>0.68035257404362504</v>
      </c>
      <c r="K5" s="41">
        <f t="shared" si="0"/>
        <v>0.66857969380185067</v>
      </c>
      <c r="L5" s="40">
        <f>IFERROR(F5/$F5,0)</f>
        <v>1</v>
      </c>
      <c r="M5" s="17">
        <f>IFERROR(B5/$F5,0)</f>
        <v>1.2237425583594959</v>
      </c>
      <c r="N5" s="17">
        <f t="shared" ref="N5:P5" si="1">IFERROR(C5/$F5,0)</f>
        <v>0.9479281225344236</v>
      </c>
      <c r="O5" s="17">
        <f t="shared" si="1"/>
        <v>1.0048345813731829</v>
      </c>
      <c r="P5" s="41">
        <f t="shared" si="1"/>
        <v>1.0569670096542074</v>
      </c>
    </row>
    <row r="6" spans="1:16" x14ac:dyDescent="0.3">
      <c r="A6" s="8" t="s">
        <v>2</v>
      </c>
      <c r="B6" s="9">
        <v>12034.11</v>
      </c>
      <c r="C6" s="9">
        <v>11155.13</v>
      </c>
      <c r="D6" s="9">
        <v>11648.37</v>
      </c>
      <c r="E6" s="9">
        <v>10756.89</v>
      </c>
      <c r="F6" s="23">
        <v>10018.129999999999</v>
      </c>
      <c r="G6" s="40">
        <f t="shared" ref="G6:G11" si="2">B6/B$9</f>
        <v>0.25106792604224887</v>
      </c>
      <c r="H6" s="17">
        <f t="shared" si="0"/>
        <v>0.29140190241036584</v>
      </c>
      <c r="I6" s="17">
        <f t="shared" si="0"/>
        <v>0.28512308393117608</v>
      </c>
      <c r="J6" s="17">
        <f t="shared" si="0"/>
        <v>0.25256387710294975</v>
      </c>
      <c r="K6" s="41">
        <f t="shared" si="0"/>
        <v>0.24431591212935452</v>
      </c>
      <c r="L6" s="40">
        <f t="shared" ref="L6:L11" si="3">IFERROR(F6/$F6,0)</f>
        <v>1</v>
      </c>
      <c r="M6" s="17">
        <f t="shared" ref="M6:M11" si="4">IFERROR(B6/$F6,0)</f>
        <v>1.2012331642731728</v>
      </c>
      <c r="N6" s="17">
        <f t="shared" ref="N6:N11" si="5">IFERROR(C6/$F6,0)</f>
        <v>1.113494234952032</v>
      </c>
      <c r="O6" s="17">
        <f t="shared" ref="O6:O11" si="6">IFERROR(D6/$F6,0)</f>
        <v>1.1627289723730878</v>
      </c>
      <c r="P6" s="41">
        <f t="shared" ref="P6:P11" si="7">IFERROR(E6/$F6,0)</f>
        <v>1.0737423052006712</v>
      </c>
    </row>
    <row r="7" spans="1:16" x14ac:dyDescent="0.3">
      <c r="A7" s="8" t="s">
        <v>3</v>
      </c>
      <c r="B7" s="9">
        <v>1674.56</v>
      </c>
      <c r="C7" s="8">
        <v>637.75</v>
      </c>
      <c r="D7" s="9">
        <v>1155.0999999999999</v>
      </c>
      <c r="E7" s="9">
        <v>2444.25</v>
      </c>
      <c r="F7" s="23">
        <v>2864.77</v>
      </c>
      <c r="G7" s="40">
        <f t="shared" si="2"/>
        <v>3.4936385510296007E-2</v>
      </c>
      <c r="H7" s="17">
        <f t="shared" si="0"/>
        <v>1.6659739802423714E-2</v>
      </c>
      <c r="I7" s="17">
        <f t="shared" si="0"/>
        <v>2.8273970885960995E-2</v>
      </c>
      <c r="J7" s="17">
        <f t="shared" si="0"/>
        <v>5.7389194888939558E-2</v>
      </c>
      <c r="K7" s="41">
        <f t="shared" si="0"/>
        <v>6.9864225717854639E-2</v>
      </c>
      <c r="L7" s="40">
        <f t="shared" si="3"/>
        <v>1</v>
      </c>
      <c r="M7" s="17">
        <f t="shared" si="4"/>
        <v>0.5845355822631485</v>
      </c>
      <c r="N7" s="17">
        <f t="shared" si="5"/>
        <v>0.22261822065994827</v>
      </c>
      <c r="O7" s="17">
        <f t="shared" si="6"/>
        <v>0.40320863455006856</v>
      </c>
      <c r="P7" s="41">
        <f t="shared" si="7"/>
        <v>0.85320985628863744</v>
      </c>
    </row>
    <row r="8" spans="1:16" x14ac:dyDescent="0.3">
      <c r="A8" s="8" t="s">
        <v>4</v>
      </c>
      <c r="B8" s="8">
        <v>674.12</v>
      </c>
      <c r="C8" s="8">
        <v>500.59</v>
      </c>
      <c r="D8" s="8">
        <v>502.83</v>
      </c>
      <c r="E8" s="8">
        <v>412.9</v>
      </c>
      <c r="F8" s="24">
        <v>706.92</v>
      </c>
      <c r="G8" s="40">
        <f t="shared" si="2"/>
        <v>1.4064181755327216E-2</v>
      </c>
      <c r="H8" s="17">
        <f t="shared" si="0"/>
        <v>1.3076752877609229E-2</v>
      </c>
      <c r="I8" s="17">
        <f t="shared" si="0"/>
        <v>1.2308025954971663E-2</v>
      </c>
      <c r="J8" s="17">
        <f t="shared" si="0"/>
        <v>9.6945887571415115E-3</v>
      </c>
      <c r="K8" s="41">
        <f t="shared" si="0"/>
        <v>1.7239924477171219E-2</v>
      </c>
      <c r="L8" s="40">
        <f t="shared" si="3"/>
        <v>1</v>
      </c>
      <c r="M8" s="17">
        <f t="shared" si="4"/>
        <v>0.95360153907089917</v>
      </c>
      <c r="N8" s="17">
        <f t="shared" si="5"/>
        <v>0.7081282181859333</v>
      </c>
      <c r="O8" s="17">
        <f t="shared" si="6"/>
        <v>0.71129689356645731</v>
      </c>
      <c r="P8" s="41">
        <f t="shared" si="7"/>
        <v>0.58408306456176085</v>
      </c>
    </row>
    <row r="9" spans="1:16" x14ac:dyDescent="0.3">
      <c r="A9" s="8" t="s">
        <v>5</v>
      </c>
      <c r="B9" s="9">
        <v>47931.69</v>
      </c>
      <c r="C9" s="9">
        <v>38280.910000000003</v>
      </c>
      <c r="D9" s="9">
        <v>40853.83</v>
      </c>
      <c r="E9" s="9">
        <v>42590.77</v>
      </c>
      <c r="F9" s="23">
        <v>41004.82</v>
      </c>
      <c r="G9" s="40">
        <f t="shared" si="2"/>
        <v>1</v>
      </c>
      <c r="H9" s="17">
        <f t="shared" si="0"/>
        <v>1</v>
      </c>
      <c r="I9" s="17">
        <f t="shared" si="0"/>
        <v>1</v>
      </c>
      <c r="J9" s="17">
        <f t="shared" si="0"/>
        <v>1</v>
      </c>
      <c r="K9" s="41">
        <f t="shared" si="0"/>
        <v>1</v>
      </c>
      <c r="L9" s="40">
        <f t="shared" si="3"/>
        <v>1</v>
      </c>
      <c r="M9" s="17">
        <f t="shared" si="4"/>
        <v>1.1689281894177319</v>
      </c>
      <c r="N9" s="17">
        <f t="shared" si="5"/>
        <v>0.93357098019208484</v>
      </c>
      <c r="O9" s="17">
        <f t="shared" si="6"/>
        <v>0.99631774996207767</v>
      </c>
      <c r="P9" s="41">
        <f t="shared" si="7"/>
        <v>1.0386771603923635</v>
      </c>
    </row>
    <row r="10" spans="1:16" x14ac:dyDescent="0.3">
      <c r="A10" s="8" t="s">
        <v>6</v>
      </c>
      <c r="B10" s="9">
        <v>7211.17</v>
      </c>
      <c r="C10" s="9">
        <v>8010.54</v>
      </c>
      <c r="D10" s="9">
        <v>7496.17</v>
      </c>
      <c r="E10" s="9">
        <v>6808.89</v>
      </c>
      <c r="F10" s="23">
        <v>5264.03</v>
      </c>
      <c r="G10" s="40">
        <f t="shared" si="2"/>
        <v>0.15044681295401852</v>
      </c>
      <c r="H10" s="17">
        <f t="shared" si="0"/>
        <v>0.2092567809908385</v>
      </c>
      <c r="I10" s="17">
        <f t="shared" si="0"/>
        <v>0.1834875701984367</v>
      </c>
      <c r="J10" s="17">
        <f t="shared" si="0"/>
        <v>0.15986773660114623</v>
      </c>
      <c r="K10" s="41">
        <f t="shared" si="0"/>
        <v>0.12837588361563348</v>
      </c>
      <c r="L10" s="40">
        <f t="shared" si="3"/>
        <v>1</v>
      </c>
      <c r="M10" s="17">
        <f t="shared" si="4"/>
        <v>1.3698953083474068</v>
      </c>
      <c r="N10" s="17">
        <f t="shared" si="5"/>
        <v>1.521750445951106</v>
      </c>
      <c r="O10" s="17">
        <f t="shared" si="6"/>
        <v>1.4240363371789295</v>
      </c>
      <c r="P10" s="41">
        <f t="shared" si="7"/>
        <v>1.2934747712304073</v>
      </c>
    </row>
    <row r="11" spans="1:16" ht="15" thickBot="1" x14ac:dyDescent="0.35">
      <c r="A11" s="8" t="s">
        <v>7</v>
      </c>
      <c r="B11" s="9">
        <v>55142.86</v>
      </c>
      <c r="C11" s="9">
        <v>46291.46</v>
      </c>
      <c r="D11" s="9">
        <v>48350</v>
      </c>
      <c r="E11" s="9">
        <v>49399.66</v>
      </c>
      <c r="F11" s="23">
        <v>46268.85</v>
      </c>
      <c r="G11" s="42">
        <f t="shared" si="2"/>
        <v>1.1504468129540184</v>
      </c>
      <c r="H11" s="43">
        <f t="shared" si="0"/>
        <v>1.2092570422176483</v>
      </c>
      <c r="I11" s="43">
        <f t="shared" si="0"/>
        <v>1.1834875701984366</v>
      </c>
      <c r="J11" s="43">
        <f t="shared" si="0"/>
        <v>1.1598677366011463</v>
      </c>
      <c r="K11" s="44">
        <f t="shared" si="0"/>
        <v>1.1283758836156335</v>
      </c>
      <c r="L11" s="42">
        <f t="shared" si="3"/>
        <v>1</v>
      </c>
      <c r="M11" s="43">
        <f t="shared" si="4"/>
        <v>1.1917923181578969</v>
      </c>
      <c r="N11" s="43">
        <f t="shared" si="5"/>
        <v>1.000488665700574</v>
      </c>
      <c r="O11" s="43">
        <f t="shared" si="6"/>
        <v>1.0449795056501296</v>
      </c>
      <c r="P11" s="44">
        <f t="shared" si="7"/>
        <v>1.0676656108807547</v>
      </c>
    </row>
    <row r="12" spans="1:16" ht="15" thickBot="1" x14ac:dyDescent="0.35">
      <c r="A12" s="3"/>
      <c r="B12" s="4"/>
      <c r="C12" s="4"/>
      <c r="D12" s="4"/>
      <c r="E12" s="4"/>
      <c r="F12" s="4"/>
      <c r="G12" s="37"/>
      <c r="H12" s="37"/>
      <c r="I12" s="37"/>
      <c r="J12" s="37"/>
      <c r="K12" s="37"/>
      <c r="L12" s="37"/>
      <c r="M12" s="37"/>
      <c r="N12" s="37"/>
      <c r="O12" s="37"/>
      <c r="P12" s="37"/>
    </row>
    <row r="13" spans="1:16" x14ac:dyDescent="0.3">
      <c r="A13" s="10" t="s">
        <v>8</v>
      </c>
      <c r="B13" s="10"/>
      <c r="C13" s="10"/>
      <c r="D13" s="10"/>
      <c r="E13" s="10"/>
      <c r="F13" s="2"/>
      <c r="G13" s="45"/>
      <c r="H13" s="46"/>
      <c r="I13" s="46"/>
      <c r="J13" s="46"/>
      <c r="K13" s="47"/>
      <c r="L13" s="45"/>
      <c r="M13" s="46"/>
      <c r="N13" s="46"/>
      <c r="O13" s="46"/>
      <c r="P13" s="47"/>
    </row>
    <row r="14" spans="1:16" x14ac:dyDescent="0.3">
      <c r="A14" s="11" t="s">
        <v>9</v>
      </c>
      <c r="B14" s="12">
        <v>27440.639999999999</v>
      </c>
      <c r="C14" s="12">
        <v>24083.43</v>
      </c>
      <c r="D14" s="12">
        <v>26420.95</v>
      </c>
      <c r="E14" s="12">
        <v>27191.46</v>
      </c>
      <c r="F14" s="25">
        <v>27207.119999999999</v>
      </c>
      <c r="G14" s="48">
        <f t="shared" ref="G14:G30" si="8">B14/B$9</f>
        <v>0.57249473156485819</v>
      </c>
      <c r="H14" s="18">
        <f t="shared" ref="H14:H22" si="9">C14/C$9</f>
        <v>0.62912375907469276</v>
      </c>
      <c r="I14" s="18">
        <f t="shared" ref="I14:I22" si="10">D14/D$9</f>
        <v>0.64671904690453741</v>
      </c>
      <c r="J14" s="18">
        <f t="shared" ref="J14:J22" si="11">E14/E$9</f>
        <v>0.63843551079259664</v>
      </c>
      <c r="K14" s="49">
        <f t="shared" ref="K14:K22" si="12">F14/F$9</f>
        <v>0.66351028976593485</v>
      </c>
      <c r="L14" s="48">
        <f>IFERROR(F14/$F14,0)</f>
        <v>1</v>
      </c>
      <c r="M14" s="18">
        <f>IFERROR(B14/$F14,0)</f>
        <v>1.0085830473787745</v>
      </c>
      <c r="N14" s="18">
        <f t="shared" ref="N14" si="13">IFERROR(C14/$F14,0)</f>
        <v>0.88518850947840133</v>
      </c>
      <c r="O14" s="18">
        <f t="shared" ref="O14" si="14">IFERROR(D14/$F14,0)</f>
        <v>0.97110425506264542</v>
      </c>
      <c r="P14" s="49">
        <f t="shared" ref="P14" si="15">IFERROR(E14/$F14,0)</f>
        <v>0.99942441537362281</v>
      </c>
    </row>
    <row r="15" spans="1:16" x14ac:dyDescent="0.3">
      <c r="A15" s="11" t="s">
        <v>10</v>
      </c>
      <c r="B15" s="12">
        <v>8452.9</v>
      </c>
      <c r="C15" s="12">
        <v>7112.08</v>
      </c>
      <c r="D15" s="12">
        <v>6528.86</v>
      </c>
      <c r="E15" s="12">
        <v>6196.56</v>
      </c>
      <c r="F15" s="25">
        <v>6081.82</v>
      </c>
      <c r="G15" s="48">
        <f t="shared" si="8"/>
        <v>0.17635305577583429</v>
      </c>
      <c r="H15" s="18">
        <f t="shared" si="9"/>
        <v>0.18578659702708214</v>
      </c>
      <c r="I15" s="18">
        <f t="shared" si="10"/>
        <v>0.15981023076661355</v>
      </c>
      <c r="J15" s="18">
        <f t="shared" si="11"/>
        <v>0.14549067790979128</v>
      </c>
      <c r="K15" s="49">
        <f t="shared" si="12"/>
        <v>0.14831963656955449</v>
      </c>
      <c r="L15" s="48">
        <f t="shared" ref="L15:L22" si="16">IFERROR(F15/$F15,0)</f>
        <v>1</v>
      </c>
      <c r="M15" s="18">
        <f t="shared" ref="M15:M22" si="17">IFERROR(B15/$F15,0)</f>
        <v>1.3898635605789056</v>
      </c>
      <c r="N15" s="18">
        <f t="shared" ref="N15:N22" si="18">IFERROR(C15/$F15,0)</f>
        <v>1.1693999493572649</v>
      </c>
      <c r="O15" s="18">
        <f t="shared" ref="O15:O22" si="19">IFERROR(D15/$F15,0)</f>
        <v>1.0735043128537181</v>
      </c>
      <c r="P15" s="49">
        <f t="shared" ref="P15:P22" si="20">IFERROR(E15/$F15,0)</f>
        <v>1.0188660631192639</v>
      </c>
    </row>
    <row r="16" spans="1:16" x14ac:dyDescent="0.3">
      <c r="A16" s="11" t="s">
        <v>11</v>
      </c>
      <c r="B16" s="11">
        <v>426.51</v>
      </c>
      <c r="C16" s="11">
        <v>371.68</v>
      </c>
      <c r="D16" s="11">
        <v>380.09</v>
      </c>
      <c r="E16" s="11">
        <v>391.96</v>
      </c>
      <c r="F16" s="26">
        <v>372.84</v>
      </c>
      <c r="G16" s="48">
        <f t="shared" si="8"/>
        <v>8.8982883766460137E-3</v>
      </c>
      <c r="H16" s="18">
        <f t="shared" si="9"/>
        <v>9.7092780709758467E-3</v>
      </c>
      <c r="I16" s="18">
        <f t="shared" si="10"/>
        <v>9.3036564748029734E-3</v>
      </c>
      <c r="J16" s="18">
        <f t="shared" si="11"/>
        <v>9.2029329359389379E-3</v>
      </c>
      <c r="K16" s="49">
        <f t="shared" si="12"/>
        <v>9.0925896028808319E-3</v>
      </c>
      <c r="L16" s="48">
        <f t="shared" si="16"/>
        <v>1</v>
      </c>
      <c r="M16" s="18">
        <f t="shared" si="17"/>
        <v>1.1439491470872225</v>
      </c>
      <c r="N16" s="18">
        <f t="shared" si="18"/>
        <v>0.9968887458427208</v>
      </c>
      <c r="O16" s="18">
        <f t="shared" si="19"/>
        <v>1.0194453384829953</v>
      </c>
      <c r="P16" s="49">
        <f t="shared" si="20"/>
        <v>1.0512820512820513</v>
      </c>
    </row>
    <row r="17" spans="1:16" x14ac:dyDescent="0.3">
      <c r="A17" s="11" t="s">
        <v>13</v>
      </c>
      <c r="B17" s="12">
        <v>5494.12</v>
      </c>
      <c r="C17" s="12">
        <v>4686.34</v>
      </c>
      <c r="D17" s="12">
        <v>4097.3999999999996</v>
      </c>
      <c r="E17" s="12">
        <v>4023.89</v>
      </c>
      <c r="F17" s="25">
        <v>4412.38</v>
      </c>
      <c r="G17" s="48">
        <f t="shared" si="8"/>
        <v>0.11462395755292583</v>
      </c>
      <c r="H17" s="18">
        <f t="shared" si="9"/>
        <v>0.12241976483840117</v>
      </c>
      <c r="I17" s="18">
        <f t="shared" si="10"/>
        <v>0.10029414622815044</v>
      </c>
      <c r="J17" s="18">
        <f t="shared" si="11"/>
        <v>9.4477981966515287E-2</v>
      </c>
      <c r="K17" s="49">
        <f t="shared" si="12"/>
        <v>0.10760637407992524</v>
      </c>
      <c r="L17" s="48">
        <f t="shared" si="16"/>
        <v>1</v>
      </c>
      <c r="M17" s="18">
        <f t="shared" si="17"/>
        <v>1.2451602083229458</v>
      </c>
      <c r="N17" s="18">
        <f t="shared" si="18"/>
        <v>1.062088940662409</v>
      </c>
      <c r="O17" s="18">
        <f t="shared" si="19"/>
        <v>0.92861448923256829</v>
      </c>
      <c r="P17" s="49">
        <f t="shared" si="20"/>
        <v>0.91195454607264104</v>
      </c>
    </row>
    <row r="18" spans="1:16" x14ac:dyDescent="0.3">
      <c r="A18" s="11" t="s">
        <v>14</v>
      </c>
      <c r="B18" s="12">
        <v>14373.54</v>
      </c>
      <c r="C18" s="12">
        <v>12170.1</v>
      </c>
      <c r="D18" s="12">
        <v>11006.35</v>
      </c>
      <c r="E18" s="12">
        <v>10612.4</v>
      </c>
      <c r="F18" s="25">
        <v>10867.04</v>
      </c>
      <c r="G18" s="48">
        <f t="shared" si="8"/>
        <v>0.29987551033564641</v>
      </c>
      <c r="H18" s="18">
        <f t="shared" si="9"/>
        <v>0.31791563993645916</v>
      </c>
      <c r="I18" s="18">
        <f t="shared" si="10"/>
        <v>0.26940803346956699</v>
      </c>
      <c r="J18" s="18">
        <f t="shared" si="11"/>
        <v>0.2491713580195897</v>
      </c>
      <c r="K18" s="49">
        <f t="shared" si="12"/>
        <v>0.26501860025236063</v>
      </c>
      <c r="L18" s="48">
        <f t="shared" si="16"/>
        <v>1</v>
      </c>
      <c r="M18" s="18">
        <f t="shared" si="17"/>
        <v>1.3226729633828531</v>
      </c>
      <c r="N18" s="18">
        <f t="shared" si="18"/>
        <v>1.1199093773465452</v>
      </c>
      <c r="O18" s="18">
        <f t="shared" si="19"/>
        <v>1.0128194982258278</v>
      </c>
      <c r="P18" s="49">
        <f t="shared" si="20"/>
        <v>0.97656767620253526</v>
      </c>
    </row>
    <row r="19" spans="1:16" x14ac:dyDescent="0.3">
      <c r="A19" s="11" t="s">
        <v>15</v>
      </c>
      <c r="B19" s="12">
        <v>2216.62</v>
      </c>
      <c r="C19" s="12">
        <v>2167.5300000000002</v>
      </c>
      <c r="D19" s="12">
        <v>1079.03</v>
      </c>
      <c r="E19" s="12">
        <v>1640.42</v>
      </c>
      <c r="F19" s="25">
        <v>3161</v>
      </c>
      <c r="G19" s="48">
        <f t="shared" si="8"/>
        <v>4.6245396312961214E-2</v>
      </c>
      <c r="H19" s="18">
        <f t="shared" si="9"/>
        <v>5.6621694729827476E-2</v>
      </c>
      <c r="I19" s="18">
        <f t="shared" si="10"/>
        <v>2.6411966760521596E-2</v>
      </c>
      <c r="J19" s="18">
        <f t="shared" si="11"/>
        <v>3.8515856839404408E-2</v>
      </c>
      <c r="K19" s="49">
        <f t="shared" si="12"/>
        <v>7.7088498376532325E-2</v>
      </c>
      <c r="L19" s="48">
        <f t="shared" si="16"/>
        <v>1</v>
      </c>
      <c r="M19" s="18">
        <f t="shared" si="17"/>
        <v>0.70124011388801011</v>
      </c>
      <c r="N19" s="18">
        <f t="shared" si="18"/>
        <v>0.68571021828535283</v>
      </c>
      <c r="O19" s="18">
        <f t="shared" si="19"/>
        <v>0.34135716545397027</v>
      </c>
      <c r="P19" s="49">
        <f t="shared" si="20"/>
        <v>0.51895602657386908</v>
      </c>
    </row>
    <row r="20" spans="1:16" x14ac:dyDescent="0.3">
      <c r="A20" s="11" t="s">
        <v>18</v>
      </c>
      <c r="B20" s="12">
        <v>7229.97</v>
      </c>
      <c r="C20" s="12">
        <v>4464.2700000000004</v>
      </c>
      <c r="D20" s="12">
        <v>7644.88</v>
      </c>
      <c r="E20" s="12">
        <v>12884.79</v>
      </c>
      <c r="F20" s="25">
        <v>10531.11</v>
      </c>
      <c r="G20" s="48">
        <f t="shared" si="8"/>
        <v>0.1508390378056772</v>
      </c>
      <c r="H20" s="18">
        <f t="shared" si="9"/>
        <v>0.11661870107058583</v>
      </c>
      <c r="I20" s="18">
        <f t="shared" si="10"/>
        <v>0.18712762059273266</v>
      </c>
      <c r="J20" s="18">
        <f t="shared" si="11"/>
        <v>0.30252540632630032</v>
      </c>
      <c r="K20" s="49">
        <f t="shared" si="12"/>
        <v>0.25682614873080778</v>
      </c>
      <c r="L20" s="48">
        <f t="shared" si="16"/>
        <v>1</v>
      </c>
      <c r="M20" s="18">
        <f t="shared" si="17"/>
        <v>0.68653446787660555</v>
      </c>
      <c r="N20" s="18">
        <f t="shared" si="18"/>
        <v>0.42391257901588725</v>
      </c>
      <c r="O20" s="18">
        <f t="shared" si="19"/>
        <v>0.72593297382707045</v>
      </c>
      <c r="P20" s="49">
        <f t="shared" si="20"/>
        <v>1.2234978079233814</v>
      </c>
    </row>
    <row r="21" spans="1:16" x14ac:dyDescent="0.3">
      <c r="A21" s="11" t="s">
        <v>19</v>
      </c>
      <c r="B21" s="12">
        <v>9446.59</v>
      </c>
      <c r="C21" s="12">
        <v>6631.8</v>
      </c>
      <c r="D21" s="12">
        <v>8723.91</v>
      </c>
      <c r="E21" s="12">
        <v>14525.21</v>
      </c>
      <c r="F21" s="25">
        <v>13692.11</v>
      </c>
      <c r="G21" s="48">
        <f t="shared" si="8"/>
        <v>0.19708443411863841</v>
      </c>
      <c r="H21" s="18">
        <f t="shared" si="9"/>
        <v>0.17324039580041331</v>
      </c>
      <c r="I21" s="18">
        <f t="shared" si="10"/>
        <v>0.21353958735325426</v>
      </c>
      <c r="J21" s="18">
        <f t="shared" si="11"/>
        <v>0.34104126316570471</v>
      </c>
      <c r="K21" s="49">
        <f t="shared" si="12"/>
        <v>0.33391464710734009</v>
      </c>
      <c r="L21" s="48">
        <f t="shared" si="16"/>
        <v>1</v>
      </c>
      <c r="M21" s="18">
        <f t="shared" si="17"/>
        <v>0.68992945572304043</v>
      </c>
      <c r="N21" s="18">
        <f t="shared" si="18"/>
        <v>0.48435193699144979</v>
      </c>
      <c r="O21" s="18">
        <f t="shared" si="19"/>
        <v>0.63714869366372306</v>
      </c>
      <c r="P21" s="49">
        <f t="shared" si="20"/>
        <v>1.0608452605186489</v>
      </c>
    </row>
    <row r="22" spans="1:16" ht="15" thickBot="1" x14ac:dyDescent="0.35">
      <c r="A22" s="11" t="s">
        <v>20</v>
      </c>
      <c r="B22" s="12">
        <v>51260.77</v>
      </c>
      <c r="C22" s="12">
        <v>42885.34</v>
      </c>
      <c r="D22" s="12">
        <v>46151.22</v>
      </c>
      <c r="E22" s="12">
        <v>52329.07</v>
      </c>
      <c r="F22" s="25">
        <v>51766.27</v>
      </c>
      <c r="G22" s="50">
        <f t="shared" si="8"/>
        <v>1.069454676019143</v>
      </c>
      <c r="H22" s="51">
        <f t="shared" si="9"/>
        <v>1.120280056038375</v>
      </c>
      <c r="I22" s="51">
        <f t="shared" si="10"/>
        <v>1.1296669125024508</v>
      </c>
      <c r="J22" s="51">
        <f t="shared" si="11"/>
        <v>1.228648131977891</v>
      </c>
      <c r="K22" s="52">
        <f t="shared" si="12"/>
        <v>1.2624435371256355</v>
      </c>
      <c r="L22" s="50">
        <f t="shared" si="16"/>
        <v>1</v>
      </c>
      <c r="M22" s="51">
        <f t="shared" si="17"/>
        <v>0.99023495415064677</v>
      </c>
      <c r="N22" s="51">
        <f t="shared" si="18"/>
        <v>0.82844176333353747</v>
      </c>
      <c r="O22" s="51">
        <f t="shared" si="19"/>
        <v>0.89153072067970141</v>
      </c>
      <c r="P22" s="52">
        <f t="shared" si="20"/>
        <v>1.0108719442215945</v>
      </c>
    </row>
    <row r="23" spans="1:16" ht="15" thickBot="1" x14ac:dyDescent="0.35">
      <c r="A23" s="3"/>
      <c r="B23" s="4"/>
      <c r="C23" s="4"/>
      <c r="D23" s="4"/>
      <c r="E23" s="4"/>
      <c r="F23" s="4"/>
      <c r="G23" s="37"/>
      <c r="H23" s="37"/>
      <c r="I23" s="37"/>
      <c r="J23" s="37"/>
      <c r="K23" s="37"/>
      <c r="L23" s="37"/>
      <c r="M23" s="37"/>
      <c r="N23" s="37"/>
      <c r="O23" s="37"/>
      <c r="P23" s="37"/>
    </row>
    <row r="24" spans="1:16" x14ac:dyDescent="0.3">
      <c r="A24" s="13" t="s">
        <v>21</v>
      </c>
      <c r="B24" s="14">
        <v>3882.09</v>
      </c>
      <c r="C24" s="14">
        <v>3406.12</v>
      </c>
      <c r="D24" s="14">
        <v>2198.7800000000002</v>
      </c>
      <c r="E24" s="14">
        <v>-2929.4</v>
      </c>
      <c r="F24" s="27">
        <v>-5497.42</v>
      </c>
      <c r="G24" s="53">
        <f t="shared" si="8"/>
        <v>8.0992136934875447E-2</v>
      </c>
      <c r="H24" s="54">
        <f t="shared" ref="H24:H30" si="21">C24/C$9</f>
        <v>8.897698617927316E-2</v>
      </c>
      <c r="I24" s="54">
        <f t="shared" ref="I24:I30" si="22">D24/D$9</f>
        <v>5.3820657695985909E-2</v>
      </c>
      <c r="J24" s="54">
        <f t="shared" ref="J24:J30" si="23">E24/E$9</f>
        <v>-6.8780160584089006E-2</v>
      </c>
      <c r="K24" s="55">
        <f t="shared" ref="K24:K30" si="24">F24/F$9</f>
        <v>-0.13406765351000199</v>
      </c>
      <c r="L24" s="53">
        <f>IFERROR(F24/$F24,0)</f>
        <v>1</v>
      </c>
      <c r="M24" s="54">
        <f>IFERROR(B24/$F24,0)</f>
        <v>-0.7061658014122989</v>
      </c>
      <c r="N24" s="54">
        <f t="shared" ref="N24" si="25">IFERROR(C24/$F24,0)</f>
        <v>-0.61958518723328393</v>
      </c>
      <c r="O24" s="54">
        <f t="shared" ref="O24" si="26">IFERROR(D24/$F24,0)</f>
        <v>-0.39996580213991295</v>
      </c>
      <c r="P24" s="55">
        <f t="shared" ref="P24" si="27">IFERROR(E24/$F24,0)</f>
        <v>0.53286814542094296</v>
      </c>
    </row>
    <row r="25" spans="1:16" x14ac:dyDescent="0.3">
      <c r="A25" s="13" t="s">
        <v>22</v>
      </c>
      <c r="B25" s="14">
        <v>3882.09</v>
      </c>
      <c r="C25" s="14">
        <v>3406.12</v>
      </c>
      <c r="D25" s="14">
        <v>2198.7800000000002</v>
      </c>
      <c r="E25" s="14">
        <v>-2929.4</v>
      </c>
      <c r="F25" s="27">
        <v>-5497.42</v>
      </c>
      <c r="G25" s="56">
        <f t="shared" si="8"/>
        <v>8.0992136934875447E-2</v>
      </c>
      <c r="H25" s="19">
        <f t="shared" si="21"/>
        <v>8.897698617927316E-2</v>
      </c>
      <c r="I25" s="19">
        <f t="shared" si="22"/>
        <v>5.3820657695985909E-2</v>
      </c>
      <c r="J25" s="19">
        <f t="shared" si="23"/>
        <v>-6.8780160584089006E-2</v>
      </c>
      <c r="K25" s="57">
        <f t="shared" si="24"/>
        <v>-0.13406765351000199</v>
      </c>
      <c r="L25" s="56">
        <f t="shared" ref="L25:L30" si="28">IFERROR(F25/$F25,0)</f>
        <v>1</v>
      </c>
      <c r="M25" s="19">
        <f t="shared" ref="M25:M30" si="29">IFERROR(B25/$F25,0)</f>
        <v>-0.7061658014122989</v>
      </c>
      <c r="N25" s="19">
        <f t="shared" ref="N25:N30" si="30">IFERROR(C25/$F25,0)</f>
        <v>-0.61958518723328393</v>
      </c>
      <c r="O25" s="19">
        <f t="shared" ref="O25:O30" si="31">IFERROR(D25/$F25,0)</f>
        <v>-0.39996580213991295</v>
      </c>
      <c r="P25" s="57">
        <f t="shared" ref="P25:P30" si="32">IFERROR(E25/$F25,0)</f>
        <v>0.53286814542094296</v>
      </c>
    </row>
    <row r="26" spans="1:16" x14ac:dyDescent="0.3">
      <c r="A26" s="13" t="s">
        <v>23</v>
      </c>
      <c r="B26" s="13">
        <v>-1.38</v>
      </c>
      <c r="C26" s="13">
        <v>5.27</v>
      </c>
      <c r="D26" s="13">
        <v>2.19</v>
      </c>
      <c r="E26" s="13">
        <v>0.2</v>
      </c>
      <c r="F26" s="28">
        <v>-0.48</v>
      </c>
      <c r="G26" s="56">
        <f t="shared" si="8"/>
        <v>-2.8790973153669312E-5</v>
      </c>
      <c r="H26" s="19">
        <f t="shared" si="21"/>
        <v>1.376665288259866E-4</v>
      </c>
      <c r="I26" s="19">
        <f t="shared" si="22"/>
        <v>5.3605745165141186E-5</v>
      </c>
      <c r="J26" s="19">
        <f t="shared" si="23"/>
        <v>4.6958531155928863E-6</v>
      </c>
      <c r="K26" s="57">
        <f t="shared" si="24"/>
        <v>-1.1705940911336765E-5</v>
      </c>
      <c r="L26" s="56">
        <f t="shared" si="28"/>
        <v>1</v>
      </c>
      <c r="M26" s="19">
        <f t="shared" si="29"/>
        <v>2.875</v>
      </c>
      <c r="N26" s="19">
        <f t="shared" si="30"/>
        <v>-10.979166666666666</v>
      </c>
      <c r="O26" s="19">
        <f t="shared" si="31"/>
        <v>-4.5625</v>
      </c>
      <c r="P26" s="57">
        <f t="shared" si="32"/>
        <v>-0.41666666666666669</v>
      </c>
    </row>
    <row r="27" spans="1:16" x14ac:dyDescent="0.3">
      <c r="A27" s="13" t="s">
        <v>24</v>
      </c>
      <c r="B27" s="13">
        <v>-42.75</v>
      </c>
      <c r="C27" s="13">
        <v>81.19</v>
      </c>
      <c r="D27" s="13">
        <v>-118.22</v>
      </c>
      <c r="E27" s="13">
        <v>-121.83</v>
      </c>
      <c r="F27" s="28">
        <v>71.33</v>
      </c>
      <c r="G27" s="56">
        <f t="shared" si="8"/>
        <v>-8.9189427704301685E-4</v>
      </c>
      <c r="H27" s="19">
        <f t="shared" si="21"/>
        <v>2.1209004697119267E-3</v>
      </c>
      <c r="I27" s="19">
        <f t="shared" si="22"/>
        <v>-2.893731138549311E-3</v>
      </c>
      <c r="J27" s="19">
        <f t="shared" si="23"/>
        <v>-2.8604789253634062E-3</v>
      </c>
      <c r="K27" s="57">
        <f t="shared" si="24"/>
        <v>1.7395515941784404E-3</v>
      </c>
      <c r="L27" s="56">
        <f t="shared" si="28"/>
        <v>1</v>
      </c>
      <c r="M27" s="19">
        <f t="shared" si="29"/>
        <v>-0.59932707135847474</v>
      </c>
      <c r="N27" s="19">
        <f t="shared" si="30"/>
        <v>1.1382307584466564</v>
      </c>
      <c r="O27" s="19">
        <f t="shared" si="31"/>
        <v>-1.6573671666900323</v>
      </c>
      <c r="P27" s="57">
        <f t="shared" si="32"/>
        <v>-1.7079770082714145</v>
      </c>
    </row>
    <row r="28" spans="1:16" x14ac:dyDescent="0.3">
      <c r="A28" s="13" t="s">
        <v>25</v>
      </c>
      <c r="B28" s="14">
        <v>3837.96</v>
      </c>
      <c r="C28" s="14">
        <v>3492.57</v>
      </c>
      <c r="D28" s="14">
        <v>2082.75</v>
      </c>
      <c r="E28" s="14">
        <v>-3051.04</v>
      </c>
      <c r="F28" s="27">
        <v>-5426.57</v>
      </c>
      <c r="G28" s="56">
        <f t="shared" si="8"/>
        <v>8.007145168467876E-2</v>
      </c>
      <c r="H28" s="19">
        <f t="shared" si="21"/>
        <v>9.1235291951001163E-2</v>
      </c>
      <c r="I28" s="19">
        <f t="shared" si="22"/>
        <v>5.0980532302601737E-2</v>
      </c>
      <c r="J28" s="19">
        <f t="shared" si="23"/>
        <v>-7.1636178448992588E-2</v>
      </c>
      <c r="K28" s="57">
        <f t="shared" si="24"/>
        <v>-0.13233980785673488</v>
      </c>
      <c r="L28" s="56">
        <f t="shared" si="28"/>
        <v>1</v>
      </c>
      <c r="M28" s="19">
        <f t="shared" si="29"/>
        <v>-0.70725338473474042</v>
      </c>
      <c r="N28" s="19">
        <f t="shared" si="30"/>
        <v>-0.64360544506013939</v>
      </c>
      <c r="O28" s="19">
        <f t="shared" si="31"/>
        <v>-0.38380597688779472</v>
      </c>
      <c r="P28" s="57">
        <f t="shared" si="32"/>
        <v>0.56224097357999625</v>
      </c>
    </row>
    <row r="29" spans="1:16" x14ac:dyDescent="0.3">
      <c r="A29" s="13" t="s">
        <v>26</v>
      </c>
      <c r="B29" s="14">
        <v>1997.74</v>
      </c>
      <c r="C29" s="13">
        <v>-88.79</v>
      </c>
      <c r="D29" s="14">
        <v>-23787.93</v>
      </c>
      <c r="E29" s="14">
        <v>-20414.55</v>
      </c>
      <c r="F29" s="27">
        <v>-14914.45</v>
      </c>
      <c r="G29" s="56">
        <f t="shared" si="8"/>
        <v>4.167889761450097E-2</v>
      </c>
      <c r="H29" s="19">
        <f t="shared" si="21"/>
        <v>-2.3194328452484539E-3</v>
      </c>
      <c r="I29" s="19">
        <f t="shared" si="22"/>
        <v>-0.58226927561014474</v>
      </c>
      <c r="J29" s="19">
        <f t="shared" si="23"/>
        <v>-0.47931864110463374</v>
      </c>
      <c r="K29" s="57">
        <f t="shared" si="24"/>
        <v>-0.36372431338559713</v>
      </c>
      <c r="L29" s="56">
        <f t="shared" si="28"/>
        <v>1</v>
      </c>
      <c r="M29" s="19">
        <f t="shared" si="29"/>
        <v>-0.13394660882566906</v>
      </c>
      <c r="N29" s="19">
        <f t="shared" si="30"/>
        <v>5.9532869130272991E-3</v>
      </c>
      <c r="O29" s="19">
        <f t="shared" si="31"/>
        <v>1.5949585804370929</v>
      </c>
      <c r="P29" s="57">
        <f t="shared" si="32"/>
        <v>1.3687765891467669</v>
      </c>
    </row>
    <row r="30" spans="1:16" ht="15" thickBot="1" x14ac:dyDescent="0.35">
      <c r="A30" s="13" t="s">
        <v>27</v>
      </c>
      <c r="B30" s="14">
        <v>5835.7</v>
      </c>
      <c r="C30" s="14">
        <v>3403.78</v>
      </c>
      <c r="D30" s="14">
        <v>-21705.18</v>
      </c>
      <c r="E30" s="14">
        <v>-23465.58</v>
      </c>
      <c r="F30" s="27">
        <v>-20341.02</v>
      </c>
      <c r="G30" s="58">
        <f t="shared" si="8"/>
        <v>0.12175034929917972</v>
      </c>
      <c r="H30" s="59">
        <f t="shared" si="21"/>
        <v>8.8915859105752712E-2</v>
      </c>
      <c r="I30" s="59">
        <f t="shared" si="22"/>
        <v>-0.53128874330754294</v>
      </c>
      <c r="J30" s="59">
        <f t="shared" si="23"/>
        <v>-0.55095458476097059</v>
      </c>
      <c r="K30" s="60">
        <f t="shared" si="24"/>
        <v>-0.49606412124233201</v>
      </c>
      <c r="L30" s="58">
        <f t="shared" si="28"/>
        <v>1</v>
      </c>
      <c r="M30" s="59">
        <f t="shared" si="29"/>
        <v>-0.28689318431425759</v>
      </c>
      <c r="N30" s="59">
        <f t="shared" si="30"/>
        <v>-0.16733575799050393</v>
      </c>
      <c r="O30" s="59">
        <f t="shared" si="31"/>
        <v>1.0670644834919782</v>
      </c>
      <c r="P30" s="60">
        <f t="shared" si="32"/>
        <v>1.1536088160770699</v>
      </c>
    </row>
    <row r="31" spans="1:16" x14ac:dyDescent="0.3">
      <c r="A31" s="3"/>
      <c r="B31" s="3"/>
      <c r="C31" s="3"/>
      <c r="D31" s="3"/>
      <c r="E31" s="3"/>
      <c r="F31" s="3"/>
      <c r="G31" s="3"/>
      <c r="H31" s="3"/>
      <c r="I31" s="3"/>
      <c r="J31" s="3"/>
      <c r="K31" s="3"/>
      <c r="L31" s="31"/>
      <c r="M31" s="31"/>
      <c r="N31" s="31"/>
      <c r="O31" s="31"/>
      <c r="P31" s="31"/>
    </row>
    <row r="32" spans="1:16" ht="15" thickBot="1" x14ac:dyDescent="0.35">
      <c r="A32" s="15" t="s">
        <v>28</v>
      </c>
      <c r="B32" s="15"/>
      <c r="C32" s="15"/>
      <c r="D32" s="15"/>
      <c r="E32" s="15"/>
      <c r="F32" s="15"/>
      <c r="G32" s="35"/>
      <c r="H32" s="36"/>
      <c r="I32" s="36"/>
      <c r="J32" s="36"/>
      <c r="K32" s="36"/>
      <c r="L32" s="36"/>
      <c r="M32" s="36"/>
      <c r="N32" s="36"/>
      <c r="O32" s="36"/>
      <c r="P32" s="36"/>
    </row>
    <row r="33" spans="1:16" x14ac:dyDescent="0.3">
      <c r="A33" s="15" t="s">
        <v>29</v>
      </c>
      <c r="B33" s="16">
        <v>1006</v>
      </c>
      <c r="C33" s="15">
        <v>852</v>
      </c>
      <c r="D33" s="15">
        <v>541</v>
      </c>
      <c r="E33" s="15">
        <v>0</v>
      </c>
      <c r="F33" s="29">
        <v>0</v>
      </c>
      <c r="G33" s="61">
        <f t="shared" ref="G33:G40" si="33">B33/B$9</f>
        <v>2.0988202168544443E-2</v>
      </c>
      <c r="H33" s="62">
        <f t="shared" ref="H33:H40" si="34">C33/C$9</f>
        <v>2.2256524204884366E-2</v>
      </c>
      <c r="I33" s="62">
        <f t="shared" ref="I33:I40" si="35">D33/D$9</f>
        <v>1.3242332481434421E-2</v>
      </c>
      <c r="J33" s="62">
        <f t="shared" ref="J33:J40" si="36">E33/E$9</f>
        <v>0</v>
      </c>
      <c r="K33" s="63">
        <f t="shared" ref="K33:K40" si="37">F33/F$9</f>
        <v>0</v>
      </c>
      <c r="L33" s="61">
        <f t="shared" ref="L33" si="38">IFERROR(F33/$F33,0)</f>
        <v>0</v>
      </c>
      <c r="M33" s="62">
        <f t="shared" ref="M33" si="39">IFERROR(B33/$F33,0)</f>
        <v>0</v>
      </c>
      <c r="N33" s="62">
        <f t="shared" ref="N33" si="40">IFERROR(C33/$F33,0)</f>
        <v>0</v>
      </c>
      <c r="O33" s="62">
        <f t="shared" ref="O33" si="41">IFERROR(D33/$F33,0)</f>
        <v>0</v>
      </c>
      <c r="P33" s="63">
        <f t="shared" ref="P33" si="42">IFERROR(E33/$F33,0)</f>
        <v>0</v>
      </c>
    </row>
    <row r="34" spans="1:16" x14ac:dyDescent="0.3">
      <c r="A34" s="15" t="s">
        <v>37</v>
      </c>
      <c r="B34" s="15">
        <v>0</v>
      </c>
      <c r="C34" s="15">
        <v>0</v>
      </c>
      <c r="D34" s="15">
        <v>450</v>
      </c>
      <c r="E34" s="15">
        <v>242.76</v>
      </c>
      <c r="F34" s="29">
        <v>0</v>
      </c>
      <c r="G34" s="64">
        <f t="shared" si="33"/>
        <v>0</v>
      </c>
      <c r="H34" s="20">
        <f t="shared" si="34"/>
        <v>0</v>
      </c>
      <c r="I34" s="20">
        <f t="shared" si="35"/>
        <v>1.1014879143522161E-2</v>
      </c>
      <c r="J34" s="20">
        <f t="shared" si="36"/>
        <v>5.6998265117066448E-3</v>
      </c>
      <c r="K34" s="65">
        <f t="shared" si="37"/>
        <v>0</v>
      </c>
      <c r="L34" s="64">
        <f t="shared" ref="L34:L40" si="43">IFERROR(F34/$F34,0)</f>
        <v>0</v>
      </c>
      <c r="M34" s="20">
        <f t="shared" ref="M34:M40" si="44">IFERROR(B34/$F34,0)</f>
        <v>0</v>
      </c>
      <c r="N34" s="20">
        <f t="shared" ref="N34:N40" si="45">IFERROR(C34/$F34,0)</f>
        <v>0</v>
      </c>
      <c r="O34" s="20">
        <f t="shared" ref="O34:O40" si="46">IFERROR(D34/$F34,0)</f>
        <v>0</v>
      </c>
      <c r="P34" s="65">
        <f t="shared" ref="P34:P40" si="47">IFERROR(E34/$F34,0)</f>
        <v>0</v>
      </c>
    </row>
    <row r="35" spans="1:16" x14ac:dyDescent="0.3">
      <c r="A35" s="15" t="s">
        <v>30</v>
      </c>
      <c r="B35" s="15">
        <v>0</v>
      </c>
      <c r="C35" s="15">
        <v>300.25</v>
      </c>
      <c r="D35" s="15">
        <v>495.5</v>
      </c>
      <c r="E35" s="15">
        <v>79.58</v>
      </c>
      <c r="F35" s="29">
        <v>73.53</v>
      </c>
      <c r="G35" s="64">
        <f t="shared" si="33"/>
        <v>0</v>
      </c>
      <c r="H35" s="20">
        <f t="shared" si="34"/>
        <v>7.8433349677424075E-3</v>
      </c>
      <c r="I35" s="20">
        <f t="shared" si="35"/>
        <v>1.212860581247829E-2</v>
      </c>
      <c r="J35" s="20">
        <f t="shared" si="36"/>
        <v>1.8684799546944092E-3</v>
      </c>
      <c r="K35" s="65">
        <f t="shared" si="37"/>
        <v>1.7932038233554007E-3</v>
      </c>
      <c r="L35" s="64">
        <f t="shared" si="43"/>
        <v>1</v>
      </c>
      <c r="M35" s="20">
        <f t="shared" si="44"/>
        <v>0</v>
      </c>
      <c r="N35" s="20">
        <f t="shared" si="45"/>
        <v>4.0833673330613358</v>
      </c>
      <c r="O35" s="20">
        <f t="shared" si="46"/>
        <v>6.7387460900312792</v>
      </c>
      <c r="P35" s="65">
        <f t="shared" si="47"/>
        <v>1.0822793417652659</v>
      </c>
    </row>
    <row r="36" spans="1:16" x14ac:dyDescent="0.3">
      <c r="A36" s="15" t="s">
        <v>31</v>
      </c>
      <c r="B36" s="15">
        <v>532.21</v>
      </c>
      <c r="C36" s="15">
        <v>253.79</v>
      </c>
      <c r="D36" s="15">
        <v>673.8</v>
      </c>
      <c r="E36" s="15">
        <v>0</v>
      </c>
      <c r="F36" s="29">
        <v>0</v>
      </c>
      <c r="G36" s="64">
        <f t="shared" si="33"/>
        <v>1.1103510016024888E-2</v>
      </c>
      <c r="H36" s="20">
        <f t="shared" si="34"/>
        <v>6.629675208870426E-3</v>
      </c>
      <c r="I36" s="20">
        <f t="shared" si="35"/>
        <v>1.6492945704233847E-2</v>
      </c>
      <c r="J36" s="20">
        <f t="shared" si="36"/>
        <v>0</v>
      </c>
      <c r="K36" s="65">
        <f t="shared" si="37"/>
        <v>0</v>
      </c>
      <c r="L36" s="64">
        <f t="shared" si="43"/>
        <v>0</v>
      </c>
      <c r="M36" s="20">
        <f t="shared" si="44"/>
        <v>0</v>
      </c>
      <c r="N36" s="20">
        <f t="shared" si="45"/>
        <v>0</v>
      </c>
      <c r="O36" s="20">
        <f t="shared" si="46"/>
        <v>0</v>
      </c>
      <c r="P36" s="65">
        <f t="shared" si="47"/>
        <v>0</v>
      </c>
    </row>
    <row r="37" spans="1:16" x14ac:dyDescent="0.3">
      <c r="A37" s="15" t="s">
        <v>32</v>
      </c>
      <c r="B37" s="15">
        <v>0</v>
      </c>
      <c r="C37" s="15">
        <v>0</v>
      </c>
      <c r="D37" s="16">
        <v>-23776.69</v>
      </c>
      <c r="E37" s="15">
        <v>0</v>
      </c>
      <c r="F37" s="29">
        <v>0</v>
      </c>
      <c r="G37" s="64">
        <f t="shared" si="33"/>
        <v>0</v>
      </c>
      <c r="H37" s="20">
        <f t="shared" si="34"/>
        <v>0</v>
      </c>
      <c r="I37" s="20">
        <f t="shared" si="35"/>
        <v>-0.58199414840664876</v>
      </c>
      <c r="J37" s="20">
        <f t="shared" si="36"/>
        <v>0</v>
      </c>
      <c r="K37" s="65">
        <f t="shared" si="37"/>
        <v>0</v>
      </c>
      <c r="L37" s="64">
        <f t="shared" si="43"/>
        <v>0</v>
      </c>
      <c r="M37" s="20">
        <f t="shared" si="44"/>
        <v>0</v>
      </c>
      <c r="N37" s="20">
        <f t="shared" si="45"/>
        <v>0</v>
      </c>
      <c r="O37" s="20">
        <f t="shared" si="46"/>
        <v>0</v>
      </c>
      <c r="P37" s="65">
        <f t="shared" si="47"/>
        <v>0</v>
      </c>
    </row>
    <row r="38" spans="1:16" x14ac:dyDescent="0.3">
      <c r="A38" s="15" t="s">
        <v>33</v>
      </c>
      <c r="B38" s="15">
        <v>820.71</v>
      </c>
      <c r="C38" s="15">
        <v>0</v>
      </c>
      <c r="D38" s="15">
        <v>0</v>
      </c>
      <c r="E38" s="15">
        <v>0</v>
      </c>
      <c r="F38" s="29">
        <v>0</v>
      </c>
      <c r="G38" s="64">
        <f t="shared" si="33"/>
        <v>1.7122492447063726E-2</v>
      </c>
      <c r="H38" s="20">
        <f t="shared" si="34"/>
        <v>0</v>
      </c>
      <c r="I38" s="20">
        <f t="shared" si="35"/>
        <v>0</v>
      </c>
      <c r="J38" s="20">
        <f t="shared" si="36"/>
        <v>0</v>
      </c>
      <c r="K38" s="65">
        <f t="shared" si="37"/>
        <v>0</v>
      </c>
      <c r="L38" s="64">
        <f t="shared" si="43"/>
        <v>0</v>
      </c>
      <c r="M38" s="20">
        <f t="shared" si="44"/>
        <v>0</v>
      </c>
      <c r="N38" s="20">
        <f t="shared" si="45"/>
        <v>0</v>
      </c>
      <c r="O38" s="20">
        <f t="shared" si="46"/>
        <v>0</v>
      </c>
      <c r="P38" s="65">
        <f t="shared" si="47"/>
        <v>0</v>
      </c>
    </row>
    <row r="39" spans="1:16" x14ac:dyDescent="0.3">
      <c r="A39" s="15" t="s">
        <v>35</v>
      </c>
      <c r="B39" s="16">
        <v>3476.78</v>
      </c>
      <c r="C39" s="16">
        <v>1997.74</v>
      </c>
      <c r="D39" s="15">
        <v>-88.79</v>
      </c>
      <c r="E39" s="16">
        <v>-23787.93</v>
      </c>
      <c r="F39" s="30">
        <v>-20414.55</v>
      </c>
      <c r="G39" s="64">
        <f t="shared" si="33"/>
        <v>7.2536144667546668E-2</v>
      </c>
      <c r="H39" s="20">
        <f t="shared" si="34"/>
        <v>5.2186324724255509E-2</v>
      </c>
      <c r="I39" s="20">
        <f t="shared" si="35"/>
        <v>-2.1733580425629616E-3</v>
      </c>
      <c r="J39" s="20">
        <f t="shared" si="36"/>
        <v>-0.55852312602002741</v>
      </c>
      <c r="K39" s="65">
        <f t="shared" si="37"/>
        <v>-0.49785732506568736</v>
      </c>
      <c r="L39" s="64">
        <f t="shared" si="43"/>
        <v>1</v>
      </c>
      <c r="M39" s="20">
        <f t="shared" si="44"/>
        <v>-0.17030892182291554</v>
      </c>
      <c r="N39" s="20">
        <f t="shared" si="45"/>
        <v>-9.7858635140132905E-2</v>
      </c>
      <c r="O39" s="20">
        <f t="shared" si="46"/>
        <v>4.3493488712707364E-3</v>
      </c>
      <c r="P39" s="65">
        <f t="shared" si="47"/>
        <v>1.1652439069193297</v>
      </c>
    </row>
    <row r="40" spans="1:16" x14ac:dyDescent="0.3">
      <c r="A40" s="15" t="s">
        <v>36</v>
      </c>
      <c r="B40" s="16">
        <v>5835.7</v>
      </c>
      <c r="C40" s="16">
        <v>3403.78</v>
      </c>
      <c r="D40" s="16">
        <v>-21705.18</v>
      </c>
      <c r="E40" s="16">
        <v>-23465.58</v>
      </c>
      <c r="F40" s="30">
        <v>-20341.02</v>
      </c>
      <c r="G40" s="64">
        <f t="shared" si="33"/>
        <v>0.12175034929917972</v>
      </c>
      <c r="H40" s="20">
        <f t="shared" si="34"/>
        <v>8.8915859105752712E-2</v>
      </c>
      <c r="I40" s="20">
        <f t="shared" si="35"/>
        <v>-0.53128874330754294</v>
      </c>
      <c r="J40" s="20">
        <f t="shared" si="36"/>
        <v>-0.55095458476097059</v>
      </c>
      <c r="K40" s="65">
        <f t="shared" si="37"/>
        <v>-0.49606412124233201</v>
      </c>
      <c r="L40" s="64">
        <f t="shared" si="43"/>
        <v>1</v>
      </c>
      <c r="M40" s="20">
        <f t="shared" si="44"/>
        <v>-0.28689318431425759</v>
      </c>
      <c r="N40" s="20">
        <f t="shared" si="45"/>
        <v>-0.16733575799050393</v>
      </c>
      <c r="O40" s="20">
        <f t="shared" si="46"/>
        <v>1.0670644834919782</v>
      </c>
      <c r="P40" s="65">
        <f t="shared" si="47"/>
        <v>1.1536088160770699</v>
      </c>
    </row>
    <row r="41" spans="1:16" ht="15" thickBot="1" x14ac:dyDescent="0.35">
      <c r="A41" s="3"/>
      <c r="B41" s="3"/>
      <c r="C41" s="3"/>
      <c r="D41" s="3"/>
      <c r="E41" s="3"/>
      <c r="F41" s="34"/>
      <c r="G41" s="66"/>
      <c r="H41" s="67"/>
      <c r="I41" s="67"/>
      <c r="J41" s="67"/>
      <c r="K41" s="68"/>
      <c r="L41" s="66"/>
      <c r="M41" s="67"/>
      <c r="N41" s="67"/>
      <c r="O41" s="67"/>
      <c r="P41" s="68"/>
    </row>
  </sheetData>
  <mergeCells count="4">
    <mergeCell ref="A2:F2"/>
    <mergeCell ref="G2:K2"/>
    <mergeCell ref="L2:P2"/>
    <mergeCell ref="A1:P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FD0E9-EADB-42A5-9CB6-B2980022FB0C}">
  <dimension ref="A1:R1291"/>
  <sheetViews>
    <sheetView workbookViewId="0">
      <selection activeCell="R19" sqref="R19"/>
    </sheetView>
  </sheetViews>
  <sheetFormatPr defaultRowHeight="14.4" x14ac:dyDescent="0.3"/>
  <cols>
    <col min="1" max="1" width="15.109375" bestFit="1" customWidth="1"/>
    <col min="2" max="5" width="8.77734375" bestFit="1" customWidth="1"/>
    <col min="6" max="7" width="8.44140625" bestFit="1" customWidth="1"/>
    <col min="8" max="8" width="5" bestFit="1" customWidth="1"/>
    <col min="12" max="12" width="12.5546875" bestFit="1" customWidth="1"/>
    <col min="13" max="13" width="15.44140625" bestFit="1" customWidth="1"/>
    <col min="14" max="14" width="14.44140625" bestFit="1" customWidth="1"/>
    <col min="15" max="15" width="15.21875" bestFit="1" customWidth="1"/>
    <col min="16" max="16" width="13.21875" bestFit="1" customWidth="1"/>
    <col min="17" max="17" width="7.5546875" bestFit="1" customWidth="1"/>
    <col min="18" max="18" width="9.5546875" bestFit="1" customWidth="1"/>
  </cols>
  <sheetData>
    <row r="1" spans="1:18" x14ac:dyDescent="0.3">
      <c r="A1" s="135" t="s">
        <v>74</v>
      </c>
      <c r="B1" s="135" t="s">
        <v>75</v>
      </c>
      <c r="C1" s="135" t="s">
        <v>76</v>
      </c>
      <c r="D1" s="135" t="s">
        <v>77</v>
      </c>
      <c r="E1" s="135" t="s">
        <v>78</v>
      </c>
      <c r="F1" s="135" t="s">
        <v>79</v>
      </c>
      <c r="G1" s="135" t="s">
        <v>80</v>
      </c>
      <c r="H1" s="135" t="s">
        <v>92</v>
      </c>
    </row>
    <row r="2" spans="1:18" x14ac:dyDescent="0.3">
      <c r="A2" s="136" t="s">
        <v>81</v>
      </c>
      <c r="B2" s="137">
        <v>1924.95</v>
      </c>
      <c r="C2" s="138">
        <v>1929</v>
      </c>
      <c r="D2" s="138">
        <v>1942.45</v>
      </c>
      <c r="E2" s="138">
        <v>1915</v>
      </c>
      <c r="F2" s="136" t="s">
        <v>82</v>
      </c>
      <c r="G2" s="139">
        <v>1.1999999999999999E-3</v>
      </c>
      <c r="H2" s="140" t="str">
        <f>LEFT(F2,1)</f>
        <v>2</v>
      </c>
    </row>
    <row r="3" spans="1:18" x14ac:dyDescent="0.3">
      <c r="A3" s="136" t="s">
        <v>84</v>
      </c>
      <c r="B3" s="137">
        <v>1922.65</v>
      </c>
      <c r="C3" s="138">
        <v>1915</v>
      </c>
      <c r="D3" s="138">
        <v>1930</v>
      </c>
      <c r="E3" s="138">
        <v>1866.7</v>
      </c>
      <c r="F3" s="136" t="s">
        <v>85</v>
      </c>
      <c r="G3" s="139">
        <v>9.2999999999999992E-3</v>
      </c>
      <c r="H3" s="140" t="str">
        <f t="shared" ref="H3:H66" si="0">LEFT(F3,1)</f>
        <v>6</v>
      </c>
      <c r="L3" s="145" t="s">
        <v>74</v>
      </c>
      <c r="M3" t="s">
        <v>2373</v>
      </c>
    </row>
    <row r="4" spans="1:18" x14ac:dyDescent="0.3">
      <c r="A4" s="136" t="s">
        <v>87</v>
      </c>
      <c r="B4" s="141">
        <v>1904.95</v>
      </c>
      <c r="C4" s="138">
        <v>1926</v>
      </c>
      <c r="D4" s="138">
        <v>1962.1</v>
      </c>
      <c r="E4" s="138">
        <v>1880.05</v>
      </c>
      <c r="F4" s="136" t="s">
        <v>88</v>
      </c>
      <c r="G4" s="142">
        <v>-1.1299999999999999E-2</v>
      </c>
      <c r="H4" s="140" t="str">
        <f t="shared" si="0"/>
        <v>1</v>
      </c>
    </row>
    <row r="5" spans="1:18" x14ac:dyDescent="0.3">
      <c r="A5" s="136" t="s">
        <v>90</v>
      </c>
      <c r="B5" s="141">
        <v>1926.65</v>
      </c>
      <c r="C5" s="138">
        <v>1963.7</v>
      </c>
      <c r="D5" s="138">
        <v>1964</v>
      </c>
      <c r="E5" s="138">
        <v>1920</v>
      </c>
      <c r="F5" s="136" t="s">
        <v>91</v>
      </c>
      <c r="G5" s="142">
        <v>-1.4500000000000001E-2</v>
      </c>
      <c r="H5" s="140" t="str">
        <f t="shared" si="0"/>
        <v>1</v>
      </c>
      <c r="L5" s="146" t="s">
        <v>2364</v>
      </c>
      <c r="M5" s="1" t="s">
        <v>2372</v>
      </c>
      <c r="N5" s="104" t="s">
        <v>2374</v>
      </c>
      <c r="O5" s="104" t="s">
        <v>2375</v>
      </c>
      <c r="P5" s="104" t="s">
        <v>2376</v>
      </c>
      <c r="Q5" s="104" t="s">
        <v>93</v>
      </c>
      <c r="R5" s="104" t="s">
        <v>94</v>
      </c>
    </row>
    <row r="6" spans="1:18" x14ac:dyDescent="0.3">
      <c r="A6" s="136" t="s">
        <v>95</v>
      </c>
      <c r="B6" s="137">
        <v>1955.05</v>
      </c>
      <c r="C6" s="138">
        <v>1919</v>
      </c>
      <c r="D6" s="138">
        <v>1975</v>
      </c>
      <c r="E6" s="138">
        <v>1911.65</v>
      </c>
      <c r="F6" s="136" t="s">
        <v>96</v>
      </c>
      <c r="G6" s="139">
        <v>2.64E-2</v>
      </c>
      <c r="H6" s="140" t="str">
        <f t="shared" si="0"/>
        <v>2</v>
      </c>
      <c r="L6" s="1" t="s">
        <v>2365</v>
      </c>
      <c r="M6" s="1">
        <v>1</v>
      </c>
      <c r="N6" s="3">
        <v>1</v>
      </c>
      <c r="O6" s="3">
        <v>341</v>
      </c>
      <c r="P6" s="105">
        <f>O6/O$15</f>
        <v>0.26724137931034481</v>
      </c>
      <c r="Q6" s="105">
        <f>LOG10(1/N6+1)</f>
        <v>0.3010299956639812</v>
      </c>
      <c r="R6" s="105">
        <f>P6-Q6</f>
        <v>-3.3788616353636391E-2</v>
      </c>
    </row>
    <row r="7" spans="1:18" x14ac:dyDescent="0.3">
      <c r="A7" s="136" t="s">
        <v>97</v>
      </c>
      <c r="B7" s="137">
        <v>1904.75</v>
      </c>
      <c r="C7" s="138">
        <v>1910.05</v>
      </c>
      <c r="D7" s="138">
        <v>1930.75</v>
      </c>
      <c r="E7" s="138">
        <v>1891.65</v>
      </c>
      <c r="F7" s="136" t="s">
        <v>98</v>
      </c>
      <c r="G7" s="139">
        <v>2.0999999999999999E-3</v>
      </c>
      <c r="H7" s="140" t="str">
        <f t="shared" si="0"/>
        <v>1</v>
      </c>
      <c r="L7" s="1" t="s">
        <v>89</v>
      </c>
      <c r="M7" s="1">
        <v>341</v>
      </c>
      <c r="N7" s="3">
        <v>2</v>
      </c>
      <c r="O7" s="3">
        <v>212</v>
      </c>
      <c r="P7" s="105">
        <f t="shared" ref="P7:P14" si="1">O7/O$15</f>
        <v>0.16614420062695925</v>
      </c>
      <c r="Q7" s="105">
        <f t="shared" ref="Q7:Q14" si="2">LOG10(1/N7+1)</f>
        <v>0.17609125905568124</v>
      </c>
      <c r="R7" s="105">
        <f t="shared" ref="R7:R14" si="3">P7-Q7</f>
        <v>-9.9470584287219832E-3</v>
      </c>
    </row>
    <row r="8" spans="1:18" x14ac:dyDescent="0.3">
      <c r="A8" s="136" t="s">
        <v>99</v>
      </c>
      <c r="B8" s="137">
        <v>1900.75</v>
      </c>
      <c r="C8" s="138">
        <v>1868</v>
      </c>
      <c r="D8" s="138">
        <v>1959.7</v>
      </c>
      <c r="E8" s="138">
        <v>1857.15</v>
      </c>
      <c r="F8" s="136" t="s">
        <v>100</v>
      </c>
      <c r="G8" s="139">
        <v>2.6200000000000001E-2</v>
      </c>
      <c r="H8" s="140" t="str">
        <f t="shared" si="0"/>
        <v>3</v>
      </c>
      <c r="L8" s="1" t="s">
        <v>83</v>
      </c>
      <c r="M8" s="1">
        <v>212</v>
      </c>
      <c r="N8" s="3">
        <v>3</v>
      </c>
      <c r="O8" s="3">
        <v>156</v>
      </c>
      <c r="P8" s="105">
        <f t="shared" si="1"/>
        <v>0.12225705329153605</v>
      </c>
      <c r="Q8" s="105">
        <f t="shared" si="2"/>
        <v>0.12493873660829993</v>
      </c>
      <c r="R8" s="105">
        <f t="shared" si="3"/>
        <v>-2.6816833167638832E-3</v>
      </c>
    </row>
    <row r="9" spans="1:18" x14ac:dyDescent="0.3">
      <c r="A9" s="136" t="s">
        <v>102</v>
      </c>
      <c r="B9" s="137">
        <v>1852.25</v>
      </c>
      <c r="C9" s="138">
        <v>1813</v>
      </c>
      <c r="D9" s="138">
        <v>1882.95</v>
      </c>
      <c r="E9" s="138">
        <v>1796.4</v>
      </c>
      <c r="F9" s="136" t="s">
        <v>103</v>
      </c>
      <c r="G9" s="139">
        <v>2.0199999999999999E-2</v>
      </c>
      <c r="H9" s="140" t="str">
        <f t="shared" si="0"/>
        <v>2</v>
      </c>
      <c r="L9" s="1" t="s">
        <v>101</v>
      </c>
      <c r="M9" s="1">
        <v>156</v>
      </c>
      <c r="N9" s="3">
        <v>4</v>
      </c>
      <c r="O9" s="3">
        <v>124</v>
      </c>
      <c r="P9" s="105">
        <f t="shared" si="1"/>
        <v>9.7178683385579931E-2</v>
      </c>
      <c r="Q9" s="105">
        <f t="shared" si="2"/>
        <v>9.691001300805642E-2</v>
      </c>
      <c r="R9" s="105">
        <f t="shared" si="3"/>
        <v>2.6867037752351108E-4</v>
      </c>
    </row>
    <row r="10" spans="1:18" x14ac:dyDescent="0.3">
      <c r="A10" s="136" t="s">
        <v>104</v>
      </c>
      <c r="B10" s="141">
        <v>1815.55</v>
      </c>
      <c r="C10" s="138">
        <v>1853</v>
      </c>
      <c r="D10" s="138">
        <v>1861.5</v>
      </c>
      <c r="E10" s="138">
        <v>1734.3</v>
      </c>
      <c r="F10" s="136" t="s">
        <v>105</v>
      </c>
      <c r="G10" s="142">
        <v>-1.47E-2</v>
      </c>
      <c r="H10" s="140" t="str">
        <f t="shared" si="0"/>
        <v>1</v>
      </c>
      <c r="L10" s="1" t="s">
        <v>2366</v>
      </c>
      <c r="M10" s="1">
        <v>124</v>
      </c>
      <c r="N10" s="3">
        <v>5</v>
      </c>
      <c r="O10" s="3">
        <v>117</v>
      </c>
      <c r="P10" s="105">
        <f t="shared" si="1"/>
        <v>9.1692789968652044E-2</v>
      </c>
      <c r="Q10" s="105">
        <f t="shared" si="2"/>
        <v>7.9181246047624818E-2</v>
      </c>
      <c r="R10" s="105">
        <f t="shared" si="3"/>
        <v>1.2511543921027227E-2</v>
      </c>
    </row>
    <row r="11" spans="1:18" x14ac:dyDescent="0.3">
      <c r="A11" s="136" t="s">
        <v>106</v>
      </c>
      <c r="B11" s="141">
        <v>1842.6</v>
      </c>
      <c r="C11" s="138">
        <v>1888.05</v>
      </c>
      <c r="D11" s="138">
        <v>1908</v>
      </c>
      <c r="E11" s="138">
        <v>1830</v>
      </c>
      <c r="F11" s="136" t="s">
        <v>107</v>
      </c>
      <c r="G11" s="142">
        <v>-2.0299999999999999E-2</v>
      </c>
      <c r="H11" s="140" t="str">
        <f t="shared" si="0"/>
        <v>2</v>
      </c>
      <c r="L11" s="1" t="s">
        <v>2367</v>
      </c>
      <c r="M11" s="1">
        <v>117</v>
      </c>
      <c r="N11" s="3">
        <v>6</v>
      </c>
      <c r="O11" s="3">
        <v>92</v>
      </c>
      <c r="P11" s="105">
        <f t="shared" si="1"/>
        <v>7.2100313479623826E-2</v>
      </c>
      <c r="Q11" s="105">
        <f t="shared" si="2"/>
        <v>6.6946789630613221E-2</v>
      </c>
      <c r="R11" s="105">
        <f t="shared" si="3"/>
        <v>5.153523849010605E-3</v>
      </c>
    </row>
    <row r="12" spans="1:18" x14ac:dyDescent="0.3">
      <c r="A12" s="136" t="s">
        <v>108</v>
      </c>
      <c r="B12" s="137">
        <v>1880.7</v>
      </c>
      <c r="C12" s="138">
        <v>1836.9</v>
      </c>
      <c r="D12" s="138">
        <v>1918</v>
      </c>
      <c r="E12" s="138">
        <v>1805.55</v>
      </c>
      <c r="F12" s="136" t="s">
        <v>109</v>
      </c>
      <c r="G12" s="139">
        <v>2.8899999999999999E-2</v>
      </c>
      <c r="H12" s="140" t="str">
        <f t="shared" si="0"/>
        <v>3</v>
      </c>
      <c r="L12" s="1" t="s">
        <v>86</v>
      </c>
      <c r="M12" s="1">
        <v>92</v>
      </c>
      <c r="N12" s="3">
        <v>7</v>
      </c>
      <c r="O12" s="3">
        <v>85</v>
      </c>
      <c r="P12" s="105">
        <f t="shared" si="1"/>
        <v>6.6614420062695925E-2</v>
      </c>
      <c r="Q12" s="105">
        <f t="shared" si="2"/>
        <v>5.7991946977686733E-2</v>
      </c>
      <c r="R12" s="105">
        <f t="shared" si="3"/>
        <v>8.6224730850091927E-3</v>
      </c>
    </row>
    <row r="13" spans="1:18" x14ac:dyDescent="0.3">
      <c r="A13" s="136" t="s">
        <v>110</v>
      </c>
      <c r="B13" s="141">
        <v>1827.95</v>
      </c>
      <c r="C13" s="138">
        <v>1884.1</v>
      </c>
      <c r="D13" s="138">
        <v>1918</v>
      </c>
      <c r="E13" s="138">
        <v>1820</v>
      </c>
      <c r="F13" s="136" t="s">
        <v>98</v>
      </c>
      <c r="G13" s="142">
        <v>-2.0400000000000001E-2</v>
      </c>
      <c r="H13" s="140" t="str">
        <f t="shared" si="0"/>
        <v>1</v>
      </c>
      <c r="L13" s="1" t="s">
        <v>2368</v>
      </c>
      <c r="M13" s="1">
        <v>85</v>
      </c>
      <c r="N13" s="3">
        <v>8</v>
      </c>
      <c r="O13" s="3">
        <v>70</v>
      </c>
      <c r="P13" s="105">
        <f t="shared" si="1"/>
        <v>5.4858934169278999E-2</v>
      </c>
      <c r="Q13" s="105">
        <f t="shared" si="2"/>
        <v>5.1152522447381291E-2</v>
      </c>
      <c r="R13" s="105">
        <f t="shared" si="3"/>
        <v>3.706411721897708E-3</v>
      </c>
    </row>
    <row r="14" spans="1:18" x14ac:dyDescent="0.3">
      <c r="A14" s="136" t="s">
        <v>111</v>
      </c>
      <c r="B14" s="137">
        <v>1866</v>
      </c>
      <c r="C14" s="138">
        <v>1749.5</v>
      </c>
      <c r="D14" s="138">
        <v>1990</v>
      </c>
      <c r="E14" s="138">
        <v>1746</v>
      </c>
      <c r="F14" s="136" t="s">
        <v>112</v>
      </c>
      <c r="G14" s="139">
        <v>8.3799999999999999E-2</v>
      </c>
      <c r="H14" s="140" t="str">
        <f t="shared" si="0"/>
        <v>8</v>
      </c>
      <c r="L14" s="1" t="s">
        <v>2369</v>
      </c>
      <c r="M14" s="1">
        <v>70</v>
      </c>
      <c r="N14" s="3">
        <v>9</v>
      </c>
      <c r="O14" s="3">
        <v>79</v>
      </c>
      <c r="P14" s="105">
        <f t="shared" si="1"/>
        <v>6.1912225705329151E-2</v>
      </c>
      <c r="Q14" s="105">
        <f t="shared" si="2"/>
        <v>4.5757490560675143E-2</v>
      </c>
      <c r="R14" s="105">
        <f t="shared" si="3"/>
        <v>1.6154735144654007E-2</v>
      </c>
    </row>
    <row r="15" spans="1:18" x14ac:dyDescent="0.3">
      <c r="A15" s="136" t="s">
        <v>113</v>
      </c>
      <c r="B15" s="137">
        <v>1721.65</v>
      </c>
      <c r="C15" s="138">
        <v>1668.65</v>
      </c>
      <c r="D15" s="138">
        <v>1744.95</v>
      </c>
      <c r="E15" s="138">
        <v>1653</v>
      </c>
      <c r="F15" s="136" t="s">
        <v>114</v>
      </c>
      <c r="G15" s="139">
        <v>3.1800000000000002E-2</v>
      </c>
      <c r="H15" s="140" t="str">
        <f t="shared" si="0"/>
        <v>1</v>
      </c>
      <c r="L15" s="1" t="s">
        <v>2370</v>
      </c>
      <c r="M15" s="1">
        <v>79</v>
      </c>
      <c r="N15" s="104" t="s">
        <v>2371</v>
      </c>
      <c r="O15" s="104">
        <v>1276</v>
      </c>
      <c r="P15" s="147"/>
      <c r="Q15" s="104"/>
      <c r="R15" s="147"/>
    </row>
    <row r="16" spans="1:18" x14ac:dyDescent="0.3">
      <c r="A16" s="136" t="s">
        <v>115</v>
      </c>
      <c r="B16" s="141">
        <v>1668.65</v>
      </c>
      <c r="C16" s="138">
        <v>1684</v>
      </c>
      <c r="D16" s="138">
        <v>1698</v>
      </c>
      <c r="E16" s="138">
        <v>1651.6</v>
      </c>
      <c r="F16" s="136" t="s">
        <v>116</v>
      </c>
      <c r="G16" s="142">
        <v>-3.3E-3</v>
      </c>
      <c r="H16" s="140" t="str">
        <f t="shared" si="0"/>
        <v>1</v>
      </c>
      <c r="L16" s="1" t="s">
        <v>2371</v>
      </c>
      <c r="M16" s="1">
        <v>1277</v>
      </c>
      <c r="P16" s="86"/>
      <c r="R16" s="134"/>
    </row>
    <row r="17" spans="1:8" x14ac:dyDescent="0.3">
      <c r="A17" s="136" t="s">
        <v>117</v>
      </c>
      <c r="B17" s="137">
        <v>1674.25</v>
      </c>
      <c r="C17" s="138">
        <v>1681.9</v>
      </c>
      <c r="D17" s="138">
        <v>1698.95</v>
      </c>
      <c r="E17" s="138">
        <v>1663.85</v>
      </c>
      <c r="F17" s="136" t="s">
        <v>118</v>
      </c>
      <c r="G17" s="139">
        <v>5.0000000000000001E-3</v>
      </c>
      <c r="H17" s="140" t="str">
        <f t="shared" si="0"/>
        <v>9</v>
      </c>
    </row>
    <row r="18" spans="1:8" x14ac:dyDescent="0.3">
      <c r="A18" s="136" t="s">
        <v>119</v>
      </c>
      <c r="B18" s="141">
        <v>1665.95</v>
      </c>
      <c r="C18" s="138">
        <v>1689</v>
      </c>
      <c r="D18" s="138">
        <v>1706</v>
      </c>
      <c r="E18" s="138">
        <v>1655.65</v>
      </c>
      <c r="F18" s="136" t="s">
        <v>120</v>
      </c>
      <c r="G18" s="142">
        <v>-2.0999999999999999E-3</v>
      </c>
      <c r="H18" s="140" t="str">
        <f t="shared" si="0"/>
        <v>1</v>
      </c>
    </row>
    <row r="19" spans="1:8" x14ac:dyDescent="0.3">
      <c r="A19" s="136" t="s">
        <v>121</v>
      </c>
      <c r="B19" s="141">
        <v>1669.45</v>
      </c>
      <c r="C19" s="138">
        <v>1680</v>
      </c>
      <c r="D19" s="138">
        <v>1694.9</v>
      </c>
      <c r="E19" s="138">
        <v>1665.05</v>
      </c>
      <c r="F19" s="136" t="s">
        <v>122</v>
      </c>
      <c r="G19" s="142">
        <v>-6.0000000000000001E-3</v>
      </c>
      <c r="H19" s="140" t="str">
        <f t="shared" si="0"/>
        <v>8</v>
      </c>
    </row>
    <row r="20" spans="1:8" x14ac:dyDescent="0.3">
      <c r="A20" s="136" t="s">
        <v>123</v>
      </c>
      <c r="B20" s="141">
        <v>1679.45</v>
      </c>
      <c r="C20" s="138">
        <v>1720</v>
      </c>
      <c r="D20" s="138">
        <v>1722</v>
      </c>
      <c r="E20" s="138">
        <v>1674</v>
      </c>
      <c r="F20" s="136" t="s">
        <v>124</v>
      </c>
      <c r="G20" s="142">
        <v>-2.1000000000000001E-2</v>
      </c>
      <c r="H20" s="140" t="str">
        <f t="shared" si="0"/>
        <v>9</v>
      </c>
    </row>
    <row r="21" spans="1:8" x14ac:dyDescent="0.3">
      <c r="A21" s="136" t="s">
        <v>125</v>
      </c>
      <c r="B21" s="137">
        <v>1715.5</v>
      </c>
      <c r="C21" s="138">
        <v>1684.95</v>
      </c>
      <c r="D21" s="138">
        <v>1750</v>
      </c>
      <c r="E21" s="138">
        <v>1673.45</v>
      </c>
      <c r="F21" s="136" t="s">
        <v>126</v>
      </c>
      <c r="G21" s="139">
        <v>3.0499999999999999E-2</v>
      </c>
      <c r="H21" s="140" t="str">
        <f t="shared" si="0"/>
        <v>3</v>
      </c>
    </row>
    <row r="22" spans="1:8" x14ac:dyDescent="0.3">
      <c r="A22" s="136" t="s">
        <v>127</v>
      </c>
      <c r="B22" s="137">
        <v>1664.8</v>
      </c>
      <c r="C22" s="138">
        <v>1647</v>
      </c>
      <c r="D22" s="138">
        <v>1677</v>
      </c>
      <c r="E22" s="138">
        <v>1636.05</v>
      </c>
      <c r="F22" s="136" t="s">
        <v>128</v>
      </c>
      <c r="G22" s="139">
        <v>1.43E-2</v>
      </c>
      <c r="H22" s="140" t="str">
        <f t="shared" si="0"/>
        <v>1</v>
      </c>
    </row>
    <row r="23" spans="1:8" x14ac:dyDescent="0.3">
      <c r="A23" s="136" t="s">
        <v>129</v>
      </c>
      <c r="B23" s="141">
        <v>1641.35</v>
      </c>
      <c r="C23" s="138">
        <v>1687.95</v>
      </c>
      <c r="D23" s="138">
        <v>1687.95</v>
      </c>
      <c r="E23" s="138">
        <v>1629</v>
      </c>
      <c r="F23" s="136" t="s">
        <v>130</v>
      </c>
      <c r="G23" s="142">
        <v>-2.35E-2</v>
      </c>
      <c r="H23" s="140" t="str">
        <f t="shared" si="0"/>
        <v>9</v>
      </c>
    </row>
    <row r="24" spans="1:8" x14ac:dyDescent="0.3">
      <c r="A24" s="136" t="s">
        <v>131</v>
      </c>
      <c r="B24" s="137">
        <v>1680.9</v>
      </c>
      <c r="C24" s="138">
        <v>1740</v>
      </c>
      <c r="D24" s="138">
        <v>1745</v>
      </c>
      <c r="E24" s="138">
        <v>1632</v>
      </c>
      <c r="F24" s="136" t="s">
        <v>132</v>
      </c>
      <c r="G24" s="139">
        <v>3.8E-3</v>
      </c>
      <c r="H24" s="140" t="str">
        <f t="shared" si="0"/>
        <v>1</v>
      </c>
    </row>
    <row r="25" spans="1:8" x14ac:dyDescent="0.3">
      <c r="A25" s="136" t="s">
        <v>133</v>
      </c>
      <c r="B25" s="137">
        <v>1674.5</v>
      </c>
      <c r="C25" s="138">
        <v>1580</v>
      </c>
      <c r="D25" s="138">
        <v>1699.95</v>
      </c>
      <c r="E25" s="138">
        <v>1579.1</v>
      </c>
      <c r="F25" s="136" t="s">
        <v>128</v>
      </c>
      <c r="G25" s="139">
        <v>6.6100000000000006E-2</v>
      </c>
      <c r="H25" s="140" t="str">
        <f t="shared" si="0"/>
        <v>1</v>
      </c>
    </row>
    <row r="26" spans="1:8" x14ac:dyDescent="0.3">
      <c r="A26" s="136" t="s">
        <v>134</v>
      </c>
      <c r="B26" s="141">
        <v>1570.75</v>
      </c>
      <c r="C26" s="138">
        <v>1610</v>
      </c>
      <c r="D26" s="138">
        <v>1619.15</v>
      </c>
      <c r="E26" s="138">
        <v>1562.75</v>
      </c>
      <c r="F26" s="136" t="s">
        <v>135</v>
      </c>
      <c r="G26" s="142">
        <v>-1.0999999999999999E-2</v>
      </c>
      <c r="H26" s="140" t="str">
        <f t="shared" si="0"/>
        <v>7</v>
      </c>
    </row>
    <row r="27" spans="1:8" x14ac:dyDescent="0.3">
      <c r="A27" s="136" t="s">
        <v>136</v>
      </c>
      <c r="B27" s="141">
        <v>1588.25</v>
      </c>
      <c r="C27" s="138">
        <v>1615</v>
      </c>
      <c r="D27" s="138">
        <v>1629</v>
      </c>
      <c r="E27" s="138">
        <v>1565.65</v>
      </c>
      <c r="F27" s="136" t="s">
        <v>137</v>
      </c>
      <c r="G27" s="142">
        <v>-1.66E-2</v>
      </c>
      <c r="H27" s="140" t="str">
        <f t="shared" si="0"/>
        <v>9</v>
      </c>
    </row>
    <row r="28" spans="1:8" x14ac:dyDescent="0.3">
      <c r="A28" s="136" t="s">
        <v>138</v>
      </c>
      <c r="B28" s="141">
        <v>1615</v>
      </c>
      <c r="C28" s="138">
        <v>1653</v>
      </c>
      <c r="D28" s="138">
        <v>1656.95</v>
      </c>
      <c r="E28" s="138">
        <v>1605.1</v>
      </c>
      <c r="F28" s="136" t="s">
        <v>139</v>
      </c>
      <c r="G28" s="142">
        <v>-3.1099999999999999E-2</v>
      </c>
      <c r="H28" s="140" t="str">
        <f t="shared" si="0"/>
        <v>1</v>
      </c>
    </row>
    <row r="29" spans="1:8" x14ac:dyDescent="0.3">
      <c r="A29" s="136" t="s">
        <v>140</v>
      </c>
      <c r="B29" s="141">
        <v>1666.8</v>
      </c>
      <c r="C29" s="138">
        <v>1693.5</v>
      </c>
      <c r="D29" s="138">
        <v>1693.8</v>
      </c>
      <c r="E29" s="138">
        <v>1660</v>
      </c>
      <c r="F29" s="136" t="s">
        <v>141</v>
      </c>
      <c r="G29" s="142">
        <v>-1.6500000000000001E-2</v>
      </c>
      <c r="H29" s="140" t="str">
        <f t="shared" si="0"/>
        <v>9</v>
      </c>
    </row>
    <row r="30" spans="1:8" x14ac:dyDescent="0.3">
      <c r="A30" s="136" t="s">
        <v>142</v>
      </c>
      <c r="B30" s="141">
        <v>1694.8</v>
      </c>
      <c r="C30" s="138">
        <v>1725</v>
      </c>
      <c r="D30" s="138">
        <v>1727.1</v>
      </c>
      <c r="E30" s="138">
        <v>1685</v>
      </c>
      <c r="F30" s="136" t="s">
        <v>143</v>
      </c>
      <c r="G30" s="142">
        <v>-9.2999999999999992E-3</v>
      </c>
      <c r="H30" s="140" t="str">
        <f t="shared" si="0"/>
        <v>6</v>
      </c>
    </row>
    <row r="31" spans="1:8" x14ac:dyDescent="0.3">
      <c r="A31" s="136" t="s">
        <v>144</v>
      </c>
      <c r="B31" s="141">
        <v>1710.7</v>
      </c>
      <c r="C31" s="138">
        <v>1725.6</v>
      </c>
      <c r="D31" s="138">
        <v>1746.1</v>
      </c>
      <c r="E31" s="138">
        <v>1705.1</v>
      </c>
      <c r="F31" s="136" t="s">
        <v>145</v>
      </c>
      <c r="G31" s="142">
        <v>-2E-3</v>
      </c>
      <c r="H31" s="140" t="str">
        <f t="shared" si="0"/>
        <v>6</v>
      </c>
    </row>
    <row r="32" spans="1:8" x14ac:dyDescent="0.3">
      <c r="A32" s="136" t="s">
        <v>146</v>
      </c>
      <c r="B32" s="141">
        <v>1714.15</v>
      </c>
      <c r="C32" s="138">
        <v>1739</v>
      </c>
      <c r="D32" s="138">
        <v>1762.05</v>
      </c>
      <c r="E32" s="138">
        <v>1702</v>
      </c>
      <c r="F32" s="136" t="s">
        <v>147</v>
      </c>
      <c r="G32" s="142">
        <v>-5.3E-3</v>
      </c>
      <c r="H32" s="140" t="str">
        <f t="shared" si="0"/>
        <v>9</v>
      </c>
    </row>
    <row r="33" spans="1:8" x14ac:dyDescent="0.3">
      <c r="A33" s="136" t="s">
        <v>148</v>
      </c>
      <c r="B33" s="137">
        <v>1723.25</v>
      </c>
      <c r="C33" s="138">
        <v>1704</v>
      </c>
      <c r="D33" s="138">
        <v>1755</v>
      </c>
      <c r="E33" s="138">
        <v>1691</v>
      </c>
      <c r="F33" s="136" t="s">
        <v>149</v>
      </c>
      <c r="G33" s="139">
        <v>2.3699999999999999E-2</v>
      </c>
      <c r="H33" s="140" t="str">
        <f t="shared" si="0"/>
        <v>2</v>
      </c>
    </row>
    <row r="34" spans="1:8" x14ac:dyDescent="0.3">
      <c r="A34" s="136" t="s">
        <v>150</v>
      </c>
      <c r="B34" s="137">
        <v>1683.4</v>
      </c>
      <c r="C34" s="138">
        <v>1698.05</v>
      </c>
      <c r="D34" s="138">
        <v>1725</v>
      </c>
      <c r="E34" s="138">
        <v>1679.05</v>
      </c>
      <c r="F34" s="136" t="s">
        <v>151</v>
      </c>
      <c r="G34" s="139">
        <v>2E-3</v>
      </c>
      <c r="H34" s="140" t="str">
        <f t="shared" si="0"/>
        <v>9</v>
      </c>
    </row>
    <row r="35" spans="1:8" x14ac:dyDescent="0.3">
      <c r="A35" s="136" t="s">
        <v>152</v>
      </c>
      <c r="B35" s="137">
        <v>1680.05</v>
      </c>
      <c r="C35" s="138">
        <v>1685.3</v>
      </c>
      <c r="D35" s="138">
        <v>1714</v>
      </c>
      <c r="E35" s="138">
        <v>1665</v>
      </c>
      <c r="F35" s="136" t="s">
        <v>153</v>
      </c>
      <c r="G35" s="139">
        <v>3.5999999999999999E-3</v>
      </c>
      <c r="H35" s="140" t="str">
        <f t="shared" si="0"/>
        <v>1</v>
      </c>
    </row>
    <row r="36" spans="1:8" x14ac:dyDescent="0.3">
      <c r="A36" s="136" t="s">
        <v>154</v>
      </c>
      <c r="B36" s="141">
        <v>1674</v>
      </c>
      <c r="C36" s="138">
        <v>1695</v>
      </c>
      <c r="D36" s="138">
        <v>1700</v>
      </c>
      <c r="E36" s="138">
        <v>1660</v>
      </c>
      <c r="F36" s="136" t="s">
        <v>155</v>
      </c>
      <c r="G36" s="142">
        <v>-1.09E-2</v>
      </c>
      <c r="H36" s="140" t="str">
        <f t="shared" si="0"/>
        <v>8</v>
      </c>
    </row>
    <row r="37" spans="1:8" x14ac:dyDescent="0.3">
      <c r="A37" s="136" t="s">
        <v>156</v>
      </c>
      <c r="B37" s="141">
        <v>1692.5</v>
      </c>
      <c r="C37" s="138">
        <v>1706.55</v>
      </c>
      <c r="D37" s="138">
        <v>1723</v>
      </c>
      <c r="E37" s="138">
        <v>1675.05</v>
      </c>
      <c r="F37" s="136" t="s">
        <v>157</v>
      </c>
      <c r="G37" s="142">
        <v>-2.8E-3</v>
      </c>
      <c r="H37" s="140" t="str">
        <f t="shared" si="0"/>
        <v>1</v>
      </c>
    </row>
    <row r="38" spans="1:8" x14ac:dyDescent="0.3">
      <c r="A38" s="136" t="s">
        <v>158</v>
      </c>
      <c r="B38" s="137">
        <v>1697.25</v>
      </c>
      <c r="C38" s="138">
        <v>1699</v>
      </c>
      <c r="D38" s="138">
        <v>1747.4</v>
      </c>
      <c r="E38" s="138">
        <v>1610</v>
      </c>
      <c r="F38" s="136" t="s">
        <v>159</v>
      </c>
      <c r="G38" s="139">
        <v>5.8400000000000001E-2</v>
      </c>
      <c r="H38" s="140" t="str">
        <f t="shared" si="0"/>
        <v>8</v>
      </c>
    </row>
    <row r="39" spans="1:8" x14ac:dyDescent="0.3">
      <c r="A39" s="136" t="s">
        <v>160</v>
      </c>
      <c r="B39" s="137">
        <v>1603.55</v>
      </c>
      <c r="C39" s="138">
        <v>1598.8</v>
      </c>
      <c r="D39" s="138">
        <v>1616</v>
      </c>
      <c r="E39" s="138">
        <v>1565.7</v>
      </c>
      <c r="F39" s="136" t="s">
        <v>161</v>
      </c>
      <c r="G39" s="139">
        <v>3.2000000000000002E-3</v>
      </c>
      <c r="H39" s="140" t="str">
        <f t="shared" si="0"/>
        <v>1</v>
      </c>
    </row>
    <row r="40" spans="1:8" x14ac:dyDescent="0.3">
      <c r="A40" s="136" t="s">
        <v>162</v>
      </c>
      <c r="B40" s="137">
        <v>1598.4</v>
      </c>
      <c r="C40" s="138">
        <v>1598</v>
      </c>
      <c r="D40" s="138">
        <v>1620</v>
      </c>
      <c r="E40" s="138">
        <v>1585</v>
      </c>
      <c r="F40" s="136" t="s">
        <v>163</v>
      </c>
      <c r="G40" s="139">
        <v>8.9999999999999998E-4</v>
      </c>
      <c r="H40" s="140" t="str">
        <f t="shared" si="0"/>
        <v>9</v>
      </c>
    </row>
    <row r="41" spans="1:8" x14ac:dyDescent="0.3">
      <c r="A41" s="136" t="s">
        <v>164</v>
      </c>
      <c r="B41" s="137">
        <v>1597</v>
      </c>
      <c r="C41" s="138">
        <v>1570</v>
      </c>
      <c r="D41" s="138">
        <v>1616.5</v>
      </c>
      <c r="E41" s="138">
        <v>1545</v>
      </c>
      <c r="F41" s="136" t="s">
        <v>165</v>
      </c>
      <c r="G41" s="139">
        <v>2.3099999999999999E-2</v>
      </c>
      <c r="H41" s="140" t="str">
        <f t="shared" si="0"/>
        <v>1</v>
      </c>
    </row>
    <row r="42" spans="1:8" x14ac:dyDescent="0.3">
      <c r="A42" s="136" t="s">
        <v>166</v>
      </c>
      <c r="B42" s="141">
        <v>1561</v>
      </c>
      <c r="C42" s="138">
        <v>1605.1</v>
      </c>
      <c r="D42" s="138">
        <v>1608.4</v>
      </c>
      <c r="E42" s="138">
        <v>1555</v>
      </c>
      <c r="F42" s="136" t="s">
        <v>165</v>
      </c>
      <c r="G42" s="142">
        <v>-2.5000000000000001E-2</v>
      </c>
      <c r="H42" s="140" t="str">
        <f t="shared" si="0"/>
        <v>1</v>
      </c>
    </row>
    <row r="43" spans="1:8" x14ac:dyDescent="0.3">
      <c r="A43" s="136" t="s">
        <v>167</v>
      </c>
      <c r="B43" s="137">
        <v>1601.1</v>
      </c>
      <c r="C43" s="138">
        <v>1644</v>
      </c>
      <c r="D43" s="138">
        <v>1657.95</v>
      </c>
      <c r="E43" s="138">
        <v>1570.05</v>
      </c>
      <c r="F43" s="136" t="s">
        <v>168</v>
      </c>
      <c r="G43" s="139">
        <v>5.9999999999999995E-4</v>
      </c>
      <c r="H43" s="140" t="str">
        <f t="shared" si="0"/>
        <v>2</v>
      </c>
    </row>
    <row r="44" spans="1:8" x14ac:dyDescent="0.3">
      <c r="A44" s="136" t="s">
        <v>169</v>
      </c>
      <c r="B44" s="137">
        <v>1600.2</v>
      </c>
      <c r="C44" s="138">
        <v>1555</v>
      </c>
      <c r="D44" s="138">
        <v>1632</v>
      </c>
      <c r="E44" s="138">
        <v>1551.55</v>
      </c>
      <c r="F44" s="136" t="s">
        <v>170</v>
      </c>
      <c r="G44" s="139">
        <v>4.3799999999999999E-2</v>
      </c>
      <c r="H44" s="140" t="str">
        <f t="shared" si="0"/>
        <v>2</v>
      </c>
    </row>
    <row r="45" spans="1:8" x14ac:dyDescent="0.3">
      <c r="A45" s="136" t="s">
        <v>171</v>
      </c>
      <c r="B45" s="137">
        <v>1533.1</v>
      </c>
      <c r="C45" s="138">
        <v>1543</v>
      </c>
      <c r="D45" s="138">
        <v>1546</v>
      </c>
      <c r="E45" s="138">
        <v>1500</v>
      </c>
      <c r="F45" s="136" t="s">
        <v>172</v>
      </c>
      <c r="G45" s="139">
        <v>8.8999999999999999E-3</v>
      </c>
      <c r="H45" s="140" t="str">
        <f t="shared" si="0"/>
        <v>1</v>
      </c>
    </row>
    <row r="46" spans="1:8" x14ac:dyDescent="0.3">
      <c r="A46" s="136" t="s">
        <v>173</v>
      </c>
      <c r="B46" s="137">
        <v>1519.55</v>
      </c>
      <c r="C46" s="138">
        <v>1390.05</v>
      </c>
      <c r="D46" s="138">
        <v>1549</v>
      </c>
      <c r="E46" s="138">
        <v>1390.05</v>
      </c>
      <c r="F46" s="136" t="s">
        <v>174</v>
      </c>
      <c r="G46" s="139">
        <v>4.6399999999999997E-2</v>
      </c>
      <c r="H46" s="140" t="str">
        <f t="shared" si="0"/>
        <v>2</v>
      </c>
    </row>
    <row r="47" spans="1:8" x14ac:dyDescent="0.3">
      <c r="A47" s="136" t="s">
        <v>175</v>
      </c>
      <c r="B47" s="141">
        <v>1452.15</v>
      </c>
      <c r="C47" s="138">
        <v>1539.75</v>
      </c>
      <c r="D47" s="138">
        <v>1569.4</v>
      </c>
      <c r="E47" s="138">
        <v>1385</v>
      </c>
      <c r="F47" s="136" t="s">
        <v>176</v>
      </c>
      <c r="G47" s="142">
        <v>-5.1999999999999998E-2</v>
      </c>
      <c r="H47" s="140" t="str">
        <f t="shared" si="0"/>
        <v>2</v>
      </c>
    </row>
    <row r="48" spans="1:8" x14ac:dyDescent="0.3">
      <c r="A48" s="136" t="s">
        <v>177</v>
      </c>
      <c r="B48" s="137">
        <v>1531.8</v>
      </c>
      <c r="C48" s="138">
        <v>1530.5</v>
      </c>
      <c r="D48" s="138">
        <v>1555</v>
      </c>
      <c r="E48" s="138">
        <v>1506</v>
      </c>
      <c r="F48" s="136" t="s">
        <v>178</v>
      </c>
      <c r="G48" s="139">
        <v>4.7000000000000002E-3</v>
      </c>
      <c r="H48" s="140" t="str">
        <f t="shared" si="0"/>
        <v>9</v>
      </c>
    </row>
    <row r="49" spans="1:8" x14ac:dyDescent="0.3">
      <c r="A49" s="136" t="s">
        <v>179</v>
      </c>
      <c r="B49" s="141">
        <v>1524.65</v>
      </c>
      <c r="C49" s="138">
        <v>1518.95</v>
      </c>
      <c r="D49" s="138">
        <v>1544.85</v>
      </c>
      <c r="E49" s="138">
        <v>1500.25</v>
      </c>
      <c r="F49" s="136" t="s">
        <v>180</v>
      </c>
      <c r="G49" s="142">
        <v>-1.2999999999999999E-3</v>
      </c>
      <c r="H49" s="140" t="str">
        <f t="shared" si="0"/>
        <v>1</v>
      </c>
    </row>
    <row r="50" spans="1:8" x14ac:dyDescent="0.3">
      <c r="A50" s="136" t="s">
        <v>181</v>
      </c>
      <c r="B50" s="137">
        <v>1526.65</v>
      </c>
      <c r="C50" s="138">
        <v>1527.65</v>
      </c>
      <c r="D50" s="138">
        <v>1541</v>
      </c>
      <c r="E50" s="138">
        <v>1501.4</v>
      </c>
      <c r="F50" s="136" t="s">
        <v>98</v>
      </c>
      <c r="G50" s="139">
        <v>1.2200000000000001E-2</v>
      </c>
      <c r="H50" s="140" t="str">
        <f t="shared" si="0"/>
        <v>1</v>
      </c>
    </row>
    <row r="51" spans="1:8" x14ac:dyDescent="0.3">
      <c r="A51" s="136" t="s">
        <v>182</v>
      </c>
      <c r="B51" s="137">
        <v>1508.3</v>
      </c>
      <c r="C51" s="138">
        <v>1435.95</v>
      </c>
      <c r="D51" s="138">
        <v>1535</v>
      </c>
      <c r="E51" s="138">
        <v>1435.95</v>
      </c>
      <c r="F51" s="136" t="s">
        <v>126</v>
      </c>
      <c r="G51" s="139">
        <v>5.6500000000000002E-2</v>
      </c>
      <c r="H51" s="140" t="str">
        <f t="shared" si="0"/>
        <v>3</v>
      </c>
    </row>
    <row r="52" spans="1:8" x14ac:dyDescent="0.3">
      <c r="A52" s="136" t="s">
        <v>183</v>
      </c>
      <c r="B52" s="141">
        <v>1427.7</v>
      </c>
      <c r="C52" s="138">
        <v>1459</v>
      </c>
      <c r="D52" s="138">
        <v>1459.95</v>
      </c>
      <c r="E52" s="138">
        <v>1375</v>
      </c>
      <c r="F52" s="136" t="s">
        <v>184</v>
      </c>
      <c r="G52" s="142">
        <v>-2.47E-2</v>
      </c>
      <c r="H52" s="140" t="str">
        <f t="shared" si="0"/>
        <v>2</v>
      </c>
    </row>
    <row r="53" spans="1:8" x14ac:dyDescent="0.3">
      <c r="A53" s="136" t="s">
        <v>185</v>
      </c>
      <c r="B53" s="141">
        <v>1463.9</v>
      </c>
      <c r="C53" s="138">
        <v>1532.85</v>
      </c>
      <c r="D53" s="138">
        <v>1539.9</v>
      </c>
      <c r="E53" s="138">
        <v>1453.5</v>
      </c>
      <c r="F53" s="136" t="s">
        <v>186</v>
      </c>
      <c r="G53" s="142">
        <v>-4.3200000000000002E-2</v>
      </c>
      <c r="H53" s="140" t="str">
        <f t="shared" si="0"/>
        <v>2</v>
      </c>
    </row>
    <row r="54" spans="1:8" x14ac:dyDescent="0.3">
      <c r="A54" s="136" t="s">
        <v>187</v>
      </c>
      <c r="B54" s="141">
        <v>1530</v>
      </c>
      <c r="C54" s="138">
        <v>1554.4</v>
      </c>
      <c r="D54" s="138">
        <v>1579</v>
      </c>
      <c r="E54" s="138">
        <v>1475</v>
      </c>
      <c r="F54" s="136" t="s">
        <v>188</v>
      </c>
      <c r="G54" s="142">
        <v>-1.3100000000000001E-2</v>
      </c>
      <c r="H54" s="140" t="str">
        <f t="shared" si="0"/>
        <v>2</v>
      </c>
    </row>
    <row r="55" spans="1:8" x14ac:dyDescent="0.3">
      <c r="A55" s="136" t="s">
        <v>189</v>
      </c>
      <c r="B55" s="141">
        <v>1550.3</v>
      </c>
      <c r="C55" s="138">
        <v>1645</v>
      </c>
      <c r="D55" s="138">
        <v>1668.8</v>
      </c>
      <c r="E55" s="138">
        <v>1495</v>
      </c>
      <c r="F55" s="136" t="s">
        <v>190</v>
      </c>
      <c r="G55" s="142">
        <v>-4.5499999999999999E-2</v>
      </c>
      <c r="H55" s="140" t="str">
        <f t="shared" si="0"/>
        <v>5</v>
      </c>
    </row>
    <row r="56" spans="1:8" x14ac:dyDescent="0.3">
      <c r="A56" s="136" t="s">
        <v>191</v>
      </c>
      <c r="B56" s="137">
        <v>1624.15</v>
      </c>
      <c r="C56" s="138">
        <v>1580</v>
      </c>
      <c r="D56" s="138">
        <v>1700</v>
      </c>
      <c r="E56" s="138">
        <v>1565</v>
      </c>
      <c r="F56" s="136" t="s">
        <v>192</v>
      </c>
      <c r="G56" s="139">
        <v>3.8800000000000001E-2</v>
      </c>
      <c r="H56" s="140" t="str">
        <f t="shared" si="0"/>
        <v>1</v>
      </c>
    </row>
    <row r="57" spans="1:8" x14ac:dyDescent="0.3">
      <c r="A57" s="136" t="s">
        <v>193</v>
      </c>
      <c r="B57" s="137">
        <v>1563.45</v>
      </c>
      <c r="C57" s="138">
        <v>1474.5</v>
      </c>
      <c r="D57" s="138">
        <v>1608</v>
      </c>
      <c r="E57" s="138">
        <v>1463.25</v>
      </c>
      <c r="F57" s="136" t="s">
        <v>194</v>
      </c>
      <c r="G57" s="139">
        <v>0.15939999999999999</v>
      </c>
      <c r="H57" s="140" t="str">
        <f t="shared" si="0"/>
        <v>1</v>
      </c>
    </row>
    <row r="58" spans="1:8" x14ac:dyDescent="0.3">
      <c r="A58" s="136" t="s">
        <v>195</v>
      </c>
      <c r="B58" s="137">
        <v>1348.5</v>
      </c>
      <c r="C58" s="138">
        <v>1126</v>
      </c>
      <c r="D58" s="138">
        <v>1348.5</v>
      </c>
      <c r="E58" s="138">
        <v>1096.0999999999999</v>
      </c>
      <c r="F58" s="136" t="s">
        <v>196</v>
      </c>
      <c r="G58" s="139">
        <v>0.2</v>
      </c>
      <c r="H58" s="140" t="str">
        <f t="shared" si="0"/>
        <v>1</v>
      </c>
    </row>
    <row r="59" spans="1:8" x14ac:dyDescent="0.3">
      <c r="A59" s="136" t="s">
        <v>197</v>
      </c>
      <c r="B59" s="137">
        <v>1123.75</v>
      </c>
      <c r="C59" s="138">
        <v>1160</v>
      </c>
      <c r="D59" s="138">
        <v>1184</v>
      </c>
      <c r="E59" s="138">
        <v>1092.55</v>
      </c>
      <c r="F59" s="136" t="s">
        <v>198</v>
      </c>
      <c r="G59" s="139">
        <v>9.4700000000000006E-2</v>
      </c>
      <c r="H59" s="140" t="str">
        <f t="shared" si="0"/>
        <v>6</v>
      </c>
    </row>
    <row r="60" spans="1:8" x14ac:dyDescent="0.3">
      <c r="A60" s="136" t="s">
        <v>199</v>
      </c>
      <c r="B60" s="141">
        <v>1026.5</v>
      </c>
      <c r="C60" s="138">
        <v>1042</v>
      </c>
      <c r="D60" s="138">
        <v>1045</v>
      </c>
      <c r="E60" s="138">
        <v>1020</v>
      </c>
      <c r="F60" s="136" t="s">
        <v>88</v>
      </c>
      <c r="G60" s="142">
        <v>-2.2000000000000001E-3</v>
      </c>
      <c r="H60" s="140" t="str">
        <f t="shared" si="0"/>
        <v>1</v>
      </c>
    </row>
    <row r="61" spans="1:8" x14ac:dyDescent="0.3">
      <c r="A61" s="136" t="s">
        <v>200</v>
      </c>
      <c r="B61" s="141">
        <v>1028.8</v>
      </c>
      <c r="C61" s="138">
        <v>1040</v>
      </c>
      <c r="D61" s="138">
        <v>1040</v>
      </c>
      <c r="E61" s="138">
        <v>1006.25</v>
      </c>
      <c r="F61" s="136" t="s">
        <v>201</v>
      </c>
      <c r="G61" s="142">
        <v>-1.24E-2</v>
      </c>
      <c r="H61" s="140" t="str">
        <f t="shared" si="0"/>
        <v>4</v>
      </c>
    </row>
    <row r="62" spans="1:8" x14ac:dyDescent="0.3">
      <c r="A62" s="136" t="s">
        <v>202</v>
      </c>
      <c r="B62" s="141">
        <v>1041.7</v>
      </c>
      <c r="C62" s="138">
        <v>1089.6500000000001</v>
      </c>
      <c r="D62" s="138">
        <v>1124.9000000000001</v>
      </c>
      <c r="E62" s="138">
        <v>1021.5</v>
      </c>
      <c r="F62" s="136" t="s">
        <v>203</v>
      </c>
      <c r="G62" s="142">
        <v>-1.0500000000000001E-2</v>
      </c>
      <c r="H62" s="140" t="str">
        <f t="shared" si="0"/>
        <v>6</v>
      </c>
    </row>
    <row r="63" spans="1:8" x14ac:dyDescent="0.3">
      <c r="A63" s="136" t="s">
        <v>204</v>
      </c>
      <c r="B63" s="137">
        <v>1052.8</v>
      </c>
      <c r="C63" s="136">
        <v>955</v>
      </c>
      <c r="D63" s="138">
        <v>1099</v>
      </c>
      <c r="E63" s="136">
        <v>955</v>
      </c>
      <c r="F63" s="136" t="s">
        <v>205</v>
      </c>
      <c r="G63" s="139">
        <v>0.1225</v>
      </c>
      <c r="H63" s="140" t="str">
        <f t="shared" si="0"/>
        <v>1</v>
      </c>
    </row>
    <row r="64" spans="1:8" x14ac:dyDescent="0.3">
      <c r="A64" s="136" t="s">
        <v>206</v>
      </c>
      <c r="B64" s="143">
        <v>937.9</v>
      </c>
      <c r="C64" s="136">
        <v>936</v>
      </c>
      <c r="D64" s="136">
        <v>952.8</v>
      </c>
      <c r="E64" s="136">
        <v>920</v>
      </c>
      <c r="F64" s="136" t="s">
        <v>207</v>
      </c>
      <c r="G64" s="139">
        <v>7.7000000000000002E-3</v>
      </c>
      <c r="H64" s="140" t="str">
        <f t="shared" si="0"/>
        <v>7</v>
      </c>
    </row>
    <row r="65" spans="1:8" x14ac:dyDescent="0.3">
      <c r="A65" s="136" t="s">
        <v>208</v>
      </c>
      <c r="B65" s="143">
        <v>930.7</v>
      </c>
      <c r="C65" s="136">
        <v>920</v>
      </c>
      <c r="D65" s="136">
        <v>935</v>
      </c>
      <c r="E65" s="136">
        <v>910.2</v>
      </c>
      <c r="F65" s="136" t="s">
        <v>209</v>
      </c>
      <c r="G65" s="139">
        <v>1.78E-2</v>
      </c>
      <c r="H65" s="140" t="str">
        <f t="shared" si="0"/>
        <v>3</v>
      </c>
    </row>
    <row r="66" spans="1:8" x14ac:dyDescent="0.3">
      <c r="A66" s="136" t="s">
        <v>210</v>
      </c>
      <c r="B66" s="144">
        <v>914.45</v>
      </c>
      <c r="C66" s="136">
        <v>925.95</v>
      </c>
      <c r="D66" s="136">
        <v>929.95</v>
      </c>
      <c r="E66" s="136">
        <v>910</v>
      </c>
      <c r="F66" s="136" t="s">
        <v>211</v>
      </c>
      <c r="G66" s="142">
        <v>-1.3100000000000001E-2</v>
      </c>
      <c r="H66" s="140" t="str">
        <f t="shared" si="0"/>
        <v>2</v>
      </c>
    </row>
    <row r="67" spans="1:8" x14ac:dyDescent="0.3">
      <c r="A67" s="136" t="s">
        <v>212</v>
      </c>
      <c r="B67" s="143">
        <v>926.6</v>
      </c>
      <c r="C67" s="136">
        <v>926.2</v>
      </c>
      <c r="D67" s="136">
        <v>936.85</v>
      </c>
      <c r="E67" s="136">
        <v>920</v>
      </c>
      <c r="F67" s="136" t="s">
        <v>213</v>
      </c>
      <c r="G67" s="139">
        <v>4.0000000000000002E-4</v>
      </c>
      <c r="H67" s="140" t="str">
        <f t="shared" ref="H67:H130" si="4">LEFT(F67,1)</f>
        <v>3</v>
      </c>
    </row>
    <row r="68" spans="1:8" x14ac:dyDescent="0.3">
      <c r="A68" s="136" t="s">
        <v>214</v>
      </c>
      <c r="B68" s="144">
        <v>926.2</v>
      </c>
      <c r="C68" s="136">
        <v>935</v>
      </c>
      <c r="D68" s="136">
        <v>938</v>
      </c>
      <c r="E68" s="136">
        <v>915.15</v>
      </c>
      <c r="F68" s="136" t="s">
        <v>215</v>
      </c>
      <c r="G68" s="142">
        <v>-1.06E-2</v>
      </c>
      <c r="H68" s="140" t="str">
        <f t="shared" si="4"/>
        <v>4</v>
      </c>
    </row>
    <row r="69" spans="1:8" x14ac:dyDescent="0.3">
      <c r="A69" s="136" t="s">
        <v>216</v>
      </c>
      <c r="B69" s="144">
        <v>936.1</v>
      </c>
      <c r="C69" s="136">
        <v>941.35</v>
      </c>
      <c r="D69" s="136">
        <v>943.65</v>
      </c>
      <c r="E69" s="136">
        <v>930</v>
      </c>
      <c r="F69" s="136" t="s">
        <v>217</v>
      </c>
      <c r="G69" s="142">
        <v>-5.5999999999999999E-3</v>
      </c>
      <c r="H69" s="140" t="str">
        <f t="shared" si="4"/>
        <v>3</v>
      </c>
    </row>
    <row r="70" spans="1:8" x14ac:dyDescent="0.3">
      <c r="A70" s="136" t="s">
        <v>218</v>
      </c>
      <c r="B70" s="144">
        <v>941.35</v>
      </c>
      <c r="C70" s="136">
        <v>948</v>
      </c>
      <c r="D70" s="136">
        <v>949.5</v>
      </c>
      <c r="E70" s="136">
        <v>939.35</v>
      </c>
      <c r="F70" s="136" t="s">
        <v>219</v>
      </c>
      <c r="G70" s="142">
        <v>-9.2999999999999992E-3</v>
      </c>
      <c r="H70" s="140" t="str">
        <f t="shared" si="4"/>
        <v>3</v>
      </c>
    </row>
    <row r="71" spans="1:8" x14ac:dyDescent="0.3">
      <c r="A71" s="136" t="s">
        <v>220</v>
      </c>
      <c r="B71" s="143">
        <v>950.15</v>
      </c>
      <c r="C71" s="136">
        <v>952</v>
      </c>
      <c r="D71" s="136">
        <v>954.9</v>
      </c>
      <c r="E71" s="136">
        <v>940.05</v>
      </c>
      <c r="F71" s="136" t="s">
        <v>221</v>
      </c>
      <c r="G71" s="139">
        <v>1.06E-2</v>
      </c>
      <c r="H71" s="140" t="str">
        <f t="shared" si="4"/>
        <v>4</v>
      </c>
    </row>
    <row r="72" spans="1:8" x14ac:dyDescent="0.3">
      <c r="A72" s="136" t="s">
        <v>222</v>
      </c>
      <c r="B72" s="144">
        <v>940.15</v>
      </c>
      <c r="C72" s="136">
        <v>942.05</v>
      </c>
      <c r="D72" s="136">
        <v>946.9</v>
      </c>
      <c r="E72" s="136">
        <v>932.6</v>
      </c>
      <c r="F72" s="136" t="s">
        <v>223</v>
      </c>
      <c r="G72" s="142">
        <v>-7.7999999999999996E-3</v>
      </c>
      <c r="H72" s="140" t="str">
        <f t="shared" si="4"/>
        <v>3</v>
      </c>
    </row>
    <row r="73" spans="1:8" x14ac:dyDescent="0.3">
      <c r="A73" s="136" t="s">
        <v>224</v>
      </c>
      <c r="B73" s="143">
        <v>947.5</v>
      </c>
      <c r="C73" s="136">
        <v>942.95</v>
      </c>
      <c r="D73" s="136">
        <v>952.7</v>
      </c>
      <c r="E73" s="136">
        <v>942.95</v>
      </c>
      <c r="F73" s="136" t="s">
        <v>225</v>
      </c>
      <c r="G73" s="139">
        <v>9.4000000000000004E-3</v>
      </c>
      <c r="H73" s="140" t="str">
        <f t="shared" si="4"/>
        <v>1</v>
      </c>
    </row>
    <row r="74" spans="1:8" x14ac:dyDescent="0.3">
      <c r="A74" s="136" t="s">
        <v>226</v>
      </c>
      <c r="B74" s="143">
        <v>938.7</v>
      </c>
      <c r="C74" s="136">
        <v>942.8</v>
      </c>
      <c r="D74" s="136">
        <v>946.2</v>
      </c>
      <c r="E74" s="136">
        <v>927.05</v>
      </c>
      <c r="F74" s="136" t="s">
        <v>227</v>
      </c>
      <c r="G74" s="139">
        <v>5.9999999999999995E-4</v>
      </c>
      <c r="H74" s="140" t="str">
        <f t="shared" si="4"/>
        <v>3</v>
      </c>
    </row>
    <row r="75" spans="1:8" x14ac:dyDescent="0.3">
      <c r="A75" s="136" t="s">
        <v>228</v>
      </c>
      <c r="B75" s="144">
        <v>938.1</v>
      </c>
      <c r="C75" s="136">
        <v>953</v>
      </c>
      <c r="D75" s="136">
        <v>953.7</v>
      </c>
      <c r="E75" s="136">
        <v>933.5</v>
      </c>
      <c r="F75" s="136" t="s">
        <v>229</v>
      </c>
      <c r="G75" s="142">
        <v>-8.9999999999999993E-3</v>
      </c>
      <c r="H75" s="140" t="str">
        <f t="shared" si="4"/>
        <v>3</v>
      </c>
    </row>
    <row r="76" spans="1:8" x14ac:dyDescent="0.3">
      <c r="A76" s="136" t="s">
        <v>230</v>
      </c>
      <c r="B76" s="143">
        <v>946.65</v>
      </c>
      <c r="C76" s="136">
        <v>934.95</v>
      </c>
      <c r="D76" s="136">
        <v>950.6</v>
      </c>
      <c r="E76" s="136">
        <v>932</v>
      </c>
      <c r="F76" s="136" t="s">
        <v>231</v>
      </c>
      <c r="G76" s="139">
        <v>1.5599999999999999E-2</v>
      </c>
      <c r="H76" s="140" t="str">
        <f t="shared" si="4"/>
        <v>4</v>
      </c>
    </row>
    <row r="77" spans="1:8" x14ac:dyDescent="0.3">
      <c r="A77" s="136" t="s">
        <v>232</v>
      </c>
      <c r="B77" s="143">
        <v>932.15</v>
      </c>
      <c r="C77" s="136">
        <v>934.7</v>
      </c>
      <c r="D77" s="136">
        <v>953.25</v>
      </c>
      <c r="E77" s="136">
        <v>916.85</v>
      </c>
      <c r="F77" s="136" t="s">
        <v>233</v>
      </c>
      <c r="G77" s="139">
        <v>6.1000000000000004E-3</v>
      </c>
      <c r="H77" s="140" t="str">
        <f t="shared" si="4"/>
        <v>9</v>
      </c>
    </row>
    <row r="78" spans="1:8" x14ac:dyDescent="0.3">
      <c r="A78" s="136" t="s">
        <v>234</v>
      </c>
      <c r="B78" s="143">
        <v>926.5</v>
      </c>
      <c r="C78" s="136">
        <v>909.9</v>
      </c>
      <c r="D78" s="136">
        <v>929.8</v>
      </c>
      <c r="E78" s="136">
        <v>908</v>
      </c>
      <c r="F78" s="136" t="s">
        <v>235</v>
      </c>
      <c r="G78" s="139">
        <v>2.64E-2</v>
      </c>
      <c r="H78" s="140" t="str">
        <f t="shared" si="4"/>
        <v>6</v>
      </c>
    </row>
    <row r="79" spans="1:8" x14ac:dyDescent="0.3">
      <c r="A79" s="136" t="s">
        <v>236</v>
      </c>
      <c r="B79" s="143">
        <v>902.7</v>
      </c>
      <c r="C79" s="136">
        <v>898.95</v>
      </c>
      <c r="D79" s="136">
        <v>907.3</v>
      </c>
      <c r="E79" s="136">
        <v>897</v>
      </c>
      <c r="F79" s="136" t="s">
        <v>237</v>
      </c>
      <c r="G79" s="139">
        <v>1.1900000000000001E-2</v>
      </c>
      <c r="H79" s="140" t="str">
        <f t="shared" si="4"/>
        <v>2</v>
      </c>
    </row>
    <row r="80" spans="1:8" x14ac:dyDescent="0.3">
      <c r="A80" s="136" t="s">
        <v>238</v>
      </c>
      <c r="B80" s="143">
        <v>892.1</v>
      </c>
      <c r="C80" s="136">
        <v>894</v>
      </c>
      <c r="D80" s="136">
        <v>912.95</v>
      </c>
      <c r="E80" s="136">
        <v>884</v>
      </c>
      <c r="F80" s="136" t="s">
        <v>239</v>
      </c>
      <c r="G80" s="139">
        <v>1.35E-2</v>
      </c>
      <c r="H80" s="140" t="str">
        <f t="shared" si="4"/>
        <v>5</v>
      </c>
    </row>
    <row r="81" spans="1:8" x14ac:dyDescent="0.3">
      <c r="A81" s="136" t="s">
        <v>240</v>
      </c>
      <c r="B81" s="144">
        <v>880.25</v>
      </c>
      <c r="C81" s="136">
        <v>914.7</v>
      </c>
      <c r="D81" s="136">
        <v>921.7</v>
      </c>
      <c r="E81" s="136">
        <v>876</v>
      </c>
      <c r="F81" s="136" t="s">
        <v>241</v>
      </c>
      <c r="G81" s="142">
        <v>-3.44E-2</v>
      </c>
      <c r="H81" s="140" t="str">
        <f t="shared" si="4"/>
        <v>5</v>
      </c>
    </row>
    <row r="82" spans="1:8" x14ac:dyDescent="0.3">
      <c r="A82" s="136" t="s">
        <v>242</v>
      </c>
      <c r="B82" s="144">
        <v>911.65</v>
      </c>
      <c r="C82" s="136">
        <v>920</v>
      </c>
      <c r="D82" s="136">
        <v>933.35</v>
      </c>
      <c r="E82" s="136">
        <v>904</v>
      </c>
      <c r="F82" s="136" t="s">
        <v>243</v>
      </c>
      <c r="G82" s="142">
        <v>-3.8999999999999998E-3</v>
      </c>
      <c r="H82" s="140" t="str">
        <f t="shared" si="4"/>
        <v>7</v>
      </c>
    </row>
    <row r="83" spans="1:8" x14ac:dyDescent="0.3">
      <c r="A83" s="136" t="s">
        <v>244</v>
      </c>
      <c r="B83" s="143">
        <v>915.25</v>
      </c>
      <c r="C83" s="136">
        <v>875</v>
      </c>
      <c r="D83" s="136">
        <v>939.8</v>
      </c>
      <c r="E83" s="136">
        <v>868.45</v>
      </c>
      <c r="F83" s="136" t="s">
        <v>245</v>
      </c>
      <c r="G83" s="139">
        <v>5.0900000000000001E-2</v>
      </c>
      <c r="H83" s="140" t="str">
        <f t="shared" si="4"/>
        <v>2</v>
      </c>
    </row>
    <row r="84" spans="1:8" x14ac:dyDescent="0.3">
      <c r="A84" s="136" t="s">
        <v>246</v>
      </c>
      <c r="B84" s="143">
        <v>870.9</v>
      </c>
      <c r="C84" s="136">
        <v>852.85</v>
      </c>
      <c r="D84" s="136">
        <v>896.6</v>
      </c>
      <c r="E84" s="136">
        <v>852.85</v>
      </c>
      <c r="F84" s="136" t="s">
        <v>247</v>
      </c>
      <c r="G84" s="139">
        <v>2.6800000000000001E-2</v>
      </c>
      <c r="H84" s="140" t="str">
        <f t="shared" si="4"/>
        <v>9</v>
      </c>
    </row>
    <row r="85" spans="1:8" x14ac:dyDescent="0.3">
      <c r="A85" s="136" t="s">
        <v>248</v>
      </c>
      <c r="B85" s="144">
        <v>848.15</v>
      </c>
      <c r="C85" s="136">
        <v>866.5</v>
      </c>
      <c r="D85" s="136">
        <v>869.6</v>
      </c>
      <c r="E85" s="136">
        <v>815.55</v>
      </c>
      <c r="F85" s="136" t="s">
        <v>153</v>
      </c>
      <c r="G85" s="142">
        <v>-3.2000000000000001E-2</v>
      </c>
      <c r="H85" s="140" t="str">
        <f t="shared" si="4"/>
        <v>1</v>
      </c>
    </row>
    <row r="86" spans="1:8" x14ac:dyDescent="0.3">
      <c r="A86" s="136" t="s">
        <v>249</v>
      </c>
      <c r="B86" s="144">
        <v>876.15</v>
      </c>
      <c r="C86" s="136">
        <v>881</v>
      </c>
      <c r="D86" s="136">
        <v>899</v>
      </c>
      <c r="E86" s="136">
        <v>863.75</v>
      </c>
      <c r="F86" s="136" t="s">
        <v>250</v>
      </c>
      <c r="G86" s="142">
        <v>-5.3E-3</v>
      </c>
      <c r="H86" s="140" t="str">
        <f t="shared" si="4"/>
        <v>4</v>
      </c>
    </row>
    <row r="87" spans="1:8" x14ac:dyDescent="0.3">
      <c r="A87" s="136" t="s">
        <v>251</v>
      </c>
      <c r="B87" s="144">
        <v>880.8</v>
      </c>
      <c r="C87" s="136">
        <v>928</v>
      </c>
      <c r="D87" s="136">
        <v>929.95</v>
      </c>
      <c r="E87" s="136">
        <v>875</v>
      </c>
      <c r="F87" s="136" t="s">
        <v>252</v>
      </c>
      <c r="G87" s="142">
        <v>-4.2799999999999998E-2</v>
      </c>
      <c r="H87" s="140" t="str">
        <f t="shared" si="4"/>
        <v>6</v>
      </c>
    </row>
    <row r="88" spans="1:8" x14ac:dyDescent="0.3">
      <c r="A88" s="136" t="s">
        <v>253</v>
      </c>
      <c r="B88" s="144">
        <v>920.15</v>
      </c>
      <c r="C88" s="136">
        <v>938.5</v>
      </c>
      <c r="D88" s="136">
        <v>946.8</v>
      </c>
      <c r="E88" s="136">
        <v>915.75</v>
      </c>
      <c r="F88" s="136" t="s">
        <v>254</v>
      </c>
      <c r="G88" s="142">
        <v>-1.38E-2</v>
      </c>
      <c r="H88" s="140" t="str">
        <f t="shared" si="4"/>
        <v>6</v>
      </c>
    </row>
    <row r="89" spans="1:8" x14ac:dyDescent="0.3">
      <c r="A89" s="136" t="s">
        <v>255</v>
      </c>
      <c r="B89" s="144">
        <v>933</v>
      </c>
      <c r="C89" s="136">
        <v>937</v>
      </c>
      <c r="D89" s="136">
        <v>942.95</v>
      </c>
      <c r="E89" s="136">
        <v>922.35</v>
      </c>
      <c r="F89" s="136" t="s">
        <v>256</v>
      </c>
      <c r="G89" s="142">
        <v>-6.4000000000000003E-3</v>
      </c>
      <c r="H89" s="140" t="str">
        <f t="shared" si="4"/>
        <v>2</v>
      </c>
    </row>
    <row r="90" spans="1:8" x14ac:dyDescent="0.3">
      <c r="A90" s="136" t="s">
        <v>257</v>
      </c>
      <c r="B90" s="144">
        <v>939.05</v>
      </c>
      <c r="C90" s="136">
        <v>949.4</v>
      </c>
      <c r="D90" s="136">
        <v>953.95</v>
      </c>
      <c r="E90" s="136">
        <v>937</v>
      </c>
      <c r="F90" s="136" t="s">
        <v>258</v>
      </c>
      <c r="G90" s="142">
        <v>-1.01E-2</v>
      </c>
      <c r="H90" s="140" t="str">
        <f t="shared" si="4"/>
        <v>2</v>
      </c>
    </row>
    <row r="91" spans="1:8" x14ac:dyDescent="0.3">
      <c r="A91" s="136" t="s">
        <v>259</v>
      </c>
      <c r="B91" s="143">
        <v>948.65</v>
      </c>
      <c r="C91" s="136">
        <v>949.95</v>
      </c>
      <c r="D91" s="136">
        <v>958.45</v>
      </c>
      <c r="E91" s="136">
        <v>945.2</v>
      </c>
      <c r="F91" s="136" t="s">
        <v>260</v>
      </c>
      <c r="G91" s="139">
        <v>1.0500000000000001E-2</v>
      </c>
      <c r="H91" s="140" t="str">
        <f t="shared" si="4"/>
        <v>3</v>
      </c>
    </row>
    <row r="92" spans="1:8" x14ac:dyDescent="0.3">
      <c r="A92" s="136" t="s">
        <v>261</v>
      </c>
      <c r="B92" s="144">
        <v>938.8</v>
      </c>
      <c r="C92" s="136">
        <v>950</v>
      </c>
      <c r="D92" s="136">
        <v>956.6</v>
      </c>
      <c r="E92" s="136">
        <v>936</v>
      </c>
      <c r="F92" s="136" t="s">
        <v>262</v>
      </c>
      <c r="G92" s="142">
        <v>-1.06E-2</v>
      </c>
      <c r="H92" s="140" t="str">
        <f t="shared" si="4"/>
        <v>3</v>
      </c>
    </row>
    <row r="93" spans="1:8" x14ac:dyDescent="0.3">
      <c r="A93" s="136" t="s">
        <v>263</v>
      </c>
      <c r="B93" s="143">
        <v>948.9</v>
      </c>
      <c r="C93" s="136">
        <v>949.95</v>
      </c>
      <c r="D93" s="136">
        <v>952.5</v>
      </c>
      <c r="E93" s="136">
        <v>941.7</v>
      </c>
      <c r="F93" s="136" t="s">
        <v>264</v>
      </c>
      <c r="G93" s="139">
        <v>2.9999999999999997E-4</v>
      </c>
      <c r="H93" s="140" t="str">
        <f t="shared" si="4"/>
        <v>2</v>
      </c>
    </row>
    <row r="94" spans="1:8" x14ac:dyDescent="0.3">
      <c r="A94" s="136" t="s">
        <v>265</v>
      </c>
      <c r="B94" s="144">
        <v>948.65</v>
      </c>
      <c r="C94" s="136">
        <v>965.95</v>
      </c>
      <c r="D94" s="136">
        <v>969.95</v>
      </c>
      <c r="E94" s="136">
        <v>945.15</v>
      </c>
      <c r="F94" s="136" t="s">
        <v>266</v>
      </c>
      <c r="G94" s="142">
        <v>-1.43E-2</v>
      </c>
      <c r="H94" s="140" t="str">
        <f t="shared" si="4"/>
        <v>3</v>
      </c>
    </row>
    <row r="95" spans="1:8" x14ac:dyDescent="0.3">
      <c r="A95" s="136" t="s">
        <v>267</v>
      </c>
      <c r="B95" s="143">
        <v>962.45</v>
      </c>
      <c r="C95" s="136">
        <v>949.65</v>
      </c>
      <c r="D95" s="136">
        <v>970.85</v>
      </c>
      <c r="E95" s="136">
        <v>946.3</v>
      </c>
      <c r="F95" s="136" t="s">
        <v>268</v>
      </c>
      <c r="G95" s="139">
        <v>2.4199999999999999E-2</v>
      </c>
      <c r="H95" s="140" t="str">
        <f t="shared" si="4"/>
        <v>7</v>
      </c>
    </row>
    <row r="96" spans="1:8" x14ac:dyDescent="0.3">
      <c r="A96" s="136" t="s">
        <v>269</v>
      </c>
      <c r="B96" s="143">
        <v>939.75</v>
      </c>
      <c r="C96" s="136">
        <v>941.05</v>
      </c>
      <c r="D96" s="136">
        <v>949</v>
      </c>
      <c r="E96" s="136">
        <v>938</v>
      </c>
      <c r="F96" s="136" t="s">
        <v>270</v>
      </c>
      <c r="G96" s="139">
        <v>8.9999999999999998E-4</v>
      </c>
      <c r="H96" s="140" t="str">
        <f t="shared" si="4"/>
        <v>3</v>
      </c>
    </row>
    <row r="97" spans="1:8" x14ac:dyDescent="0.3">
      <c r="A97" s="136" t="s">
        <v>271</v>
      </c>
      <c r="B97" s="144">
        <v>938.95</v>
      </c>
      <c r="C97" s="136">
        <v>955</v>
      </c>
      <c r="D97" s="136">
        <v>955</v>
      </c>
      <c r="E97" s="136">
        <v>935.65</v>
      </c>
      <c r="F97" s="136" t="s">
        <v>272</v>
      </c>
      <c r="G97" s="142">
        <v>-2.3199999999999998E-2</v>
      </c>
      <c r="H97" s="140" t="str">
        <f t="shared" si="4"/>
        <v>5</v>
      </c>
    </row>
    <row r="98" spans="1:8" x14ac:dyDescent="0.3">
      <c r="A98" s="136" t="s">
        <v>273</v>
      </c>
      <c r="B98" s="143">
        <v>961.25</v>
      </c>
      <c r="C98" s="136">
        <v>965</v>
      </c>
      <c r="D98" s="136">
        <v>968.95</v>
      </c>
      <c r="E98" s="136">
        <v>958.55</v>
      </c>
      <c r="F98" s="136" t="s">
        <v>274</v>
      </c>
      <c r="G98" s="139">
        <v>1.6999999999999999E-3</v>
      </c>
      <c r="H98" s="140" t="str">
        <f t="shared" si="4"/>
        <v>3</v>
      </c>
    </row>
    <row r="99" spans="1:8" x14ac:dyDescent="0.3">
      <c r="A99" s="136" t="s">
        <v>275</v>
      </c>
      <c r="B99" s="144">
        <v>959.65</v>
      </c>
      <c r="C99" s="136">
        <v>978.95</v>
      </c>
      <c r="D99" s="136">
        <v>982.1</v>
      </c>
      <c r="E99" s="136">
        <v>955</v>
      </c>
      <c r="F99" s="136" t="s">
        <v>276</v>
      </c>
      <c r="G99" s="142">
        <v>-1.26E-2</v>
      </c>
      <c r="H99" s="140" t="str">
        <f t="shared" si="4"/>
        <v>4</v>
      </c>
    </row>
    <row r="100" spans="1:8" x14ac:dyDescent="0.3">
      <c r="A100" s="136" t="s">
        <v>277</v>
      </c>
      <c r="B100" s="144">
        <v>971.9</v>
      </c>
      <c r="C100" s="136">
        <v>975.05</v>
      </c>
      <c r="D100" s="136">
        <v>997.4</v>
      </c>
      <c r="E100" s="136">
        <v>965.25</v>
      </c>
      <c r="F100" s="136" t="s">
        <v>278</v>
      </c>
      <c r="G100" s="142">
        <v>-2.0999999999999999E-3</v>
      </c>
      <c r="H100" s="140" t="str">
        <f t="shared" si="4"/>
        <v>7</v>
      </c>
    </row>
    <row r="101" spans="1:8" x14ac:dyDescent="0.3">
      <c r="A101" s="136" t="s">
        <v>279</v>
      </c>
      <c r="B101" s="144">
        <v>973.95</v>
      </c>
      <c r="C101" s="136">
        <v>995.1</v>
      </c>
      <c r="D101" s="136">
        <v>997.95</v>
      </c>
      <c r="E101" s="136">
        <v>970</v>
      </c>
      <c r="F101" s="136" t="s">
        <v>280</v>
      </c>
      <c r="G101" s="142">
        <v>-1.34E-2</v>
      </c>
      <c r="H101" s="140" t="str">
        <f t="shared" si="4"/>
        <v>5</v>
      </c>
    </row>
    <row r="102" spans="1:8" x14ac:dyDescent="0.3">
      <c r="A102" s="136" t="s">
        <v>281</v>
      </c>
      <c r="B102" s="144">
        <v>987.15</v>
      </c>
      <c r="C102" s="138">
        <v>1005.05</v>
      </c>
      <c r="D102" s="138">
        <v>1011.95</v>
      </c>
      <c r="E102" s="136">
        <v>984</v>
      </c>
      <c r="F102" s="136" t="s">
        <v>282</v>
      </c>
      <c r="G102" s="142">
        <v>-2.5000000000000001E-2</v>
      </c>
      <c r="H102" s="140" t="str">
        <f t="shared" si="4"/>
        <v>8</v>
      </c>
    </row>
    <row r="103" spans="1:8" x14ac:dyDescent="0.3">
      <c r="A103" s="136" t="s">
        <v>283</v>
      </c>
      <c r="B103" s="141">
        <v>1012.45</v>
      </c>
      <c r="C103" s="138">
        <v>1020</v>
      </c>
      <c r="D103" s="138">
        <v>1021.25</v>
      </c>
      <c r="E103" s="138">
        <v>1001</v>
      </c>
      <c r="F103" s="136" t="s">
        <v>284</v>
      </c>
      <c r="G103" s="142">
        <v>-6.1999999999999998E-3</v>
      </c>
      <c r="H103" s="140" t="str">
        <f t="shared" si="4"/>
        <v>3</v>
      </c>
    </row>
    <row r="104" spans="1:8" x14ac:dyDescent="0.3">
      <c r="A104" s="136" t="s">
        <v>285</v>
      </c>
      <c r="B104" s="137">
        <v>1018.75</v>
      </c>
      <c r="C104" s="138">
        <v>1000</v>
      </c>
      <c r="D104" s="138">
        <v>1020</v>
      </c>
      <c r="E104" s="136">
        <v>998</v>
      </c>
      <c r="F104" s="136" t="s">
        <v>286</v>
      </c>
      <c r="G104" s="139">
        <v>6.4000000000000003E-3</v>
      </c>
      <c r="H104" s="140" t="str">
        <f t="shared" si="4"/>
        <v>5</v>
      </c>
    </row>
    <row r="105" spans="1:8" x14ac:dyDescent="0.3">
      <c r="A105" s="136" t="s">
        <v>287</v>
      </c>
      <c r="B105" s="141">
        <v>1012.3</v>
      </c>
      <c r="C105" s="138">
        <v>1016.6</v>
      </c>
      <c r="D105" s="138">
        <v>1016.6</v>
      </c>
      <c r="E105" s="136">
        <v>999</v>
      </c>
      <c r="F105" s="136" t="s">
        <v>288</v>
      </c>
      <c r="G105" s="142">
        <v>-1.5E-3</v>
      </c>
      <c r="H105" s="140" t="str">
        <f t="shared" si="4"/>
        <v>5</v>
      </c>
    </row>
    <row r="106" spans="1:8" x14ac:dyDescent="0.3">
      <c r="A106" s="136" t="s">
        <v>289</v>
      </c>
      <c r="B106" s="141">
        <v>1013.8</v>
      </c>
      <c r="C106" s="138">
        <v>1021.95</v>
      </c>
      <c r="D106" s="138">
        <v>1021.95</v>
      </c>
      <c r="E106" s="138">
        <v>1002.4</v>
      </c>
      <c r="F106" s="136" t="s">
        <v>290</v>
      </c>
      <c r="G106" s="142">
        <v>-4.8999999999999998E-3</v>
      </c>
      <c r="H106" s="140" t="str">
        <f t="shared" si="4"/>
        <v>4</v>
      </c>
    </row>
    <row r="107" spans="1:8" x14ac:dyDescent="0.3">
      <c r="A107" s="136" t="s">
        <v>291</v>
      </c>
      <c r="B107" s="141">
        <v>1018.8</v>
      </c>
      <c r="C107" s="138">
        <v>1025</v>
      </c>
      <c r="D107" s="138">
        <v>1025.45</v>
      </c>
      <c r="E107" s="136">
        <v>999</v>
      </c>
      <c r="F107" s="136" t="s">
        <v>292</v>
      </c>
      <c r="G107" s="142">
        <v>-4.4999999999999997E-3</v>
      </c>
      <c r="H107" s="140" t="str">
        <f t="shared" si="4"/>
        <v>6</v>
      </c>
    </row>
    <row r="108" spans="1:8" x14ac:dyDescent="0.3">
      <c r="A108" s="136" t="s">
        <v>293</v>
      </c>
      <c r="B108" s="137">
        <v>1023.45</v>
      </c>
      <c r="C108" s="138">
        <v>1017.45</v>
      </c>
      <c r="D108" s="138">
        <v>1026</v>
      </c>
      <c r="E108" s="138">
        <v>1007.9</v>
      </c>
      <c r="F108" s="136" t="s">
        <v>294</v>
      </c>
      <c r="G108" s="139">
        <v>1.44E-2</v>
      </c>
      <c r="H108" s="140" t="str">
        <f t="shared" si="4"/>
        <v>8</v>
      </c>
    </row>
    <row r="109" spans="1:8" x14ac:dyDescent="0.3">
      <c r="A109" s="136" t="s">
        <v>295</v>
      </c>
      <c r="B109" s="137">
        <v>1008.95</v>
      </c>
      <c r="C109" s="138">
        <v>1004.95</v>
      </c>
      <c r="D109" s="138">
        <v>1025.25</v>
      </c>
      <c r="E109" s="136">
        <v>988.15</v>
      </c>
      <c r="F109" s="136" t="s">
        <v>296</v>
      </c>
      <c r="G109" s="139">
        <v>4.0000000000000001E-3</v>
      </c>
      <c r="H109" s="140" t="str">
        <f t="shared" si="4"/>
        <v>7</v>
      </c>
    </row>
    <row r="110" spans="1:8" x14ac:dyDescent="0.3">
      <c r="A110" s="136" t="s">
        <v>297</v>
      </c>
      <c r="B110" s="141">
        <v>1004.95</v>
      </c>
      <c r="C110" s="138">
        <v>1015</v>
      </c>
      <c r="D110" s="138">
        <v>1029.95</v>
      </c>
      <c r="E110" s="138">
        <v>1001</v>
      </c>
      <c r="F110" s="136" t="s">
        <v>298</v>
      </c>
      <c r="G110" s="142">
        <v>-1.5E-3</v>
      </c>
      <c r="H110" s="140" t="str">
        <f t="shared" si="4"/>
        <v>5</v>
      </c>
    </row>
    <row r="111" spans="1:8" x14ac:dyDescent="0.3">
      <c r="A111" s="136" t="s">
        <v>299</v>
      </c>
      <c r="B111" s="137">
        <v>1006.45</v>
      </c>
      <c r="C111" s="136">
        <v>990</v>
      </c>
      <c r="D111" s="138">
        <v>1012</v>
      </c>
      <c r="E111" s="136">
        <v>983.8</v>
      </c>
      <c r="F111" s="136" t="s">
        <v>300</v>
      </c>
      <c r="G111" s="139">
        <v>2.3E-2</v>
      </c>
      <c r="H111" s="140" t="str">
        <f t="shared" si="4"/>
        <v>1</v>
      </c>
    </row>
    <row r="112" spans="1:8" x14ac:dyDescent="0.3">
      <c r="A112" s="136" t="s">
        <v>301</v>
      </c>
      <c r="B112" s="144">
        <v>983.8</v>
      </c>
      <c r="C112" s="136">
        <v>990.95</v>
      </c>
      <c r="D112" s="136">
        <v>999.95</v>
      </c>
      <c r="E112" s="136">
        <v>982</v>
      </c>
      <c r="F112" s="136" t="s">
        <v>302</v>
      </c>
      <c r="G112" s="142">
        <v>-2E-3</v>
      </c>
      <c r="H112" s="140" t="str">
        <f t="shared" si="4"/>
        <v>4</v>
      </c>
    </row>
    <row r="113" spans="1:8" x14ac:dyDescent="0.3">
      <c r="A113" s="136" t="s">
        <v>303</v>
      </c>
      <c r="B113" s="144">
        <v>985.8</v>
      </c>
      <c r="C113" s="138">
        <v>1002.75</v>
      </c>
      <c r="D113" s="138">
        <v>1002.9</v>
      </c>
      <c r="E113" s="136">
        <v>967</v>
      </c>
      <c r="F113" s="136" t="s">
        <v>304</v>
      </c>
      <c r="G113" s="142">
        <v>-1.89E-2</v>
      </c>
      <c r="H113" s="140" t="str">
        <f t="shared" si="4"/>
        <v>9</v>
      </c>
    </row>
    <row r="114" spans="1:8" x14ac:dyDescent="0.3">
      <c r="A114" s="136" t="s">
        <v>305</v>
      </c>
      <c r="B114" s="141">
        <v>1004.8</v>
      </c>
      <c r="C114" s="138">
        <v>1021.95</v>
      </c>
      <c r="D114" s="138">
        <v>1026.95</v>
      </c>
      <c r="E114" s="136">
        <v>985</v>
      </c>
      <c r="F114" s="136" t="s">
        <v>306</v>
      </c>
      <c r="G114" s="142">
        <v>-9.7000000000000003E-3</v>
      </c>
      <c r="H114" s="140" t="str">
        <f t="shared" si="4"/>
        <v>7</v>
      </c>
    </row>
    <row r="115" spans="1:8" x14ac:dyDescent="0.3">
      <c r="A115" s="136" t="s">
        <v>307</v>
      </c>
      <c r="B115" s="137">
        <v>1014.65</v>
      </c>
      <c r="C115" s="138">
        <v>1017.95</v>
      </c>
      <c r="D115" s="138">
        <v>1025.8499999999999</v>
      </c>
      <c r="E115" s="138">
        <v>1002.8</v>
      </c>
      <c r="F115" s="136" t="s">
        <v>308</v>
      </c>
      <c r="G115" s="139">
        <v>1.34E-2</v>
      </c>
      <c r="H115" s="140" t="str">
        <f t="shared" si="4"/>
        <v>7</v>
      </c>
    </row>
    <row r="116" spans="1:8" x14ac:dyDescent="0.3">
      <c r="A116" s="136" t="s">
        <v>309</v>
      </c>
      <c r="B116" s="141">
        <v>1001.2</v>
      </c>
      <c r="C116" s="138">
        <v>1002.65</v>
      </c>
      <c r="D116" s="138">
        <v>1012.35</v>
      </c>
      <c r="E116" s="136">
        <v>998</v>
      </c>
      <c r="F116" s="136" t="s">
        <v>310</v>
      </c>
      <c r="G116" s="142">
        <v>-1.4E-3</v>
      </c>
      <c r="H116" s="140" t="str">
        <f t="shared" si="4"/>
        <v>5</v>
      </c>
    </row>
    <row r="117" spans="1:8" x14ac:dyDescent="0.3">
      <c r="A117" s="136" t="s">
        <v>311</v>
      </c>
      <c r="B117" s="141">
        <v>1002.65</v>
      </c>
      <c r="C117" s="138">
        <v>1009.85</v>
      </c>
      <c r="D117" s="138">
        <v>1015.15</v>
      </c>
      <c r="E117" s="136">
        <v>995</v>
      </c>
      <c r="F117" s="136" t="s">
        <v>312</v>
      </c>
      <c r="G117" s="142">
        <v>-3.3999999999999998E-3</v>
      </c>
      <c r="H117" s="140" t="str">
        <f t="shared" si="4"/>
        <v>5</v>
      </c>
    </row>
    <row r="118" spans="1:8" x14ac:dyDescent="0.3">
      <c r="A118" s="136" t="s">
        <v>313</v>
      </c>
      <c r="B118" s="137">
        <v>1006.1</v>
      </c>
      <c r="C118" s="136">
        <v>963</v>
      </c>
      <c r="D118" s="138">
        <v>1015</v>
      </c>
      <c r="E118" s="136">
        <v>954</v>
      </c>
      <c r="F118" s="136" t="s">
        <v>314</v>
      </c>
      <c r="G118" s="139">
        <v>4.5699999999999998E-2</v>
      </c>
      <c r="H118" s="140" t="str">
        <f t="shared" si="4"/>
        <v>7</v>
      </c>
    </row>
    <row r="119" spans="1:8" x14ac:dyDescent="0.3">
      <c r="A119" s="136" t="s">
        <v>315</v>
      </c>
      <c r="B119" s="143">
        <v>962.1</v>
      </c>
      <c r="C119" s="136">
        <v>959.2</v>
      </c>
      <c r="D119" s="136">
        <v>968.5</v>
      </c>
      <c r="E119" s="136">
        <v>951.7</v>
      </c>
      <c r="F119" s="136" t="s">
        <v>312</v>
      </c>
      <c r="G119" s="139">
        <v>3.0000000000000001E-3</v>
      </c>
      <c r="H119" s="140" t="str">
        <f t="shared" si="4"/>
        <v>5</v>
      </c>
    </row>
    <row r="120" spans="1:8" x14ac:dyDescent="0.3">
      <c r="A120" s="136" t="s">
        <v>316</v>
      </c>
      <c r="B120" s="143">
        <v>959.2</v>
      </c>
      <c r="C120" s="136">
        <v>952.9</v>
      </c>
      <c r="D120" s="136">
        <v>964</v>
      </c>
      <c r="E120" s="136">
        <v>942</v>
      </c>
      <c r="F120" s="136" t="s">
        <v>317</v>
      </c>
      <c r="G120" s="139">
        <v>1.06E-2</v>
      </c>
      <c r="H120" s="140" t="str">
        <f t="shared" si="4"/>
        <v>4</v>
      </c>
    </row>
    <row r="121" spans="1:8" x14ac:dyDescent="0.3">
      <c r="A121" s="136" t="s">
        <v>318</v>
      </c>
      <c r="B121" s="143">
        <v>949.1</v>
      </c>
      <c r="C121" s="136">
        <v>928.6</v>
      </c>
      <c r="D121" s="136">
        <v>957</v>
      </c>
      <c r="E121" s="136">
        <v>905.15</v>
      </c>
      <c r="F121" s="136" t="s">
        <v>319</v>
      </c>
      <c r="G121" s="139">
        <v>2.1999999999999999E-2</v>
      </c>
      <c r="H121" s="140" t="str">
        <f t="shared" si="4"/>
        <v>4</v>
      </c>
    </row>
    <row r="122" spans="1:8" x14ac:dyDescent="0.3">
      <c r="A122" s="136" t="s">
        <v>320</v>
      </c>
      <c r="B122" s="144">
        <v>928.65</v>
      </c>
      <c r="C122" s="136">
        <v>932.05</v>
      </c>
      <c r="D122" s="136">
        <v>959.85</v>
      </c>
      <c r="E122" s="136">
        <v>920.7</v>
      </c>
      <c r="F122" s="136" t="s">
        <v>321</v>
      </c>
      <c r="G122" s="142">
        <v>-4.3099999999999999E-2</v>
      </c>
      <c r="H122" s="140" t="str">
        <f t="shared" si="4"/>
        <v>4</v>
      </c>
    </row>
    <row r="123" spans="1:8" x14ac:dyDescent="0.3">
      <c r="A123" s="136" t="s">
        <v>322</v>
      </c>
      <c r="B123" s="144">
        <v>970.5</v>
      </c>
      <c r="C123" s="136">
        <v>974.5</v>
      </c>
      <c r="D123" s="136">
        <v>977.85</v>
      </c>
      <c r="E123" s="136">
        <v>966</v>
      </c>
      <c r="F123" s="136" t="s">
        <v>323</v>
      </c>
      <c r="G123" s="142">
        <v>-4.1000000000000003E-3</v>
      </c>
      <c r="H123" s="140" t="str">
        <f t="shared" si="4"/>
        <v>7</v>
      </c>
    </row>
    <row r="124" spans="1:8" x14ac:dyDescent="0.3">
      <c r="A124" s="136" t="s">
        <v>324</v>
      </c>
      <c r="B124" s="144">
        <v>974.5</v>
      </c>
      <c r="C124" s="136">
        <v>984.05</v>
      </c>
      <c r="D124" s="136">
        <v>985</v>
      </c>
      <c r="E124" s="136">
        <v>963.05</v>
      </c>
      <c r="F124" s="136" t="s">
        <v>325</v>
      </c>
      <c r="G124" s="142">
        <v>-5.7000000000000002E-3</v>
      </c>
      <c r="H124" s="140" t="str">
        <f t="shared" si="4"/>
        <v>1</v>
      </c>
    </row>
    <row r="125" spans="1:8" x14ac:dyDescent="0.3">
      <c r="A125" s="136" t="s">
        <v>326</v>
      </c>
      <c r="B125" s="143">
        <v>980.1</v>
      </c>
      <c r="C125" s="136">
        <v>997.1</v>
      </c>
      <c r="D125" s="136">
        <v>998.5</v>
      </c>
      <c r="E125" s="136">
        <v>965.6</v>
      </c>
      <c r="F125" s="136" t="s">
        <v>327</v>
      </c>
      <c r="G125" s="139">
        <v>6.9999999999999999E-4</v>
      </c>
      <c r="H125" s="140" t="str">
        <f t="shared" si="4"/>
        <v>6</v>
      </c>
    </row>
    <row r="126" spans="1:8" x14ac:dyDescent="0.3">
      <c r="A126" s="136" t="s">
        <v>328</v>
      </c>
      <c r="B126" s="144">
        <v>979.45</v>
      </c>
      <c r="C126" s="136">
        <v>985.4</v>
      </c>
      <c r="D126" s="136">
        <v>995</v>
      </c>
      <c r="E126" s="136">
        <v>973</v>
      </c>
      <c r="F126" s="136" t="s">
        <v>329</v>
      </c>
      <c r="G126" s="142">
        <v>-4.3E-3</v>
      </c>
      <c r="H126" s="140" t="str">
        <f t="shared" si="4"/>
        <v>5</v>
      </c>
    </row>
    <row r="127" spans="1:8" x14ac:dyDescent="0.3">
      <c r="A127" s="136" t="s">
        <v>330</v>
      </c>
      <c r="B127" s="143">
        <v>983.65</v>
      </c>
      <c r="C127" s="136">
        <v>985</v>
      </c>
      <c r="D127" s="138">
        <v>1001.95</v>
      </c>
      <c r="E127" s="136">
        <v>977.1</v>
      </c>
      <c r="F127" s="136" t="s">
        <v>331</v>
      </c>
      <c r="G127" s="139">
        <v>1.2500000000000001E-2</v>
      </c>
      <c r="H127" s="140" t="str">
        <f t="shared" si="4"/>
        <v>9</v>
      </c>
    </row>
    <row r="128" spans="1:8" x14ac:dyDescent="0.3">
      <c r="A128" s="136" t="s">
        <v>332</v>
      </c>
      <c r="B128" s="144">
        <v>971.5</v>
      </c>
      <c r="C128" s="138">
        <v>1020.8</v>
      </c>
      <c r="D128" s="138">
        <v>1024.8</v>
      </c>
      <c r="E128" s="136">
        <v>953</v>
      </c>
      <c r="F128" s="136" t="s">
        <v>333</v>
      </c>
      <c r="G128" s="142">
        <v>-4.2999999999999997E-2</v>
      </c>
      <c r="H128" s="140" t="str">
        <f t="shared" si="4"/>
        <v>1</v>
      </c>
    </row>
    <row r="129" spans="1:8" x14ac:dyDescent="0.3">
      <c r="A129" s="136" t="s">
        <v>334</v>
      </c>
      <c r="B129" s="141">
        <v>1015.1</v>
      </c>
      <c r="C129" s="138">
        <v>1029.9000000000001</v>
      </c>
      <c r="D129" s="138">
        <v>1044.8499999999999</v>
      </c>
      <c r="E129" s="138">
        <v>1009.15</v>
      </c>
      <c r="F129" s="136" t="s">
        <v>335</v>
      </c>
      <c r="G129" s="142">
        <v>-4.8999999999999998E-3</v>
      </c>
      <c r="H129" s="140" t="str">
        <f t="shared" si="4"/>
        <v>1</v>
      </c>
    </row>
    <row r="130" spans="1:8" x14ac:dyDescent="0.3">
      <c r="A130" s="136" t="s">
        <v>336</v>
      </c>
      <c r="B130" s="137">
        <v>1020.05</v>
      </c>
      <c r="C130" s="138">
        <v>1006.4</v>
      </c>
      <c r="D130" s="138">
        <v>1035</v>
      </c>
      <c r="E130" s="138">
        <v>1003.4</v>
      </c>
      <c r="F130" s="136" t="s">
        <v>337</v>
      </c>
      <c r="G130" s="139">
        <v>2.5399999999999999E-2</v>
      </c>
      <c r="H130" s="140" t="str">
        <f t="shared" si="4"/>
        <v>2</v>
      </c>
    </row>
    <row r="131" spans="1:8" x14ac:dyDescent="0.3">
      <c r="A131" s="136" t="s">
        <v>338</v>
      </c>
      <c r="B131" s="143">
        <v>994.75</v>
      </c>
      <c r="C131" s="136">
        <v>940.55</v>
      </c>
      <c r="D131" s="138">
        <v>1024.95</v>
      </c>
      <c r="E131" s="136">
        <v>938.15</v>
      </c>
      <c r="F131" s="136" t="s">
        <v>339</v>
      </c>
      <c r="G131" s="139">
        <v>6.5600000000000006E-2</v>
      </c>
      <c r="H131" s="140" t="str">
        <f t="shared" ref="H131:H194" si="5">LEFT(F131,1)</f>
        <v>5</v>
      </c>
    </row>
    <row r="132" spans="1:8" x14ac:dyDescent="0.3">
      <c r="A132" s="136" t="s">
        <v>340</v>
      </c>
      <c r="B132" s="144">
        <v>933.5</v>
      </c>
      <c r="C132" s="136">
        <v>955</v>
      </c>
      <c r="D132" s="136">
        <v>959.65</v>
      </c>
      <c r="E132" s="136">
        <v>930</v>
      </c>
      <c r="F132" s="136" t="s">
        <v>341</v>
      </c>
      <c r="G132" s="142">
        <v>-1.5800000000000002E-2</v>
      </c>
      <c r="H132" s="140" t="str">
        <f t="shared" si="5"/>
        <v>1</v>
      </c>
    </row>
    <row r="133" spans="1:8" x14ac:dyDescent="0.3">
      <c r="A133" s="136" t="s">
        <v>342</v>
      </c>
      <c r="B133" s="144">
        <v>948.5</v>
      </c>
      <c r="C133" s="136">
        <v>956.6</v>
      </c>
      <c r="D133" s="136">
        <v>962.75</v>
      </c>
      <c r="E133" s="136">
        <v>942.8</v>
      </c>
      <c r="F133" s="136" t="s">
        <v>343</v>
      </c>
      <c r="G133" s="142">
        <v>-2.8999999999999998E-3</v>
      </c>
      <c r="H133" s="140" t="str">
        <f t="shared" si="5"/>
        <v>8</v>
      </c>
    </row>
    <row r="134" spans="1:8" x14ac:dyDescent="0.3">
      <c r="A134" s="136" t="s">
        <v>344</v>
      </c>
      <c r="B134" s="144">
        <v>951.25</v>
      </c>
      <c r="C134" s="136">
        <v>950</v>
      </c>
      <c r="D134" s="136">
        <v>958.8</v>
      </c>
      <c r="E134" s="136">
        <v>940.1</v>
      </c>
      <c r="F134" s="136" t="s">
        <v>345</v>
      </c>
      <c r="G134" s="142">
        <v>-2.07E-2</v>
      </c>
      <c r="H134" s="140" t="str">
        <f t="shared" si="5"/>
        <v>1</v>
      </c>
    </row>
    <row r="135" spans="1:8" x14ac:dyDescent="0.3">
      <c r="A135" s="136" t="s">
        <v>346</v>
      </c>
      <c r="B135" s="144">
        <v>971.35</v>
      </c>
      <c r="C135" s="136">
        <v>979.05</v>
      </c>
      <c r="D135" s="136">
        <v>988</v>
      </c>
      <c r="E135" s="136">
        <v>967.05</v>
      </c>
      <c r="F135" s="136" t="s">
        <v>347</v>
      </c>
      <c r="G135" s="142">
        <v>-2.5999999999999999E-3</v>
      </c>
      <c r="H135" s="140" t="str">
        <f t="shared" si="5"/>
        <v>8</v>
      </c>
    </row>
    <row r="136" spans="1:8" x14ac:dyDescent="0.3">
      <c r="A136" s="136" t="s">
        <v>348</v>
      </c>
      <c r="B136" s="143">
        <v>973.9</v>
      </c>
      <c r="C136" s="136">
        <v>976.65</v>
      </c>
      <c r="D136" s="136">
        <v>988</v>
      </c>
      <c r="E136" s="136">
        <v>970.45</v>
      </c>
      <c r="F136" s="136" t="s">
        <v>341</v>
      </c>
      <c r="G136" s="139">
        <v>2.7000000000000001E-3</v>
      </c>
      <c r="H136" s="140" t="str">
        <f t="shared" si="5"/>
        <v>1</v>
      </c>
    </row>
    <row r="137" spans="1:8" x14ac:dyDescent="0.3">
      <c r="A137" s="136" t="s">
        <v>349</v>
      </c>
      <c r="B137" s="144">
        <v>971.3</v>
      </c>
      <c r="C137" s="136">
        <v>994.9</v>
      </c>
      <c r="D137" s="138">
        <v>1003</v>
      </c>
      <c r="E137" s="136">
        <v>960.1</v>
      </c>
      <c r="F137" s="136" t="s">
        <v>350</v>
      </c>
      <c r="G137" s="142">
        <v>-1.32E-2</v>
      </c>
      <c r="H137" s="140" t="str">
        <f t="shared" si="5"/>
        <v>1</v>
      </c>
    </row>
    <row r="138" spans="1:8" x14ac:dyDescent="0.3">
      <c r="A138" s="136" t="s">
        <v>351</v>
      </c>
      <c r="B138" s="143">
        <v>984.3</v>
      </c>
      <c r="C138" s="136">
        <v>977.7</v>
      </c>
      <c r="D138" s="138">
        <v>1014.8</v>
      </c>
      <c r="E138" s="136">
        <v>973.4</v>
      </c>
      <c r="F138" s="136" t="s">
        <v>352</v>
      </c>
      <c r="G138" s="139">
        <v>1.9E-2</v>
      </c>
      <c r="H138" s="140" t="str">
        <f t="shared" si="5"/>
        <v>3</v>
      </c>
    </row>
    <row r="139" spans="1:8" x14ac:dyDescent="0.3">
      <c r="A139" s="136" t="s">
        <v>353</v>
      </c>
      <c r="B139" s="144">
        <v>965.9</v>
      </c>
      <c r="C139" s="138">
        <v>1015.9</v>
      </c>
      <c r="D139" s="138">
        <v>1018.5</v>
      </c>
      <c r="E139" s="136">
        <v>885.1</v>
      </c>
      <c r="F139" s="136" t="s">
        <v>354</v>
      </c>
      <c r="G139" s="142">
        <v>-4.6100000000000002E-2</v>
      </c>
      <c r="H139" s="140" t="str">
        <f t="shared" si="5"/>
        <v>9</v>
      </c>
    </row>
    <row r="140" spans="1:8" x14ac:dyDescent="0.3">
      <c r="A140" s="136" t="s">
        <v>355</v>
      </c>
      <c r="B140" s="141">
        <v>1012.55</v>
      </c>
      <c r="C140" s="138">
        <v>1041.7</v>
      </c>
      <c r="D140" s="138">
        <v>1062.25</v>
      </c>
      <c r="E140" s="138">
        <v>1008.15</v>
      </c>
      <c r="F140" s="136" t="s">
        <v>356</v>
      </c>
      <c r="G140" s="142">
        <v>-2.2599999999999999E-2</v>
      </c>
      <c r="H140" s="140" t="str">
        <f t="shared" si="5"/>
        <v>9</v>
      </c>
    </row>
    <row r="141" spans="1:8" x14ac:dyDescent="0.3">
      <c r="A141" s="136" t="s">
        <v>357</v>
      </c>
      <c r="B141" s="141">
        <v>1036</v>
      </c>
      <c r="C141" s="138">
        <v>1052.45</v>
      </c>
      <c r="D141" s="138">
        <v>1067</v>
      </c>
      <c r="E141" s="138">
        <v>1028.05</v>
      </c>
      <c r="F141" s="136" t="s">
        <v>358</v>
      </c>
      <c r="G141" s="142">
        <v>-1.5599999999999999E-2</v>
      </c>
      <c r="H141" s="140" t="str">
        <f t="shared" si="5"/>
        <v>2</v>
      </c>
    </row>
    <row r="142" spans="1:8" x14ac:dyDescent="0.3">
      <c r="A142" s="136" t="s">
        <v>359</v>
      </c>
      <c r="B142" s="141">
        <v>1052.45</v>
      </c>
      <c r="C142" s="138">
        <v>1087</v>
      </c>
      <c r="D142" s="138">
        <v>1094</v>
      </c>
      <c r="E142" s="138">
        <v>1045.05</v>
      </c>
      <c r="F142" s="136" t="s">
        <v>91</v>
      </c>
      <c r="G142" s="142">
        <v>-3.1800000000000002E-2</v>
      </c>
      <c r="H142" s="140" t="str">
        <f t="shared" si="5"/>
        <v>1</v>
      </c>
    </row>
    <row r="143" spans="1:8" x14ac:dyDescent="0.3">
      <c r="A143" s="136" t="s">
        <v>360</v>
      </c>
      <c r="B143" s="141">
        <v>1087.05</v>
      </c>
      <c r="C143" s="138">
        <v>1115</v>
      </c>
      <c r="D143" s="138">
        <v>1131.8499999999999</v>
      </c>
      <c r="E143" s="138">
        <v>1083.8</v>
      </c>
      <c r="F143" s="136" t="s">
        <v>361</v>
      </c>
      <c r="G143" s="142">
        <v>-5.7000000000000002E-3</v>
      </c>
      <c r="H143" s="140" t="str">
        <f t="shared" si="5"/>
        <v>2</v>
      </c>
    </row>
    <row r="144" spans="1:8" x14ac:dyDescent="0.3">
      <c r="A144" s="136" t="s">
        <v>362</v>
      </c>
      <c r="B144" s="137">
        <v>1093.3</v>
      </c>
      <c r="C144" s="138">
        <v>1109</v>
      </c>
      <c r="D144" s="138">
        <v>1137.9000000000001</v>
      </c>
      <c r="E144" s="138">
        <v>1080</v>
      </c>
      <c r="F144" s="136" t="s">
        <v>363</v>
      </c>
      <c r="G144" s="139">
        <v>5.9999999999999995E-4</v>
      </c>
      <c r="H144" s="140" t="str">
        <f t="shared" si="5"/>
        <v>3</v>
      </c>
    </row>
    <row r="145" spans="1:8" x14ac:dyDescent="0.3">
      <c r="A145" s="136" t="s">
        <v>364</v>
      </c>
      <c r="B145" s="141">
        <v>1092.5999999999999</v>
      </c>
      <c r="C145" s="138">
        <v>1129</v>
      </c>
      <c r="D145" s="138">
        <v>1134.8</v>
      </c>
      <c r="E145" s="138">
        <v>1085</v>
      </c>
      <c r="F145" s="136" t="s">
        <v>365</v>
      </c>
      <c r="G145" s="142">
        <v>-2.3800000000000002E-2</v>
      </c>
      <c r="H145" s="140" t="str">
        <f t="shared" si="5"/>
        <v>1</v>
      </c>
    </row>
    <row r="146" spans="1:8" x14ac:dyDescent="0.3">
      <c r="A146" s="136" t="s">
        <v>366</v>
      </c>
      <c r="B146" s="141">
        <v>1119.2</v>
      </c>
      <c r="C146" s="138">
        <v>1148</v>
      </c>
      <c r="D146" s="138">
        <v>1172.5</v>
      </c>
      <c r="E146" s="138">
        <v>1111.2</v>
      </c>
      <c r="F146" s="136" t="s">
        <v>367</v>
      </c>
      <c r="G146" s="142">
        <v>-1.8599999999999998E-2</v>
      </c>
      <c r="H146" s="140" t="str">
        <f t="shared" si="5"/>
        <v>2</v>
      </c>
    </row>
    <row r="147" spans="1:8" x14ac:dyDescent="0.3">
      <c r="A147" s="136" t="s">
        <v>368</v>
      </c>
      <c r="B147" s="137">
        <v>1140.4000000000001</v>
      </c>
      <c r="C147" s="138">
        <v>1114</v>
      </c>
      <c r="D147" s="138">
        <v>1184.8499999999999</v>
      </c>
      <c r="E147" s="138">
        <v>1100</v>
      </c>
      <c r="F147" s="136" t="s">
        <v>369</v>
      </c>
      <c r="G147" s="139">
        <v>4.8099999999999997E-2</v>
      </c>
      <c r="H147" s="140" t="str">
        <f t="shared" si="5"/>
        <v>6</v>
      </c>
    </row>
    <row r="148" spans="1:8" x14ac:dyDescent="0.3">
      <c r="A148" s="136" t="s">
        <v>370</v>
      </c>
      <c r="B148" s="137">
        <v>1088.05</v>
      </c>
      <c r="C148" s="136">
        <v>990</v>
      </c>
      <c r="D148" s="138">
        <v>1088.05</v>
      </c>
      <c r="E148" s="136">
        <v>990</v>
      </c>
      <c r="F148" s="136" t="s">
        <v>371</v>
      </c>
      <c r="G148" s="139">
        <v>0.1</v>
      </c>
      <c r="H148" s="140" t="str">
        <f t="shared" si="5"/>
        <v>3</v>
      </c>
    </row>
    <row r="149" spans="1:8" x14ac:dyDescent="0.3">
      <c r="A149" s="136" t="s">
        <v>372</v>
      </c>
      <c r="B149" s="144">
        <v>989.15</v>
      </c>
      <c r="C149" s="136">
        <v>998.95</v>
      </c>
      <c r="D149" s="138">
        <v>1004.95</v>
      </c>
      <c r="E149" s="136">
        <v>986.15</v>
      </c>
      <c r="F149" s="136" t="s">
        <v>373</v>
      </c>
      <c r="G149" s="142">
        <v>-6.4000000000000003E-3</v>
      </c>
      <c r="H149" s="140" t="str">
        <f t="shared" si="5"/>
        <v>4</v>
      </c>
    </row>
    <row r="150" spans="1:8" x14ac:dyDescent="0.3">
      <c r="A150" s="136" t="s">
        <v>374</v>
      </c>
      <c r="B150" s="143">
        <v>995.55</v>
      </c>
      <c r="C150" s="136">
        <v>985</v>
      </c>
      <c r="D150" s="138">
        <v>1000</v>
      </c>
      <c r="E150" s="136">
        <v>979.7</v>
      </c>
      <c r="F150" s="136" t="s">
        <v>375</v>
      </c>
      <c r="G150" s="139">
        <v>1.0699999999999999E-2</v>
      </c>
      <c r="H150" s="140" t="str">
        <f t="shared" si="5"/>
        <v>7</v>
      </c>
    </row>
    <row r="151" spans="1:8" x14ac:dyDescent="0.3">
      <c r="A151" s="136" t="s">
        <v>376</v>
      </c>
      <c r="B151" s="143">
        <v>985</v>
      </c>
      <c r="C151" s="136">
        <v>981.95</v>
      </c>
      <c r="D151" s="136">
        <v>991.7</v>
      </c>
      <c r="E151" s="136">
        <v>977.15</v>
      </c>
      <c r="F151" s="136" t="s">
        <v>377</v>
      </c>
      <c r="G151" s="139">
        <v>5.4999999999999997E-3</v>
      </c>
      <c r="H151" s="140" t="str">
        <f t="shared" si="5"/>
        <v>8</v>
      </c>
    </row>
    <row r="152" spans="1:8" x14ac:dyDescent="0.3">
      <c r="A152" s="136" t="s">
        <v>378</v>
      </c>
      <c r="B152" s="143">
        <v>979.65</v>
      </c>
      <c r="C152" s="136">
        <v>982</v>
      </c>
      <c r="D152" s="136">
        <v>988</v>
      </c>
      <c r="E152" s="136">
        <v>971.1</v>
      </c>
      <c r="F152" s="136" t="s">
        <v>379</v>
      </c>
      <c r="G152" s="139">
        <v>6.1000000000000004E-3</v>
      </c>
      <c r="H152" s="140" t="str">
        <f t="shared" si="5"/>
        <v>7</v>
      </c>
    </row>
    <row r="153" spans="1:8" x14ac:dyDescent="0.3">
      <c r="A153" s="136" t="s">
        <v>380</v>
      </c>
      <c r="B153" s="143">
        <v>973.75</v>
      </c>
      <c r="C153" s="136">
        <v>968</v>
      </c>
      <c r="D153" s="138">
        <v>1020</v>
      </c>
      <c r="E153" s="136">
        <v>957.1</v>
      </c>
      <c r="F153" s="136" t="s">
        <v>381</v>
      </c>
      <c r="G153" s="139">
        <v>8.8000000000000005E-3</v>
      </c>
      <c r="H153" s="140" t="str">
        <f t="shared" si="5"/>
        <v>2</v>
      </c>
    </row>
    <row r="154" spans="1:8" x14ac:dyDescent="0.3">
      <c r="A154" s="136" t="s">
        <v>382</v>
      </c>
      <c r="B154" s="143">
        <v>965.3</v>
      </c>
      <c r="C154" s="136">
        <v>970.15</v>
      </c>
      <c r="D154" s="136">
        <v>979</v>
      </c>
      <c r="E154" s="136">
        <v>961</v>
      </c>
      <c r="F154" s="136" t="s">
        <v>383</v>
      </c>
      <c r="G154" s="139">
        <v>1E-4</v>
      </c>
      <c r="H154" s="140" t="str">
        <f t="shared" si="5"/>
        <v>7</v>
      </c>
    </row>
    <row r="155" spans="1:8" x14ac:dyDescent="0.3">
      <c r="A155" s="136" t="s">
        <v>384</v>
      </c>
      <c r="B155" s="143">
        <v>965.2</v>
      </c>
      <c r="C155" s="136">
        <v>952.95</v>
      </c>
      <c r="D155" s="136">
        <v>968.3</v>
      </c>
      <c r="E155" s="136">
        <v>945.95</v>
      </c>
      <c r="F155" s="136" t="s">
        <v>385</v>
      </c>
      <c r="G155" s="139">
        <v>1.9199999999999998E-2</v>
      </c>
      <c r="H155" s="140" t="str">
        <f t="shared" si="5"/>
        <v>6</v>
      </c>
    </row>
    <row r="156" spans="1:8" x14ac:dyDescent="0.3">
      <c r="A156" s="136" t="s">
        <v>386</v>
      </c>
      <c r="B156" s="144">
        <v>947.05</v>
      </c>
      <c r="C156" s="136">
        <v>960</v>
      </c>
      <c r="D156" s="136">
        <v>970</v>
      </c>
      <c r="E156" s="136">
        <v>945</v>
      </c>
      <c r="F156" s="136" t="s">
        <v>387</v>
      </c>
      <c r="G156" s="142">
        <v>-7.9000000000000008E-3</v>
      </c>
      <c r="H156" s="140" t="str">
        <f t="shared" si="5"/>
        <v>5</v>
      </c>
    </row>
    <row r="157" spans="1:8" x14ac:dyDescent="0.3">
      <c r="A157" s="136" t="s">
        <v>388</v>
      </c>
      <c r="B157" s="144">
        <v>954.55</v>
      </c>
      <c r="C157" s="136">
        <v>963.05</v>
      </c>
      <c r="D157" s="136">
        <v>969.45</v>
      </c>
      <c r="E157" s="136">
        <v>950</v>
      </c>
      <c r="F157" s="136" t="s">
        <v>389</v>
      </c>
      <c r="G157" s="142">
        <v>-1.0999999999999999E-2</v>
      </c>
      <c r="H157" s="140" t="str">
        <f t="shared" si="5"/>
        <v>5</v>
      </c>
    </row>
    <row r="158" spans="1:8" x14ac:dyDescent="0.3">
      <c r="A158" s="136" t="s">
        <v>390</v>
      </c>
      <c r="B158" s="143">
        <v>965.15</v>
      </c>
      <c r="C158" s="136">
        <v>952</v>
      </c>
      <c r="D158" s="136">
        <v>973</v>
      </c>
      <c r="E158" s="136">
        <v>946</v>
      </c>
      <c r="F158" s="136" t="s">
        <v>391</v>
      </c>
      <c r="G158" s="139">
        <v>5.8999999999999999E-3</v>
      </c>
      <c r="H158" s="140" t="str">
        <f t="shared" si="5"/>
        <v>6</v>
      </c>
    </row>
    <row r="159" spans="1:8" x14ac:dyDescent="0.3">
      <c r="A159" s="136" t="s">
        <v>392</v>
      </c>
      <c r="B159" s="143">
        <v>959.45</v>
      </c>
      <c r="C159" s="136">
        <v>959.85</v>
      </c>
      <c r="D159" s="136">
        <v>973</v>
      </c>
      <c r="E159" s="136">
        <v>935.25</v>
      </c>
      <c r="F159" s="136" t="s">
        <v>393</v>
      </c>
      <c r="G159" s="139">
        <v>8.8999999999999999E-3</v>
      </c>
      <c r="H159" s="140" t="str">
        <f t="shared" si="5"/>
        <v>8</v>
      </c>
    </row>
    <row r="160" spans="1:8" x14ac:dyDescent="0.3">
      <c r="A160" s="136" t="s">
        <v>394</v>
      </c>
      <c r="B160" s="144">
        <v>951</v>
      </c>
      <c r="C160" s="136">
        <v>962.8</v>
      </c>
      <c r="D160" s="136">
        <v>964.9</v>
      </c>
      <c r="E160" s="136">
        <v>946</v>
      </c>
      <c r="F160" s="136" t="s">
        <v>395</v>
      </c>
      <c r="G160" s="142">
        <v>-1.1599999999999999E-2</v>
      </c>
      <c r="H160" s="140" t="str">
        <f t="shared" si="5"/>
        <v>5</v>
      </c>
    </row>
    <row r="161" spans="1:8" x14ac:dyDescent="0.3">
      <c r="A161" s="136" t="s">
        <v>396</v>
      </c>
      <c r="B161" s="143">
        <v>962.2</v>
      </c>
      <c r="C161" s="136">
        <v>950.95</v>
      </c>
      <c r="D161" s="136">
        <v>972.9</v>
      </c>
      <c r="E161" s="136">
        <v>948.4</v>
      </c>
      <c r="F161" s="136" t="s">
        <v>397</v>
      </c>
      <c r="G161" s="139">
        <v>1.4800000000000001E-2</v>
      </c>
      <c r="H161" s="140" t="str">
        <f t="shared" si="5"/>
        <v>7</v>
      </c>
    </row>
    <row r="162" spans="1:8" x14ac:dyDescent="0.3">
      <c r="A162" s="136" t="s">
        <v>398</v>
      </c>
      <c r="B162" s="143">
        <v>948.2</v>
      </c>
      <c r="C162" s="136">
        <v>946</v>
      </c>
      <c r="D162" s="136">
        <v>956.2</v>
      </c>
      <c r="E162" s="136">
        <v>941</v>
      </c>
      <c r="F162" s="136" t="s">
        <v>399</v>
      </c>
      <c r="G162" s="139">
        <v>2.3E-3</v>
      </c>
      <c r="H162" s="140" t="str">
        <f t="shared" si="5"/>
        <v>5</v>
      </c>
    </row>
    <row r="163" spans="1:8" x14ac:dyDescent="0.3">
      <c r="A163" s="136" t="s">
        <v>400</v>
      </c>
      <c r="B163" s="143">
        <v>946</v>
      </c>
      <c r="C163" s="136">
        <v>942.9</v>
      </c>
      <c r="D163" s="136">
        <v>952.8</v>
      </c>
      <c r="E163" s="136">
        <v>938.45</v>
      </c>
      <c r="F163" s="136" t="s">
        <v>401</v>
      </c>
      <c r="G163" s="139">
        <v>3.3E-3</v>
      </c>
      <c r="H163" s="140" t="str">
        <f t="shared" si="5"/>
        <v>5</v>
      </c>
    </row>
    <row r="164" spans="1:8" x14ac:dyDescent="0.3">
      <c r="A164" s="136" t="s">
        <v>402</v>
      </c>
      <c r="B164" s="144">
        <v>942.85</v>
      </c>
      <c r="C164" s="136">
        <v>955.85</v>
      </c>
      <c r="D164" s="136">
        <v>956.95</v>
      </c>
      <c r="E164" s="136">
        <v>940</v>
      </c>
      <c r="F164" s="136" t="s">
        <v>403</v>
      </c>
      <c r="G164" s="142">
        <v>-3.2000000000000002E-3</v>
      </c>
      <c r="H164" s="140" t="str">
        <f t="shared" si="5"/>
        <v>6</v>
      </c>
    </row>
    <row r="165" spans="1:8" x14ac:dyDescent="0.3">
      <c r="A165" s="136" t="s">
        <v>404</v>
      </c>
      <c r="B165" s="144">
        <v>945.9</v>
      </c>
      <c r="C165" s="136">
        <v>961.65</v>
      </c>
      <c r="D165" s="136">
        <v>966.6</v>
      </c>
      <c r="E165" s="136">
        <v>938.25</v>
      </c>
      <c r="F165" s="136" t="s">
        <v>405</v>
      </c>
      <c r="G165" s="142">
        <v>-1.12E-2</v>
      </c>
      <c r="H165" s="140" t="str">
        <f t="shared" si="5"/>
        <v>1</v>
      </c>
    </row>
    <row r="166" spans="1:8" x14ac:dyDescent="0.3">
      <c r="A166" s="136" t="s">
        <v>406</v>
      </c>
      <c r="B166" s="144">
        <v>956.65</v>
      </c>
      <c r="C166" s="136">
        <v>959.85</v>
      </c>
      <c r="D166" s="136">
        <v>963.45</v>
      </c>
      <c r="E166" s="136">
        <v>897.7</v>
      </c>
      <c r="F166" s="136" t="s">
        <v>407</v>
      </c>
      <c r="G166" s="142">
        <v>-3.0000000000000001E-3</v>
      </c>
      <c r="H166" s="140" t="str">
        <f t="shared" si="5"/>
        <v>5</v>
      </c>
    </row>
    <row r="167" spans="1:8" x14ac:dyDescent="0.3">
      <c r="A167" s="136" t="s">
        <v>408</v>
      </c>
      <c r="B167" s="144">
        <v>959.55</v>
      </c>
      <c r="C167" s="136">
        <v>970.95</v>
      </c>
      <c r="D167" s="136">
        <v>977.85</v>
      </c>
      <c r="E167" s="136">
        <v>956.1</v>
      </c>
      <c r="F167" s="136" t="s">
        <v>409</v>
      </c>
      <c r="G167" s="142">
        <v>-9.1999999999999998E-3</v>
      </c>
      <c r="H167" s="140" t="str">
        <f t="shared" si="5"/>
        <v>4</v>
      </c>
    </row>
    <row r="168" spans="1:8" x14ac:dyDescent="0.3">
      <c r="A168" s="136" t="s">
        <v>410</v>
      </c>
      <c r="B168" s="143">
        <v>968.45</v>
      </c>
      <c r="C168" s="136">
        <v>940</v>
      </c>
      <c r="D168" s="136">
        <v>973.9</v>
      </c>
      <c r="E168" s="136">
        <v>925</v>
      </c>
      <c r="F168" s="136" t="s">
        <v>198</v>
      </c>
      <c r="G168" s="139">
        <v>8.9999999999999993E-3</v>
      </c>
      <c r="H168" s="140" t="str">
        <f t="shared" si="5"/>
        <v>6</v>
      </c>
    </row>
    <row r="169" spans="1:8" x14ac:dyDescent="0.3">
      <c r="A169" s="136" t="s">
        <v>411</v>
      </c>
      <c r="B169" s="144">
        <v>959.85</v>
      </c>
      <c r="C169" s="136">
        <v>973</v>
      </c>
      <c r="D169" s="136">
        <v>973</v>
      </c>
      <c r="E169" s="136">
        <v>938</v>
      </c>
      <c r="F169" s="136" t="s">
        <v>412</v>
      </c>
      <c r="G169" s="142">
        <v>-1.54E-2</v>
      </c>
      <c r="H169" s="140" t="str">
        <f t="shared" si="5"/>
        <v>5</v>
      </c>
    </row>
    <row r="170" spans="1:8" x14ac:dyDescent="0.3">
      <c r="A170" s="136" t="s">
        <v>413</v>
      </c>
      <c r="B170" s="144">
        <v>974.85</v>
      </c>
      <c r="C170" s="136">
        <v>979.7</v>
      </c>
      <c r="D170" s="136">
        <v>982.8</v>
      </c>
      <c r="E170" s="136">
        <v>967.45</v>
      </c>
      <c r="F170" s="136" t="s">
        <v>414</v>
      </c>
      <c r="G170" s="142">
        <v>-2.2000000000000001E-3</v>
      </c>
      <c r="H170" s="140" t="str">
        <f t="shared" si="5"/>
        <v>4</v>
      </c>
    </row>
    <row r="171" spans="1:8" x14ac:dyDescent="0.3">
      <c r="A171" s="136" t="s">
        <v>415</v>
      </c>
      <c r="B171" s="143">
        <v>977</v>
      </c>
      <c r="C171" s="136">
        <v>963.95</v>
      </c>
      <c r="D171" s="136">
        <v>982</v>
      </c>
      <c r="E171" s="136">
        <v>954.2</v>
      </c>
      <c r="F171" s="136" t="s">
        <v>416</v>
      </c>
      <c r="G171" s="139">
        <v>1.5900000000000001E-2</v>
      </c>
      <c r="H171" s="140" t="str">
        <f t="shared" si="5"/>
        <v>4</v>
      </c>
    </row>
    <row r="172" spans="1:8" x14ac:dyDescent="0.3">
      <c r="A172" s="136" t="s">
        <v>417</v>
      </c>
      <c r="B172" s="143">
        <v>961.7</v>
      </c>
      <c r="C172" s="136">
        <v>961</v>
      </c>
      <c r="D172" s="136">
        <v>967</v>
      </c>
      <c r="E172" s="136">
        <v>952</v>
      </c>
      <c r="F172" s="136" t="s">
        <v>418</v>
      </c>
      <c r="G172" s="139">
        <v>1.4E-3</v>
      </c>
      <c r="H172" s="140" t="str">
        <f t="shared" si="5"/>
        <v>3</v>
      </c>
    </row>
    <row r="173" spans="1:8" x14ac:dyDescent="0.3">
      <c r="A173" s="136" t="s">
        <v>419</v>
      </c>
      <c r="B173" s="144">
        <v>960.35</v>
      </c>
      <c r="C173" s="136">
        <v>982.85</v>
      </c>
      <c r="D173" s="136">
        <v>984</v>
      </c>
      <c r="E173" s="136">
        <v>957.85</v>
      </c>
      <c r="F173" s="136" t="s">
        <v>420</v>
      </c>
      <c r="G173" s="142">
        <v>-1.5100000000000001E-2</v>
      </c>
      <c r="H173" s="140" t="str">
        <f t="shared" si="5"/>
        <v>4</v>
      </c>
    </row>
    <row r="174" spans="1:8" x14ac:dyDescent="0.3">
      <c r="A174" s="136" t="s">
        <v>421</v>
      </c>
      <c r="B174" s="143">
        <v>975.05</v>
      </c>
      <c r="C174" s="136">
        <v>967.95</v>
      </c>
      <c r="D174" s="136">
        <v>987</v>
      </c>
      <c r="E174" s="136">
        <v>963.4</v>
      </c>
      <c r="F174" s="136" t="s">
        <v>422</v>
      </c>
      <c r="G174" s="139">
        <v>1.29E-2</v>
      </c>
      <c r="H174" s="140" t="str">
        <f t="shared" si="5"/>
        <v>1</v>
      </c>
    </row>
    <row r="175" spans="1:8" x14ac:dyDescent="0.3">
      <c r="A175" s="136" t="s">
        <v>423</v>
      </c>
      <c r="B175" s="143">
        <v>962.6</v>
      </c>
      <c r="C175" s="136">
        <v>952.5</v>
      </c>
      <c r="D175" s="136">
        <v>991</v>
      </c>
      <c r="E175" s="136">
        <v>951</v>
      </c>
      <c r="F175" s="136" t="s">
        <v>424</v>
      </c>
      <c r="G175" s="139">
        <v>5.1999999999999998E-3</v>
      </c>
      <c r="H175" s="140" t="str">
        <f t="shared" si="5"/>
        <v>9</v>
      </c>
    </row>
    <row r="176" spans="1:8" x14ac:dyDescent="0.3">
      <c r="A176" s="136" t="s">
        <v>425</v>
      </c>
      <c r="B176" s="143">
        <v>957.65</v>
      </c>
      <c r="C176" s="136">
        <v>955</v>
      </c>
      <c r="D176" s="136">
        <v>961</v>
      </c>
      <c r="E176" s="136">
        <v>948.1</v>
      </c>
      <c r="F176" s="136" t="s">
        <v>426</v>
      </c>
      <c r="G176" s="139">
        <v>2.5000000000000001E-3</v>
      </c>
      <c r="H176" s="140" t="str">
        <f t="shared" si="5"/>
        <v>3</v>
      </c>
    </row>
    <row r="177" spans="1:8" x14ac:dyDescent="0.3">
      <c r="A177" s="136" t="s">
        <v>427</v>
      </c>
      <c r="B177" s="144">
        <v>955.3</v>
      </c>
      <c r="C177" s="136">
        <v>961</v>
      </c>
      <c r="D177" s="136">
        <v>963.9</v>
      </c>
      <c r="E177" s="136">
        <v>946.05</v>
      </c>
      <c r="F177" s="136" t="s">
        <v>428</v>
      </c>
      <c r="G177" s="142">
        <v>-6.0000000000000001E-3</v>
      </c>
      <c r="H177" s="140" t="str">
        <f t="shared" si="5"/>
        <v>4</v>
      </c>
    </row>
    <row r="178" spans="1:8" x14ac:dyDescent="0.3">
      <c r="A178" s="136" t="s">
        <v>429</v>
      </c>
      <c r="B178" s="144">
        <v>961.1</v>
      </c>
      <c r="C178" s="136">
        <v>968.95</v>
      </c>
      <c r="D178" s="136">
        <v>970</v>
      </c>
      <c r="E178" s="136">
        <v>955</v>
      </c>
      <c r="F178" s="136" t="s">
        <v>430</v>
      </c>
      <c r="G178" s="142">
        <v>-2.5999999999999999E-3</v>
      </c>
      <c r="H178" s="140" t="str">
        <f t="shared" si="5"/>
        <v>4</v>
      </c>
    </row>
    <row r="179" spans="1:8" x14ac:dyDescent="0.3">
      <c r="A179" s="136" t="s">
        <v>431</v>
      </c>
      <c r="B179" s="144">
        <v>963.65</v>
      </c>
      <c r="C179" s="136">
        <v>972</v>
      </c>
      <c r="D179" s="136">
        <v>977</v>
      </c>
      <c r="E179" s="136">
        <v>961.25</v>
      </c>
      <c r="F179" s="136" t="s">
        <v>432</v>
      </c>
      <c r="G179" s="142">
        <v>-1.2699999999999999E-2</v>
      </c>
      <c r="H179" s="140" t="str">
        <f t="shared" si="5"/>
        <v>4</v>
      </c>
    </row>
    <row r="180" spans="1:8" x14ac:dyDescent="0.3">
      <c r="A180" s="136" t="s">
        <v>433</v>
      </c>
      <c r="B180" s="144">
        <v>976</v>
      </c>
      <c r="C180" s="136">
        <v>987</v>
      </c>
      <c r="D180" s="136">
        <v>993.4</v>
      </c>
      <c r="E180" s="136">
        <v>971</v>
      </c>
      <c r="F180" s="136" t="s">
        <v>434</v>
      </c>
      <c r="G180" s="142">
        <v>-9.7000000000000003E-3</v>
      </c>
      <c r="H180" s="140" t="str">
        <f t="shared" si="5"/>
        <v>6</v>
      </c>
    </row>
    <row r="181" spans="1:8" x14ac:dyDescent="0.3">
      <c r="A181" s="136" t="s">
        <v>435</v>
      </c>
      <c r="B181" s="144">
        <v>985.55</v>
      </c>
      <c r="C181" s="138">
        <v>1006.85</v>
      </c>
      <c r="D181" s="138">
        <v>1010</v>
      </c>
      <c r="E181" s="136">
        <v>982</v>
      </c>
      <c r="F181" s="136" t="s">
        <v>91</v>
      </c>
      <c r="G181" s="142">
        <v>-6.4000000000000003E-3</v>
      </c>
      <c r="H181" s="140" t="str">
        <f t="shared" si="5"/>
        <v>1</v>
      </c>
    </row>
    <row r="182" spans="1:8" x14ac:dyDescent="0.3">
      <c r="A182" s="136" t="s">
        <v>436</v>
      </c>
      <c r="B182" s="143">
        <v>991.85</v>
      </c>
      <c r="C182" s="136">
        <v>990</v>
      </c>
      <c r="D182" s="136">
        <v>996</v>
      </c>
      <c r="E182" s="136">
        <v>980</v>
      </c>
      <c r="F182" s="136" t="s">
        <v>437</v>
      </c>
      <c r="G182" s="139">
        <v>4.0000000000000001E-3</v>
      </c>
      <c r="H182" s="140" t="str">
        <f t="shared" si="5"/>
        <v>4</v>
      </c>
    </row>
    <row r="183" spans="1:8" x14ac:dyDescent="0.3">
      <c r="A183" s="136" t="s">
        <v>438</v>
      </c>
      <c r="B183" s="143">
        <v>987.85</v>
      </c>
      <c r="C183" s="136">
        <v>989.65</v>
      </c>
      <c r="D183" s="136">
        <v>995</v>
      </c>
      <c r="E183" s="136">
        <v>983</v>
      </c>
      <c r="F183" s="136" t="s">
        <v>439</v>
      </c>
      <c r="G183" s="139">
        <v>4.4000000000000003E-3</v>
      </c>
      <c r="H183" s="140" t="str">
        <f t="shared" si="5"/>
        <v>3</v>
      </c>
    </row>
    <row r="184" spans="1:8" x14ac:dyDescent="0.3">
      <c r="A184" s="136" t="s">
        <v>440</v>
      </c>
      <c r="B184" s="144">
        <v>983.55</v>
      </c>
      <c r="C184" s="136">
        <v>992</v>
      </c>
      <c r="D184" s="136">
        <v>992</v>
      </c>
      <c r="E184" s="136">
        <v>975.9</v>
      </c>
      <c r="F184" s="136" t="s">
        <v>441</v>
      </c>
      <c r="G184" s="142">
        <v>-1.0500000000000001E-2</v>
      </c>
      <c r="H184" s="140" t="str">
        <f t="shared" si="5"/>
        <v>3</v>
      </c>
    </row>
    <row r="185" spans="1:8" x14ac:dyDescent="0.3">
      <c r="A185" s="136" t="s">
        <v>442</v>
      </c>
      <c r="B185" s="143">
        <v>993.95</v>
      </c>
      <c r="C185" s="136">
        <v>997.25</v>
      </c>
      <c r="D185" s="138">
        <v>1011</v>
      </c>
      <c r="E185" s="136">
        <v>984</v>
      </c>
      <c r="F185" s="136" t="s">
        <v>443</v>
      </c>
      <c r="G185" s="139">
        <v>1.66E-2</v>
      </c>
      <c r="H185" s="140" t="str">
        <f t="shared" si="5"/>
        <v>4</v>
      </c>
    </row>
    <row r="186" spans="1:8" x14ac:dyDescent="0.3">
      <c r="A186" s="136" t="s">
        <v>444</v>
      </c>
      <c r="B186" s="143">
        <v>977.7</v>
      </c>
      <c r="C186" s="136">
        <v>960</v>
      </c>
      <c r="D186" s="136">
        <v>998</v>
      </c>
      <c r="E186" s="136">
        <v>933.75</v>
      </c>
      <c r="F186" s="136" t="s">
        <v>445</v>
      </c>
      <c r="G186" s="139">
        <v>1.12E-2</v>
      </c>
      <c r="H186" s="140" t="str">
        <f t="shared" si="5"/>
        <v>6</v>
      </c>
    </row>
    <row r="187" spans="1:8" x14ac:dyDescent="0.3">
      <c r="A187" s="136" t="s">
        <v>446</v>
      </c>
      <c r="B187" s="144">
        <v>966.85</v>
      </c>
      <c r="C187" s="136">
        <v>984.85</v>
      </c>
      <c r="D187" s="136">
        <v>984.85</v>
      </c>
      <c r="E187" s="136">
        <v>954</v>
      </c>
      <c r="F187" s="136" t="s">
        <v>447</v>
      </c>
      <c r="G187" s="142">
        <v>-1.12E-2</v>
      </c>
      <c r="H187" s="140" t="str">
        <f t="shared" si="5"/>
        <v>2</v>
      </c>
    </row>
    <row r="188" spans="1:8" x14ac:dyDescent="0.3">
      <c r="A188" s="136" t="s">
        <v>448</v>
      </c>
      <c r="B188" s="143">
        <v>977.85</v>
      </c>
      <c r="C188" s="136">
        <v>989.9</v>
      </c>
      <c r="D188" s="136">
        <v>989.9</v>
      </c>
      <c r="E188" s="136">
        <v>965.1</v>
      </c>
      <c r="F188" s="136" t="s">
        <v>100</v>
      </c>
      <c r="G188" s="139">
        <v>1.5100000000000001E-2</v>
      </c>
      <c r="H188" s="140" t="str">
        <f t="shared" si="5"/>
        <v>3</v>
      </c>
    </row>
    <row r="189" spans="1:8" x14ac:dyDescent="0.3">
      <c r="A189" s="136" t="s">
        <v>449</v>
      </c>
      <c r="B189" s="144">
        <v>963.35</v>
      </c>
      <c r="C189" s="136">
        <v>979.55</v>
      </c>
      <c r="D189" s="136">
        <v>982</v>
      </c>
      <c r="E189" s="136">
        <v>960</v>
      </c>
      <c r="F189" s="136" t="s">
        <v>450</v>
      </c>
      <c r="G189" s="142">
        <v>-7.4999999999999997E-3</v>
      </c>
      <c r="H189" s="140" t="str">
        <f t="shared" si="5"/>
        <v>8</v>
      </c>
    </row>
    <row r="190" spans="1:8" x14ac:dyDescent="0.3">
      <c r="A190" s="136" t="s">
        <v>451</v>
      </c>
      <c r="B190" s="144">
        <v>970.65</v>
      </c>
      <c r="C190" s="136">
        <v>982.4</v>
      </c>
      <c r="D190" s="136">
        <v>995</v>
      </c>
      <c r="E190" s="136">
        <v>954.1</v>
      </c>
      <c r="F190" s="136" t="s">
        <v>452</v>
      </c>
      <c r="G190" s="142">
        <v>-1.38E-2</v>
      </c>
      <c r="H190" s="140" t="str">
        <f t="shared" si="5"/>
        <v>1</v>
      </c>
    </row>
    <row r="191" spans="1:8" x14ac:dyDescent="0.3">
      <c r="A191" s="136" t="s">
        <v>453</v>
      </c>
      <c r="B191" s="144">
        <v>984.25</v>
      </c>
      <c r="C191" s="138">
        <v>1025</v>
      </c>
      <c r="D191" s="138">
        <v>1038.2</v>
      </c>
      <c r="E191" s="136">
        <v>952.6</v>
      </c>
      <c r="F191" s="136" t="s">
        <v>454</v>
      </c>
      <c r="G191" s="142">
        <v>-4.5999999999999999E-3</v>
      </c>
      <c r="H191" s="140" t="str">
        <f t="shared" si="5"/>
        <v>7</v>
      </c>
    </row>
    <row r="192" spans="1:8" x14ac:dyDescent="0.3">
      <c r="A192" s="136" t="s">
        <v>455</v>
      </c>
      <c r="B192" s="143">
        <v>988.8</v>
      </c>
      <c r="C192" s="136">
        <v>988.8</v>
      </c>
      <c r="D192" s="136">
        <v>988.8</v>
      </c>
      <c r="E192" s="136">
        <v>988.8</v>
      </c>
      <c r="F192" s="136" t="s">
        <v>456</v>
      </c>
      <c r="G192" s="139">
        <v>0.05</v>
      </c>
      <c r="H192" s="140" t="str">
        <f t="shared" si="5"/>
        <v>2</v>
      </c>
    </row>
    <row r="193" spans="1:8" x14ac:dyDescent="0.3">
      <c r="A193" s="136" t="s">
        <v>457</v>
      </c>
      <c r="B193" s="143">
        <v>941.75</v>
      </c>
      <c r="C193" s="136">
        <v>934</v>
      </c>
      <c r="D193" s="136">
        <v>941.75</v>
      </c>
      <c r="E193" s="136">
        <v>928.95</v>
      </c>
      <c r="F193" s="136" t="s">
        <v>458</v>
      </c>
      <c r="G193" s="139">
        <v>4.99E-2</v>
      </c>
      <c r="H193" s="140" t="str">
        <f t="shared" si="5"/>
        <v>4</v>
      </c>
    </row>
    <row r="194" spans="1:8" x14ac:dyDescent="0.3">
      <c r="A194" s="136" t="s">
        <v>459</v>
      </c>
      <c r="B194" s="143">
        <v>896.95</v>
      </c>
      <c r="C194" s="136">
        <v>839</v>
      </c>
      <c r="D194" s="136">
        <v>903.55</v>
      </c>
      <c r="E194" s="136">
        <v>818.6</v>
      </c>
      <c r="F194" s="136" t="s">
        <v>460</v>
      </c>
      <c r="G194" s="139">
        <v>4.2299999999999997E-2</v>
      </c>
      <c r="H194" s="140" t="str">
        <f t="shared" si="5"/>
        <v>2</v>
      </c>
    </row>
    <row r="195" spans="1:8" x14ac:dyDescent="0.3">
      <c r="A195" s="136" t="s">
        <v>461</v>
      </c>
      <c r="B195" s="144">
        <v>860.55</v>
      </c>
      <c r="C195" s="136">
        <v>886.55</v>
      </c>
      <c r="D195" s="136">
        <v>887.4</v>
      </c>
      <c r="E195" s="136">
        <v>850</v>
      </c>
      <c r="F195" s="136" t="s">
        <v>462</v>
      </c>
      <c r="G195" s="142">
        <v>-1.7000000000000001E-2</v>
      </c>
      <c r="H195" s="140" t="str">
        <f t="shared" ref="H195:H258" si="6">LEFT(F195,1)</f>
        <v>6</v>
      </c>
    </row>
    <row r="196" spans="1:8" x14ac:dyDescent="0.3">
      <c r="A196" s="136" t="s">
        <v>463</v>
      </c>
      <c r="B196" s="143">
        <v>875.4</v>
      </c>
      <c r="C196" s="136">
        <v>885</v>
      </c>
      <c r="D196" s="136">
        <v>888.85</v>
      </c>
      <c r="E196" s="136">
        <v>867.05</v>
      </c>
      <c r="F196" s="136" t="s">
        <v>464</v>
      </c>
      <c r="G196" s="139">
        <v>1.4E-3</v>
      </c>
      <c r="H196" s="140" t="str">
        <f t="shared" si="6"/>
        <v>7</v>
      </c>
    </row>
    <row r="197" spans="1:8" x14ac:dyDescent="0.3">
      <c r="A197" s="136" t="s">
        <v>465</v>
      </c>
      <c r="B197" s="143">
        <v>874.15</v>
      </c>
      <c r="C197" s="136">
        <v>868.95</v>
      </c>
      <c r="D197" s="136">
        <v>899.95</v>
      </c>
      <c r="E197" s="136">
        <v>868</v>
      </c>
      <c r="F197" s="136" t="s">
        <v>466</v>
      </c>
      <c r="G197" s="139">
        <v>6.3E-3</v>
      </c>
      <c r="H197" s="140" t="str">
        <f t="shared" si="6"/>
        <v>8</v>
      </c>
    </row>
    <row r="198" spans="1:8" x14ac:dyDescent="0.3">
      <c r="A198" s="136" t="s">
        <v>467</v>
      </c>
      <c r="B198" s="144">
        <v>868.7</v>
      </c>
      <c r="C198" s="136">
        <v>905</v>
      </c>
      <c r="D198" s="136">
        <v>913.8</v>
      </c>
      <c r="E198" s="136">
        <v>864</v>
      </c>
      <c r="F198" s="136" t="s">
        <v>468</v>
      </c>
      <c r="G198" s="142">
        <v>-0.03</v>
      </c>
      <c r="H198" s="140" t="str">
        <f t="shared" si="6"/>
        <v>8</v>
      </c>
    </row>
    <row r="199" spans="1:8" x14ac:dyDescent="0.3">
      <c r="A199" s="136" t="s">
        <v>469</v>
      </c>
      <c r="B199" s="144">
        <v>895.6</v>
      </c>
      <c r="C199" s="136">
        <v>920</v>
      </c>
      <c r="D199" s="136">
        <v>920</v>
      </c>
      <c r="E199" s="136">
        <v>894.25</v>
      </c>
      <c r="F199" s="136" t="s">
        <v>470</v>
      </c>
      <c r="G199" s="142">
        <v>-1.9599999999999999E-2</v>
      </c>
      <c r="H199" s="140" t="str">
        <f t="shared" si="6"/>
        <v>7</v>
      </c>
    </row>
    <row r="200" spans="1:8" x14ac:dyDescent="0.3">
      <c r="A200" s="136" t="s">
        <v>471</v>
      </c>
      <c r="B200" s="143">
        <v>913.55</v>
      </c>
      <c r="C200" s="136">
        <v>904.4</v>
      </c>
      <c r="D200" s="136">
        <v>925</v>
      </c>
      <c r="E200" s="136">
        <v>904.4</v>
      </c>
      <c r="F200" s="136" t="s">
        <v>172</v>
      </c>
      <c r="G200" s="139">
        <v>1.24E-2</v>
      </c>
      <c r="H200" s="140" t="str">
        <f t="shared" si="6"/>
        <v>1</v>
      </c>
    </row>
    <row r="201" spans="1:8" x14ac:dyDescent="0.3">
      <c r="A201" s="136" t="s">
        <v>472</v>
      </c>
      <c r="B201" s="144">
        <v>902.35</v>
      </c>
      <c r="C201" s="136">
        <v>890</v>
      </c>
      <c r="D201" s="136">
        <v>905</v>
      </c>
      <c r="E201" s="136">
        <v>885</v>
      </c>
      <c r="F201" s="136" t="s">
        <v>473</v>
      </c>
      <c r="G201" s="142">
        <v>-8.9999999999999998E-4</v>
      </c>
      <c r="H201" s="140" t="str">
        <f t="shared" si="6"/>
        <v>3</v>
      </c>
    </row>
    <row r="202" spans="1:8" x14ac:dyDescent="0.3">
      <c r="A202" s="136" t="s">
        <v>474</v>
      </c>
      <c r="B202" s="144">
        <v>903.15</v>
      </c>
      <c r="C202" s="136">
        <v>917.3</v>
      </c>
      <c r="D202" s="136">
        <v>928.9</v>
      </c>
      <c r="E202" s="136">
        <v>899.35</v>
      </c>
      <c r="F202" s="136" t="s">
        <v>475</v>
      </c>
      <c r="G202" s="142">
        <v>-1.54E-2</v>
      </c>
      <c r="H202" s="140" t="str">
        <f t="shared" si="6"/>
        <v>3</v>
      </c>
    </row>
    <row r="203" spans="1:8" x14ac:dyDescent="0.3">
      <c r="A203" s="136" t="s">
        <v>476</v>
      </c>
      <c r="B203" s="144">
        <v>917.3</v>
      </c>
      <c r="C203" s="136">
        <v>922</v>
      </c>
      <c r="D203" s="136">
        <v>925.95</v>
      </c>
      <c r="E203" s="136">
        <v>903.3</v>
      </c>
      <c r="F203" s="136" t="s">
        <v>477</v>
      </c>
      <c r="G203" s="142">
        <v>-2.47E-2</v>
      </c>
      <c r="H203" s="140" t="str">
        <f t="shared" si="6"/>
        <v>3</v>
      </c>
    </row>
    <row r="204" spans="1:8" x14ac:dyDescent="0.3">
      <c r="A204" s="136" t="s">
        <v>478</v>
      </c>
      <c r="B204" s="144">
        <v>940.55</v>
      </c>
      <c r="C204" s="136">
        <v>946.95</v>
      </c>
      <c r="D204" s="136">
        <v>957.65</v>
      </c>
      <c r="E204" s="136">
        <v>933</v>
      </c>
      <c r="F204" s="136" t="s">
        <v>479</v>
      </c>
      <c r="G204" s="142">
        <v>-5.3E-3</v>
      </c>
      <c r="H204" s="140" t="str">
        <f t="shared" si="6"/>
        <v>3</v>
      </c>
    </row>
    <row r="205" spans="1:8" x14ac:dyDescent="0.3">
      <c r="A205" s="136" t="s">
        <v>480</v>
      </c>
      <c r="B205" s="143">
        <v>945.55</v>
      </c>
      <c r="C205" s="136">
        <v>936</v>
      </c>
      <c r="D205" s="136">
        <v>950</v>
      </c>
      <c r="E205" s="136">
        <v>933.5</v>
      </c>
      <c r="F205" s="136" t="s">
        <v>481</v>
      </c>
      <c r="G205" s="139">
        <v>3.7000000000000002E-3</v>
      </c>
      <c r="H205" s="140" t="str">
        <f t="shared" si="6"/>
        <v>3</v>
      </c>
    </row>
    <row r="206" spans="1:8" x14ac:dyDescent="0.3">
      <c r="A206" s="136" t="s">
        <v>482</v>
      </c>
      <c r="B206" s="144">
        <v>942.05</v>
      </c>
      <c r="C206" s="136">
        <v>972</v>
      </c>
      <c r="D206" s="136">
        <v>980</v>
      </c>
      <c r="E206" s="136">
        <v>928.95</v>
      </c>
      <c r="F206" s="136" t="s">
        <v>483</v>
      </c>
      <c r="G206" s="142">
        <v>-3.3399999999999999E-2</v>
      </c>
      <c r="H206" s="140" t="str">
        <f t="shared" si="6"/>
        <v>1</v>
      </c>
    </row>
    <row r="207" spans="1:8" x14ac:dyDescent="0.3">
      <c r="A207" s="136" t="s">
        <v>484</v>
      </c>
      <c r="B207" s="143">
        <v>974.65</v>
      </c>
      <c r="C207" s="136">
        <v>994.75</v>
      </c>
      <c r="D207" s="136">
        <v>998.55</v>
      </c>
      <c r="E207" s="136">
        <v>951.15</v>
      </c>
      <c r="F207" s="136" t="s">
        <v>485</v>
      </c>
      <c r="G207" s="139">
        <v>2.4899999999999999E-2</v>
      </c>
      <c r="H207" s="140" t="str">
        <f t="shared" si="6"/>
        <v>3</v>
      </c>
    </row>
    <row r="208" spans="1:8" x14ac:dyDescent="0.3">
      <c r="A208" s="136" t="s">
        <v>486</v>
      </c>
      <c r="B208" s="143">
        <v>951</v>
      </c>
      <c r="C208" s="136">
        <v>926.8</v>
      </c>
      <c r="D208" s="136">
        <v>960</v>
      </c>
      <c r="E208" s="136">
        <v>922.1</v>
      </c>
      <c r="F208" s="136" t="s">
        <v>487</v>
      </c>
      <c r="G208" s="139">
        <v>3.6999999999999998E-2</v>
      </c>
      <c r="H208" s="140" t="str">
        <f t="shared" si="6"/>
        <v>2</v>
      </c>
    </row>
    <row r="209" spans="1:8" x14ac:dyDescent="0.3">
      <c r="A209" s="136" t="s">
        <v>488</v>
      </c>
      <c r="B209" s="144">
        <v>917.05</v>
      </c>
      <c r="C209" s="136">
        <v>924.6</v>
      </c>
      <c r="D209" s="136">
        <v>925</v>
      </c>
      <c r="E209" s="136">
        <v>907.05</v>
      </c>
      <c r="F209" s="136" t="s">
        <v>489</v>
      </c>
      <c r="G209" s="142">
        <v>-8.2000000000000007E-3</v>
      </c>
      <c r="H209" s="140" t="str">
        <f t="shared" si="6"/>
        <v>6</v>
      </c>
    </row>
    <row r="210" spans="1:8" x14ac:dyDescent="0.3">
      <c r="A210" s="136" t="s">
        <v>490</v>
      </c>
      <c r="B210" s="144">
        <v>924.6</v>
      </c>
      <c r="C210" s="136">
        <v>934.8</v>
      </c>
      <c r="D210" s="136">
        <v>953.3</v>
      </c>
      <c r="E210" s="136">
        <v>920</v>
      </c>
      <c r="F210" s="136" t="s">
        <v>491</v>
      </c>
      <c r="G210" s="142">
        <v>-7.0000000000000001E-3</v>
      </c>
      <c r="H210" s="140" t="str">
        <f t="shared" si="6"/>
        <v>1</v>
      </c>
    </row>
    <row r="211" spans="1:8" x14ac:dyDescent="0.3">
      <c r="A211" s="136" t="s">
        <v>492</v>
      </c>
      <c r="B211" s="143">
        <v>931.15</v>
      </c>
      <c r="C211" s="136">
        <v>870</v>
      </c>
      <c r="D211" s="136">
        <v>931.45</v>
      </c>
      <c r="E211" s="136">
        <v>864.9</v>
      </c>
      <c r="F211" s="136" t="s">
        <v>493</v>
      </c>
      <c r="G211" s="139">
        <v>4.9700000000000001E-2</v>
      </c>
      <c r="H211" s="140" t="str">
        <f t="shared" si="6"/>
        <v>2</v>
      </c>
    </row>
    <row r="212" spans="1:8" x14ac:dyDescent="0.3">
      <c r="A212" s="136" t="s">
        <v>494</v>
      </c>
      <c r="B212" s="144">
        <v>887.1</v>
      </c>
      <c r="C212" s="136">
        <v>916.2</v>
      </c>
      <c r="D212" s="136">
        <v>916.25</v>
      </c>
      <c r="E212" s="136">
        <v>880</v>
      </c>
      <c r="F212" s="136" t="s">
        <v>495</v>
      </c>
      <c r="G212" s="142">
        <v>-3.1800000000000002E-2</v>
      </c>
      <c r="H212" s="140" t="str">
        <f t="shared" si="6"/>
        <v>1</v>
      </c>
    </row>
    <row r="213" spans="1:8" x14ac:dyDescent="0.3">
      <c r="A213" s="136" t="s">
        <v>496</v>
      </c>
      <c r="B213" s="144">
        <v>916.2</v>
      </c>
      <c r="C213" s="136">
        <v>937</v>
      </c>
      <c r="D213" s="136">
        <v>938</v>
      </c>
      <c r="E213" s="136">
        <v>911.3</v>
      </c>
      <c r="F213" s="136" t="s">
        <v>497</v>
      </c>
      <c r="G213" s="142">
        <v>-1.8100000000000002E-2</v>
      </c>
      <c r="H213" s="140" t="str">
        <f t="shared" si="6"/>
        <v>7</v>
      </c>
    </row>
    <row r="214" spans="1:8" x14ac:dyDescent="0.3">
      <c r="A214" s="136" t="s">
        <v>498</v>
      </c>
      <c r="B214" s="144">
        <v>933.05</v>
      </c>
      <c r="C214" s="136">
        <v>937</v>
      </c>
      <c r="D214" s="136">
        <v>948.9</v>
      </c>
      <c r="E214" s="136">
        <v>925</v>
      </c>
      <c r="F214" s="136" t="s">
        <v>88</v>
      </c>
      <c r="G214" s="142">
        <v>-2.8999999999999998E-3</v>
      </c>
      <c r="H214" s="140" t="str">
        <f t="shared" si="6"/>
        <v>1</v>
      </c>
    </row>
    <row r="215" spans="1:8" x14ac:dyDescent="0.3">
      <c r="A215" s="136" t="s">
        <v>499</v>
      </c>
      <c r="B215" s="144">
        <v>935.8</v>
      </c>
      <c r="C215" s="136">
        <v>952.4</v>
      </c>
      <c r="D215" s="136">
        <v>955</v>
      </c>
      <c r="E215" s="136">
        <v>920.5</v>
      </c>
      <c r="F215" s="136" t="s">
        <v>88</v>
      </c>
      <c r="G215" s="142">
        <v>-1.7299999999999999E-2</v>
      </c>
      <c r="H215" s="140" t="str">
        <f t="shared" si="6"/>
        <v>1</v>
      </c>
    </row>
    <row r="216" spans="1:8" x14ac:dyDescent="0.3">
      <c r="A216" s="136" t="s">
        <v>500</v>
      </c>
      <c r="B216" s="144">
        <v>952.25</v>
      </c>
      <c r="C216" s="136">
        <v>973</v>
      </c>
      <c r="D216" s="136">
        <v>976</v>
      </c>
      <c r="E216" s="136">
        <v>945</v>
      </c>
      <c r="F216" s="136" t="s">
        <v>501</v>
      </c>
      <c r="G216" s="142">
        <v>-1.0699999999999999E-2</v>
      </c>
      <c r="H216" s="140" t="str">
        <f t="shared" si="6"/>
        <v>1</v>
      </c>
    </row>
    <row r="217" spans="1:8" x14ac:dyDescent="0.3">
      <c r="A217" s="136" t="s">
        <v>502</v>
      </c>
      <c r="B217" s="143">
        <v>962.55</v>
      </c>
      <c r="C217" s="136">
        <v>965</v>
      </c>
      <c r="D217" s="136">
        <v>970</v>
      </c>
      <c r="E217" s="136">
        <v>946</v>
      </c>
      <c r="F217" s="136" t="s">
        <v>503</v>
      </c>
      <c r="G217" s="139">
        <v>2.2700000000000001E-2</v>
      </c>
      <c r="H217" s="140" t="str">
        <f t="shared" si="6"/>
        <v>2</v>
      </c>
    </row>
    <row r="218" spans="1:8" x14ac:dyDescent="0.3">
      <c r="A218" s="136" t="s">
        <v>504</v>
      </c>
      <c r="B218" s="144">
        <v>941.15</v>
      </c>
      <c r="C218" s="136">
        <v>939.55</v>
      </c>
      <c r="D218" s="136">
        <v>963.8</v>
      </c>
      <c r="E218" s="136">
        <v>920</v>
      </c>
      <c r="F218" s="136" t="s">
        <v>505</v>
      </c>
      <c r="G218" s="142">
        <v>-6.9999999999999999E-4</v>
      </c>
      <c r="H218" s="140" t="str">
        <f t="shared" si="6"/>
        <v>2</v>
      </c>
    </row>
    <row r="219" spans="1:8" x14ac:dyDescent="0.3">
      <c r="A219" s="136" t="s">
        <v>506</v>
      </c>
      <c r="B219" s="144">
        <v>941.85</v>
      </c>
      <c r="C219" s="136">
        <v>991.3</v>
      </c>
      <c r="D219" s="136">
        <v>991.3</v>
      </c>
      <c r="E219" s="136">
        <v>920</v>
      </c>
      <c r="F219" s="136" t="s">
        <v>507</v>
      </c>
      <c r="G219" s="142">
        <v>-2.3999999999999998E-3</v>
      </c>
      <c r="H219" s="140" t="str">
        <f t="shared" si="6"/>
        <v>8</v>
      </c>
    </row>
    <row r="220" spans="1:8" x14ac:dyDescent="0.3">
      <c r="A220" s="136" t="s">
        <v>508</v>
      </c>
      <c r="B220" s="143">
        <v>944.1</v>
      </c>
      <c r="C220" s="136">
        <v>936</v>
      </c>
      <c r="D220" s="136">
        <v>944.1</v>
      </c>
      <c r="E220" s="136">
        <v>936</v>
      </c>
      <c r="F220" s="136" t="s">
        <v>165</v>
      </c>
      <c r="G220" s="139">
        <v>0.05</v>
      </c>
      <c r="H220" s="140" t="str">
        <f t="shared" si="6"/>
        <v>1</v>
      </c>
    </row>
    <row r="221" spans="1:8" x14ac:dyDescent="0.3">
      <c r="A221" s="136" t="s">
        <v>509</v>
      </c>
      <c r="B221" s="143">
        <v>899.15</v>
      </c>
      <c r="C221" s="136">
        <v>897</v>
      </c>
      <c r="D221" s="136">
        <v>899.15</v>
      </c>
      <c r="E221" s="136">
        <v>885.65</v>
      </c>
      <c r="F221" s="136" t="s">
        <v>452</v>
      </c>
      <c r="G221" s="139">
        <v>0.05</v>
      </c>
      <c r="H221" s="140" t="str">
        <f t="shared" si="6"/>
        <v>1</v>
      </c>
    </row>
    <row r="222" spans="1:8" x14ac:dyDescent="0.3">
      <c r="A222" s="136" t="s">
        <v>510</v>
      </c>
      <c r="B222" s="143">
        <v>856.35</v>
      </c>
      <c r="C222" s="136">
        <v>838.9</v>
      </c>
      <c r="D222" s="136">
        <v>856.35</v>
      </c>
      <c r="E222" s="136">
        <v>808.55</v>
      </c>
      <c r="F222" s="136" t="s">
        <v>511</v>
      </c>
      <c r="G222" s="139">
        <v>0.05</v>
      </c>
      <c r="H222" s="140" t="str">
        <f t="shared" si="6"/>
        <v>3</v>
      </c>
    </row>
    <row r="223" spans="1:8" x14ac:dyDescent="0.3">
      <c r="A223" s="136" t="s">
        <v>512</v>
      </c>
      <c r="B223" s="144">
        <v>815.6</v>
      </c>
      <c r="C223" s="136">
        <v>815</v>
      </c>
      <c r="D223" s="136">
        <v>861</v>
      </c>
      <c r="E223" s="136">
        <v>795.6</v>
      </c>
      <c r="F223" s="136" t="s">
        <v>513</v>
      </c>
      <c r="G223" s="142">
        <v>-2.6100000000000002E-2</v>
      </c>
      <c r="H223" s="140" t="str">
        <f t="shared" si="6"/>
        <v>3</v>
      </c>
    </row>
    <row r="224" spans="1:8" x14ac:dyDescent="0.3">
      <c r="A224" s="136" t="s">
        <v>514</v>
      </c>
      <c r="B224" s="144">
        <v>837.45</v>
      </c>
      <c r="C224" s="136">
        <v>884.8</v>
      </c>
      <c r="D224" s="136">
        <v>887</v>
      </c>
      <c r="E224" s="136">
        <v>837.1</v>
      </c>
      <c r="F224" s="136" t="s">
        <v>515</v>
      </c>
      <c r="G224" s="142">
        <v>-4.9599999999999998E-2</v>
      </c>
      <c r="H224" s="140" t="str">
        <f t="shared" si="6"/>
        <v>2</v>
      </c>
    </row>
    <row r="225" spans="1:8" x14ac:dyDescent="0.3">
      <c r="A225" s="136" t="s">
        <v>516</v>
      </c>
      <c r="B225" s="144">
        <v>881.15</v>
      </c>
      <c r="C225" s="136">
        <v>912</v>
      </c>
      <c r="D225" s="136">
        <v>936</v>
      </c>
      <c r="E225" s="136">
        <v>872.2</v>
      </c>
      <c r="F225" s="136" t="s">
        <v>517</v>
      </c>
      <c r="G225" s="142">
        <v>-1.4800000000000001E-2</v>
      </c>
      <c r="H225" s="140" t="str">
        <f t="shared" si="6"/>
        <v>3</v>
      </c>
    </row>
    <row r="226" spans="1:8" x14ac:dyDescent="0.3">
      <c r="A226" s="136" t="s">
        <v>518</v>
      </c>
      <c r="B226" s="144">
        <v>894.35</v>
      </c>
      <c r="C226" s="136">
        <v>888.9</v>
      </c>
      <c r="D226" s="136">
        <v>973.95</v>
      </c>
      <c r="E226" s="136">
        <v>888.9</v>
      </c>
      <c r="F226" s="136" t="s">
        <v>519</v>
      </c>
      <c r="G226" s="142">
        <v>-4.41E-2</v>
      </c>
      <c r="H226" s="140" t="str">
        <f t="shared" si="6"/>
        <v>8</v>
      </c>
    </row>
    <row r="227" spans="1:8" x14ac:dyDescent="0.3">
      <c r="A227" s="136" t="s">
        <v>520</v>
      </c>
      <c r="B227" s="144">
        <v>935.65</v>
      </c>
      <c r="C227" s="136">
        <v>950</v>
      </c>
      <c r="D227" s="136">
        <v>953.8</v>
      </c>
      <c r="E227" s="136">
        <v>935.65</v>
      </c>
      <c r="F227" s="136" t="s">
        <v>172</v>
      </c>
      <c r="G227" s="142">
        <v>-0.05</v>
      </c>
      <c r="H227" s="140" t="str">
        <f t="shared" si="6"/>
        <v>1</v>
      </c>
    </row>
    <row r="228" spans="1:8" x14ac:dyDescent="0.3">
      <c r="A228" s="136" t="s">
        <v>521</v>
      </c>
      <c r="B228" s="144">
        <v>984.9</v>
      </c>
      <c r="C228" s="138">
        <v>1060</v>
      </c>
      <c r="D228" s="138">
        <v>1074.5</v>
      </c>
      <c r="E228" s="136">
        <v>977.9</v>
      </c>
      <c r="F228" s="136" t="s">
        <v>296</v>
      </c>
      <c r="G228" s="142">
        <v>-4.3200000000000002E-2</v>
      </c>
      <c r="H228" s="140" t="str">
        <f t="shared" si="6"/>
        <v>7</v>
      </c>
    </row>
    <row r="229" spans="1:8" x14ac:dyDescent="0.3">
      <c r="A229" s="136" t="s">
        <v>522</v>
      </c>
      <c r="B229" s="137">
        <v>1029.3499999999999</v>
      </c>
      <c r="C229" s="138">
        <v>1024</v>
      </c>
      <c r="D229" s="138">
        <v>1031.45</v>
      </c>
      <c r="E229" s="136">
        <v>942.65</v>
      </c>
      <c r="F229" s="136" t="s">
        <v>523</v>
      </c>
      <c r="G229" s="139">
        <v>4.7800000000000002E-2</v>
      </c>
      <c r="H229" s="140" t="str">
        <f t="shared" si="6"/>
        <v>1</v>
      </c>
    </row>
    <row r="230" spans="1:8" x14ac:dyDescent="0.3">
      <c r="A230" s="136" t="s">
        <v>524</v>
      </c>
      <c r="B230" s="143">
        <v>982.35</v>
      </c>
      <c r="C230" s="136">
        <v>982</v>
      </c>
      <c r="D230" s="136">
        <v>982.35</v>
      </c>
      <c r="E230" s="136">
        <v>977.75</v>
      </c>
      <c r="F230" s="136" t="s">
        <v>525</v>
      </c>
      <c r="G230" s="139">
        <v>0.05</v>
      </c>
      <c r="H230" s="140" t="str">
        <f t="shared" si="6"/>
        <v>1</v>
      </c>
    </row>
    <row r="231" spans="1:8" x14ac:dyDescent="0.3">
      <c r="A231" s="136" t="s">
        <v>526</v>
      </c>
      <c r="B231" s="143">
        <v>935.6</v>
      </c>
      <c r="C231" s="136">
        <v>923</v>
      </c>
      <c r="D231" s="136">
        <v>935.6</v>
      </c>
      <c r="E231" s="136">
        <v>923</v>
      </c>
      <c r="F231" s="136" t="s">
        <v>527</v>
      </c>
      <c r="G231" s="139">
        <v>0.05</v>
      </c>
      <c r="H231" s="140" t="str">
        <f t="shared" si="6"/>
        <v>1</v>
      </c>
    </row>
    <row r="232" spans="1:8" x14ac:dyDescent="0.3">
      <c r="A232" s="136" t="s">
        <v>528</v>
      </c>
      <c r="B232" s="143">
        <v>891.05</v>
      </c>
      <c r="C232" s="136">
        <v>868</v>
      </c>
      <c r="D232" s="136">
        <v>891.05</v>
      </c>
      <c r="E232" s="136">
        <v>865.65</v>
      </c>
      <c r="F232" s="136" t="s">
        <v>513</v>
      </c>
      <c r="G232" s="139">
        <v>0.05</v>
      </c>
      <c r="H232" s="140" t="str">
        <f t="shared" si="6"/>
        <v>3</v>
      </c>
    </row>
    <row r="233" spans="1:8" x14ac:dyDescent="0.3">
      <c r="A233" s="136" t="s">
        <v>529</v>
      </c>
      <c r="B233" s="143">
        <v>848.65</v>
      </c>
      <c r="C233" s="136">
        <v>797.95</v>
      </c>
      <c r="D233" s="136">
        <v>853.3</v>
      </c>
      <c r="E233" s="136">
        <v>775.45</v>
      </c>
      <c r="F233" s="136" t="s">
        <v>530</v>
      </c>
      <c r="G233" s="139">
        <v>3.9699999999999999E-2</v>
      </c>
      <c r="H233" s="140" t="str">
        <f t="shared" si="6"/>
        <v>6</v>
      </c>
    </row>
    <row r="234" spans="1:8" x14ac:dyDescent="0.3">
      <c r="A234" s="136" t="s">
        <v>531</v>
      </c>
      <c r="B234" s="143">
        <v>816.25</v>
      </c>
      <c r="C234" s="136">
        <v>810</v>
      </c>
      <c r="D234" s="136">
        <v>816.25</v>
      </c>
      <c r="E234" s="136">
        <v>803.25</v>
      </c>
      <c r="F234" s="136" t="s">
        <v>532</v>
      </c>
      <c r="G234" s="139">
        <v>0.05</v>
      </c>
      <c r="H234" s="140" t="str">
        <f t="shared" si="6"/>
        <v>3</v>
      </c>
    </row>
    <row r="235" spans="1:8" x14ac:dyDescent="0.3">
      <c r="A235" s="136" t="s">
        <v>533</v>
      </c>
      <c r="B235" s="143">
        <v>777.4</v>
      </c>
      <c r="C235" s="136">
        <v>766.15</v>
      </c>
      <c r="D235" s="136">
        <v>777.4</v>
      </c>
      <c r="E235" s="136">
        <v>755</v>
      </c>
      <c r="F235" s="136" t="s">
        <v>534</v>
      </c>
      <c r="G235" s="139">
        <v>0.05</v>
      </c>
      <c r="H235" s="140" t="str">
        <f t="shared" si="6"/>
        <v>3</v>
      </c>
    </row>
    <row r="236" spans="1:8" x14ac:dyDescent="0.3">
      <c r="A236" s="136" t="s">
        <v>535</v>
      </c>
      <c r="B236" s="143">
        <v>740.4</v>
      </c>
      <c r="C236" s="136">
        <v>725</v>
      </c>
      <c r="D236" s="136">
        <v>741.4</v>
      </c>
      <c r="E236" s="136">
        <v>716.85</v>
      </c>
      <c r="F236" s="136" t="s">
        <v>536</v>
      </c>
      <c r="G236" s="139">
        <v>4.8599999999999997E-2</v>
      </c>
      <c r="H236" s="140" t="str">
        <f t="shared" si="6"/>
        <v>3</v>
      </c>
    </row>
    <row r="237" spans="1:8" x14ac:dyDescent="0.3">
      <c r="A237" s="136" t="s">
        <v>537</v>
      </c>
      <c r="B237" s="144">
        <v>706.1</v>
      </c>
      <c r="C237" s="136">
        <v>714</v>
      </c>
      <c r="D237" s="136">
        <v>729.3</v>
      </c>
      <c r="E237" s="136">
        <v>681</v>
      </c>
      <c r="F237" s="136" t="s">
        <v>538</v>
      </c>
      <c r="G237" s="142">
        <v>-1.49E-2</v>
      </c>
      <c r="H237" s="140" t="str">
        <f t="shared" si="6"/>
        <v>9</v>
      </c>
    </row>
    <row r="238" spans="1:8" x14ac:dyDescent="0.3">
      <c r="A238" s="136" t="s">
        <v>539</v>
      </c>
      <c r="B238" s="143">
        <v>716.8</v>
      </c>
      <c r="C238" s="136">
        <v>716.8</v>
      </c>
      <c r="D238" s="136">
        <v>716.8</v>
      </c>
      <c r="E238" s="136">
        <v>716.8</v>
      </c>
      <c r="F238" s="136" t="s">
        <v>540</v>
      </c>
      <c r="G238" s="139">
        <v>4.99E-2</v>
      </c>
      <c r="H238" s="140" t="str">
        <f t="shared" si="6"/>
        <v>8</v>
      </c>
    </row>
    <row r="239" spans="1:8" x14ac:dyDescent="0.3">
      <c r="A239" s="136" t="s">
        <v>541</v>
      </c>
      <c r="B239" s="143">
        <v>682.7</v>
      </c>
      <c r="C239" s="136">
        <v>675</v>
      </c>
      <c r="D239" s="136">
        <v>682.7</v>
      </c>
      <c r="E239" s="136">
        <v>663.25</v>
      </c>
      <c r="F239" s="136" t="s">
        <v>358</v>
      </c>
      <c r="G239" s="139">
        <v>0.05</v>
      </c>
      <c r="H239" s="140" t="str">
        <f t="shared" si="6"/>
        <v>2</v>
      </c>
    </row>
    <row r="240" spans="1:8" x14ac:dyDescent="0.3">
      <c r="A240" s="136" t="s">
        <v>542</v>
      </c>
      <c r="B240" s="143">
        <v>650.20000000000005</v>
      </c>
      <c r="C240" s="136">
        <v>650.20000000000005</v>
      </c>
      <c r="D240" s="136">
        <v>650.20000000000005</v>
      </c>
      <c r="E240" s="136">
        <v>650.20000000000005</v>
      </c>
      <c r="F240" s="136" t="s">
        <v>543</v>
      </c>
      <c r="G240" s="139">
        <v>0.05</v>
      </c>
      <c r="H240" s="140" t="str">
        <f t="shared" si="6"/>
        <v>7</v>
      </c>
    </row>
    <row r="241" spans="1:8" x14ac:dyDescent="0.3">
      <c r="A241" s="136" t="s">
        <v>544</v>
      </c>
      <c r="B241" s="143">
        <v>619.25</v>
      </c>
      <c r="C241" s="136">
        <v>619.25</v>
      </c>
      <c r="D241" s="136">
        <v>619.25</v>
      </c>
      <c r="E241" s="136">
        <v>619.25</v>
      </c>
      <c r="F241" s="136" t="s">
        <v>545</v>
      </c>
      <c r="G241" s="139">
        <v>4.99E-2</v>
      </c>
      <c r="H241" s="140" t="str">
        <f t="shared" si="6"/>
        <v>1</v>
      </c>
    </row>
    <row r="242" spans="1:8" x14ac:dyDescent="0.3">
      <c r="A242" s="136" t="s">
        <v>546</v>
      </c>
      <c r="B242" s="143">
        <v>589.79999999999995</v>
      </c>
      <c r="C242" s="136">
        <v>589.79999999999995</v>
      </c>
      <c r="D242" s="136">
        <v>589.79999999999995</v>
      </c>
      <c r="E242" s="136">
        <v>589.79999999999995</v>
      </c>
      <c r="F242" s="136" t="s">
        <v>547</v>
      </c>
      <c r="G242" s="139">
        <v>4.99E-2</v>
      </c>
      <c r="H242" s="140" t="str">
        <f t="shared" si="6"/>
        <v>1</v>
      </c>
    </row>
    <row r="243" spans="1:8" x14ac:dyDescent="0.3">
      <c r="A243" s="136" t="s">
        <v>548</v>
      </c>
      <c r="B243" s="143">
        <v>561.75</v>
      </c>
      <c r="C243" s="136">
        <v>561.75</v>
      </c>
      <c r="D243" s="136">
        <v>561.75</v>
      </c>
      <c r="E243" s="136">
        <v>561.75</v>
      </c>
      <c r="F243" s="136" t="s">
        <v>549</v>
      </c>
      <c r="G243" s="139">
        <v>0.05</v>
      </c>
      <c r="H243" s="140" t="str">
        <f t="shared" si="6"/>
        <v>5</v>
      </c>
    </row>
    <row r="244" spans="1:8" x14ac:dyDescent="0.3">
      <c r="A244" s="136" t="s">
        <v>550</v>
      </c>
      <c r="B244" s="143">
        <v>535</v>
      </c>
      <c r="C244" s="136">
        <v>535</v>
      </c>
      <c r="D244" s="136">
        <v>535</v>
      </c>
      <c r="E244" s="136">
        <v>535</v>
      </c>
      <c r="F244" s="136" t="s">
        <v>551</v>
      </c>
      <c r="G244" s="139">
        <v>4.99E-2</v>
      </c>
      <c r="H244" s="140" t="str">
        <f t="shared" si="6"/>
        <v>2</v>
      </c>
    </row>
    <row r="245" spans="1:8" x14ac:dyDescent="0.3">
      <c r="A245" s="136" t="s">
        <v>552</v>
      </c>
      <c r="B245" s="143">
        <v>509.55</v>
      </c>
      <c r="C245" s="136">
        <v>509</v>
      </c>
      <c r="D245" s="136">
        <v>509.55</v>
      </c>
      <c r="E245" s="136">
        <v>501.9</v>
      </c>
      <c r="F245" s="136" t="s">
        <v>553</v>
      </c>
      <c r="G245" s="139">
        <v>0.05</v>
      </c>
      <c r="H245" s="140" t="str">
        <f t="shared" si="6"/>
        <v>3</v>
      </c>
    </row>
    <row r="246" spans="1:8" x14ac:dyDescent="0.3">
      <c r="A246" s="136" t="s">
        <v>554</v>
      </c>
      <c r="B246" s="143">
        <v>485.3</v>
      </c>
      <c r="C246" s="136">
        <v>439.1</v>
      </c>
      <c r="D246" s="136">
        <v>485.3</v>
      </c>
      <c r="E246" s="136">
        <v>439.1</v>
      </c>
      <c r="F246" s="136" t="s">
        <v>555</v>
      </c>
      <c r="G246" s="139">
        <v>0.05</v>
      </c>
      <c r="H246" s="140" t="str">
        <f t="shared" si="6"/>
        <v>8</v>
      </c>
    </row>
    <row r="247" spans="1:8" x14ac:dyDescent="0.3">
      <c r="A247" s="136" t="s">
        <v>556</v>
      </c>
      <c r="B247" s="144">
        <v>462.2</v>
      </c>
      <c r="C247" s="136">
        <v>468</v>
      </c>
      <c r="D247" s="136">
        <v>474.3</v>
      </c>
      <c r="E247" s="136">
        <v>462.2</v>
      </c>
      <c r="F247" s="136" t="s">
        <v>172</v>
      </c>
      <c r="G247" s="142">
        <v>-4.99E-2</v>
      </c>
      <c r="H247" s="140" t="str">
        <f t="shared" si="6"/>
        <v>1</v>
      </c>
    </row>
    <row r="248" spans="1:8" x14ac:dyDescent="0.3">
      <c r="A248" s="136" t="s">
        <v>557</v>
      </c>
      <c r="B248" s="144">
        <v>486.5</v>
      </c>
      <c r="C248" s="136">
        <v>486.5</v>
      </c>
      <c r="D248" s="136">
        <v>510</v>
      </c>
      <c r="E248" s="136">
        <v>486.5</v>
      </c>
      <c r="F248" s="136" t="s">
        <v>558</v>
      </c>
      <c r="G248" s="142">
        <v>-0.05</v>
      </c>
      <c r="H248" s="140" t="str">
        <f t="shared" si="6"/>
        <v>1</v>
      </c>
    </row>
    <row r="249" spans="1:8" x14ac:dyDescent="0.3">
      <c r="A249" s="136" t="s">
        <v>559</v>
      </c>
      <c r="B249" s="144">
        <v>512.1</v>
      </c>
      <c r="C249" s="136">
        <v>512.1</v>
      </c>
      <c r="D249" s="136">
        <v>512.1</v>
      </c>
      <c r="E249" s="136">
        <v>512.1</v>
      </c>
      <c r="F249" s="136" t="s">
        <v>560</v>
      </c>
      <c r="G249" s="142">
        <v>-0.05</v>
      </c>
      <c r="H249" s="140" t="str">
        <f t="shared" si="6"/>
        <v>2</v>
      </c>
    </row>
    <row r="250" spans="1:8" x14ac:dyDescent="0.3">
      <c r="A250" s="136" t="s">
        <v>561</v>
      </c>
      <c r="B250" s="144">
        <v>539.04999999999995</v>
      </c>
      <c r="C250" s="136">
        <v>545</v>
      </c>
      <c r="D250" s="136">
        <v>548</v>
      </c>
      <c r="E250" s="136">
        <v>539.04999999999995</v>
      </c>
      <c r="F250" s="136" t="s">
        <v>562</v>
      </c>
      <c r="G250" s="142">
        <v>-0.05</v>
      </c>
      <c r="H250" s="140" t="str">
        <f t="shared" si="6"/>
        <v>8</v>
      </c>
    </row>
    <row r="251" spans="1:8" x14ac:dyDescent="0.3">
      <c r="A251" s="136" t="s">
        <v>563</v>
      </c>
      <c r="B251" s="144">
        <v>567.4</v>
      </c>
      <c r="C251" s="136">
        <v>593.1</v>
      </c>
      <c r="D251" s="136">
        <v>599</v>
      </c>
      <c r="E251" s="136">
        <v>567.4</v>
      </c>
      <c r="F251" s="136" t="s">
        <v>564</v>
      </c>
      <c r="G251" s="142">
        <v>-0.05</v>
      </c>
      <c r="H251" s="140" t="str">
        <f t="shared" si="6"/>
        <v>1</v>
      </c>
    </row>
    <row r="252" spans="1:8" x14ac:dyDescent="0.3">
      <c r="A252" s="136" t="s">
        <v>565</v>
      </c>
      <c r="B252" s="144">
        <v>597.25</v>
      </c>
      <c r="C252" s="136">
        <v>609</v>
      </c>
      <c r="D252" s="136">
        <v>625</v>
      </c>
      <c r="E252" s="136">
        <v>597.25</v>
      </c>
      <c r="F252" s="136" t="s">
        <v>566</v>
      </c>
      <c r="G252" s="142">
        <v>-4.99E-2</v>
      </c>
      <c r="H252" s="140" t="str">
        <f t="shared" si="6"/>
        <v>2</v>
      </c>
    </row>
    <row r="253" spans="1:8" x14ac:dyDescent="0.3">
      <c r="A253" s="136" t="s">
        <v>567</v>
      </c>
      <c r="B253" s="143">
        <v>628.65</v>
      </c>
      <c r="C253" s="136">
        <v>628</v>
      </c>
      <c r="D253" s="136">
        <v>639.9</v>
      </c>
      <c r="E253" s="136">
        <v>616.54999999999995</v>
      </c>
      <c r="F253" s="136" t="s">
        <v>568</v>
      </c>
      <c r="G253" s="139">
        <v>0.02</v>
      </c>
      <c r="H253" s="140" t="str">
        <f t="shared" si="6"/>
        <v>3</v>
      </c>
    </row>
    <row r="254" spans="1:8" x14ac:dyDescent="0.3">
      <c r="A254" s="136" t="s">
        <v>569</v>
      </c>
      <c r="B254" s="144">
        <v>616.29999999999995</v>
      </c>
      <c r="C254" s="136">
        <v>632</v>
      </c>
      <c r="D254" s="136">
        <v>652.04999999999995</v>
      </c>
      <c r="E254" s="136">
        <v>591.1</v>
      </c>
      <c r="F254" s="136" t="s">
        <v>570</v>
      </c>
      <c r="G254" s="142">
        <v>-7.6E-3</v>
      </c>
      <c r="H254" s="140" t="str">
        <f t="shared" si="6"/>
        <v>1</v>
      </c>
    </row>
    <row r="255" spans="1:8" x14ac:dyDescent="0.3">
      <c r="A255" s="136" t="s">
        <v>571</v>
      </c>
      <c r="B255" s="144">
        <v>621</v>
      </c>
      <c r="C255" s="136">
        <v>621</v>
      </c>
      <c r="D255" s="136">
        <v>621</v>
      </c>
      <c r="E255" s="136">
        <v>621</v>
      </c>
      <c r="F255" s="136" t="s">
        <v>572</v>
      </c>
      <c r="G255" s="142">
        <v>-0.05</v>
      </c>
      <c r="H255" s="140" t="str">
        <f t="shared" si="6"/>
        <v>3</v>
      </c>
    </row>
    <row r="256" spans="1:8" x14ac:dyDescent="0.3">
      <c r="A256" s="136" t="s">
        <v>573</v>
      </c>
      <c r="B256" s="144">
        <v>653.65</v>
      </c>
      <c r="C256" s="136">
        <v>653.65</v>
      </c>
      <c r="D256" s="136">
        <v>653.65</v>
      </c>
      <c r="E256" s="136">
        <v>653.65</v>
      </c>
      <c r="F256" s="136" t="s">
        <v>574</v>
      </c>
      <c r="G256" s="142">
        <v>-0.05</v>
      </c>
      <c r="H256" s="140" t="str">
        <f t="shared" si="6"/>
        <v>2</v>
      </c>
    </row>
    <row r="257" spans="1:8" x14ac:dyDescent="0.3">
      <c r="A257" s="136" t="s">
        <v>575</v>
      </c>
      <c r="B257" s="144">
        <v>688.05</v>
      </c>
      <c r="C257" s="136">
        <v>688.05</v>
      </c>
      <c r="D257" s="136">
        <v>688.05</v>
      </c>
      <c r="E257" s="136">
        <v>688.05</v>
      </c>
      <c r="F257" s="136" t="s">
        <v>576</v>
      </c>
      <c r="G257" s="142">
        <v>-0.05</v>
      </c>
      <c r="H257" s="140" t="str">
        <f t="shared" si="6"/>
        <v>2</v>
      </c>
    </row>
    <row r="258" spans="1:8" x14ac:dyDescent="0.3">
      <c r="A258" s="136" t="s">
        <v>577</v>
      </c>
      <c r="B258" s="144">
        <v>724.25</v>
      </c>
      <c r="C258" s="136">
        <v>732</v>
      </c>
      <c r="D258" s="136">
        <v>744</v>
      </c>
      <c r="E258" s="136">
        <v>724.25</v>
      </c>
      <c r="F258" s="136" t="s">
        <v>578</v>
      </c>
      <c r="G258" s="142">
        <v>-0.05</v>
      </c>
      <c r="H258" s="140" t="str">
        <f t="shared" si="6"/>
        <v>2</v>
      </c>
    </row>
    <row r="259" spans="1:8" x14ac:dyDescent="0.3">
      <c r="A259" s="136" t="s">
        <v>579</v>
      </c>
      <c r="B259" s="144">
        <v>762.35</v>
      </c>
      <c r="C259" s="136">
        <v>770.05</v>
      </c>
      <c r="D259" s="136">
        <v>798.95</v>
      </c>
      <c r="E259" s="136">
        <v>762.35</v>
      </c>
      <c r="F259" s="136" t="s">
        <v>580</v>
      </c>
      <c r="G259" s="142">
        <v>-0.05</v>
      </c>
      <c r="H259" s="140" t="str">
        <f t="shared" ref="H259:H322" si="7">LEFT(F259,1)</f>
        <v>4</v>
      </c>
    </row>
    <row r="260" spans="1:8" x14ac:dyDescent="0.3">
      <c r="A260" s="136" t="s">
        <v>581</v>
      </c>
      <c r="B260" s="144">
        <v>802.45</v>
      </c>
      <c r="C260" s="136">
        <v>831</v>
      </c>
      <c r="D260" s="136">
        <v>869.8</v>
      </c>
      <c r="E260" s="136">
        <v>802.45</v>
      </c>
      <c r="F260" s="136" t="s">
        <v>582</v>
      </c>
      <c r="G260" s="142">
        <v>-0.05</v>
      </c>
      <c r="H260" s="140" t="str">
        <f t="shared" si="7"/>
        <v>1</v>
      </c>
    </row>
    <row r="261" spans="1:8" x14ac:dyDescent="0.3">
      <c r="A261" s="136" t="s">
        <v>583</v>
      </c>
      <c r="B261" s="144">
        <v>844.65</v>
      </c>
      <c r="C261" s="136">
        <v>844.65</v>
      </c>
      <c r="D261" s="136">
        <v>933.55</v>
      </c>
      <c r="E261" s="136">
        <v>844.65</v>
      </c>
      <c r="F261" s="136" t="s">
        <v>584</v>
      </c>
      <c r="G261" s="142">
        <v>-0.05</v>
      </c>
      <c r="H261" s="140" t="str">
        <f t="shared" si="7"/>
        <v>1</v>
      </c>
    </row>
    <row r="262" spans="1:8" x14ac:dyDescent="0.3">
      <c r="A262" s="136" t="s">
        <v>585</v>
      </c>
      <c r="B262" s="144">
        <v>889.1</v>
      </c>
      <c r="C262" s="136">
        <v>889.1</v>
      </c>
      <c r="D262" s="136">
        <v>889.1</v>
      </c>
      <c r="E262" s="136">
        <v>889.1</v>
      </c>
      <c r="F262" s="136" t="s">
        <v>586</v>
      </c>
      <c r="G262" s="142">
        <v>-0.05</v>
      </c>
      <c r="H262" s="140" t="str">
        <f t="shared" si="7"/>
        <v>2</v>
      </c>
    </row>
    <row r="263" spans="1:8" x14ac:dyDescent="0.3">
      <c r="A263" s="136" t="s">
        <v>587</v>
      </c>
      <c r="B263" s="144">
        <v>935.9</v>
      </c>
      <c r="C263" s="136">
        <v>935.9</v>
      </c>
      <c r="D263" s="136">
        <v>935.9</v>
      </c>
      <c r="E263" s="136">
        <v>935.9</v>
      </c>
      <c r="F263" s="136" t="s">
        <v>588</v>
      </c>
      <c r="G263" s="142">
        <v>-0.1</v>
      </c>
      <c r="H263" s="140" t="str">
        <f t="shared" si="7"/>
        <v>3</v>
      </c>
    </row>
    <row r="264" spans="1:8" x14ac:dyDescent="0.3">
      <c r="A264" s="136" t="s">
        <v>589</v>
      </c>
      <c r="B264" s="141">
        <v>1039.8499999999999</v>
      </c>
      <c r="C264" s="138">
        <v>1039.8499999999999</v>
      </c>
      <c r="D264" s="138">
        <v>1039.8499999999999</v>
      </c>
      <c r="E264" s="138">
        <v>1039.8499999999999</v>
      </c>
      <c r="F264" s="136" t="s">
        <v>590</v>
      </c>
      <c r="G264" s="142">
        <v>-0.1</v>
      </c>
      <c r="H264" s="140" t="str">
        <f t="shared" si="7"/>
        <v>5</v>
      </c>
    </row>
    <row r="265" spans="1:8" x14ac:dyDescent="0.3">
      <c r="A265" s="136" t="s">
        <v>591</v>
      </c>
      <c r="B265" s="141">
        <v>1155.3499999999999</v>
      </c>
      <c r="C265" s="138">
        <v>1278.9000000000001</v>
      </c>
      <c r="D265" s="138">
        <v>1285</v>
      </c>
      <c r="E265" s="138">
        <v>1101.55</v>
      </c>
      <c r="F265" s="136" t="s">
        <v>592</v>
      </c>
      <c r="G265" s="142">
        <v>-5.6000000000000001E-2</v>
      </c>
      <c r="H265" s="140" t="str">
        <f t="shared" si="7"/>
        <v>5</v>
      </c>
    </row>
    <row r="266" spans="1:8" x14ac:dyDescent="0.3">
      <c r="A266" s="136" t="s">
        <v>593</v>
      </c>
      <c r="B266" s="137">
        <v>1223.9000000000001</v>
      </c>
      <c r="C266" s="138">
        <v>1135</v>
      </c>
      <c r="D266" s="138">
        <v>1240</v>
      </c>
      <c r="E266" s="138">
        <v>1081.0999999999999</v>
      </c>
      <c r="F266" s="136" t="s">
        <v>594</v>
      </c>
      <c r="G266" s="139">
        <v>2.9399999999999999E-2</v>
      </c>
      <c r="H266" s="140" t="str">
        <f t="shared" si="7"/>
        <v>1</v>
      </c>
    </row>
    <row r="267" spans="1:8" x14ac:dyDescent="0.3">
      <c r="A267" s="136" t="s">
        <v>595</v>
      </c>
      <c r="B267" s="141">
        <v>1189</v>
      </c>
      <c r="C267" s="138">
        <v>1325</v>
      </c>
      <c r="D267" s="138">
        <v>1599.8</v>
      </c>
      <c r="E267" s="138">
        <v>1189</v>
      </c>
      <c r="F267" s="136" t="s">
        <v>596</v>
      </c>
      <c r="G267" s="142">
        <v>-0.2</v>
      </c>
      <c r="H267" s="140" t="str">
        <f t="shared" si="7"/>
        <v>1</v>
      </c>
    </row>
    <row r="268" spans="1:8" x14ac:dyDescent="0.3">
      <c r="A268" s="136" t="s">
        <v>597</v>
      </c>
      <c r="B268" s="141">
        <v>1486.25</v>
      </c>
      <c r="C268" s="138">
        <v>1780</v>
      </c>
      <c r="D268" s="138">
        <v>1796.4</v>
      </c>
      <c r="E268" s="138">
        <v>1486.25</v>
      </c>
      <c r="F268" s="136" t="s">
        <v>598</v>
      </c>
      <c r="G268" s="142">
        <v>-0.2</v>
      </c>
      <c r="H268" s="140" t="str">
        <f t="shared" si="7"/>
        <v>5</v>
      </c>
    </row>
    <row r="269" spans="1:8" x14ac:dyDescent="0.3">
      <c r="A269" s="136" t="s">
        <v>599</v>
      </c>
      <c r="B269" s="141">
        <v>1857.8</v>
      </c>
      <c r="C269" s="138">
        <v>1900</v>
      </c>
      <c r="D269" s="138">
        <v>1912.45</v>
      </c>
      <c r="E269" s="138">
        <v>1840</v>
      </c>
      <c r="F269" s="136" t="s">
        <v>600</v>
      </c>
      <c r="G269" s="142">
        <v>-3.0800000000000001E-2</v>
      </c>
      <c r="H269" s="140" t="str">
        <f t="shared" si="7"/>
        <v>1</v>
      </c>
    </row>
    <row r="270" spans="1:8" x14ac:dyDescent="0.3">
      <c r="A270" s="136" t="s">
        <v>601</v>
      </c>
      <c r="B270" s="141">
        <v>1916.8</v>
      </c>
      <c r="C270" s="138">
        <v>1948.9</v>
      </c>
      <c r="D270" s="138">
        <v>1964.2</v>
      </c>
      <c r="E270" s="138">
        <v>1905</v>
      </c>
      <c r="F270" s="136" t="s">
        <v>602</v>
      </c>
      <c r="G270" s="142">
        <v>-7.7999999999999996E-3</v>
      </c>
      <c r="H270" s="140" t="str">
        <f t="shared" si="7"/>
        <v>8</v>
      </c>
    </row>
    <row r="271" spans="1:8" x14ac:dyDescent="0.3">
      <c r="A271" s="136" t="s">
        <v>603</v>
      </c>
      <c r="B271" s="141">
        <v>1931.85</v>
      </c>
      <c r="C271" s="138">
        <v>1986.7</v>
      </c>
      <c r="D271" s="138">
        <v>2009.05</v>
      </c>
      <c r="E271" s="138">
        <v>1911.3</v>
      </c>
      <c r="F271" s="136" t="s">
        <v>604</v>
      </c>
      <c r="G271" s="142">
        <v>-2.2100000000000002E-2</v>
      </c>
      <c r="H271" s="140" t="str">
        <f t="shared" si="7"/>
        <v>1</v>
      </c>
    </row>
    <row r="272" spans="1:8" x14ac:dyDescent="0.3">
      <c r="A272" s="136" t="s">
        <v>605</v>
      </c>
      <c r="B272" s="137">
        <v>1975.6</v>
      </c>
      <c r="C272" s="138">
        <v>1965</v>
      </c>
      <c r="D272" s="138">
        <v>2008</v>
      </c>
      <c r="E272" s="138">
        <v>1958.5</v>
      </c>
      <c r="F272" s="136" t="s">
        <v>606</v>
      </c>
      <c r="G272" s="139">
        <v>1.09E-2</v>
      </c>
      <c r="H272" s="140" t="str">
        <f t="shared" si="7"/>
        <v>2</v>
      </c>
    </row>
    <row r="273" spans="1:8" x14ac:dyDescent="0.3">
      <c r="A273" s="136" t="s">
        <v>607</v>
      </c>
      <c r="B273" s="141">
        <v>1954.3</v>
      </c>
      <c r="C273" s="138">
        <v>2088.0500000000002</v>
      </c>
      <c r="D273" s="138">
        <v>2088.0500000000002</v>
      </c>
      <c r="E273" s="138">
        <v>1940.5</v>
      </c>
      <c r="F273" s="136" t="s">
        <v>608</v>
      </c>
      <c r="G273" s="142">
        <v>-6.8000000000000005E-2</v>
      </c>
      <c r="H273" s="140" t="str">
        <f t="shared" si="7"/>
        <v>2</v>
      </c>
    </row>
    <row r="274" spans="1:8" x14ac:dyDescent="0.3">
      <c r="A274" s="136" t="s">
        <v>609</v>
      </c>
      <c r="B274" s="141">
        <v>2096.9</v>
      </c>
      <c r="C274" s="138">
        <v>2166.15</v>
      </c>
      <c r="D274" s="138">
        <v>2184</v>
      </c>
      <c r="E274" s="138">
        <v>2081</v>
      </c>
      <c r="F274" s="136" t="s">
        <v>610</v>
      </c>
      <c r="G274" s="142">
        <v>-3.2000000000000001E-2</v>
      </c>
      <c r="H274" s="140" t="str">
        <f t="shared" si="7"/>
        <v>1</v>
      </c>
    </row>
    <row r="275" spans="1:8" x14ac:dyDescent="0.3">
      <c r="A275" s="136" t="s">
        <v>611</v>
      </c>
      <c r="B275" s="137">
        <v>2166.15</v>
      </c>
      <c r="C275" s="138">
        <v>2108</v>
      </c>
      <c r="D275" s="138">
        <v>2185</v>
      </c>
      <c r="E275" s="138">
        <v>2105</v>
      </c>
      <c r="F275" s="136" t="s">
        <v>612</v>
      </c>
      <c r="G275" s="139">
        <v>3.6499999999999998E-2</v>
      </c>
      <c r="H275" s="140" t="str">
        <f t="shared" si="7"/>
        <v>5</v>
      </c>
    </row>
    <row r="276" spans="1:8" x14ac:dyDescent="0.3">
      <c r="A276" s="136" t="s">
        <v>613</v>
      </c>
      <c r="B276" s="137">
        <v>2089.8000000000002</v>
      </c>
      <c r="C276" s="138">
        <v>1925.25</v>
      </c>
      <c r="D276" s="138">
        <v>2119</v>
      </c>
      <c r="E276" s="138">
        <v>1920.85</v>
      </c>
      <c r="F276" s="136" t="s">
        <v>614</v>
      </c>
      <c r="G276" s="139">
        <v>9.0899999999999995E-2</v>
      </c>
      <c r="H276" s="140" t="str">
        <f t="shared" si="7"/>
        <v>5</v>
      </c>
    </row>
    <row r="277" spans="1:8" x14ac:dyDescent="0.3">
      <c r="A277" s="136" t="s">
        <v>615</v>
      </c>
      <c r="B277" s="137">
        <v>1915.65</v>
      </c>
      <c r="C277" s="138">
        <v>1894.55</v>
      </c>
      <c r="D277" s="138">
        <v>1923</v>
      </c>
      <c r="E277" s="138">
        <v>1880</v>
      </c>
      <c r="F277" s="136" t="s">
        <v>616</v>
      </c>
      <c r="G277" s="139">
        <v>1.37E-2</v>
      </c>
      <c r="H277" s="140" t="str">
        <f t="shared" si="7"/>
        <v>5</v>
      </c>
    </row>
    <row r="278" spans="1:8" x14ac:dyDescent="0.3">
      <c r="A278" s="136" t="s">
        <v>617</v>
      </c>
      <c r="B278" s="137">
        <v>1889.85</v>
      </c>
      <c r="C278" s="138">
        <v>1884.25</v>
      </c>
      <c r="D278" s="138">
        <v>1895</v>
      </c>
      <c r="E278" s="138">
        <v>1866.8</v>
      </c>
      <c r="F278" s="136" t="s">
        <v>618</v>
      </c>
      <c r="G278" s="139">
        <v>6.7999999999999996E-3</v>
      </c>
      <c r="H278" s="140" t="str">
        <f t="shared" si="7"/>
        <v>5</v>
      </c>
    </row>
    <row r="279" spans="1:8" x14ac:dyDescent="0.3">
      <c r="A279" s="136" t="s">
        <v>619</v>
      </c>
      <c r="B279" s="141">
        <v>1877.15</v>
      </c>
      <c r="C279" s="138">
        <v>1904.7</v>
      </c>
      <c r="D279" s="138">
        <v>1906.3</v>
      </c>
      <c r="E279" s="138">
        <v>1864.05</v>
      </c>
      <c r="F279" s="136" t="s">
        <v>620</v>
      </c>
      <c r="G279" s="142">
        <v>-9.4999999999999998E-3</v>
      </c>
      <c r="H279" s="140" t="str">
        <f t="shared" si="7"/>
        <v>5</v>
      </c>
    </row>
    <row r="280" spans="1:8" x14ac:dyDescent="0.3">
      <c r="A280" s="136" t="s">
        <v>621</v>
      </c>
      <c r="B280" s="137">
        <v>1895.2</v>
      </c>
      <c r="C280" s="138">
        <v>1893.4</v>
      </c>
      <c r="D280" s="138">
        <v>1907.4</v>
      </c>
      <c r="E280" s="138">
        <v>1845.1</v>
      </c>
      <c r="F280" s="136" t="s">
        <v>622</v>
      </c>
      <c r="G280" s="139">
        <v>2E-3</v>
      </c>
      <c r="H280" s="140" t="str">
        <f t="shared" si="7"/>
        <v>6</v>
      </c>
    </row>
    <row r="281" spans="1:8" x14ac:dyDescent="0.3">
      <c r="A281" s="136" t="s">
        <v>623</v>
      </c>
      <c r="B281" s="137">
        <v>1891.45</v>
      </c>
      <c r="C281" s="138">
        <v>1851</v>
      </c>
      <c r="D281" s="138">
        <v>1905</v>
      </c>
      <c r="E281" s="138">
        <v>1847.05</v>
      </c>
      <c r="F281" s="136" t="s">
        <v>624</v>
      </c>
      <c r="G281" s="139">
        <v>2.8899999999999999E-2</v>
      </c>
      <c r="H281" s="140" t="str">
        <f t="shared" si="7"/>
        <v>5</v>
      </c>
    </row>
    <row r="282" spans="1:8" x14ac:dyDescent="0.3">
      <c r="A282" s="136" t="s">
        <v>625</v>
      </c>
      <c r="B282" s="141">
        <v>1838.25</v>
      </c>
      <c r="C282" s="138">
        <v>1868.9</v>
      </c>
      <c r="D282" s="138">
        <v>1868.9</v>
      </c>
      <c r="E282" s="138">
        <v>1830</v>
      </c>
      <c r="F282" s="136" t="s">
        <v>626</v>
      </c>
      <c r="G282" s="142">
        <v>-1.17E-2</v>
      </c>
      <c r="H282" s="140" t="str">
        <f t="shared" si="7"/>
        <v>4</v>
      </c>
    </row>
    <row r="283" spans="1:8" x14ac:dyDescent="0.3">
      <c r="A283" s="136" t="s">
        <v>627</v>
      </c>
      <c r="B283" s="141">
        <v>1860</v>
      </c>
      <c r="C283" s="138">
        <v>1869.85</v>
      </c>
      <c r="D283" s="138">
        <v>1880.9</v>
      </c>
      <c r="E283" s="138">
        <v>1835.65</v>
      </c>
      <c r="F283" s="136" t="s">
        <v>628</v>
      </c>
      <c r="G283" s="142">
        <v>-2.9999999999999997E-4</v>
      </c>
      <c r="H283" s="140" t="str">
        <f t="shared" si="7"/>
        <v>8</v>
      </c>
    </row>
    <row r="284" spans="1:8" x14ac:dyDescent="0.3">
      <c r="A284" s="136" t="s">
        <v>629</v>
      </c>
      <c r="B284" s="141">
        <v>1860.5</v>
      </c>
      <c r="C284" s="138">
        <v>1902</v>
      </c>
      <c r="D284" s="138">
        <v>1914.7</v>
      </c>
      <c r="E284" s="138">
        <v>1850</v>
      </c>
      <c r="F284" s="136" t="s">
        <v>630</v>
      </c>
      <c r="G284" s="142">
        <v>-1.7100000000000001E-2</v>
      </c>
      <c r="H284" s="140" t="str">
        <f t="shared" si="7"/>
        <v>7</v>
      </c>
    </row>
    <row r="285" spans="1:8" x14ac:dyDescent="0.3">
      <c r="A285" s="136" t="s">
        <v>631</v>
      </c>
      <c r="B285" s="137">
        <v>1892.95</v>
      </c>
      <c r="C285" s="138">
        <v>1902.1</v>
      </c>
      <c r="D285" s="138">
        <v>1924.5</v>
      </c>
      <c r="E285" s="138">
        <v>1881</v>
      </c>
      <c r="F285" s="136" t="s">
        <v>632</v>
      </c>
      <c r="G285" s="139">
        <v>2.3E-3</v>
      </c>
      <c r="H285" s="140" t="str">
        <f t="shared" si="7"/>
        <v>8</v>
      </c>
    </row>
    <row r="286" spans="1:8" x14ac:dyDescent="0.3">
      <c r="A286" s="136" t="s">
        <v>633</v>
      </c>
      <c r="B286" s="141">
        <v>1888.7</v>
      </c>
      <c r="C286" s="138">
        <v>1933.7</v>
      </c>
      <c r="D286" s="138">
        <v>1948.25</v>
      </c>
      <c r="E286" s="138">
        <v>1880</v>
      </c>
      <c r="F286" s="136" t="s">
        <v>252</v>
      </c>
      <c r="G286" s="142">
        <v>-2.23E-2</v>
      </c>
      <c r="H286" s="140" t="str">
        <f t="shared" si="7"/>
        <v>6</v>
      </c>
    </row>
    <row r="287" spans="1:8" x14ac:dyDescent="0.3">
      <c r="A287" s="136" t="s">
        <v>634</v>
      </c>
      <c r="B287" s="137">
        <v>1931.8</v>
      </c>
      <c r="C287" s="138">
        <v>1930</v>
      </c>
      <c r="D287" s="138">
        <v>1996</v>
      </c>
      <c r="E287" s="138">
        <v>1910</v>
      </c>
      <c r="F287" s="136" t="s">
        <v>635</v>
      </c>
      <c r="G287" s="139">
        <v>1.1299999999999999E-2</v>
      </c>
      <c r="H287" s="140" t="str">
        <f t="shared" si="7"/>
        <v>1</v>
      </c>
    </row>
    <row r="288" spans="1:8" x14ac:dyDescent="0.3">
      <c r="A288" s="136" t="s">
        <v>636</v>
      </c>
      <c r="B288" s="137">
        <v>1910.25</v>
      </c>
      <c r="C288" s="138">
        <v>1891</v>
      </c>
      <c r="D288" s="138">
        <v>1938</v>
      </c>
      <c r="E288" s="138">
        <v>1865</v>
      </c>
      <c r="F288" s="136" t="s">
        <v>637</v>
      </c>
      <c r="G288" s="139">
        <v>6.4999999999999997E-3</v>
      </c>
      <c r="H288" s="140" t="str">
        <f t="shared" si="7"/>
        <v>7</v>
      </c>
    </row>
    <row r="289" spans="1:8" x14ac:dyDescent="0.3">
      <c r="A289" s="136" t="s">
        <v>638</v>
      </c>
      <c r="B289" s="141">
        <v>1897.85</v>
      </c>
      <c r="C289" s="138">
        <v>1908.7</v>
      </c>
      <c r="D289" s="138">
        <v>1943</v>
      </c>
      <c r="E289" s="138">
        <v>1877</v>
      </c>
      <c r="F289" s="136" t="s">
        <v>639</v>
      </c>
      <c r="G289" s="142">
        <v>-5.7000000000000002E-3</v>
      </c>
      <c r="H289" s="140" t="str">
        <f t="shared" si="7"/>
        <v>9</v>
      </c>
    </row>
    <row r="290" spans="1:8" x14ac:dyDescent="0.3">
      <c r="A290" s="136" t="s">
        <v>640</v>
      </c>
      <c r="B290" s="137">
        <v>1908.7</v>
      </c>
      <c r="C290" s="138">
        <v>1890</v>
      </c>
      <c r="D290" s="138">
        <v>1929.95</v>
      </c>
      <c r="E290" s="138">
        <v>1883.25</v>
      </c>
      <c r="F290" s="136" t="s">
        <v>641</v>
      </c>
      <c r="G290" s="139">
        <v>1.7000000000000001E-2</v>
      </c>
      <c r="H290" s="140" t="str">
        <f t="shared" si="7"/>
        <v>8</v>
      </c>
    </row>
    <row r="291" spans="1:8" x14ac:dyDescent="0.3">
      <c r="A291" s="136" t="s">
        <v>642</v>
      </c>
      <c r="B291" s="137">
        <v>1876.85</v>
      </c>
      <c r="C291" s="138">
        <v>1809.05</v>
      </c>
      <c r="D291" s="138">
        <v>1910.7</v>
      </c>
      <c r="E291" s="138">
        <v>1755</v>
      </c>
      <c r="F291" s="136" t="s">
        <v>604</v>
      </c>
      <c r="G291" s="139">
        <v>3.7499999999999999E-2</v>
      </c>
      <c r="H291" s="140" t="str">
        <f t="shared" si="7"/>
        <v>1</v>
      </c>
    </row>
    <row r="292" spans="1:8" x14ac:dyDescent="0.3">
      <c r="A292" s="136" t="s">
        <v>643</v>
      </c>
      <c r="B292" s="141">
        <v>1809.05</v>
      </c>
      <c r="C292" s="138">
        <v>1970</v>
      </c>
      <c r="D292" s="138">
        <v>1970</v>
      </c>
      <c r="E292" s="138">
        <v>1782</v>
      </c>
      <c r="F292" s="136" t="s">
        <v>644</v>
      </c>
      <c r="G292" s="142">
        <v>-8.6699999999999999E-2</v>
      </c>
      <c r="H292" s="140" t="str">
        <f t="shared" si="7"/>
        <v>1</v>
      </c>
    </row>
    <row r="293" spans="1:8" x14ac:dyDescent="0.3">
      <c r="A293" s="136" t="s">
        <v>645</v>
      </c>
      <c r="B293" s="137">
        <v>1980.75</v>
      </c>
      <c r="C293" s="138">
        <v>1980</v>
      </c>
      <c r="D293" s="138">
        <v>2017.5</v>
      </c>
      <c r="E293" s="138">
        <v>1930</v>
      </c>
      <c r="F293" s="136" t="s">
        <v>646</v>
      </c>
      <c r="G293" s="139">
        <v>6.4000000000000003E-3</v>
      </c>
      <c r="H293" s="140" t="str">
        <f t="shared" si="7"/>
        <v>7</v>
      </c>
    </row>
    <row r="294" spans="1:8" x14ac:dyDescent="0.3">
      <c r="A294" s="136" t="s">
        <v>647</v>
      </c>
      <c r="B294" s="141">
        <v>1968.25</v>
      </c>
      <c r="C294" s="138">
        <v>2070.9499999999998</v>
      </c>
      <c r="D294" s="138">
        <v>2074.9499999999998</v>
      </c>
      <c r="E294" s="138">
        <v>1919.05</v>
      </c>
      <c r="F294" s="136" t="s">
        <v>648</v>
      </c>
      <c r="G294" s="142">
        <v>-4.53E-2</v>
      </c>
      <c r="H294" s="140" t="str">
        <f t="shared" si="7"/>
        <v>5</v>
      </c>
    </row>
    <row r="295" spans="1:8" x14ac:dyDescent="0.3">
      <c r="A295" s="136" t="s">
        <v>649</v>
      </c>
      <c r="B295" s="141">
        <v>2061.65</v>
      </c>
      <c r="C295" s="138">
        <v>2060</v>
      </c>
      <c r="D295" s="138">
        <v>2069</v>
      </c>
      <c r="E295" s="138">
        <v>2028</v>
      </c>
      <c r="F295" s="136" t="s">
        <v>650</v>
      </c>
      <c r="G295" s="142">
        <v>-2.0000000000000001E-4</v>
      </c>
      <c r="H295" s="140" t="str">
        <f t="shared" si="7"/>
        <v>2</v>
      </c>
    </row>
    <row r="296" spans="1:8" x14ac:dyDescent="0.3">
      <c r="A296" s="136" t="s">
        <v>651</v>
      </c>
      <c r="B296" s="137">
        <v>2062.0500000000002</v>
      </c>
      <c r="C296" s="138">
        <v>2051</v>
      </c>
      <c r="D296" s="138">
        <v>2070.9</v>
      </c>
      <c r="E296" s="138">
        <v>2022</v>
      </c>
      <c r="F296" s="136" t="s">
        <v>652</v>
      </c>
      <c r="G296" s="139">
        <v>8.6999999999999994E-3</v>
      </c>
      <c r="H296" s="140" t="str">
        <f t="shared" si="7"/>
        <v>3</v>
      </c>
    </row>
    <row r="297" spans="1:8" x14ac:dyDescent="0.3">
      <c r="A297" s="136" t="s">
        <v>653</v>
      </c>
      <c r="B297" s="137">
        <v>2044.25</v>
      </c>
      <c r="C297" s="138">
        <v>2012.7</v>
      </c>
      <c r="D297" s="138">
        <v>2070</v>
      </c>
      <c r="E297" s="138">
        <v>2000</v>
      </c>
      <c r="F297" s="136" t="s">
        <v>654</v>
      </c>
      <c r="G297" s="139">
        <v>9.5999999999999992E-3</v>
      </c>
      <c r="H297" s="140" t="str">
        <f t="shared" si="7"/>
        <v>8</v>
      </c>
    </row>
    <row r="298" spans="1:8" x14ac:dyDescent="0.3">
      <c r="A298" s="136" t="s">
        <v>655</v>
      </c>
      <c r="B298" s="137">
        <v>2024.9</v>
      </c>
      <c r="C298" s="138">
        <v>2017</v>
      </c>
      <c r="D298" s="138">
        <v>2034.85</v>
      </c>
      <c r="E298" s="138">
        <v>2010</v>
      </c>
      <c r="F298" s="136" t="s">
        <v>656</v>
      </c>
      <c r="G298" s="139">
        <v>3.3E-3</v>
      </c>
      <c r="H298" s="140" t="str">
        <f t="shared" si="7"/>
        <v>3</v>
      </c>
    </row>
    <row r="299" spans="1:8" x14ac:dyDescent="0.3">
      <c r="A299" s="136" t="s">
        <v>657</v>
      </c>
      <c r="B299" s="141">
        <v>2018.15</v>
      </c>
      <c r="C299" s="138">
        <v>2026.4</v>
      </c>
      <c r="D299" s="138">
        <v>2039.3</v>
      </c>
      <c r="E299" s="138">
        <v>2011</v>
      </c>
      <c r="F299" s="136" t="s">
        <v>658</v>
      </c>
      <c r="G299" s="142">
        <v>-1.6000000000000001E-3</v>
      </c>
      <c r="H299" s="140" t="str">
        <f t="shared" si="7"/>
        <v>3</v>
      </c>
    </row>
    <row r="300" spans="1:8" x14ac:dyDescent="0.3">
      <c r="A300" s="136" t="s">
        <v>659</v>
      </c>
      <c r="B300" s="141">
        <v>2021.4</v>
      </c>
      <c r="C300" s="138">
        <v>2034.2</v>
      </c>
      <c r="D300" s="138">
        <v>2051</v>
      </c>
      <c r="E300" s="138">
        <v>2012</v>
      </c>
      <c r="F300" s="136" t="s">
        <v>660</v>
      </c>
      <c r="G300" s="142">
        <v>-1.2999999999999999E-3</v>
      </c>
      <c r="H300" s="140" t="str">
        <f t="shared" si="7"/>
        <v>4</v>
      </c>
    </row>
    <row r="301" spans="1:8" x14ac:dyDescent="0.3">
      <c r="A301" s="136" t="s">
        <v>661</v>
      </c>
      <c r="B301" s="141">
        <v>2024.05</v>
      </c>
      <c r="C301" s="138">
        <v>2030</v>
      </c>
      <c r="D301" s="138">
        <v>2053</v>
      </c>
      <c r="E301" s="138">
        <v>2012.1</v>
      </c>
      <c r="F301" s="136" t="s">
        <v>662</v>
      </c>
      <c r="G301" s="142">
        <v>-1.43E-2</v>
      </c>
      <c r="H301" s="140" t="str">
        <f t="shared" si="7"/>
        <v>3</v>
      </c>
    </row>
    <row r="302" spans="1:8" x14ac:dyDescent="0.3">
      <c r="A302" s="136" t="s">
        <v>663</v>
      </c>
      <c r="B302" s="137">
        <v>2053.4499999999998</v>
      </c>
      <c r="C302" s="138">
        <v>2063</v>
      </c>
      <c r="D302" s="138">
        <v>2065</v>
      </c>
      <c r="E302" s="138">
        <v>2015</v>
      </c>
      <c r="F302" s="136" t="s">
        <v>664</v>
      </c>
      <c r="G302" s="139">
        <v>4.0000000000000002E-4</v>
      </c>
      <c r="H302" s="140" t="str">
        <f t="shared" si="7"/>
        <v>3</v>
      </c>
    </row>
    <row r="303" spans="1:8" x14ac:dyDescent="0.3">
      <c r="A303" s="136" t="s">
        <v>665</v>
      </c>
      <c r="B303" s="137">
        <v>2052.6999999999998</v>
      </c>
      <c r="C303" s="138">
        <v>2042.9</v>
      </c>
      <c r="D303" s="138">
        <v>2063</v>
      </c>
      <c r="E303" s="138">
        <v>2035.55</v>
      </c>
      <c r="F303" s="136" t="s">
        <v>666</v>
      </c>
      <c r="G303" s="139">
        <v>9.7999999999999997E-3</v>
      </c>
      <c r="H303" s="140" t="str">
        <f t="shared" si="7"/>
        <v>3</v>
      </c>
    </row>
    <row r="304" spans="1:8" x14ac:dyDescent="0.3">
      <c r="A304" s="136" t="s">
        <v>667</v>
      </c>
      <c r="B304" s="141">
        <v>2032.7</v>
      </c>
      <c r="C304" s="138">
        <v>2062</v>
      </c>
      <c r="D304" s="138">
        <v>2067</v>
      </c>
      <c r="E304" s="138">
        <v>2025</v>
      </c>
      <c r="F304" s="136" t="s">
        <v>668</v>
      </c>
      <c r="G304" s="142">
        <v>-1.4800000000000001E-2</v>
      </c>
      <c r="H304" s="140" t="str">
        <f t="shared" si="7"/>
        <v>3</v>
      </c>
    </row>
    <row r="305" spans="1:8" x14ac:dyDescent="0.3">
      <c r="A305" s="136" t="s">
        <v>669</v>
      </c>
      <c r="B305" s="137">
        <v>2063.3000000000002</v>
      </c>
      <c r="C305" s="138">
        <v>2042</v>
      </c>
      <c r="D305" s="138">
        <v>2077.8000000000002</v>
      </c>
      <c r="E305" s="138">
        <v>2024.45</v>
      </c>
      <c r="F305" s="136" t="s">
        <v>670</v>
      </c>
      <c r="G305" s="139">
        <v>1.04E-2</v>
      </c>
      <c r="H305" s="140" t="str">
        <f t="shared" si="7"/>
        <v>5</v>
      </c>
    </row>
    <row r="306" spans="1:8" x14ac:dyDescent="0.3">
      <c r="A306" s="136" t="s">
        <v>671</v>
      </c>
      <c r="B306" s="141">
        <v>2042.1</v>
      </c>
      <c r="C306" s="138">
        <v>2072</v>
      </c>
      <c r="D306" s="138">
        <v>2072</v>
      </c>
      <c r="E306" s="138">
        <v>2021.85</v>
      </c>
      <c r="F306" s="136" t="s">
        <v>672</v>
      </c>
      <c r="G306" s="142">
        <v>-9.7999999999999997E-3</v>
      </c>
      <c r="H306" s="140" t="str">
        <f t="shared" si="7"/>
        <v>5</v>
      </c>
    </row>
    <row r="307" spans="1:8" x14ac:dyDescent="0.3">
      <c r="A307" s="136" t="s">
        <v>673</v>
      </c>
      <c r="B307" s="141">
        <v>2062.3000000000002</v>
      </c>
      <c r="C307" s="138">
        <v>2113</v>
      </c>
      <c r="D307" s="138">
        <v>2117</v>
      </c>
      <c r="E307" s="138">
        <v>2051</v>
      </c>
      <c r="F307" s="136" t="s">
        <v>674</v>
      </c>
      <c r="G307" s="142">
        <v>-2.4199999999999999E-2</v>
      </c>
      <c r="H307" s="140" t="str">
        <f t="shared" si="7"/>
        <v>5</v>
      </c>
    </row>
    <row r="308" spans="1:8" x14ac:dyDescent="0.3">
      <c r="A308" s="136" t="s">
        <v>675</v>
      </c>
      <c r="B308" s="141">
        <v>2113.5500000000002</v>
      </c>
      <c r="C308" s="138">
        <v>2131.5500000000002</v>
      </c>
      <c r="D308" s="138">
        <v>2148.4</v>
      </c>
      <c r="E308" s="138">
        <v>2092.6</v>
      </c>
      <c r="F308" s="136" t="s">
        <v>676</v>
      </c>
      <c r="G308" s="142">
        <v>-1.4E-3</v>
      </c>
      <c r="H308" s="140" t="str">
        <f t="shared" si="7"/>
        <v>7</v>
      </c>
    </row>
    <row r="309" spans="1:8" x14ac:dyDescent="0.3">
      <c r="A309" s="136" t="s">
        <v>677</v>
      </c>
      <c r="B309" s="137">
        <v>2116.5</v>
      </c>
      <c r="C309" s="138">
        <v>2019</v>
      </c>
      <c r="D309" s="138">
        <v>2143.9499999999998</v>
      </c>
      <c r="E309" s="138">
        <v>2000</v>
      </c>
      <c r="F309" s="136" t="s">
        <v>678</v>
      </c>
      <c r="G309" s="139">
        <v>5.1900000000000002E-2</v>
      </c>
      <c r="H309" s="140" t="str">
        <f t="shared" si="7"/>
        <v>1</v>
      </c>
    </row>
    <row r="310" spans="1:8" x14ac:dyDescent="0.3">
      <c r="A310" s="136" t="s">
        <v>679</v>
      </c>
      <c r="B310" s="137">
        <v>2012.05</v>
      </c>
      <c r="C310" s="138">
        <v>2000</v>
      </c>
      <c r="D310" s="138">
        <v>2030</v>
      </c>
      <c r="E310" s="138">
        <v>1991.3</v>
      </c>
      <c r="F310" s="136" t="s">
        <v>680</v>
      </c>
      <c r="G310" s="139">
        <v>1.0699999999999999E-2</v>
      </c>
      <c r="H310" s="140" t="str">
        <f t="shared" si="7"/>
        <v>4</v>
      </c>
    </row>
    <row r="311" spans="1:8" x14ac:dyDescent="0.3">
      <c r="A311" s="136" t="s">
        <v>681</v>
      </c>
      <c r="B311" s="141">
        <v>1990.7</v>
      </c>
      <c r="C311" s="138">
        <v>2034</v>
      </c>
      <c r="D311" s="138">
        <v>2034</v>
      </c>
      <c r="E311" s="138">
        <v>1975</v>
      </c>
      <c r="F311" s="136" t="s">
        <v>682</v>
      </c>
      <c r="G311" s="142">
        <v>-1.6400000000000001E-2</v>
      </c>
      <c r="H311" s="140" t="str">
        <f t="shared" si="7"/>
        <v>6</v>
      </c>
    </row>
    <row r="312" spans="1:8" x14ac:dyDescent="0.3">
      <c r="A312" s="136" t="s">
        <v>683</v>
      </c>
      <c r="B312" s="141">
        <v>2023.95</v>
      </c>
      <c r="C312" s="138">
        <v>2049</v>
      </c>
      <c r="D312" s="138">
        <v>2049.6</v>
      </c>
      <c r="E312" s="138">
        <v>1991.55</v>
      </c>
      <c r="F312" s="136" t="s">
        <v>684</v>
      </c>
      <c r="G312" s="142">
        <v>-9.2999999999999992E-3</v>
      </c>
      <c r="H312" s="140" t="str">
        <f t="shared" si="7"/>
        <v>6</v>
      </c>
    </row>
    <row r="313" spans="1:8" x14ac:dyDescent="0.3">
      <c r="A313" s="136" t="s">
        <v>685</v>
      </c>
      <c r="B313" s="137">
        <v>2043.05</v>
      </c>
      <c r="C313" s="138">
        <v>2048.8000000000002</v>
      </c>
      <c r="D313" s="138">
        <v>2069</v>
      </c>
      <c r="E313" s="138">
        <v>2026.5</v>
      </c>
      <c r="F313" s="136" t="s">
        <v>686</v>
      </c>
      <c r="G313" s="139">
        <v>3.2000000000000002E-3</v>
      </c>
      <c r="H313" s="140" t="str">
        <f t="shared" si="7"/>
        <v>3</v>
      </c>
    </row>
    <row r="314" spans="1:8" x14ac:dyDescent="0.3">
      <c r="A314" s="136" t="s">
        <v>687</v>
      </c>
      <c r="B314" s="137">
        <v>2036.5</v>
      </c>
      <c r="C314" s="138">
        <v>1999.95</v>
      </c>
      <c r="D314" s="138">
        <v>2050</v>
      </c>
      <c r="E314" s="138">
        <v>1987</v>
      </c>
      <c r="F314" s="136" t="s">
        <v>688</v>
      </c>
      <c r="G314" s="139">
        <v>2.5399999999999999E-2</v>
      </c>
      <c r="H314" s="140" t="str">
        <f t="shared" si="7"/>
        <v>6</v>
      </c>
    </row>
    <row r="315" spans="1:8" x14ac:dyDescent="0.3">
      <c r="A315" s="136" t="s">
        <v>689</v>
      </c>
      <c r="B315" s="141">
        <v>1986.1</v>
      </c>
      <c r="C315" s="138">
        <v>2013.35</v>
      </c>
      <c r="D315" s="138">
        <v>2020.45</v>
      </c>
      <c r="E315" s="138">
        <v>1980</v>
      </c>
      <c r="F315" s="136" t="s">
        <v>690</v>
      </c>
      <c r="G315" s="142">
        <v>-8.6E-3</v>
      </c>
      <c r="H315" s="140" t="str">
        <f t="shared" si="7"/>
        <v>6</v>
      </c>
    </row>
    <row r="316" spans="1:8" x14ac:dyDescent="0.3">
      <c r="A316" s="136" t="s">
        <v>691</v>
      </c>
      <c r="B316" s="141">
        <v>2003.3</v>
      </c>
      <c r="C316" s="138">
        <v>2084.9</v>
      </c>
      <c r="D316" s="138">
        <v>2084.9</v>
      </c>
      <c r="E316" s="138">
        <v>1993.3</v>
      </c>
      <c r="F316" s="136" t="s">
        <v>692</v>
      </c>
      <c r="G316" s="142">
        <v>-3.9399999999999998E-2</v>
      </c>
      <c r="H316" s="140" t="str">
        <f t="shared" si="7"/>
        <v>7</v>
      </c>
    </row>
    <row r="317" spans="1:8" x14ac:dyDescent="0.3">
      <c r="A317" s="136" t="s">
        <v>693</v>
      </c>
      <c r="B317" s="141">
        <v>2085.4</v>
      </c>
      <c r="C317" s="138">
        <v>2113.15</v>
      </c>
      <c r="D317" s="138">
        <v>2122</v>
      </c>
      <c r="E317" s="138">
        <v>2041</v>
      </c>
      <c r="F317" s="136" t="s">
        <v>172</v>
      </c>
      <c r="G317" s="142">
        <v>-8.2000000000000007E-3</v>
      </c>
      <c r="H317" s="140" t="str">
        <f t="shared" si="7"/>
        <v>1</v>
      </c>
    </row>
    <row r="318" spans="1:8" x14ac:dyDescent="0.3">
      <c r="A318" s="136" t="s">
        <v>694</v>
      </c>
      <c r="B318" s="141">
        <v>2102.6</v>
      </c>
      <c r="C318" s="138">
        <v>2117.65</v>
      </c>
      <c r="D318" s="138">
        <v>2130</v>
      </c>
      <c r="E318" s="138">
        <v>2090</v>
      </c>
      <c r="F318" s="136" t="s">
        <v>695</v>
      </c>
      <c r="G318" s="142">
        <v>-3.5999999999999999E-3</v>
      </c>
      <c r="H318" s="140" t="str">
        <f t="shared" si="7"/>
        <v>5</v>
      </c>
    </row>
    <row r="319" spans="1:8" x14ac:dyDescent="0.3">
      <c r="A319" s="136" t="s">
        <v>696</v>
      </c>
      <c r="B319" s="141">
        <v>2110.15</v>
      </c>
      <c r="C319" s="138">
        <v>2197</v>
      </c>
      <c r="D319" s="138">
        <v>2197</v>
      </c>
      <c r="E319" s="138">
        <v>2090.0500000000002</v>
      </c>
      <c r="F319" s="136" t="s">
        <v>697</v>
      </c>
      <c r="G319" s="142">
        <v>-3.95E-2</v>
      </c>
      <c r="H319" s="140" t="str">
        <f t="shared" si="7"/>
        <v>9</v>
      </c>
    </row>
    <row r="320" spans="1:8" x14ac:dyDescent="0.3">
      <c r="A320" s="136" t="s">
        <v>698</v>
      </c>
      <c r="B320" s="137">
        <v>2196.9499999999998</v>
      </c>
      <c r="C320" s="138">
        <v>2185</v>
      </c>
      <c r="D320" s="138">
        <v>2212.1</v>
      </c>
      <c r="E320" s="138">
        <v>2171.15</v>
      </c>
      <c r="F320" s="136" t="s">
        <v>699</v>
      </c>
      <c r="G320" s="139">
        <v>8.3999999999999995E-3</v>
      </c>
      <c r="H320" s="140" t="str">
        <f t="shared" si="7"/>
        <v>6</v>
      </c>
    </row>
    <row r="321" spans="1:8" x14ac:dyDescent="0.3">
      <c r="A321" s="136" t="s">
        <v>700</v>
      </c>
      <c r="B321" s="141">
        <v>2178.5500000000002</v>
      </c>
      <c r="C321" s="138">
        <v>2200</v>
      </c>
      <c r="D321" s="138">
        <v>2200</v>
      </c>
      <c r="E321" s="138">
        <v>2160</v>
      </c>
      <c r="F321" s="136" t="s">
        <v>701</v>
      </c>
      <c r="G321" s="142">
        <v>-8.3000000000000001E-3</v>
      </c>
      <c r="H321" s="140" t="str">
        <f t="shared" si="7"/>
        <v>6</v>
      </c>
    </row>
    <row r="322" spans="1:8" x14ac:dyDescent="0.3">
      <c r="A322" s="136" t="s">
        <v>702</v>
      </c>
      <c r="B322" s="137">
        <v>2196.6999999999998</v>
      </c>
      <c r="C322" s="138">
        <v>2207</v>
      </c>
      <c r="D322" s="138">
        <v>2237.9</v>
      </c>
      <c r="E322" s="138">
        <v>2177.1999999999998</v>
      </c>
      <c r="F322" s="136" t="s">
        <v>703</v>
      </c>
      <c r="G322" s="139">
        <v>9.4999999999999998E-3</v>
      </c>
      <c r="H322" s="140" t="str">
        <f t="shared" si="7"/>
        <v>7</v>
      </c>
    </row>
    <row r="323" spans="1:8" x14ac:dyDescent="0.3">
      <c r="A323" s="136" t="s">
        <v>704</v>
      </c>
      <c r="B323" s="141">
        <v>2176</v>
      </c>
      <c r="C323" s="138">
        <v>2225</v>
      </c>
      <c r="D323" s="138">
        <v>2245.35</v>
      </c>
      <c r="E323" s="138">
        <v>2155</v>
      </c>
      <c r="F323" s="136" t="s">
        <v>705</v>
      </c>
      <c r="G323" s="142">
        <v>-1.78E-2</v>
      </c>
      <c r="H323" s="140" t="str">
        <f t="shared" ref="H323:H386" si="8">LEFT(F323,1)</f>
        <v>7</v>
      </c>
    </row>
    <row r="324" spans="1:8" x14ac:dyDescent="0.3">
      <c r="A324" s="136" t="s">
        <v>706</v>
      </c>
      <c r="B324" s="137">
        <v>2215.5</v>
      </c>
      <c r="C324" s="138">
        <v>2174</v>
      </c>
      <c r="D324" s="138">
        <v>2258.8000000000002</v>
      </c>
      <c r="E324" s="138">
        <v>2163.6</v>
      </c>
      <c r="F324" s="136" t="s">
        <v>120</v>
      </c>
      <c r="G324" s="139">
        <v>2.3E-2</v>
      </c>
      <c r="H324" s="140" t="str">
        <f t="shared" si="8"/>
        <v>1</v>
      </c>
    </row>
    <row r="325" spans="1:8" x14ac:dyDescent="0.3">
      <c r="A325" s="136" t="s">
        <v>707</v>
      </c>
      <c r="B325" s="137">
        <v>2165.6999999999998</v>
      </c>
      <c r="C325" s="138">
        <v>2127</v>
      </c>
      <c r="D325" s="138">
        <v>2184</v>
      </c>
      <c r="E325" s="138">
        <v>2127</v>
      </c>
      <c r="F325" s="136" t="s">
        <v>128</v>
      </c>
      <c r="G325" s="139">
        <v>2.1000000000000001E-2</v>
      </c>
      <c r="H325" s="140" t="str">
        <f t="shared" si="8"/>
        <v>1</v>
      </c>
    </row>
    <row r="326" spans="1:8" x14ac:dyDescent="0.3">
      <c r="A326" s="136" t="s">
        <v>708</v>
      </c>
      <c r="B326" s="137">
        <v>2121.25</v>
      </c>
      <c r="C326" s="138">
        <v>2106.6999999999998</v>
      </c>
      <c r="D326" s="138">
        <v>2129.6999999999998</v>
      </c>
      <c r="E326" s="138">
        <v>2095</v>
      </c>
      <c r="F326" s="136" t="s">
        <v>709</v>
      </c>
      <c r="G326" s="139">
        <v>6.8999999999999999E-3</v>
      </c>
      <c r="H326" s="140" t="str">
        <f t="shared" si="8"/>
        <v>7</v>
      </c>
    </row>
    <row r="327" spans="1:8" x14ac:dyDescent="0.3">
      <c r="A327" s="136" t="s">
        <v>710</v>
      </c>
      <c r="B327" s="141">
        <v>2106.6999999999998</v>
      </c>
      <c r="C327" s="138">
        <v>2127.0500000000002</v>
      </c>
      <c r="D327" s="138">
        <v>2131.85</v>
      </c>
      <c r="E327" s="138">
        <v>2095</v>
      </c>
      <c r="F327" s="136" t="s">
        <v>711</v>
      </c>
      <c r="G327" s="142">
        <v>-1.4200000000000001E-2</v>
      </c>
      <c r="H327" s="140" t="str">
        <f t="shared" si="8"/>
        <v>7</v>
      </c>
    </row>
    <row r="328" spans="1:8" x14ac:dyDescent="0.3">
      <c r="A328" s="136" t="s">
        <v>712</v>
      </c>
      <c r="B328" s="137">
        <v>2137.0500000000002</v>
      </c>
      <c r="C328" s="138">
        <v>2129</v>
      </c>
      <c r="D328" s="138">
        <v>2148</v>
      </c>
      <c r="E328" s="138">
        <v>2111</v>
      </c>
      <c r="F328" s="136" t="s">
        <v>713</v>
      </c>
      <c r="G328" s="139">
        <v>7.4000000000000003E-3</v>
      </c>
      <c r="H328" s="140" t="str">
        <f t="shared" si="8"/>
        <v>9</v>
      </c>
    </row>
    <row r="329" spans="1:8" x14ac:dyDescent="0.3">
      <c r="A329" s="136" t="s">
        <v>714</v>
      </c>
      <c r="B329" s="137">
        <v>2121.25</v>
      </c>
      <c r="C329" s="138">
        <v>2108</v>
      </c>
      <c r="D329" s="138">
        <v>2130</v>
      </c>
      <c r="E329" s="138">
        <v>2086.4</v>
      </c>
      <c r="F329" s="136" t="s">
        <v>715</v>
      </c>
      <c r="G329" s="139">
        <v>8.6999999999999994E-3</v>
      </c>
      <c r="H329" s="140" t="str">
        <f t="shared" si="8"/>
        <v>1</v>
      </c>
    </row>
    <row r="330" spans="1:8" x14ac:dyDescent="0.3">
      <c r="A330" s="136" t="s">
        <v>716</v>
      </c>
      <c r="B330" s="137">
        <v>2102.9</v>
      </c>
      <c r="C330" s="138">
        <v>2109.0500000000002</v>
      </c>
      <c r="D330" s="138">
        <v>2121</v>
      </c>
      <c r="E330" s="138">
        <v>2081</v>
      </c>
      <c r="F330" s="136" t="s">
        <v>717</v>
      </c>
      <c r="G330" s="139">
        <v>2.0999999999999999E-3</v>
      </c>
      <c r="H330" s="140" t="str">
        <f t="shared" si="8"/>
        <v>8</v>
      </c>
    </row>
    <row r="331" spans="1:8" x14ac:dyDescent="0.3">
      <c r="A331" s="136" t="s">
        <v>718</v>
      </c>
      <c r="B331" s="141">
        <v>2098.5500000000002</v>
      </c>
      <c r="C331" s="138">
        <v>2123</v>
      </c>
      <c r="D331" s="138">
        <v>2124</v>
      </c>
      <c r="E331" s="138">
        <v>2073.1999999999998</v>
      </c>
      <c r="F331" s="136" t="s">
        <v>719</v>
      </c>
      <c r="G331" s="142">
        <v>-8.9999999999999993E-3</v>
      </c>
      <c r="H331" s="140" t="str">
        <f t="shared" si="8"/>
        <v>8</v>
      </c>
    </row>
    <row r="332" spans="1:8" x14ac:dyDescent="0.3">
      <c r="A332" s="136" t="s">
        <v>720</v>
      </c>
      <c r="B332" s="137">
        <v>2117.6</v>
      </c>
      <c r="C332" s="138">
        <v>2097.15</v>
      </c>
      <c r="D332" s="138">
        <v>2139</v>
      </c>
      <c r="E332" s="138">
        <v>2090.4</v>
      </c>
      <c r="F332" s="136" t="s">
        <v>721</v>
      </c>
      <c r="G332" s="139">
        <v>1.8100000000000002E-2</v>
      </c>
      <c r="H332" s="140" t="str">
        <f t="shared" si="8"/>
        <v>1</v>
      </c>
    </row>
    <row r="333" spans="1:8" x14ac:dyDescent="0.3">
      <c r="A333" s="136" t="s">
        <v>722</v>
      </c>
      <c r="B333" s="141">
        <v>2079.9</v>
      </c>
      <c r="C333" s="138">
        <v>2129.9</v>
      </c>
      <c r="D333" s="138">
        <v>2141.25</v>
      </c>
      <c r="E333" s="138">
        <v>2071.1999999999998</v>
      </c>
      <c r="F333" s="136" t="s">
        <v>723</v>
      </c>
      <c r="G333" s="142">
        <v>-1.95E-2</v>
      </c>
      <c r="H333" s="140" t="str">
        <f t="shared" si="8"/>
        <v>9</v>
      </c>
    </row>
    <row r="334" spans="1:8" x14ac:dyDescent="0.3">
      <c r="A334" s="136" t="s">
        <v>724</v>
      </c>
      <c r="B334" s="137">
        <v>2121.25</v>
      </c>
      <c r="C334" s="138">
        <v>2130</v>
      </c>
      <c r="D334" s="138">
        <v>2134.4499999999998</v>
      </c>
      <c r="E334" s="138">
        <v>2116</v>
      </c>
      <c r="F334" s="136" t="s">
        <v>725</v>
      </c>
      <c r="G334" s="139">
        <v>7.6E-3</v>
      </c>
      <c r="H334" s="140" t="str">
        <f t="shared" si="8"/>
        <v>1</v>
      </c>
    </row>
    <row r="335" spans="1:8" x14ac:dyDescent="0.3">
      <c r="A335" s="136" t="s">
        <v>726</v>
      </c>
      <c r="B335" s="141">
        <v>2105.3000000000002</v>
      </c>
      <c r="C335" s="138">
        <v>2149.6</v>
      </c>
      <c r="D335" s="138">
        <v>2164.5</v>
      </c>
      <c r="E335" s="138">
        <v>2075.25</v>
      </c>
      <c r="F335" s="136" t="s">
        <v>727</v>
      </c>
      <c r="G335" s="142">
        <v>-1.5699999999999999E-2</v>
      </c>
      <c r="H335" s="140" t="str">
        <f t="shared" si="8"/>
        <v>5</v>
      </c>
    </row>
    <row r="336" spans="1:8" x14ac:dyDescent="0.3">
      <c r="A336" s="136" t="s">
        <v>728</v>
      </c>
      <c r="B336" s="137">
        <v>2138.9</v>
      </c>
      <c r="C336" s="138">
        <v>2101</v>
      </c>
      <c r="D336" s="138">
        <v>2151</v>
      </c>
      <c r="E336" s="138">
        <v>2090</v>
      </c>
      <c r="F336" s="136" t="s">
        <v>729</v>
      </c>
      <c r="G336" s="139">
        <v>8.9999999999999993E-3</v>
      </c>
      <c r="H336" s="140" t="str">
        <f t="shared" si="8"/>
        <v>1</v>
      </c>
    </row>
    <row r="337" spans="1:8" x14ac:dyDescent="0.3">
      <c r="A337" s="136" t="s">
        <v>730</v>
      </c>
      <c r="B337" s="141">
        <v>2119.8000000000002</v>
      </c>
      <c r="C337" s="138">
        <v>2169</v>
      </c>
      <c r="D337" s="138">
        <v>2181.75</v>
      </c>
      <c r="E337" s="138">
        <v>2105</v>
      </c>
      <c r="F337" s="136" t="s">
        <v>731</v>
      </c>
      <c r="G337" s="142">
        <v>-1.5800000000000002E-2</v>
      </c>
      <c r="H337" s="140" t="str">
        <f t="shared" si="8"/>
        <v>1</v>
      </c>
    </row>
    <row r="338" spans="1:8" x14ac:dyDescent="0.3">
      <c r="A338" s="136" t="s">
        <v>732</v>
      </c>
      <c r="B338" s="141">
        <v>2153.75</v>
      </c>
      <c r="C338" s="138">
        <v>2184.4</v>
      </c>
      <c r="D338" s="138">
        <v>2215.4</v>
      </c>
      <c r="E338" s="138">
        <v>2135</v>
      </c>
      <c r="F338" s="136" t="s">
        <v>96</v>
      </c>
      <c r="G338" s="142">
        <v>-2.9999999999999997E-4</v>
      </c>
      <c r="H338" s="140" t="str">
        <f t="shared" si="8"/>
        <v>2</v>
      </c>
    </row>
    <row r="339" spans="1:8" x14ac:dyDescent="0.3">
      <c r="A339" s="136" t="s">
        <v>733</v>
      </c>
      <c r="B339" s="137">
        <v>2154.4499999999998</v>
      </c>
      <c r="C339" s="138">
        <v>2044.1</v>
      </c>
      <c r="D339" s="138">
        <v>2198</v>
      </c>
      <c r="E339" s="138">
        <v>2035</v>
      </c>
      <c r="F339" s="136" t="s">
        <v>734</v>
      </c>
      <c r="G339" s="139">
        <v>5.9700000000000003E-2</v>
      </c>
      <c r="H339" s="140" t="str">
        <f t="shared" si="8"/>
        <v>2</v>
      </c>
    </row>
    <row r="340" spans="1:8" x14ac:dyDescent="0.3">
      <c r="A340" s="136" t="s">
        <v>735</v>
      </c>
      <c r="B340" s="141">
        <v>2033.15</v>
      </c>
      <c r="C340" s="138">
        <v>2154.9499999999998</v>
      </c>
      <c r="D340" s="138">
        <v>2154.9499999999998</v>
      </c>
      <c r="E340" s="138">
        <v>2000</v>
      </c>
      <c r="F340" s="136" t="s">
        <v>736</v>
      </c>
      <c r="G340" s="142">
        <v>-2.41E-2</v>
      </c>
      <c r="H340" s="140" t="str">
        <f t="shared" si="8"/>
        <v>9</v>
      </c>
    </row>
    <row r="341" spans="1:8" x14ac:dyDescent="0.3">
      <c r="A341" s="136" t="s">
        <v>737</v>
      </c>
      <c r="B341" s="141">
        <v>2083.35</v>
      </c>
      <c r="C341" s="138">
        <v>2115</v>
      </c>
      <c r="D341" s="138">
        <v>2115</v>
      </c>
      <c r="E341" s="138">
        <v>2071.1</v>
      </c>
      <c r="F341" s="136" t="s">
        <v>738</v>
      </c>
      <c r="G341" s="142">
        <v>-7.4999999999999997E-3</v>
      </c>
      <c r="H341" s="140" t="str">
        <f t="shared" si="8"/>
        <v>7</v>
      </c>
    </row>
    <row r="342" spans="1:8" x14ac:dyDescent="0.3">
      <c r="A342" s="136" t="s">
        <v>739</v>
      </c>
      <c r="B342" s="141">
        <v>2099.1</v>
      </c>
      <c r="C342" s="138">
        <v>2147.8000000000002</v>
      </c>
      <c r="D342" s="138">
        <v>2167.8000000000002</v>
      </c>
      <c r="E342" s="138">
        <v>2088.0500000000002</v>
      </c>
      <c r="F342" s="136" t="s">
        <v>740</v>
      </c>
      <c r="G342" s="142">
        <v>-1.4E-2</v>
      </c>
      <c r="H342" s="140" t="str">
        <f t="shared" si="8"/>
        <v>1</v>
      </c>
    </row>
    <row r="343" spans="1:8" x14ac:dyDescent="0.3">
      <c r="A343" s="136" t="s">
        <v>741</v>
      </c>
      <c r="B343" s="141">
        <v>2128.8000000000002</v>
      </c>
      <c r="C343" s="138">
        <v>2190</v>
      </c>
      <c r="D343" s="138">
        <v>2199</v>
      </c>
      <c r="E343" s="138">
        <v>2112.1</v>
      </c>
      <c r="F343" s="136" t="s">
        <v>742</v>
      </c>
      <c r="G343" s="142">
        <v>-1.26E-2</v>
      </c>
      <c r="H343" s="140" t="str">
        <f t="shared" si="8"/>
        <v>1</v>
      </c>
    </row>
    <row r="344" spans="1:8" x14ac:dyDescent="0.3">
      <c r="A344" s="136" t="s">
        <v>743</v>
      </c>
      <c r="B344" s="141">
        <v>2155.9</v>
      </c>
      <c r="C344" s="138">
        <v>2184.1999999999998</v>
      </c>
      <c r="D344" s="138">
        <v>2184.75</v>
      </c>
      <c r="E344" s="138">
        <v>1763.35</v>
      </c>
      <c r="F344" s="136" t="s">
        <v>744</v>
      </c>
      <c r="G344" s="142">
        <v>-2.1899999999999999E-2</v>
      </c>
      <c r="H344" s="140" t="str">
        <f t="shared" si="8"/>
        <v>9</v>
      </c>
    </row>
    <row r="345" spans="1:8" x14ac:dyDescent="0.3">
      <c r="A345" s="136" t="s">
        <v>745</v>
      </c>
      <c r="B345" s="137">
        <v>2204.15</v>
      </c>
      <c r="C345" s="138">
        <v>2209</v>
      </c>
      <c r="D345" s="138">
        <v>2218.1</v>
      </c>
      <c r="E345" s="138">
        <v>2172</v>
      </c>
      <c r="F345" s="136" t="s">
        <v>746</v>
      </c>
      <c r="G345" s="139">
        <v>1.1000000000000001E-3</v>
      </c>
      <c r="H345" s="140" t="str">
        <f t="shared" si="8"/>
        <v>1</v>
      </c>
    </row>
    <row r="346" spans="1:8" x14ac:dyDescent="0.3">
      <c r="A346" s="136" t="s">
        <v>747</v>
      </c>
      <c r="B346" s="137">
        <v>2201.6999999999998</v>
      </c>
      <c r="C346" s="138">
        <v>2162.9499999999998</v>
      </c>
      <c r="D346" s="138">
        <v>2228</v>
      </c>
      <c r="E346" s="138">
        <v>2155.1999999999998</v>
      </c>
      <c r="F346" s="136" t="s">
        <v>149</v>
      </c>
      <c r="G346" s="139">
        <v>3.1600000000000003E-2</v>
      </c>
      <c r="H346" s="140" t="str">
        <f t="shared" si="8"/>
        <v>2</v>
      </c>
    </row>
    <row r="347" spans="1:8" x14ac:dyDescent="0.3">
      <c r="A347" s="136" t="s">
        <v>748</v>
      </c>
      <c r="B347" s="137">
        <v>2134.1999999999998</v>
      </c>
      <c r="C347" s="138">
        <v>2154</v>
      </c>
      <c r="D347" s="138">
        <v>2235.9499999999998</v>
      </c>
      <c r="E347" s="138">
        <v>2037.5</v>
      </c>
      <c r="F347" s="136" t="s">
        <v>749</v>
      </c>
      <c r="G347" s="139">
        <v>2.9000000000000001E-2</v>
      </c>
      <c r="H347" s="140" t="str">
        <f t="shared" si="8"/>
        <v>3</v>
      </c>
    </row>
    <row r="348" spans="1:8" x14ac:dyDescent="0.3">
      <c r="A348" s="136" t="s">
        <v>750</v>
      </c>
      <c r="B348" s="141">
        <v>2074.0500000000002</v>
      </c>
      <c r="C348" s="138">
        <v>2263.85</v>
      </c>
      <c r="D348" s="138">
        <v>2288.8000000000002</v>
      </c>
      <c r="E348" s="138">
        <v>2006</v>
      </c>
      <c r="F348" s="136" t="s">
        <v>751</v>
      </c>
      <c r="G348" s="142">
        <v>-8.2600000000000007E-2</v>
      </c>
      <c r="H348" s="140" t="str">
        <f t="shared" si="8"/>
        <v>3</v>
      </c>
    </row>
    <row r="349" spans="1:8" x14ac:dyDescent="0.3">
      <c r="A349" s="136" t="s">
        <v>752</v>
      </c>
      <c r="B349" s="137">
        <v>2260.8000000000002</v>
      </c>
      <c r="C349" s="138">
        <v>2003.9</v>
      </c>
      <c r="D349" s="138">
        <v>2404.85</v>
      </c>
      <c r="E349" s="138">
        <v>1995.2</v>
      </c>
      <c r="F349" s="136" t="s">
        <v>753</v>
      </c>
      <c r="G349" s="139">
        <v>0.12809999999999999</v>
      </c>
      <c r="H349" s="140" t="str">
        <f t="shared" si="8"/>
        <v>5</v>
      </c>
    </row>
    <row r="350" spans="1:8" x14ac:dyDescent="0.3">
      <c r="A350" s="136" t="s">
        <v>754</v>
      </c>
      <c r="B350" s="141">
        <v>2004.05</v>
      </c>
      <c r="C350" s="138">
        <v>2103.85</v>
      </c>
      <c r="D350" s="138">
        <v>2138</v>
      </c>
      <c r="E350" s="138">
        <v>1986.15</v>
      </c>
      <c r="F350" s="136" t="s">
        <v>755</v>
      </c>
      <c r="G350" s="142">
        <v>-2.29E-2</v>
      </c>
      <c r="H350" s="140" t="str">
        <f t="shared" si="8"/>
        <v>1</v>
      </c>
    </row>
    <row r="351" spans="1:8" x14ac:dyDescent="0.3">
      <c r="A351" s="136" t="s">
        <v>756</v>
      </c>
      <c r="B351" s="141">
        <v>2051.0500000000002</v>
      </c>
      <c r="C351" s="138">
        <v>2114</v>
      </c>
      <c r="D351" s="138">
        <v>2143.8000000000002</v>
      </c>
      <c r="E351" s="138">
        <v>2040</v>
      </c>
      <c r="F351" s="136" t="s">
        <v>715</v>
      </c>
      <c r="G351" s="142">
        <v>-4.4400000000000002E-2</v>
      </c>
      <c r="H351" s="140" t="str">
        <f t="shared" si="8"/>
        <v>1</v>
      </c>
    </row>
    <row r="352" spans="1:8" x14ac:dyDescent="0.3">
      <c r="A352" s="136" t="s">
        <v>757</v>
      </c>
      <c r="B352" s="141">
        <v>2146.3000000000002</v>
      </c>
      <c r="C352" s="138">
        <v>2230.9499999999998</v>
      </c>
      <c r="D352" s="138">
        <v>2269.85</v>
      </c>
      <c r="E352" s="138">
        <v>2126.4499999999998</v>
      </c>
      <c r="F352" s="136" t="s">
        <v>758</v>
      </c>
      <c r="G352" s="142">
        <v>-2.9000000000000001E-2</v>
      </c>
      <c r="H352" s="140" t="str">
        <f t="shared" si="8"/>
        <v>8</v>
      </c>
    </row>
    <row r="353" spans="1:8" x14ac:dyDescent="0.3">
      <c r="A353" s="136" t="s">
        <v>759</v>
      </c>
      <c r="B353" s="141">
        <v>2210.35</v>
      </c>
      <c r="C353" s="138">
        <v>2299.8000000000002</v>
      </c>
      <c r="D353" s="138">
        <v>2299.8000000000002</v>
      </c>
      <c r="E353" s="138">
        <v>2181</v>
      </c>
      <c r="F353" s="136" t="s">
        <v>483</v>
      </c>
      <c r="G353" s="142">
        <v>-4.8800000000000003E-2</v>
      </c>
      <c r="H353" s="140" t="str">
        <f t="shared" si="8"/>
        <v>1</v>
      </c>
    </row>
    <row r="354" spans="1:8" x14ac:dyDescent="0.3">
      <c r="A354" s="136" t="s">
        <v>760</v>
      </c>
      <c r="B354" s="141">
        <v>2323.85</v>
      </c>
      <c r="C354" s="138">
        <v>2364</v>
      </c>
      <c r="D354" s="138">
        <v>2378</v>
      </c>
      <c r="E354" s="138">
        <v>2305</v>
      </c>
      <c r="F354" s="136" t="s">
        <v>635</v>
      </c>
      <c r="G354" s="142">
        <v>-1.6799999999999999E-2</v>
      </c>
      <c r="H354" s="140" t="str">
        <f t="shared" si="8"/>
        <v>1</v>
      </c>
    </row>
    <row r="355" spans="1:8" x14ac:dyDescent="0.3">
      <c r="A355" s="136" t="s">
        <v>761</v>
      </c>
      <c r="B355" s="137">
        <v>2363.6</v>
      </c>
      <c r="C355" s="138">
        <v>2369.9</v>
      </c>
      <c r="D355" s="138">
        <v>2389</v>
      </c>
      <c r="E355" s="138">
        <v>2325</v>
      </c>
      <c r="F355" s="136" t="s">
        <v>762</v>
      </c>
      <c r="G355" s="139">
        <v>2.9999999999999997E-4</v>
      </c>
      <c r="H355" s="140" t="str">
        <f t="shared" si="8"/>
        <v>1</v>
      </c>
    </row>
    <row r="356" spans="1:8" x14ac:dyDescent="0.3">
      <c r="A356" s="136" t="s">
        <v>763</v>
      </c>
      <c r="B356" s="141">
        <v>2362.8000000000002</v>
      </c>
      <c r="C356" s="138">
        <v>2409.6999999999998</v>
      </c>
      <c r="D356" s="138">
        <v>2437</v>
      </c>
      <c r="E356" s="138">
        <v>2312.1</v>
      </c>
      <c r="F356" s="136" t="s">
        <v>764</v>
      </c>
      <c r="G356" s="142">
        <v>-1.55E-2</v>
      </c>
      <c r="H356" s="140" t="str">
        <f t="shared" si="8"/>
        <v>2</v>
      </c>
    </row>
    <row r="357" spans="1:8" x14ac:dyDescent="0.3">
      <c r="A357" s="136" t="s">
        <v>765</v>
      </c>
      <c r="B357" s="137">
        <v>2399.9499999999998</v>
      </c>
      <c r="C357" s="138">
        <v>2370.4</v>
      </c>
      <c r="D357" s="138">
        <v>2430</v>
      </c>
      <c r="E357" s="138">
        <v>2357.0500000000002</v>
      </c>
      <c r="F357" s="136" t="s">
        <v>766</v>
      </c>
      <c r="G357" s="139">
        <v>2.2800000000000001E-2</v>
      </c>
      <c r="H357" s="140" t="str">
        <f t="shared" si="8"/>
        <v>3</v>
      </c>
    </row>
    <row r="358" spans="1:8" x14ac:dyDescent="0.3">
      <c r="A358" s="136" t="s">
        <v>767</v>
      </c>
      <c r="B358" s="137">
        <v>2346.35</v>
      </c>
      <c r="C358" s="138">
        <v>2326</v>
      </c>
      <c r="D358" s="138">
        <v>2368.6</v>
      </c>
      <c r="E358" s="138">
        <v>2292.3000000000002</v>
      </c>
      <c r="F358" s="136" t="s">
        <v>768</v>
      </c>
      <c r="G358" s="139">
        <v>1.2800000000000001E-2</v>
      </c>
      <c r="H358" s="140" t="str">
        <f t="shared" si="8"/>
        <v>2</v>
      </c>
    </row>
    <row r="359" spans="1:8" x14ac:dyDescent="0.3">
      <c r="A359" s="136" t="s">
        <v>769</v>
      </c>
      <c r="B359" s="141">
        <v>2316.6</v>
      </c>
      <c r="C359" s="138">
        <v>2333</v>
      </c>
      <c r="D359" s="138">
        <v>2344.75</v>
      </c>
      <c r="E359" s="138">
        <v>2290.3000000000002</v>
      </c>
      <c r="F359" s="136" t="s">
        <v>168</v>
      </c>
      <c r="G359" s="142">
        <v>-1.1599999999999999E-2</v>
      </c>
      <c r="H359" s="140" t="str">
        <f t="shared" si="8"/>
        <v>2</v>
      </c>
    </row>
    <row r="360" spans="1:8" x14ac:dyDescent="0.3">
      <c r="A360" s="136" t="s">
        <v>770</v>
      </c>
      <c r="B360" s="137">
        <v>2343.9</v>
      </c>
      <c r="C360" s="138">
        <v>2315</v>
      </c>
      <c r="D360" s="138">
        <v>2358.4</v>
      </c>
      <c r="E360" s="138">
        <v>2289.5500000000002</v>
      </c>
      <c r="F360" s="136" t="s">
        <v>771</v>
      </c>
      <c r="G360" s="139">
        <v>2.1899999999999999E-2</v>
      </c>
      <c r="H360" s="140" t="str">
        <f t="shared" si="8"/>
        <v>1</v>
      </c>
    </row>
    <row r="361" spans="1:8" x14ac:dyDescent="0.3">
      <c r="A361" s="136" t="s">
        <v>772</v>
      </c>
      <c r="B361" s="141">
        <v>2293.6</v>
      </c>
      <c r="C361" s="138">
        <v>2200</v>
      </c>
      <c r="D361" s="138">
        <v>2333</v>
      </c>
      <c r="E361" s="138">
        <v>2200</v>
      </c>
      <c r="F361" s="136" t="s">
        <v>773</v>
      </c>
      <c r="G361" s="142">
        <v>-1.7999999999999999E-2</v>
      </c>
      <c r="H361" s="140" t="str">
        <f t="shared" si="8"/>
        <v>1</v>
      </c>
    </row>
    <row r="362" spans="1:8" x14ac:dyDescent="0.3">
      <c r="A362" s="136" t="s">
        <v>774</v>
      </c>
      <c r="B362" s="141">
        <v>2335.65</v>
      </c>
      <c r="C362" s="138">
        <v>2387.85</v>
      </c>
      <c r="D362" s="138">
        <v>2390</v>
      </c>
      <c r="E362" s="138">
        <v>2313.1</v>
      </c>
      <c r="F362" s="136" t="s">
        <v>775</v>
      </c>
      <c r="G362" s="142">
        <v>-8.6E-3</v>
      </c>
      <c r="H362" s="140" t="str">
        <f t="shared" si="8"/>
        <v>9</v>
      </c>
    </row>
    <row r="363" spans="1:8" x14ac:dyDescent="0.3">
      <c r="A363" s="136" t="s">
        <v>776</v>
      </c>
      <c r="B363" s="137">
        <v>2355.9499999999998</v>
      </c>
      <c r="C363" s="138">
        <v>2331</v>
      </c>
      <c r="D363" s="138">
        <v>2365.85</v>
      </c>
      <c r="E363" s="138">
        <v>2316.15</v>
      </c>
      <c r="F363" s="136" t="s">
        <v>777</v>
      </c>
      <c r="G363" s="139">
        <v>1.7299999999999999E-2</v>
      </c>
      <c r="H363" s="140" t="str">
        <f t="shared" si="8"/>
        <v>9</v>
      </c>
    </row>
    <row r="364" spans="1:8" x14ac:dyDescent="0.3">
      <c r="A364" s="136" t="s">
        <v>778</v>
      </c>
      <c r="B364" s="141">
        <v>2315.9</v>
      </c>
      <c r="C364" s="138">
        <v>2368</v>
      </c>
      <c r="D364" s="138">
        <v>2377.9499999999998</v>
      </c>
      <c r="E364" s="138">
        <v>2301.5500000000002</v>
      </c>
      <c r="F364" s="136" t="s">
        <v>740</v>
      </c>
      <c r="G364" s="142">
        <v>-7.7999999999999996E-3</v>
      </c>
      <c r="H364" s="140" t="str">
        <f t="shared" si="8"/>
        <v>1</v>
      </c>
    </row>
    <row r="365" spans="1:8" x14ac:dyDescent="0.3">
      <c r="A365" s="136" t="s">
        <v>779</v>
      </c>
      <c r="B365" s="141">
        <v>2334.0500000000002</v>
      </c>
      <c r="C365" s="138">
        <v>2370</v>
      </c>
      <c r="D365" s="138">
        <v>2378</v>
      </c>
      <c r="E365" s="138">
        <v>2316</v>
      </c>
      <c r="F365" s="136" t="s">
        <v>780</v>
      </c>
      <c r="G365" s="142">
        <v>-5.4999999999999997E-3</v>
      </c>
      <c r="H365" s="140" t="str">
        <f t="shared" si="8"/>
        <v>9</v>
      </c>
    </row>
    <row r="366" spans="1:8" x14ac:dyDescent="0.3">
      <c r="A366" s="136" t="s">
        <v>781</v>
      </c>
      <c r="B366" s="141">
        <v>2346.9499999999998</v>
      </c>
      <c r="C366" s="138">
        <v>2372.5</v>
      </c>
      <c r="D366" s="138">
        <v>2404.9</v>
      </c>
      <c r="E366" s="138">
        <v>2338.85</v>
      </c>
      <c r="F366" s="136" t="s">
        <v>782</v>
      </c>
      <c r="G366" s="142">
        <v>-1.18E-2</v>
      </c>
      <c r="H366" s="140" t="str">
        <f t="shared" si="8"/>
        <v>1</v>
      </c>
    </row>
    <row r="367" spans="1:8" x14ac:dyDescent="0.3">
      <c r="A367" s="136" t="s">
        <v>783</v>
      </c>
      <c r="B367" s="137">
        <v>2374.9</v>
      </c>
      <c r="C367" s="138">
        <v>2379.9</v>
      </c>
      <c r="D367" s="138">
        <v>2411.35</v>
      </c>
      <c r="E367" s="138">
        <v>2362.1</v>
      </c>
      <c r="F367" s="136" t="s">
        <v>784</v>
      </c>
      <c r="G367" s="139">
        <v>8.9999999999999993E-3</v>
      </c>
      <c r="H367" s="140" t="str">
        <f t="shared" si="8"/>
        <v>1</v>
      </c>
    </row>
    <row r="368" spans="1:8" x14ac:dyDescent="0.3">
      <c r="A368" s="136" t="s">
        <v>785</v>
      </c>
      <c r="B368" s="141">
        <v>2353.8000000000002</v>
      </c>
      <c r="C368" s="138">
        <v>2402.5</v>
      </c>
      <c r="D368" s="138">
        <v>2416.85</v>
      </c>
      <c r="E368" s="138">
        <v>2343</v>
      </c>
      <c r="F368" s="136" t="s">
        <v>786</v>
      </c>
      <c r="G368" s="142">
        <v>-1.23E-2</v>
      </c>
      <c r="H368" s="140" t="str">
        <f t="shared" si="8"/>
        <v>9</v>
      </c>
    </row>
    <row r="369" spans="1:8" x14ac:dyDescent="0.3">
      <c r="A369" s="136" t="s">
        <v>787</v>
      </c>
      <c r="B369" s="141">
        <v>2383.1</v>
      </c>
      <c r="C369" s="138">
        <v>2424.85</v>
      </c>
      <c r="D369" s="138">
        <v>2446.9</v>
      </c>
      <c r="E369" s="138">
        <v>2350.35</v>
      </c>
      <c r="F369" s="136" t="s">
        <v>325</v>
      </c>
      <c r="G369" s="142">
        <v>-4.1999999999999997E-3</v>
      </c>
      <c r="H369" s="140" t="str">
        <f t="shared" si="8"/>
        <v>1</v>
      </c>
    </row>
    <row r="370" spans="1:8" x14ac:dyDescent="0.3">
      <c r="A370" s="136" t="s">
        <v>788</v>
      </c>
      <c r="B370" s="141">
        <v>2393.1</v>
      </c>
      <c r="C370" s="138">
        <v>2431.5</v>
      </c>
      <c r="D370" s="138">
        <v>2431.5</v>
      </c>
      <c r="E370" s="138">
        <v>2375.1</v>
      </c>
      <c r="F370" s="136" t="s">
        <v>88</v>
      </c>
      <c r="G370" s="142">
        <v>-1.77E-2</v>
      </c>
      <c r="H370" s="140" t="str">
        <f t="shared" si="8"/>
        <v>1</v>
      </c>
    </row>
    <row r="371" spans="1:8" x14ac:dyDescent="0.3">
      <c r="A371" s="136" t="s">
        <v>789</v>
      </c>
      <c r="B371" s="137">
        <v>2436.1999999999998</v>
      </c>
      <c r="C371" s="138">
        <v>2372.4499999999998</v>
      </c>
      <c r="D371" s="138">
        <v>2450</v>
      </c>
      <c r="E371" s="138">
        <v>2365.0500000000002</v>
      </c>
      <c r="F371" s="136" t="s">
        <v>790</v>
      </c>
      <c r="G371" s="139">
        <v>4.2099999999999999E-2</v>
      </c>
      <c r="H371" s="140" t="str">
        <f t="shared" si="8"/>
        <v>3</v>
      </c>
    </row>
    <row r="372" spans="1:8" x14ac:dyDescent="0.3">
      <c r="A372" s="136" t="s">
        <v>791</v>
      </c>
      <c r="B372" s="141">
        <v>2337.85</v>
      </c>
      <c r="C372" s="138">
        <v>2300</v>
      </c>
      <c r="D372" s="138">
        <v>2375</v>
      </c>
      <c r="E372" s="138">
        <v>2265.4</v>
      </c>
      <c r="F372" s="136" t="s">
        <v>501</v>
      </c>
      <c r="G372" s="142">
        <v>-2.29E-2</v>
      </c>
      <c r="H372" s="140" t="str">
        <f t="shared" si="8"/>
        <v>1</v>
      </c>
    </row>
    <row r="373" spans="1:8" x14ac:dyDescent="0.3">
      <c r="A373" s="136" t="s">
        <v>792</v>
      </c>
      <c r="B373" s="137">
        <v>2392.75</v>
      </c>
      <c r="C373" s="138">
        <v>2392</v>
      </c>
      <c r="D373" s="138">
        <v>2429.6999999999998</v>
      </c>
      <c r="E373" s="138">
        <v>2376.0500000000002</v>
      </c>
      <c r="F373" s="136" t="s">
        <v>300</v>
      </c>
      <c r="G373" s="139">
        <v>1.03E-2</v>
      </c>
      <c r="H373" s="140" t="str">
        <f t="shared" si="8"/>
        <v>1</v>
      </c>
    </row>
    <row r="374" spans="1:8" x14ac:dyDescent="0.3">
      <c r="A374" s="136" t="s">
        <v>793</v>
      </c>
      <c r="B374" s="137">
        <v>2368.3000000000002</v>
      </c>
      <c r="C374" s="138">
        <v>2358</v>
      </c>
      <c r="D374" s="138">
        <v>2432.9499999999998</v>
      </c>
      <c r="E374" s="138">
        <v>2316.6</v>
      </c>
      <c r="F374" s="136" t="s">
        <v>794</v>
      </c>
      <c r="G374" s="139">
        <v>4.0000000000000001E-3</v>
      </c>
      <c r="H374" s="140" t="str">
        <f t="shared" si="8"/>
        <v>2</v>
      </c>
    </row>
    <row r="375" spans="1:8" x14ac:dyDescent="0.3">
      <c r="A375" s="136" t="s">
        <v>795</v>
      </c>
      <c r="B375" s="141">
        <v>2358.85</v>
      </c>
      <c r="C375" s="138">
        <v>2412</v>
      </c>
      <c r="D375" s="138">
        <v>2412.9</v>
      </c>
      <c r="E375" s="138">
        <v>2294</v>
      </c>
      <c r="F375" s="136" t="s">
        <v>439</v>
      </c>
      <c r="G375" s="142">
        <v>-2.24E-2</v>
      </c>
      <c r="H375" s="140" t="str">
        <f t="shared" si="8"/>
        <v>3</v>
      </c>
    </row>
    <row r="376" spans="1:8" x14ac:dyDescent="0.3">
      <c r="A376" s="136" t="s">
        <v>796</v>
      </c>
      <c r="B376" s="141">
        <v>2412.9</v>
      </c>
      <c r="C376" s="138">
        <v>2547</v>
      </c>
      <c r="D376" s="138">
        <v>2572</v>
      </c>
      <c r="E376" s="138">
        <v>2347</v>
      </c>
      <c r="F376" s="136" t="s">
        <v>797</v>
      </c>
      <c r="G376" s="142">
        <v>-4.24E-2</v>
      </c>
      <c r="H376" s="140" t="str">
        <f t="shared" si="8"/>
        <v>5</v>
      </c>
    </row>
    <row r="377" spans="1:8" x14ac:dyDescent="0.3">
      <c r="A377" s="136" t="s">
        <v>798</v>
      </c>
      <c r="B377" s="137">
        <v>2519.75</v>
      </c>
      <c r="C377" s="138">
        <v>2450</v>
      </c>
      <c r="D377" s="138">
        <v>2560</v>
      </c>
      <c r="E377" s="138">
        <v>2442.1</v>
      </c>
      <c r="F377" s="136" t="s">
        <v>799</v>
      </c>
      <c r="G377" s="139">
        <v>4.4999999999999998E-2</v>
      </c>
      <c r="H377" s="140" t="str">
        <f t="shared" si="8"/>
        <v>4</v>
      </c>
    </row>
    <row r="378" spans="1:8" x14ac:dyDescent="0.3">
      <c r="A378" s="136" t="s">
        <v>800</v>
      </c>
      <c r="B378" s="137">
        <v>2411.35</v>
      </c>
      <c r="C378" s="138">
        <v>2315</v>
      </c>
      <c r="D378" s="138">
        <v>2484</v>
      </c>
      <c r="E378" s="138">
        <v>2315</v>
      </c>
      <c r="F378" s="136" t="s">
        <v>801</v>
      </c>
      <c r="G378" s="139">
        <v>5.0099999999999999E-2</v>
      </c>
      <c r="H378" s="140" t="str">
        <f t="shared" si="8"/>
        <v>7</v>
      </c>
    </row>
    <row r="379" spans="1:8" x14ac:dyDescent="0.3">
      <c r="A379" s="136" t="s">
        <v>802</v>
      </c>
      <c r="B379" s="137">
        <v>2296.35</v>
      </c>
      <c r="C379" s="138">
        <v>2227.6999999999998</v>
      </c>
      <c r="D379" s="138">
        <v>2343.6999999999998</v>
      </c>
      <c r="E379" s="138">
        <v>2201</v>
      </c>
      <c r="F379" s="136" t="s">
        <v>803</v>
      </c>
      <c r="G379" s="139">
        <v>3.1099999999999999E-2</v>
      </c>
      <c r="H379" s="140" t="str">
        <f t="shared" si="8"/>
        <v>2</v>
      </c>
    </row>
    <row r="380" spans="1:8" x14ac:dyDescent="0.3">
      <c r="A380" s="136" t="s">
        <v>804</v>
      </c>
      <c r="B380" s="137">
        <v>2227.0500000000002</v>
      </c>
      <c r="C380" s="138">
        <v>2223.3000000000002</v>
      </c>
      <c r="D380" s="138">
        <v>2256.4499999999998</v>
      </c>
      <c r="E380" s="138">
        <v>2207.15</v>
      </c>
      <c r="F380" s="136" t="s">
        <v>784</v>
      </c>
      <c r="G380" s="139">
        <v>4.0000000000000001E-3</v>
      </c>
      <c r="H380" s="140" t="str">
        <f t="shared" si="8"/>
        <v>1</v>
      </c>
    </row>
    <row r="381" spans="1:8" x14ac:dyDescent="0.3">
      <c r="A381" s="136" t="s">
        <v>805</v>
      </c>
      <c r="B381" s="137">
        <v>2218.1999999999998</v>
      </c>
      <c r="C381" s="138">
        <v>2188.85</v>
      </c>
      <c r="D381" s="138">
        <v>2227.8000000000002</v>
      </c>
      <c r="E381" s="138">
        <v>2174.15</v>
      </c>
      <c r="F381" s="136" t="s">
        <v>644</v>
      </c>
      <c r="G381" s="139">
        <v>1.9400000000000001E-2</v>
      </c>
      <c r="H381" s="140" t="str">
        <f t="shared" si="8"/>
        <v>1</v>
      </c>
    </row>
    <row r="382" spans="1:8" x14ac:dyDescent="0.3">
      <c r="A382" s="136" t="s">
        <v>806</v>
      </c>
      <c r="B382" s="137">
        <v>2176</v>
      </c>
      <c r="C382" s="138">
        <v>2170</v>
      </c>
      <c r="D382" s="138">
        <v>2195</v>
      </c>
      <c r="E382" s="138">
        <v>2152.15</v>
      </c>
      <c r="F382" s="136" t="s">
        <v>807</v>
      </c>
      <c r="G382" s="139">
        <v>5.1000000000000004E-3</v>
      </c>
      <c r="H382" s="140" t="str">
        <f t="shared" si="8"/>
        <v>5</v>
      </c>
    </row>
    <row r="383" spans="1:8" x14ac:dyDescent="0.3">
      <c r="A383" s="136" t="s">
        <v>808</v>
      </c>
      <c r="B383" s="141">
        <v>2164.9</v>
      </c>
      <c r="C383" s="138">
        <v>2180</v>
      </c>
      <c r="D383" s="138">
        <v>2194.85</v>
      </c>
      <c r="E383" s="138">
        <v>2155.0500000000002</v>
      </c>
      <c r="F383" s="136" t="s">
        <v>809</v>
      </c>
      <c r="G383" s="142">
        <v>0</v>
      </c>
      <c r="H383" s="140" t="str">
        <f t="shared" si="8"/>
        <v>7</v>
      </c>
    </row>
    <row r="384" spans="1:8" x14ac:dyDescent="0.3">
      <c r="A384" s="136" t="s">
        <v>810</v>
      </c>
      <c r="B384" s="141">
        <v>2164.9499999999998</v>
      </c>
      <c r="C384" s="138">
        <v>2184.9</v>
      </c>
      <c r="D384" s="138">
        <v>2198</v>
      </c>
      <c r="E384" s="138">
        <v>2151</v>
      </c>
      <c r="F384" s="136" t="s">
        <v>811</v>
      </c>
      <c r="G384" s="142">
        <v>-1E-4</v>
      </c>
      <c r="H384" s="140" t="str">
        <f t="shared" si="8"/>
        <v>9</v>
      </c>
    </row>
    <row r="385" spans="1:8" x14ac:dyDescent="0.3">
      <c r="A385" s="136" t="s">
        <v>812</v>
      </c>
      <c r="B385" s="137">
        <v>2165.1999999999998</v>
      </c>
      <c r="C385" s="138">
        <v>2108.5</v>
      </c>
      <c r="D385" s="138">
        <v>2183</v>
      </c>
      <c r="E385" s="138">
        <v>2106.25</v>
      </c>
      <c r="F385" s="136" t="s">
        <v>139</v>
      </c>
      <c r="G385" s="139">
        <v>2.8000000000000001E-2</v>
      </c>
      <c r="H385" s="140" t="str">
        <f t="shared" si="8"/>
        <v>1</v>
      </c>
    </row>
    <row r="386" spans="1:8" x14ac:dyDescent="0.3">
      <c r="A386" s="136" t="s">
        <v>813</v>
      </c>
      <c r="B386" s="141">
        <v>2106.1999999999998</v>
      </c>
      <c r="C386" s="138">
        <v>2201.65</v>
      </c>
      <c r="D386" s="138">
        <v>2209.85</v>
      </c>
      <c r="E386" s="138">
        <v>2070</v>
      </c>
      <c r="F386" s="136" t="s">
        <v>814</v>
      </c>
      <c r="G386" s="142">
        <v>-3.8699999999999998E-2</v>
      </c>
      <c r="H386" s="140" t="str">
        <f t="shared" si="8"/>
        <v>1</v>
      </c>
    </row>
    <row r="387" spans="1:8" x14ac:dyDescent="0.3">
      <c r="A387" s="136" t="s">
        <v>815</v>
      </c>
      <c r="B387" s="141">
        <v>2190.9499999999998</v>
      </c>
      <c r="C387" s="138">
        <v>2234.75</v>
      </c>
      <c r="D387" s="138">
        <v>2277.75</v>
      </c>
      <c r="E387" s="138">
        <v>2160.0500000000002</v>
      </c>
      <c r="F387" s="136" t="s">
        <v>245</v>
      </c>
      <c r="G387" s="142">
        <v>-6.1999999999999998E-3</v>
      </c>
      <c r="H387" s="140" t="str">
        <f t="shared" ref="H387:H450" si="9">LEFT(F387,1)</f>
        <v>2</v>
      </c>
    </row>
    <row r="388" spans="1:8" x14ac:dyDescent="0.3">
      <c r="A388" s="136" t="s">
        <v>816</v>
      </c>
      <c r="B388" s="141">
        <v>2204.6</v>
      </c>
      <c r="C388" s="138">
        <v>2300</v>
      </c>
      <c r="D388" s="138">
        <v>2311.65</v>
      </c>
      <c r="E388" s="138">
        <v>2169</v>
      </c>
      <c r="F388" s="136" t="s">
        <v>493</v>
      </c>
      <c r="G388" s="142">
        <v>-3.9899999999999998E-2</v>
      </c>
      <c r="H388" s="140" t="str">
        <f t="shared" si="9"/>
        <v>2</v>
      </c>
    </row>
    <row r="389" spans="1:8" x14ac:dyDescent="0.3">
      <c r="A389" s="136" t="s">
        <v>817</v>
      </c>
      <c r="B389" s="137">
        <v>2296.15</v>
      </c>
      <c r="C389" s="138">
        <v>2285.1</v>
      </c>
      <c r="D389" s="138">
        <v>2317.85</v>
      </c>
      <c r="E389" s="138">
        <v>2250.1999999999998</v>
      </c>
      <c r="F389" s="136" t="s">
        <v>564</v>
      </c>
      <c r="G389" s="139">
        <v>9.9000000000000008E-3</v>
      </c>
      <c r="H389" s="140" t="str">
        <f t="shared" si="9"/>
        <v>1</v>
      </c>
    </row>
    <row r="390" spans="1:8" x14ac:dyDescent="0.3">
      <c r="A390" s="136" t="s">
        <v>818</v>
      </c>
      <c r="B390" s="137">
        <v>2273.6999999999998</v>
      </c>
      <c r="C390" s="138">
        <v>2190</v>
      </c>
      <c r="D390" s="138">
        <v>2290.9499999999998</v>
      </c>
      <c r="E390" s="138">
        <v>2170.8000000000002</v>
      </c>
      <c r="F390" s="136" t="s">
        <v>819</v>
      </c>
      <c r="G390" s="139">
        <v>4.5499999999999999E-2</v>
      </c>
      <c r="H390" s="140" t="str">
        <f t="shared" si="9"/>
        <v>2</v>
      </c>
    </row>
    <row r="391" spans="1:8" x14ac:dyDescent="0.3">
      <c r="A391" s="136" t="s">
        <v>820</v>
      </c>
      <c r="B391" s="137">
        <v>2174.6999999999998</v>
      </c>
      <c r="C391" s="138">
        <v>2155.1</v>
      </c>
      <c r="D391" s="138">
        <v>2231.9499999999998</v>
      </c>
      <c r="E391" s="138">
        <v>2150.15</v>
      </c>
      <c r="F391" s="136" t="s">
        <v>821</v>
      </c>
      <c r="G391" s="139">
        <v>1.43E-2</v>
      </c>
      <c r="H391" s="140" t="str">
        <f t="shared" si="9"/>
        <v>1</v>
      </c>
    </row>
    <row r="392" spans="1:8" x14ac:dyDescent="0.3">
      <c r="A392" s="136" t="s">
        <v>822</v>
      </c>
      <c r="B392" s="137">
        <v>2143.9499999999998</v>
      </c>
      <c r="C392" s="138">
        <v>2117</v>
      </c>
      <c r="D392" s="138">
        <v>2159</v>
      </c>
      <c r="E392" s="138">
        <v>2110.0500000000002</v>
      </c>
      <c r="F392" s="136" t="s">
        <v>715</v>
      </c>
      <c r="G392" s="139">
        <v>2.1299999999999999E-2</v>
      </c>
      <c r="H392" s="140" t="str">
        <f t="shared" si="9"/>
        <v>1</v>
      </c>
    </row>
    <row r="393" spans="1:8" x14ac:dyDescent="0.3">
      <c r="A393" s="136" t="s">
        <v>823</v>
      </c>
      <c r="B393" s="141">
        <v>2099.1999999999998</v>
      </c>
      <c r="C393" s="138">
        <v>2105</v>
      </c>
      <c r="D393" s="138">
        <v>2114.1999999999998</v>
      </c>
      <c r="E393" s="138">
        <v>2090</v>
      </c>
      <c r="F393" s="136" t="s">
        <v>824</v>
      </c>
      <c r="G393" s="142">
        <v>-2.0999999999999999E-3</v>
      </c>
      <c r="H393" s="140" t="str">
        <f t="shared" si="9"/>
        <v>8</v>
      </c>
    </row>
    <row r="394" spans="1:8" x14ac:dyDescent="0.3">
      <c r="A394" s="136" t="s">
        <v>825</v>
      </c>
      <c r="B394" s="141">
        <v>2103.65</v>
      </c>
      <c r="C394" s="138">
        <v>2144</v>
      </c>
      <c r="D394" s="138">
        <v>2148</v>
      </c>
      <c r="E394" s="138">
        <v>2085.25</v>
      </c>
      <c r="F394" s="136" t="s">
        <v>715</v>
      </c>
      <c r="G394" s="142">
        <v>-1.5900000000000001E-2</v>
      </c>
      <c r="H394" s="140" t="str">
        <f t="shared" si="9"/>
        <v>1</v>
      </c>
    </row>
    <row r="395" spans="1:8" x14ac:dyDescent="0.3">
      <c r="A395" s="136" t="s">
        <v>826</v>
      </c>
      <c r="B395" s="137">
        <v>2137.6</v>
      </c>
      <c r="C395" s="138">
        <v>2124.85</v>
      </c>
      <c r="D395" s="138">
        <v>2160</v>
      </c>
      <c r="E395" s="138">
        <v>2115.75</v>
      </c>
      <c r="F395" s="136" t="s">
        <v>525</v>
      </c>
      <c r="G395" s="139">
        <v>8.0999999999999996E-3</v>
      </c>
      <c r="H395" s="140" t="str">
        <f t="shared" si="9"/>
        <v>1</v>
      </c>
    </row>
    <row r="396" spans="1:8" x14ac:dyDescent="0.3">
      <c r="A396" s="136" t="s">
        <v>827</v>
      </c>
      <c r="B396" s="137">
        <v>2120.4499999999998</v>
      </c>
      <c r="C396" s="138">
        <v>2125</v>
      </c>
      <c r="D396" s="138">
        <v>2134</v>
      </c>
      <c r="E396" s="138">
        <v>2095.1</v>
      </c>
      <c r="F396" s="136" t="s">
        <v>828</v>
      </c>
      <c r="G396" s="139">
        <v>5.1000000000000004E-3</v>
      </c>
      <c r="H396" s="140" t="str">
        <f t="shared" si="9"/>
        <v>1</v>
      </c>
    </row>
    <row r="397" spans="1:8" x14ac:dyDescent="0.3">
      <c r="A397" s="136" t="s">
        <v>829</v>
      </c>
      <c r="B397" s="137">
        <v>2109.75</v>
      </c>
      <c r="C397" s="138">
        <v>2091</v>
      </c>
      <c r="D397" s="138">
        <v>2127</v>
      </c>
      <c r="E397" s="138">
        <v>2063.15</v>
      </c>
      <c r="F397" s="136" t="s">
        <v>830</v>
      </c>
      <c r="G397" s="139">
        <v>1.2200000000000001E-2</v>
      </c>
      <c r="H397" s="140" t="str">
        <f t="shared" si="9"/>
        <v>1</v>
      </c>
    </row>
    <row r="398" spans="1:8" x14ac:dyDescent="0.3">
      <c r="A398" s="136" t="s">
        <v>831</v>
      </c>
      <c r="B398" s="141">
        <v>2084.3000000000002</v>
      </c>
      <c r="C398" s="138">
        <v>2134.85</v>
      </c>
      <c r="D398" s="138">
        <v>2146</v>
      </c>
      <c r="E398" s="138">
        <v>2056</v>
      </c>
      <c r="F398" s="136" t="s">
        <v>832</v>
      </c>
      <c r="G398" s="142">
        <v>-1.17E-2</v>
      </c>
      <c r="H398" s="140" t="str">
        <f t="shared" si="9"/>
        <v>1</v>
      </c>
    </row>
    <row r="399" spans="1:8" x14ac:dyDescent="0.3">
      <c r="A399" s="136" t="s">
        <v>833</v>
      </c>
      <c r="B399" s="137">
        <v>2109</v>
      </c>
      <c r="C399" s="138">
        <v>2074</v>
      </c>
      <c r="D399" s="138">
        <v>2118</v>
      </c>
      <c r="E399" s="138">
        <v>2070.5500000000002</v>
      </c>
      <c r="F399" s="136" t="s">
        <v>367</v>
      </c>
      <c r="G399" s="139">
        <v>7.4999999999999997E-3</v>
      </c>
      <c r="H399" s="140" t="str">
        <f t="shared" si="9"/>
        <v>2</v>
      </c>
    </row>
    <row r="400" spans="1:8" x14ac:dyDescent="0.3">
      <c r="A400" s="136" t="s">
        <v>834</v>
      </c>
      <c r="B400" s="137">
        <v>2093.25</v>
      </c>
      <c r="C400" s="138">
        <v>2104.6999999999998</v>
      </c>
      <c r="D400" s="138">
        <v>2132.6</v>
      </c>
      <c r="E400" s="138">
        <v>2072.65</v>
      </c>
      <c r="F400" s="136" t="s">
        <v>835</v>
      </c>
      <c r="G400" s="139">
        <v>9.9000000000000008E-3</v>
      </c>
      <c r="H400" s="140" t="str">
        <f t="shared" si="9"/>
        <v>3</v>
      </c>
    </row>
    <row r="401" spans="1:8" x14ac:dyDescent="0.3">
      <c r="A401" s="136" t="s">
        <v>836</v>
      </c>
      <c r="B401" s="141">
        <v>2072.65</v>
      </c>
      <c r="C401" s="138">
        <v>2115.0500000000002</v>
      </c>
      <c r="D401" s="138">
        <v>2175</v>
      </c>
      <c r="E401" s="138">
        <v>2024.2</v>
      </c>
      <c r="F401" s="136" t="s">
        <v>837</v>
      </c>
      <c r="G401" s="142">
        <v>-6.8999999999999999E-3</v>
      </c>
      <c r="H401" s="140" t="str">
        <f t="shared" si="9"/>
        <v>1</v>
      </c>
    </row>
    <row r="402" spans="1:8" x14ac:dyDescent="0.3">
      <c r="A402" s="136" t="s">
        <v>838</v>
      </c>
      <c r="B402" s="141">
        <v>2087</v>
      </c>
      <c r="C402" s="138">
        <v>2160</v>
      </c>
      <c r="D402" s="138">
        <v>2188</v>
      </c>
      <c r="E402" s="138">
        <v>1931</v>
      </c>
      <c r="F402" s="136" t="s">
        <v>839</v>
      </c>
      <c r="G402" s="142">
        <v>-8.3999999999999995E-3</v>
      </c>
      <c r="H402" s="140" t="str">
        <f t="shared" si="9"/>
        <v>8</v>
      </c>
    </row>
    <row r="403" spans="1:8" x14ac:dyDescent="0.3">
      <c r="A403" s="136" t="s">
        <v>840</v>
      </c>
      <c r="B403" s="141">
        <v>2104.75</v>
      </c>
      <c r="C403" s="138">
        <v>2328</v>
      </c>
      <c r="D403" s="138">
        <v>2384</v>
      </c>
      <c r="E403" s="138">
        <v>2085</v>
      </c>
      <c r="F403" s="136" t="s">
        <v>841</v>
      </c>
      <c r="G403" s="142">
        <v>-8.2799999999999999E-2</v>
      </c>
      <c r="H403" s="140" t="str">
        <f t="shared" si="9"/>
        <v>6</v>
      </c>
    </row>
    <row r="404" spans="1:8" x14ac:dyDescent="0.3">
      <c r="A404" s="136" t="s">
        <v>842</v>
      </c>
      <c r="B404" s="137">
        <v>2294.75</v>
      </c>
      <c r="C404" s="138">
        <v>2229.9499999999998</v>
      </c>
      <c r="D404" s="138">
        <v>2374</v>
      </c>
      <c r="E404" s="138">
        <v>2224.15</v>
      </c>
      <c r="F404" s="136" t="s">
        <v>843</v>
      </c>
      <c r="G404" s="139">
        <v>3.9600000000000003E-2</v>
      </c>
      <c r="H404" s="140" t="str">
        <f t="shared" si="9"/>
        <v>8</v>
      </c>
    </row>
    <row r="405" spans="1:8" x14ac:dyDescent="0.3">
      <c r="A405" s="136" t="s">
        <v>844</v>
      </c>
      <c r="B405" s="137">
        <v>2207.35</v>
      </c>
      <c r="C405" s="138">
        <v>1918.5</v>
      </c>
      <c r="D405" s="138">
        <v>2263.65</v>
      </c>
      <c r="E405" s="138">
        <v>1910.8</v>
      </c>
      <c r="F405" s="136" t="s">
        <v>306</v>
      </c>
      <c r="G405" s="139">
        <v>0.14910000000000001</v>
      </c>
      <c r="H405" s="140" t="str">
        <f t="shared" si="9"/>
        <v>7</v>
      </c>
    </row>
    <row r="406" spans="1:8" x14ac:dyDescent="0.3">
      <c r="A406" s="136" t="s">
        <v>845</v>
      </c>
      <c r="B406" s="137">
        <v>1921</v>
      </c>
      <c r="C406" s="138">
        <v>1926.7</v>
      </c>
      <c r="D406" s="138">
        <v>1927</v>
      </c>
      <c r="E406" s="138">
        <v>1893</v>
      </c>
      <c r="F406" s="136" t="s">
        <v>846</v>
      </c>
      <c r="G406" s="139">
        <v>5.8999999999999999E-3</v>
      </c>
      <c r="H406" s="140" t="str">
        <f t="shared" si="9"/>
        <v>3</v>
      </c>
    </row>
    <row r="407" spans="1:8" x14ac:dyDescent="0.3">
      <c r="A407" s="136" t="s">
        <v>847</v>
      </c>
      <c r="B407" s="137">
        <v>1909.7</v>
      </c>
      <c r="C407" s="138">
        <v>1920.2</v>
      </c>
      <c r="D407" s="138">
        <v>1929.6</v>
      </c>
      <c r="E407" s="138">
        <v>1892.55</v>
      </c>
      <c r="F407" s="136" t="s">
        <v>848</v>
      </c>
      <c r="G407" s="139">
        <v>3.2000000000000002E-3</v>
      </c>
      <c r="H407" s="140" t="str">
        <f t="shared" si="9"/>
        <v>3</v>
      </c>
    </row>
    <row r="408" spans="1:8" x14ac:dyDescent="0.3">
      <c r="A408" s="136" t="s">
        <v>849</v>
      </c>
      <c r="B408" s="137">
        <v>1903.7</v>
      </c>
      <c r="C408" s="138">
        <v>1876</v>
      </c>
      <c r="D408" s="138">
        <v>1909</v>
      </c>
      <c r="E408" s="138">
        <v>1870</v>
      </c>
      <c r="F408" s="136" t="s">
        <v>850</v>
      </c>
      <c r="G408" s="139">
        <v>1.4500000000000001E-2</v>
      </c>
      <c r="H408" s="140" t="str">
        <f t="shared" si="9"/>
        <v>4</v>
      </c>
    </row>
    <row r="409" spans="1:8" x14ac:dyDescent="0.3">
      <c r="A409" s="136" t="s">
        <v>851</v>
      </c>
      <c r="B409" s="141">
        <v>1876.4</v>
      </c>
      <c r="C409" s="138">
        <v>1915</v>
      </c>
      <c r="D409" s="138">
        <v>1915</v>
      </c>
      <c r="E409" s="138">
        <v>1861.4</v>
      </c>
      <c r="F409" s="136" t="s">
        <v>852</v>
      </c>
      <c r="G409" s="142">
        <v>-3.8E-3</v>
      </c>
      <c r="H409" s="140" t="str">
        <f t="shared" si="9"/>
        <v>6</v>
      </c>
    </row>
    <row r="410" spans="1:8" x14ac:dyDescent="0.3">
      <c r="A410" s="136" t="s">
        <v>853</v>
      </c>
      <c r="B410" s="141">
        <v>1883.6</v>
      </c>
      <c r="C410" s="138">
        <v>1979.7</v>
      </c>
      <c r="D410" s="138">
        <v>1989.9</v>
      </c>
      <c r="E410" s="138">
        <v>1860.1</v>
      </c>
      <c r="F410" s="136" t="s">
        <v>128</v>
      </c>
      <c r="G410" s="142">
        <v>-4.0800000000000003E-2</v>
      </c>
      <c r="H410" s="140" t="str">
        <f t="shared" si="9"/>
        <v>1</v>
      </c>
    </row>
    <row r="411" spans="1:8" x14ac:dyDescent="0.3">
      <c r="A411" s="136" t="s">
        <v>854</v>
      </c>
      <c r="B411" s="137">
        <v>1963.65</v>
      </c>
      <c r="C411" s="138">
        <v>1928</v>
      </c>
      <c r="D411" s="138">
        <v>1978.9</v>
      </c>
      <c r="E411" s="138">
        <v>1902</v>
      </c>
      <c r="F411" s="136" t="s">
        <v>855</v>
      </c>
      <c r="G411" s="139">
        <v>1.7600000000000001E-2</v>
      </c>
      <c r="H411" s="140" t="str">
        <f t="shared" si="9"/>
        <v>1</v>
      </c>
    </row>
    <row r="412" spans="1:8" x14ac:dyDescent="0.3">
      <c r="A412" s="136" t="s">
        <v>856</v>
      </c>
      <c r="B412" s="137">
        <v>1929.6</v>
      </c>
      <c r="C412" s="138">
        <v>1908</v>
      </c>
      <c r="D412" s="138">
        <v>1938</v>
      </c>
      <c r="E412" s="138">
        <v>1901.85</v>
      </c>
      <c r="F412" s="136" t="s">
        <v>784</v>
      </c>
      <c r="G412" s="139">
        <v>1.47E-2</v>
      </c>
      <c r="H412" s="140" t="str">
        <f t="shared" si="9"/>
        <v>1</v>
      </c>
    </row>
    <row r="413" spans="1:8" x14ac:dyDescent="0.3">
      <c r="A413" s="136" t="s">
        <v>857</v>
      </c>
      <c r="B413" s="141">
        <v>1901.7</v>
      </c>
      <c r="C413" s="138">
        <v>1880.05</v>
      </c>
      <c r="D413" s="138">
        <v>1946.65</v>
      </c>
      <c r="E413" s="138">
        <v>1861.25</v>
      </c>
      <c r="F413" s="136" t="s">
        <v>644</v>
      </c>
      <c r="G413" s="142">
        <v>-4.3E-3</v>
      </c>
      <c r="H413" s="140" t="str">
        <f t="shared" si="9"/>
        <v>1</v>
      </c>
    </row>
    <row r="414" spans="1:8" x14ac:dyDescent="0.3">
      <c r="A414" s="136" t="s">
        <v>858</v>
      </c>
      <c r="B414" s="141">
        <v>1909.85</v>
      </c>
      <c r="C414" s="138">
        <v>1909</v>
      </c>
      <c r="D414" s="138">
        <v>1920</v>
      </c>
      <c r="E414" s="138">
        <v>1871.1</v>
      </c>
      <c r="F414" s="136" t="s">
        <v>859</v>
      </c>
      <c r="G414" s="142">
        <v>-4.1000000000000003E-3</v>
      </c>
      <c r="H414" s="140" t="str">
        <f t="shared" si="9"/>
        <v>9</v>
      </c>
    </row>
    <row r="415" spans="1:8" x14ac:dyDescent="0.3">
      <c r="A415" s="136" t="s">
        <v>860</v>
      </c>
      <c r="B415" s="137">
        <v>1917.65</v>
      </c>
      <c r="C415" s="138">
        <v>1880</v>
      </c>
      <c r="D415" s="138">
        <v>1925</v>
      </c>
      <c r="E415" s="138">
        <v>1875.05</v>
      </c>
      <c r="F415" s="136" t="s">
        <v>91</v>
      </c>
      <c r="G415" s="139">
        <v>3.2300000000000002E-2</v>
      </c>
      <c r="H415" s="140" t="str">
        <f t="shared" si="9"/>
        <v>1</v>
      </c>
    </row>
    <row r="416" spans="1:8" x14ac:dyDescent="0.3">
      <c r="A416" s="136" t="s">
        <v>861</v>
      </c>
      <c r="B416" s="137">
        <v>1857.6</v>
      </c>
      <c r="C416" s="138">
        <v>1810</v>
      </c>
      <c r="D416" s="138">
        <v>1867.5</v>
      </c>
      <c r="E416" s="138">
        <v>1802.55</v>
      </c>
      <c r="F416" s="136" t="s">
        <v>814</v>
      </c>
      <c r="G416" s="139">
        <v>3.39E-2</v>
      </c>
      <c r="H416" s="140" t="str">
        <f t="shared" si="9"/>
        <v>1</v>
      </c>
    </row>
    <row r="417" spans="1:8" x14ac:dyDescent="0.3">
      <c r="A417" s="136" t="s">
        <v>862</v>
      </c>
      <c r="B417" s="137">
        <v>1796.75</v>
      </c>
      <c r="C417" s="138">
        <v>1750</v>
      </c>
      <c r="D417" s="138">
        <v>1809.9</v>
      </c>
      <c r="E417" s="138">
        <v>1732</v>
      </c>
      <c r="F417" s="136" t="s">
        <v>157</v>
      </c>
      <c r="G417" s="139">
        <v>3.49E-2</v>
      </c>
      <c r="H417" s="140" t="str">
        <f t="shared" si="9"/>
        <v>1</v>
      </c>
    </row>
    <row r="418" spans="1:8" x14ac:dyDescent="0.3">
      <c r="A418" s="136" t="s">
        <v>863</v>
      </c>
      <c r="B418" s="141">
        <v>1736.1</v>
      </c>
      <c r="C418" s="138">
        <v>1779.1</v>
      </c>
      <c r="D418" s="138">
        <v>1793.6</v>
      </c>
      <c r="E418" s="138">
        <v>1720.05</v>
      </c>
      <c r="F418" s="136" t="s">
        <v>864</v>
      </c>
      <c r="G418" s="142">
        <v>-4.0399999999999998E-2</v>
      </c>
      <c r="H418" s="140" t="str">
        <f t="shared" si="9"/>
        <v>1</v>
      </c>
    </row>
    <row r="419" spans="1:8" x14ac:dyDescent="0.3">
      <c r="A419" s="136" t="s">
        <v>865</v>
      </c>
      <c r="B419" s="137">
        <v>1809.1</v>
      </c>
      <c r="C419" s="138">
        <v>1760</v>
      </c>
      <c r="D419" s="138">
        <v>1834</v>
      </c>
      <c r="E419" s="138">
        <v>1722</v>
      </c>
      <c r="F419" s="136" t="s">
        <v>864</v>
      </c>
      <c r="G419" s="139">
        <v>3.7499999999999999E-2</v>
      </c>
      <c r="H419" s="140" t="str">
        <f t="shared" si="9"/>
        <v>1</v>
      </c>
    </row>
    <row r="420" spans="1:8" x14ac:dyDescent="0.3">
      <c r="A420" s="136" t="s">
        <v>866</v>
      </c>
      <c r="B420" s="137">
        <v>1743.65</v>
      </c>
      <c r="C420" s="138">
        <v>1708.3</v>
      </c>
      <c r="D420" s="138">
        <v>1764</v>
      </c>
      <c r="E420" s="138">
        <v>1677.05</v>
      </c>
      <c r="F420" s="136" t="s">
        <v>635</v>
      </c>
      <c r="G420" s="139">
        <v>1.89E-2</v>
      </c>
      <c r="H420" s="140" t="str">
        <f t="shared" si="9"/>
        <v>1</v>
      </c>
    </row>
    <row r="421" spans="1:8" x14ac:dyDescent="0.3">
      <c r="A421" s="136" t="s">
        <v>867</v>
      </c>
      <c r="B421" s="137">
        <v>1711.25</v>
      </c>
      <c r="C421" s="138">
        <v>1681</v>
      </c>
      <c r="D421" s="138">
        <v>1784</v>
      </c>
      <c r="E421" s="138">
        <v>1650.2</v>
      </c>
      <c r="F421" s="136" t="s">
        <v>868</v>
      </c>
      <c r="G421" s="139">
        <v>1E-4</v>
      </c>
      <c r="H421" s="140" t="str">
        <f t="shared" si="9"/>
        <v>2</v>
      </c>
    </row>
    <row r="422" spans="1:8" x14ac:dyDescent="0.3">
      <c r="A422" s="136" t="s">
        <v>869</v>
      </c>
      <c r="B422" s="141">
        <v>1711.1</v>
      </c>
      <c r="C422" s="138">
        <v>1787</v>
      </c>
      <c r="D422" s="138">
        <v>1805</v>
      </c>
      <c r="E422" s="138">
        <v>1680.05</v>
      </c>
      <c r="F422" s="136" t="s">
        <v>361</v>
      </c>
      <c r="G422" s="142">
        <v>-2.6599999999999999E-2</v>
      </c>
      <c r="H422" s="140" t="str">
        <f t="shared" si="9"/>
        <v>2</v>
      </c>
    </row>
    <row r="423" spans="1:8" x14ac:dyDescent="0.3">
      <c r="A423" s="136" t="s">
        <v>870</v>
      </c>
      <c r="B423" s="141">
        <v>1757.85</v>
      </c>
      <c r="C423" s="138">
        <v>1819.8</v>
      </c>
      <c r="D423" s="138">
        <v>1822</v>
      </c>
      <c r="E423" s="138">
        <v>1751</v>
      </c>
      <c r="F423" s="136" t="s">
        <v>157</v>
      </c>
      <c r="G423" s="142">
        <v>-1.7299999999999999E-2</v>
      </c>
      <c r="H423" s="140" t="str">
        <f t="shared" si="9"/>
        <v>1</v>
      </c>
    </row>
    <row r="424" spans="1:8" x14ac:dyDescent="0.3">
      <c r="A424" s="136" t="s">
        <v>871</v>
      </c>
      <c r="B424" s="141">
        <v>1788.75</v>
      </c>
      <c r="C424" s="138">
        <v>1790</v>
      </c>
      <c r="D424" s="138">
        <v>1834.8</v>
      </c>
      <c r="E424" s="138">
        <v>1756.05</v>
      </c>
      <c r="F424" s="136" t="s">
        <v>635</v>
      </c>
      <c r="G424" s="142">
        <v>-5.4999999999999997E-3</v>
      </c>
      <c r="H424" s="140" t="str">
        <f t="shared" si="9"/>
        <v>1</v>
      </c>
    </row>
    <row r="425" spans="1:8" x14ac:dyDescent="0.3">
      <c r="A425" s="136" t="s">
        <v>872</v>
      </c>
      <c r="B425" s="137">
        <v>1798.7</v>
      </c>
      <c r="C425" s="138">
        <v>1728.75</v>
      </c>
      <c r="D425" s="138">
        <v>1840</v>
      </c>
      <c r="E425" s="138">
        <v>1703.55</v>
      </c>
      <c r="F425" s="136" t="s">
        <v>873</v>
      </c>
      <c r="G425" s="139">
        <v>2.3400000000000001E-2</v>
      </c>
      <c r="H425" s="140" t="str">
        <f t="shared" si="9"/>
        <v>2</v>
      </c>
    </row>
    <row r="426" spans="1:8" x14ac:dyDescent="0.3">
      <c r="A426" s="136" t="s">
        <v>874</v>
      </c>
      <c r="B426" s="141">
        <v>1757.6</v>
      </c>
      <c r="C426" s="138">
        <v>1796</v>
      </c>
      <c r="D426" s="138">
        <v>1814.85</v>
      </c>
      <c r="E426" s="138">
        <v>1726</v>
      </c>
      <c r="F426" s="136" t="s">
        <v>875</v>
      </c>
      <c r="G426" s="142">
        <v>-3.04E-2</v>
      </c>
      <c r="H426" s="140" t="str">
        <f t="shared" si="9"/>
        <v>1</v>
      </c>
    </row>
    <row r="427" spans="1:8" x14ac:dyDescent="0.3">
      <c r="A427" s="136" t="s">
        <v>876</v>
      </c>
      <c r="B427" s="137">
        <v>1812.65</v>
      </c>
      <c r="C427" s="138">
        <v>1809</v>
      </c>
      <c r="D427" s="138">
        <v>1837</v>
      </c>
      <c r="E427" s="138">
        <v>1790.3</v>
      </c>
      <c r="F427" s="136" t="s">
        <v>877</v>
      </c>
      <c r="G427" s="139">
        <v>6.0000000000000001E-3</v>
      </c>
      <c r="H427" s="140" t="str">
        <f t="shared" si="9"/>
        <v>1</v>
      </c>
    </row>
    <row r="428" spans="1:8" x14ac:dyDescent="0.3">
      <c r="A428" s="136" t="s">
        <v>878</v>
      </c>
      <c r="B428" s="141">
        <v>1801.9</v>
      </c>
      <c r="C428" s="138">
        <v>1848.7</v>
      </c>
      <c r="D428" s="138">
        <v>1858.85</v>
      </c>
      <c r="E428" s="138">
        <v>1795</v>
      </c>
      <c r="F428" s="136" t="s">
        <v>879</v>
      </c>
      <c r="G428" s="142">
        <v>-1.4999999999999999E-2</v>
      </c>
      <c r="H428" s="140" t="str">
        <f t="shared" si="9"/>
        <v>1</v>
      </c>
    </row>
    <row r="429" spans="1:8" x14ac:dyDescent="0.3">
      <c r="A429" s="136" t="s">
        <v>880</v>
      </c>
      <c r="B429" s="137">
        <v>1829.25</v>
      </c>
      <c r="C429" s="138">
        <v>1804</v>
      </c>
      <c r="D429" s="138">
        <v>1873.45</v>
      </c>
      <c r="E429" s="138">
        <v>1776.8</v>
      </c>
      <c r="F429" s="136" t="s">
        <v>881</v>
      </c>
      <c r="G429" s="139">
        <v>1.49E-2</v>
      </c>
      <c r="H429" s="140" t="str">
        <f t="shared" si="9"/>
        <v>2</v>
      </c>
    </row>
    <row r="430" spans="1:8" x14ac:dyDescent="0.3">
      <c r="A430" s="136" t="s">
        <v>882</v>
      </c>
      <c r="B430" s="141">
        <v>1802.35</v>
      </c>
      <c r="C430" s="138">
        <v>1853</v>
      </c>
      <c r="D430" s="138">
        <v>1853</v>
      </c>
      <c r="E430" s="138">
        <v>1790</v>
      </c>
      <c r="F430" s="136" t="s">
        <v>883</v>
      </c>
      <c r="G430" s="142">
        <v>-2.8899999999999999E-2</v>
      </c>
      <c r="H430" s="140" t="str">
        <f t="shared" si="9"/>
        <v>1</v>
      </c>
    </row>
    <row r="431" spans="1:8" x14ac:dyDescent="0.3">
      <c r="A431" s="136" t="s">
        <v>884</v>
      </c>
      <c r="B431" s="141">
        <v>1855.9</v>
      </c>
      <c r="C431" s="138">
        <v>1960.8</v>
      </c>
      <c r="D431" s="138">
        <v>1988</v>
      </c>
      <c r="E431" s="138">
        <v>1830.1</v>
      </c>
      <c r="F431" s="136" t="s">
        <v>885</v>
      </c>
      <c r="G431" s="142">
        <v>-3.6299999999999999E-2</v>
      </c>
      <c r="H431" s="140" t="str">
        <f t="shared" si="9"/>
        <v>3</v>
      </c>
    </row>
    <row r="432" spans="1:8" x14ac:dyDescent="0.3">
      <c r="A432" s="136" t="s">
        <v>886</v>
      </c>
      <c r="B432" s="137">
        <v>1925.8</v>
      </c>
      <c r="C432" s="138">
        <v>1825</v>
      </c>
      <c r="D432" s="138">
        <v>1950</v>
      </c>
      <c r="E432" s="138">
        <v>1825</v>
      </c>
      <c r="F432" s="136" t="s">
        <v>887</v>
      </c>
      <c r="G432" s="139">
        <v>4.19E-2</v>
      </c>
      <c r="H432" s="140" t="str">
        <f t="shared" si="9"/>
        <v>4</v>
      </c>
    </row>
    <row r="433" spans="1:8" x14ac:dyDescent="0.3">
      <c r="A433" s="136" t="s">
        <v>888</v>
      </c>
      <c r="B433" s="141">
        <v>1848.4</v>
      </c>
      <c r="C433" s="138">
        <v>1828.95</v>
      </c>
      <c r="D433" s="138">
        <v>1889.85</v>
      </c>
      <c r="E433" s="138">
        <v>1776</v>
      </c>
      <c r="F433" s="136" t="s">
        <v>889</v>
      </c>
      <c r="G433" s="142">
        <v>-2.1499999999999998E-2</v>
      </c>
      <c r="H433" s="140" t="str">
        <f t="shared" si="9"/>
        <v>4</v>
      </c>
    </row>
    <row r="434" spans="1:8" x14ac:dyDescent="0.3">
      <c r="A434" s="136" t="s">
        <v>890</v>
      </c>
      <c r="B434" s="141">
        <v>1888.95</v>
      </c>
      <c r="C434" s="138">
        <v>2140</v>
      </c>
      <c r="D434" s="138">
        <v>2140</v>
      </c>
      <c r="E434" s="138">
        <v>1833.1</v>
      </c>
      <c r="F434" s="136" t="s">
        <v>891</v>
      </c>
      <c r="G434" s="142">
        <v>-0.1221</v>
      </c>
      <c r="H434" s="140" t="str">
        <f t="shared" si="9"/>
        <v>1</v>
      </c>
    </row>
    <row r="435" spans="1:8" x14ac:dyDescent="0.3">
      <c r="A435" s="136" t="s">
        <v>892</v>
      </c>
      <c r="B435" s="141">
        <v>2151.65</v>
      </c>
      <c r="C435" s="138">
        <v>2189</v>
      </c>
      <c r="D435" s="138">
        <v>2216.9499999999998</v>
      </c>
      <c r="E435" s="138">
        <v>2125.75</v>
      </c>
      <c r="F435" s="136" t="s">
        <v>893</v>
      </c>
      <c r="G435" s="142">
        <v>-6.7999999999999996E-3</v>
      </c>
      <c r="H435" s="140" t="str">
        <f t="shared" si="9"/>
        <v>7</v>
      </c>
    </row>
    <row r="436" spans="1:8" x14ac:dyDescent="0.3">
      <c r="A436" s="136" t="s">
        <v>894</v>
      </c>
      <c r="B436" s="137">
        <v>2166.4499999999998</v>
      </c>
      <c r="C436" s="138">
        <v>2217</v>
      </c>
      <c r="D436" s="138">
        <v>2219</v>
      </c>
      <c r="E436" s="138">
        <v>2140</v>
      </c>
      <c r="F436" s="136" t="s">
        <v>895</v>
      </c>
      <c r="G436" s="139">
        <v>1.1000000000000001E-3</v>
      </c>
      <c r="H436" s="140" t="str">
        <f t="shared" si="9"/>
        <v>6</v>
      </c>
    </row>
    <row r="437" spans="1:8" x14ac:dyDescent="0.3">
      <c r="A437" s="136" t="s">
        <v>896</v>
      </c>
      <c r="B437" s="141">
        <v>2164</v>
      </c>
      <c r="C437" s="138">
        <v>2212</v>
      </c>
      <c r="D437" s="138">
        <v>2229.9</v>
      </c>
      <c r="E437" s="138">
        <v>2035</v>
      </c>
      <c r="F437" s="136" t="s">
        <v>897</v>
      </c>
      <c r="G437" s="142">
        <v>-1.0699999999999999E-2</v>
      </c>
      <c r="H437" s="140" t="str">
        <f t="shared" si="9"/>
        <v>1</v>
      </c>
    </row>
    <row r="438" spans="1:8" x14ac:dyDescent="0.3">
      <c r="A438" s="136" t="s">
        <v>898</v>
      </c>
      <c r="B438" s="137">
        <v>2187.35</v>
      </c>
      <c r="C438" s="138">
        <v>2171</v>
      </c>
      <c r="D438" s="138">
        <v>2245</v>
      </c>
      <c r="E438" s="138">
        <v>2132</v>
      </c>
      <c r="F438" s="136" t="s">
        <v>731</v>
      </c>
      <c r="G438" s="139">
        <v>2.3900000000000001E-2</v>
      </c>
      <c r="H438" s="140" t="str">
        <f t="shared" si="9"/>
        <v>1</v>
      </c>
    </row>
    <row r="439" spans="1:8" x14ac:dyDescent="0.3">
      <c r="A439" s="136" t="s">
        <v>899</v>
      </c>
      <c r="B439" s="141">
        <v>2136.3000000000002</v>
      </c>
      <c r="C439" s="138">
        <v>2269</v>
      </c>
      <c r="D439" s="138">
        <v>2274.75</v>
      </c>
      <c r="E439" s="138">
        <v>2114</v>
      </c>
      <c r="F439" s="136" t="s">
        <v>900</v>
      </c>
      <c r="G439" s="142">
        <v>-4.9799999999999997E-2</v>
      </c>
      <c r="H439" s="140" t="str">
        <f t="shared" si="9"/>
        <v>8</v>
      </c>
    </row>
    <row r="440" spans="1:8" x14ac:dyDescent="0.3">
      <c r="A440" s="136" t="s">
        <v>901</v>
      </c>
      <c r="B440" s="141">
        <v>2248.35</v>
      </c>
      <c r="C440" s="138">
        <v>2299</v>
      </c>
      <c r="D440" s="138">
        <v>2324.9</v>
      </c>
      <c r="E440" s="138">
        <v>2231.0500000000002</v>
      </c>
      <c r="F440" s="136" t="s">
        <v>902</v>
      </c>
      <c r="G440" s="142">
        <v>-1.11E-2</v>
      </c>
      <c r="H440" s="140" t="str">
        <f t="shared" si="9"/>
        <v>6</v>
      </c>
    </row>
    <row r="441" spans="1:8" x14ac:dyDescent="0.3">
      <c r="A441" s="136" t="s">
        <v>903</v>
      </c>
      <c r="B441" s="141">
        <v>2273.65</v>
      </c>
      <c r="C441" s="138">
        <v>2388</v>
      </c>
      <c r="D441" s="138">
        <v>2409.75</v>
      </c>
      <c r="E441" s="138">
        <v>2257</v>
      </c>
      <c r="F441" s="136" t="s">
        <v>405</v>
      </c>
      <c r="G441" s="142">
        <v>-1.89E-2</v>
      </c>
      <c r="H441" s="140" t="str">
        <f t="shared" si="9"/>
        <v>1</v>
      </c>
    </row>
    <row r="442" spans="1:8" x14ac:dyDescent="0.3">
      <c r="A442" s="136" t="s">
        <v>904</v>
      </c>
      <c r="B442" s="141">
        <v>2317.5</v>
      </c>
      <c r="C442" s="138">
        <v>2315</v>
      </c>
      <c r="D442" s="138">
        <v>2345</v>
      </c>
      <c r="E442" s="138">
        <v>2268.25</v>
      </c>
      <c r="F442" s="136" t="s">
        <v>905</v>
      </c>
      <c r="G442" s="142">
        <v>-3.2800000000000003E-2</v>
      </c>
      <c r="H442" s="140" t="str">
        <f t="shared" si="9"/>
        <v>6</v>
      </c>
    </row>
    <row r="443" spans="1:8" x14ac:dyDescent="0.3">
      <c r="A443" s="136" t="s">
        <v>906</v>
      </c>
      <c r="B443" s="137">
        <v>2396.1</v>
      </c>
      <c r="C443" s="138">
        <v>2332</v>
      </c>
      <c r="D443" s="138">
        <v>2437</v>
      </c>
      <c r="E443" s="138">
        <v>2287</v>
      </c>
      <c r="F443" s="136" t="s">
        <v>907</v>
      </c>
      <c r="G443" s="139">
        <v>4.8300000000000003E-2</v>
      </c>
      <c r="H443" s="140" t="str">
        <f t="shared" si="9"/>
        <v>1</v>
      </c>
    </row>
    <row r="444" spans="1:8" x14ac:dyDescent="0.3">
      <c r="A444" s="136" t="s">
        <v>908</v>
      </c>
      <c r="B444" s="137">
        <v>2285.8000000000002</v>
      </c>
      <c r="C444" s="138">
        <v>2356</v>
      </c>
      <c r="D444" s="138">
        <v>2360</v>
      </c>
      <c r="E444" s="138">
        <v>2211</v>
      </c>
      <c r="F444" s="136" t="s">
        <v>909</v>
      </c>
      <c r="G444" s="139">
        <v>1.8E-3</v>
      </c>
      <c r="H444" s="140" t="str">
        <f t="shared" si="9"/>
        <v>9</v>
      </c>
    </row>
    <row r="445" spans="1:8" x14ac:dyDescent="0.3">
      <c r="A445" s="136" t="s">
        <v>910</v>
      </c>
      <c r="B445" s="137">
        <v>2281.6999999999998</v>
      </c>
      <c r="C445" s="138">
        <v>2234</v>
      </c>
      <c r="D445" s="138">
        <v>2349.9</v>
      </c>
      <c r="E445" s="138">
        <v>2220</v>
      </c>
      <c r="F445" s="136" t="s">
        <v>128</v>
      </c>
      <c r="G445" s="139">
        <v>5.0700000000000002E-2</v>
      </c>
      <c r="H445" s="140" t="str">
        <f t="shared" si="9"/>
        <v>1</v>
      </c>
    </row>
    <row r="446" spans="1:8" x14ac:dyDescent="0.3">
      <c r="A446" s="136" t="s">
        <v>911</v>
      </c>
      <c r="B446" s="141">
        <v>2171.5500000000002</v>
      </c>
      <c r="C446" s="138">
        <v>2436</v>
      </c>
      <c r="D446" s="138">
        <v>2545</v>
      </c>
      <c r="E446" s="138">
        <v>2105.5500000000002</v>
      </c>
      <c r="F446" s="136" t="s">
        <v>814</v>
      </c>
      <c r="G446" s="142">
        <v>-0.1089</v>
      </c>
      <c r="H446" s="140" t="str">
        <f t="shared" si="9"/>
        <v>1</v>
      </c>
    </row>
    <row r="447" spans="1:8" x14ac:dyDescent="0.3">
      <c r="A447" s="136" t="s">
        <v>912</v>
      </c>
      <c r="B447" s="141">
        <v>2436.8000000000002</v>
      </c>
      <c r="C447" s="138">
        <v>2700</v>
      </c>
      <c r="D447" s="138">
        <v>2720</v>
      </c>
      <c r="E447" s="138">
        <v>2402</v>
      </c>
      <c r="F447" s="136" t="s">
        <v>913</v>
      </c>
      <c r="G447" s="142">
        <v>-7.9799999999999996E-2</v>
      </c>
      <c r="H447" s="140" t="str">
        <f t="shared" si="9"/>
        <v>8</v>
      </c>
    </row>
    <row r="448" spans="1:8" x14ac:dyDescent="0.3">
      <c r="A448" s="136" t="s">
        <v>914</v>
      </c>
      <c r="B448" s="137">
        <v>2648.05</v>
      </c>
      <c r="C448" s="138">
        <v>2535</v>
      </c>
      <c r="D448" s="138">
        <v>2710</v>
      </c>
      <c r="E448" s="138">
        <v>2486.6999999999998</v>
      </c>
      <c r="F448" s="136" t="s">
        <v>915</v>
      </c>
      <c r="G448" s="139">
        <v>6.4899999999999999E-2</v>
      </c>
      <c r="H448" s="140" t="str">
        <f t="shared" si="9"/>
        <v>1</v>
      </c>
    </row>
    <row r="449" spans="1:8" x14ac:dyDescent="0.3">
      <c r="A449" s="136" t="s">
        <v>916</v>
      </c>
      <c r="B449" s="141">
        <v>2486.6999999999998</v>
      </c>
      <c r="C449" s="138">
        <v>2696</v>
      </c>
      <c r="D449" s="138">
        <v>2739.4</v>
      </c>
      <c r="E449" s="138">
        <v>2461.0500000000002</v>
      </c>
      <c r="F449" s="136" t="s">
        <v>917</v>
      </c>
      <c r="G449" s="142">
        <v>-8.1199999999999994E-2</v>
      </c>
      <c r="H449" s="140" t="str">
        <f t="shared" si="9"/>
        <v>8</v>
      </c>
    </row>
    <row r="450" spans="1:8" x14ac:dyDescent="0.3">
      <c r="A450" s="136" t="s">
        <v>918</v>
      </c>
      <c r="B450" s="141">
        <v>2706.4</v>
      </c>
      <c r="C450" s="138">
        <v>2805.1</v>
      </c>
      <c r="D450" s="138">
        <v>2840</v>
      </c>
      <c r="E450" s="138">
        <v>2675</v>
      </c>
      <c r="F450" s="136" t="s">
        <v>919</v>
      </c>
      <c r="G450" s="142">
        <v>-5.8599999999999999E-2</v>
      </c>
      <c r="H450" s="140" t="str">
        <f t="shared" si="9"/>
        <v>5</v>
      </c>
    </row>
    <row r="451" spans="1:8" x14ac:dyDescent="0.3">
      <c r="A451" s="136" t="s">
        <v>920</v>
      </c>
      <c r="B451" s="137">
        <v>2874.8</v>
      </c>
      <c r="C451" s="138">
        <v>2813.9</v>
      </c>
      <c r="D451" s="138">
        <v>2955</v>
      </c>
      <c r="E451" s="138">
        <v>2740</v>
      </c>
      <c r="F451" s="136" t="s">
        <v>921</v>
      </c>
      <c r="G451" s="139">
        <v>1.0200000000000001E-2</v>
      </c>
      <c r="H451" s="140" t="str">
        <f t="shared" ref="H451:H514" si="10">LEFT(F451,1)</f>
        <v>9</v>
      </c>
    </row>
    <row r="452" spans="1:8" x14ac:dyDescent="0.3">
      <c r="A452" s="136" t="s">
        <v>922</v>
      </c>
      <c r="B452" s="137">
        <v>2845.9</v>
      </c>
      <c r="C452" s="138">
        <v>2744</v>
      </c>
      <c r="D452" s="138">
        <v>2890</v>
      </c>
      <c r="E452" s="138">
        <v>2725</v>
      </c>
      <c r="F452" s="136" t="s">
        <v>923</v>
      </c>
      <c r="G452" s="139">
        <v>6.5299999999999997E-2</v>
      </c>
      <c r="H452" s="140" t="str">
        <f t="shared" si="10"/>
        <v>8</v>
      </c>
    </row>
    <row r="453" spans="1:8" x14ac:dyDescent="0.3">
      <c r="A453" s="136" t="s">
        <v>924</v>
      </c>
      <c r="B453" s="141">
        <v>2671.35</v>
      </c>
      <c r="C453" s="138">
        <v>2800</v>
      </c>
      <c r="D453" s="138">
        <v>2800</v>
      </c>
      <c r="E453" s="138">
        <v>2628.55</v>
      </c>
      <c r="F453" s="136" t="s">
        <v>925</v>
      </c>
      <c r="G453" s="142">
        <v>-5.62E-2</v>
      </c>
      <c r="H453" s="140" t="str">
        <f t="shared" si="10"/>
        <v>8</v>
      </c>
    </row>
    <row r="454" spans="1:8" x14ac:dyDescent="0.3">
      <c r="A454" s="136" t="s">
        <v>926</v>
      </c>
      <c r="B454" s="141">
        <v>2830.35</v>
      </c>
      <c r="C454" s="138">
        <v>2860</v>
      </c>
      <c r="D454" s="138">
        <v>2895</v>
      </c>
      <c r="E454" s="138">
        <v>2809</v>
      </c>
      <c r="F454" s="136" t="s">
        <v>927</v>
      </c>
      <c r="G454" s="142">
        <v>-1.8200000000000001E-2</v>
      </c>
      <c r="H454" s="140" t="str">
        <f t="shared" si="10"/>
        <v>3</v>
      </c>
    </row>
    <row r="455" spans="1:8" x14ac:dyDescent="0.3">
      <c r="A455" s="136" t="s">
        <v>928</v>
      </c>
      <c r="B455" s="141">
        <v>2882.8</v>
      </c>
      <c r="C455" s="138">
        <v>2935</v>
      </c>
      <c r="D455" s="138">
        <v>3000</v>
      </c>
      <c r="E455" s="138">
        <v>2844.8</v>
      </c>
      <c r="F455" s="136" t="s">
        <v>929</v>
      </c>
      <c r="G455" s="142">
        <v>-1.01E-2</v>
      </c>
      <c r="H455" s="140" t="str">
        <f t="shared" si="10"/>
        <v>1</v>
      </c>
    </row>
    <row r="456" spans="1:8" x14ac:dyDescent="0.3">
      <c r="A456" s="136" t="s">
        <v>930</v>
      </c>
      <c r="B456" s="137">
        <v>2912.2</v>
      </c>
      <c r="C456" s="138">
        <v>2897.8</v>
      </c>
      <c r="D456" s="138">
        <v>2945.85</v>
      </c>
      <c r="E456" s="138">
        <v>2832.2</v>
      </c>
      <c r="F456" s="136" t="s">
        <v>931</v>
      </c>
      <c r="G456" s="139">
        <v>2.4799999999999999E-2</v>
      </c>
      <c r="H456" s="140" t="str">
        <f t="shared" si="10"/>
        <v>8</v>
      </c>
    </row>
    <row r="457" spans="1:8" x14ac:dyDescent="0.3">
      <c r="A457" s="136" t="s">
        <v>932</v>
      </c>
      <c r="B457" s="141">
        <v>2841.65</v>
      </c>
      <c r="C457" s="138">
        <v>2955</v>
      </c>
      <c r="D457" s="138">
        <v>2955</v>
      </c>
      <c r="E457" s="138">
        <v>2821.5</v>
      </c>
      <c r="F457" s="136" t="s">
        <v>933</v>
      </c>
      <c r="G457" s="142">
        <v>-3.7499999999999999E-2</v>
      </c>
      <c r="H457" s="140" t="str">
        <f t="shared" si="10"/>
        <v>9</v>
      </c>
    </row>
    <row r="458" spans="1:8" x14ac:dyDescent="0.3">
      <c r="A458" s="136" t="s">
        <v>934</v>
      </c>
      <c r="B458" s="137">
        <v>2952.45</v>
      </c>
      <c r="C458" s="138">
        <v>2861</v>
      </c>
      <c r="D458" s="138">
        <v>2976</v>
      </c>
      <c r="E458" s="138">
        <v>2850</v>
      </c>
      <c r="F458" s="136" t="s">
        <v>828</v>
      </c>
      <c r="G458" s="139">
        <v>4.5499999999999999E-2</v>
      </c>
      <c r="H458" s="140" t="str">
        <f t="shared" si="10"/>
        <v>1</v>
      </c>
    </row>
    <row r="459" spans="1:8" x14ac:dyDescent="0.3">
      <c r="A459" s="136" t="s">
        <v>935</v>
      </c>
      <c r="B459" s="141">
        <v>2824</v>
      </c>
      <c r="C459" s="138">
        <v>2825.15</v>
      </c>
      <c r="D459" s="138">
        <v>2858.8</v>
      </c>
      <c r="E459" s="138">
        <v>2800</v>
      </c>
      <c r="F459" s="136" t="s">
        <v>936</v>
      </c>
      <c r="G459" s="142">
        <v>-2.0400000000000001E-2</v>
      </c>
      <c r="H459" s="140" t="str">
        <f t="shared" si="10"/>
        <v>6</v>
      </c>
    </row>
    <row r="460" spans="1:8" x14ac:dyDescent="0.3">
      <c r="A460" s="136" t="s">
        <v>937</v>
      </c>
      <c r="B460" s="137">
        <v>2882.8</v>
      </c>
      <c r="C460" s="138">
        <v>2830</v>
      </c>
      <c r="D460" s="138">
        <v>2979.5</v>
      </c>
      <c r="E460" s="138">
        <v>2810</v>
      </c>
      <c r="F460" s="136" t="s">
        <v>938</v>
      </c>
      <c r="G460" s="139">
        <v>2.5399999999999999E-2</v>
      </c>
      <c r="H460" s="140" t="str">
        <f t="shared" si="10"/>
        <v>7</v>
      </c>
    </row>
    <row r="461" spans="1:8" x14ac:dyDescent="0.3">
      <c r="A461" s="136" t="s">
        <v>939</v>
      </c>
      <c r="B461" s="137">
        <v>2811.5</v>
      </c>
      <c r="C461" s="138">
        <v>2859</v>
      </c>
      <c r="D461" s="138">
        <v>2870</v>
      </c>
      <c r="E461" s="138">
        <v>2750</v>
      </c>
      <c r="F461" s="136" t="s">
        <v>784</v>
      </c>
      <c r="G461" s="139">
        <v>2.0000000000000001E-4</v>
      </c>
      <c r="H461" s="140" t="str">
        <f t="shared" si="10"/>
        <v>1</v>
      </c>
    </row>
    <row r="462" spans="1:8" x14ac:dyDescent="0.3">
      <c r="A462" s="136" t="s">
        <v>940</v>
      </c>
      <c r="B462" s="141">
        <v>2810.85</v>
      </c>
      <c r="C462" s="138">
        <v>2966.55</v>
      </c>
      <c r="D462" s="138">
        <v>2990.05</v>
      </c>
      <c r="E462" s="138">
        <v>2762.3</v>
      </c>
      <c r="F462" s="136" t="s">
        <v>116</v>
      </c>
      <c r="G462" s="142">
        <v>-3.4700000000000002E-2</v>
      </c>
      <c r="H462" s="140" t="str">
        <f t="shared" si="10"/>
        <v>1</v>
      </c>
    </row>
    <row r="463" spans="1:8" x14ac:dyDescent="0.3">
      <c r="A463" s="136" t="s">
        <v>941</v>
      </c>
      <c r="B463" s="141">
        <v>2911.95</v>
      </c>
      <c r="C463" s="138">
        <v>3035</v>
      </c>
      <c r="D463" s="138">
        <v>3050</v>
      </c>
      <c r="E463" s="138">
        <v>2750</v>
      </c>
      <c r="F463" s="136" t="s">
        <v>337</v>
      </c>
      <c r="G463" s="142">
        <v>-1.9699999999999999E-2</v>
      </c>
      <c r="H463" s="140" t="str">
        <f t="shared" si="10"/>
        <v>2</v>
      </c>
    </row>
    <row r="464" spans="1:8" x14ac:dyDescent="0.3">
      <c r="A464" s="136" t="s">
        <v>942</v>
      </c>
      <c r="B464" s="137">
        <v>2970.5</v>
      </c>
      <c r="C464" s="138">
        <v>2850</v>
      </c>
      <c r="D464" s="138">
        <v>3011.9</v>
      </c>
      <c r="E464" s="138">
        <v>2652</v>
      </c>
      <c r="F464" s="136" t="s">
        <v>149</v>
      </c>
      <c r="G464" s="139">
        <v>3.7100000000000001E-2</v>
      </c>
      <c r="H464" s="140" t="str">
        <f t="shared" si="10"/>
        <v>2</v>
      </c>
    </row>
    <row r="465" spans="1:8" x14ac:dyDescent="0.3">
      <c r="A465" s="136" t="s">
        <v>943</v>
      </c>
      <c r="B465" s="137">
        <v>2864.3</v>
      </c>
      <c r="C465" s="138">
        <v>2880</v>
      </c>
      <c r="D465" s="138">
        <v>2950</v>
      </c>
      <c r="E465" s="138">
        <v>2775.4</v>
      </c>
      <c r="F465" s="136" t="s">
        <v>503</v>
      </c>
      <c r="G465" s="139">
        <v>2.5700000000000001E-2</v>
      </c>
      <c r="H465" s="140" t="str">
        <f t="shared" si="10"/>
        <v>2</v>
      </c>
    </row>
    <row r="466" spans="1:8" x14ac:dyDescent="0.3">
      <c r="A466" s="136" t="s">
        <v>944</v>
      </c>
      <c r="B466" s="137">
        <v>2792.4</v>
      </c>
      <c r="C466" s="138">
        <v>2840</v>
      </c>
      <c r="D466" s="138">
        <v>2955</v>
      </c>
      <c r="E466" s="138">
        <v>2725.5</v>
      </c>
      <c r="F466" s="136" t="s">
        <v>945</v>
      </c>
      <c r="G466" s="139">
        <v>4.7699999999999999E-2</v>
      </c>
      <c r="H466" s="140" t="str">
        <f t="shared" si="10"/>
        <v>7</v>
      </c>
    </row>
    <row r="467" spans="1:8" x14ac:dyDescent="0.3">
      <c r="A467" s="136" t="s">
        <v>946</v>
      </c>
      <c r="B467" s="137">
        <v>2665.15</v>
      </c>
      <c r="C467" s="138">
        <v>2415</v>
      </c>
      <c r="D467" s="138">
        <v>2786.2</v>
      </c>
      <c r="E467" s="138">
        <v>2390</v>
      </c>
      <c r="F467" s="136" t="s">
        <v>947</v>
      </c>
      <c r="G467" s="139">
        <v>0.1479</v>
      </c>
      <c r="H467" s="140" t="str">
        <f t="shared" si="10"/>
        <v>4</v>
      </c>
    </row>
    <row r="468" spans="1:8" x14ac:dyDescent="0.3">
      <c r="A468" s="136" t="s">
        <v>948</v>
      </c>
      <c r="B468" s="137">
        <v>2321.85</v>
      </c>
      <c r="C468" s="138">
        <v>2230</v>
      </c>
      <c r="D468" s="138">
        <v>2368.9</v>
      </c>
      <c r="E468" s="138">
        <v>2211.1</v>
      </c>
      <c r="F468" s="136" t="s">
        <v>949</v>
      </c>
      <c r="G468" s="139">
        <v>7.1999999999999995E-2</v>
      </c>
      <c r="H468" s="140" t="str">
        <f t="shared" si="10"/>
        <v>2</v>
      </c>
    </row>
    <row r="469" spans="1:8" x14ac:dyDescent="0.3">
      <c r="A469" s="136" t="s">
        <v>950</v>
      </c>
      <c r="B469" s="141">
        <v>2166</v>
      </c>
      <c r="C469" s="138">
        <v>2218</v>
      </c>
      <c r="D469" s="138">
        <v>2329.75</v>
      </c>
      <c r="E469" s="138">
        <v>2084.85</v>
      </c>
      <c r="F469" s="136" t="s">
        <v>951</v>
      </c>
      <c r="G469" s="142">
        <v>-1.43E-2</v>
      </c>
      <c r="H469" s="140" t="str">
        <f t="shared" si="10"/>
        <v>2</v>
      </c>
    </row>
    <row r="470" spans="1:8" x14ac:dyDescent="0.3">
      <c r="A470" s="136" t="s">
        <v>952</v>
      </c>
      <c r="B470" s="137">
        <v>2197.4</v>
      </c>
      <c r="C470" s="138">
        <v>2210</v>
      </c>
      <c r="D470" s="138">
        <v>2250</v>
      </c>
      <c r="E470" s="138">
        <v>2158</v>
      </c>
      <c r="F470" s="136" t="s">
        <v>635</v>
      </c>
      <c r="G470" s="139">
        <v>3.5000000000000001E-3</v>
      </c>
      <c r="H470" s="140" t="str">
        <f t="shared" si="10"/>
        <v>1</v>
      </c>
    </row>
    <row r="471" spans="1:8" x14ac:dyDescent="0.3">
      <c r="A471" s="136" t="s">
        <v>953</v>
      </c>
      <c r="B471" s="137">
        <v>2189.8000000000002</v>
      </c>
      <c r="C471" s="138">
        <v>2152.6999999999998</v>
      </c>
      <c r="D471" s="138">
        <v>2209.9499999999998</v>
      </c>
      <c r="E471" s="138">
        <v>2122</v>
      </c>
      <c r="F471" s="136" t="s">
        <v>954</v>
      </c>
      <c r="G471" s="139">
        <v>3.7600000000000001E-2</v>
      </c>
      <c r="H471" s="140" t="str">
        <f t="shared" si="10"/>
        <v>2</v>
      </c>
    </row>
    <row r="472" spans="1:8" x14ac:dyDescent="0.3">
      <c r="A472" s="136" t="s">
        <v>955</v>
      </c>
      <c r="B472" s="137">
        <v>2110.4499999999998</v>
      </c>
      <c r="C472" s="138">
        <v>1978</v>
      </c>
      <c r="D472" s="138">
        <v>2139.6</v>
      </c>
      <c r="E472" s="138">
        <v>1941.25</v>
      </c>
      <c r="F472" s="136" t="s">
        <v>956</v>
      </c>
      <c r="G472" s="139">
        <v>8.5000000000000006E-2</v>
      </c>
      <c r="H472" s="140" t="str">
        <f t="shared" si="10"/>
        <v>1</v>
      </c>
    </row>
    <row r="473" spans="1:8" x14ac:dyDescent="0.3">
      <c r="A473" s="136" t="s">
        <v>957</v>
      </c>
      <c r="B473" s="137">
        <v>1945.1</v>
      </c>
      <c r="C473" s="138">
        <v>1935.55</v>
      </c>
      <c r="D473" s="138">
        <v>1965.45</v>
      </c>
      <c r="E473" s="138">
        <v>1907.2</v>
      </c>
      <c r="F473" s="136" t="s">
        <v>958</v>
      </c>
      <c r="G473" s="139">
        <v>1.5900000000000001E-2</v>
      </c>
      <c r="H473" s="140" t="str">
        <f t="shared" si="10"/>
        <v>1</v>
      </c>
    </row>
    <row r="474" spans="1:8" x14ac:dyDescent="0.3">
      <c r="A474" s="136" t="s">
        <v>959</v>
      </c>
      <c r="B474" s="137">
        <v>1914.7</v>
      </c>
      <c r="C474" s="138">
        <v>1890</v>
      </c>
      <c r="D474" s="138">
        <v>1940</v>
      </c>
      <c r="E474" s="138">
        <v>1876.25</v>
      </c>
      <c r="F474" s="136" t="s">
        <v>153</v>
      </c>
      <c r="G474" s="139">
        <v>3.1E-2</v>
      </c>
      <c r="H474" s="140" t="str">
        <f t="shared" si="10"/>
        <v>1</v>
      </c>
    </row>
    <row r="475" spans="1:8" x14ac:dyDescent="0.3">
      <c r="A475" s="136" t="s">
        <v>960</v>
      </c>
      <c r="B475" s="141">
        <v>1857.15</v>
      </c>
      <c r="C475" s="138">
        <v>1936</v>
      </c>
      <c r="D475" s="138">
        <v>2039.8</v>
      </c>
      <c r="E475" s="138">
        <v>1776.25</v>
      </c>
      <c r="F475" s="136" t="s">
        <v>503</v>
      </c>
      <c r="G475" s="142">
        <v>-3.44E-2</v>
      </c>
      <c r="H475" s="140" t="str">
        <f t="shared" si="10"/>
        <v>2</v>
      </c>
    </row>
    <row r="476" spans="1:8" x14ac:dyDescent="0.3">
      <c r="A476" s="136" t="s">
        <v>961</v>
      </c>
      <c r="B476" s="141">
        <v>1923.3</v>
      </c>
      <c r="C476" s="138">
        <v>1935.2</v>
      </c>
      <c r="D476" s="138">
        <v>1947</v>
      </c>
      <c r="E476" s="138">
        <v>1904</v>
      </c>
      <c r="F476" s="136" t="s">
        <v>962</v>
      </c>
      <c r="G476" s="142">
        <v>-3.8999999999999998E-3</v>
      </c>
      <c r="H476" s="140" t="str">
        <f t="shared" si="10"/>
        <v>4</v>
      </c>
    </row>
    <row r="477" spans="1:8" x14ac:dyDescent="0.3">
      <c r="A477" s="136" t="s">
        <v>963</v>
      </c>
      <c r="B477" s="137">
        <v>1930.85</v>
      </c>
      <c r="C477" s="138">
        <v>1932.95</v>
      </c>
      <c r="D477" s="138">
        <v>1940.65</v>
      </c>
      <c r="E477" s="138">
        <v>1895.45</v>
      </c>
      <c r="F477" s="136" t="s">
        <v>964</v>
      </c>
      <c r="G477" s="139">
        <v>5.0000000000000001E-3</v>
      </c>
      <c r="H477" s="140" t="str">
        <f t="shared" si="10"/>
        <v>7</v>
      </c>
    </row>
    <row r="478" spans="1:8" x14ac:dyDescent="0.3">
      <c r="A478" s="136" t="s">
        <v>965</v>
      </c>
      <c r="B478" s="137">
        <v>1921.25</v>
      </c>
      <c r="C478" s="138">
        <v>1928.5</v>
      </c>
      <c r="D478" s="138">
        <v>1947.4</v>
      </c>
      <c r="E478" s="138">
        <v>1895</v>
      </c>
      <c r="F478" s="136" t="s">
        <v>966</v>
      </c>
      <c r="G478" s="139">
        <v>5.1999999999999998E-3</v>
      </c>
      <c r="H478" s="140" t="str">
        <f t="shared" si="10"/>
        <v>5</v>
      </c>
    </row>
    <row r="479" spans="1:8" x14ac:dyDescent="0.3">
      <c r="A479" s="136" t="s">
        <v>967</v>
      </c>
      <c r="B479" s="141">
        <v>1911.4</v>
      </c>
      <c r="C479" s="138">
        <v>1887</v>
      </c>
      <c r="D479" s="138">
        <v>1924</v>
      </c>
      <c r="E479" s="138">
        <v>1887</v>
      </c>
      <c r="F479" s="136" t="s">
        <v>968</v>
      </c>
      <c r="G479" s="142">
        <v>-5.1999999999999998E-3</v>
      </c>
      <c r="H479" s="140" t="str">
        <f t="shared" si="10"/>
        <v>4</v>
      </c>
    </row>
    <row r="480" spans="1:8" x14ac:dyDescent="0.3">
      <c r="A480" s="136" t="s">
        <v>969</v>
      </c>
      <c r="B480" s="137">
        <v>1921.4</v>
      </c>
      <c r="C480" s="138">
        <v>1884.4</v>
      </c>
      <c r="D480" s="138">
        <v>1941.9</v>
      </c>
      <c r="E480" s="138">
        <v>1877.5</v>
      </c>
      <c r="F480" s="136" t="s">
        <v>970</v>
      </c>
      <c r="G480" s="139">
        <v>2.3400000000000001E-2</v>
      </c>
      <c r="H480" s="140" t="str">
        <f t="shared" si="10"/>
        <v>8</v>
      </c>
    </row>
    <row r="481" spans="1:8" x14ac:dyDescent="0.3">
      <c r="A481" s="136" t="s">
        <v>971</v>
      </c>
      <c r="B481" s="137">
        <v>1877.45</v>
      </c>
      <c r="C481" s="138">
        <v>1860</v>
      </c>
      <c r="D481" s="138">
        <v>1905</v>
      </c>
      <c r="E481" s="138">
        <v>1855</v>
      </c>
      <c r="F481" s="136" t="s">
        <v>972</v>
      </c>
      <c r="G481" s="139">
        <v>6.9999999999999999E-4</v>
      </c>
      <c r="H481" s="140" t="str">
        <f t="shared" si="10"/>
        <v>3</v>
      </c>
    </row>
    <row r="482" spans="1:8" x14ac:dyDescent="0.3">
      <c r="A482" s="136" t="s">
        <v>973</v>
      </c>
      <c r="B482" s="141">
        <v>1876.05</v>
      </c>
      <c r="C482" s="138">
        <v>1939.8</v>
      </c>
      <c r="D482" s="138">
        <v>1948</v>
      </c>
      <c r="E482" s="138">
        <v>1863.5</v>
      </c>
      <c r="F482" s="136" t="s">
        <v>974</v>
      </c>
      <c r="G482" s="142">
        <v>-1.32E-2</v>
      </c>
      <c r="H482" s="140" t="str">
        <f t="shared" si="10"/>
        <v>5</v>
      </c>
    </row>
    <row r="483" spans="1:8" x14ac:dyDescent="0.3">
      <c r="A483" s="136" t="s">
        <v>975</v>
      </c>
      <c r="B483" s="137">
        <v>1901.2</v>
      </c>
      <c r="C483" s="138">
        <v>1870</v>
      </c>
      <c r="D483" s="138">
        <v>1950</v>
      </c>
      <c r="E483" s="138">
        <v>1825.7</v>
      </c>
      <c r="F483" s="136" t="s">
        <v>153</v>
      </c>
      <c r="G483" s="139">
        <v>3.6799999999999999E-2</v>
      </c>
      <c r="H483" s="140" t="str">
        <f t="shared" si="10"/>
        <v>1</v>
      </c>
    </row>
    <row r="484" spans="1:8" x14ac:dyDescent="0.3">
      <c r="A484" s="136" t="s">
        <v>976</v>
      </c>
      <c r="B484" s="137">
        <v>1833.65</v>
      </c>
      <c r="C484" s="138">
        <v>1835</v>
      </c>
      <c r="D484" s="138">
        <v>1843</v>
      </c>
      <c r="E484" s="138">
        <v>1810.8</v>
      </c>
      <c r="F484" s="136" t="s">
        <v>977</v>
      </c>
      <c r="G484" s="139">
        <v>1.9400000000000001E-2</v>
      </c>
      <c r="H484" s="140" t="str">
        <f t="shared" si="10"/>
        <v>3</v>
      </c>
    </row>
    <row r="485" spans="1:8" x14ac:dyDescent="0.3">
      <c r="A485" s="136" t="s">
        <v>978</v>
      </c>
      <c r="B485" s="141">
        <v>1798.75</v>
      </c>
      <c r="C485" s="138">
        <v>1840.7</v>
      </c>
      <c r="D485" s="138">
        <v>1850</v>
      </c>
      <c r="E485" s="138">
        <v>1785</v>
      </c>
      <c r="F485" s="136" t="s">
        <v>979</v>
      </c>
      <c r="G485" s="142">
        <v>-1.2999999999999999E-2</v>
      </c>
      <c r="H485" s="140" t="str">
        <f t="shared" si="10"/>
        <v>3</v>
      </c>
    </row>
    <row r="486" spans="1:8" x14ac:dyDescent="0.3">
      <c r="A486" s="136" t="s">
        <v>980</v>
      </c>
      <c r="B486" s="141">
        <v>1822.4</v>
      </c>
      <c r="C486" s="138">
        <v>1860.05</v>
      </c>
      <c r="D486" s="138">
        <v>1872.85</v>
      </c>
      <c r="E486" s="138">
        <v>1801.25</v>
      </c>
      <c r="F486" s="136" t="s">
        <v>981</v>
      </c>
      <c r="G486" s="142">
        <v>-2.0199999999999999E-2</v>
      </c>
      <c r="H486" s="140" t="str">
        <f t="shared" si="10"/>
        <v>3</v>
      </c>
    </row>
    <row r="487" spans="1:8" x14ac:dyDescent="0.3">
      <c r="A487" s="136" t="s">
        <v>982</v>
      </c>
      <c r="B487" s="141">
        <v>1860.05</v>
      </c>
      <c r="C487" s="138">
        <v>1897.9</v>
      </c>
      <c r="D487" s="138">
        <v>1897.9</v>
      </c>
      <c r="E487" s="138">
        <v>1850.25</v>
      </c>
      <c r="F487" s="136" t="s">
        <v>983</v>
      </c>
      <c r="G487" s="142">
        <v>-1.1599999999999999E-2</v>
      </c>
      <c r="H487" s="140" t="str">
        <f t="shared" si="10"/>
        <v>3</v>
      </c>
    </row>
    <row r="488" spans="1:8" x14ac:dyDescent="0.3">
      <c r="A488" s="136" t="s">
        <v>984</v>
      </c>
      <c r="B488" s="137">
        <v>1881.85</v>
      </c>
      <c r="C488" s="138">
        <v>1864.7</v>
      </c>
      <c r="D488" s="138">
        <v>1915</v>
      </c>
      <c r="E488" s="138">
        <v>1853.2</v>
      </c>
      <c r="F488" s="136" t="s">
        <v>985</v>
      </c>
      <c r="G488" s="139">
        <v>2.9000000000000001E-2</v>
      </c>
      <c r="H488" s="140" t="str">
        <f t="shared" si="10"/>
        <v>6</v>
      </c>
    </row>
    <row r="489" spans="1:8" x14ac:dyDescent="0.3">
      <c r="A489" s="136" t="s">
        <v>986</v>
      </c>
      <c r="B489" s="137">
        <v>1828.75</v>
      </c>
      <c r="C489" s="138">
        <v>1825</v>
      </c>
      <c r="D489" s="138">
        <v>1849</v>
      </c>
      <c r="E489" s="138">
        <v>1810</v>
      </c>
      <c r="F489" s="136" t="s">
        <v>987</v>
      </c>
      <c r="G489" s="139">
        <v>2.5100000000000001E-2</v>
      </c>
      <c r="H489" s="140" t="str">
        <f t="shared" si="10"/>
        <v>5</v>
      </c>
    </row>
    <row r="490" spans="1:8" x14ac:dyDescent="0.3">
      <c r="A490" s="136" t="s">
        <v>988</v>
      </c>
      <c r="B490" s="141">
        <v>1783.95</v>
      </c>
      <c r="C490" s="138">
        <v>1849.65</v>
      </c>
      <c r="D490" s="138">
        <v>1873.75</v>
      </c>
      <c r="E490" s="138">
        <v>1751</v>
      </c>
      <c r="F490" s="136" t="s">
        <v>989</v>
      </c>
      <c r="G490" s="142">
        <v>-1.0999999999999999E-2</v>
      </c>
      <c r="H490" s="140" t="str">
        <f t="shared" si="10"/>
        <v>8</v>
      </c>
    </row>
    <row r="491" spans="1:8" x14ac:dyDescent="0.3">
      <c r="A491" s="136" t="s">
        <v>990</v>
      </c>
      <c r="B491" s="141">
        <v>1803.75</v>
      </c>
      <c r="C491" s="138">
        <v>1850</v>
      </c>
      <c r="D491" s="138">
        <v>1879.5</v>
      </c>
      <c r="E491" s="138">
        <v>1784.1</v>
      </c>
      <c r="F491" s="136" t="s">
        <v>991</v>
      </c>
      <c r="G491" s="142">
        <v>-4.7800000000000002E-2</v>
      </c>
      <c r="H491" s="140" t="str">
        <f t="shared" si="10"/>
        <v>6</v>
      </c>
    </row>
    <row r="492" spans="1:8" x14ac:dyDescent="0.3">
      <c r="A492" s="136" t="s">
        <v>992</v>
      </c>
      <c r="B492" s="141">
        <v>1894.3</v>
      </c>
      <c r="C492" s="138">
        <v>1947.9</v>
      </c>
      <c r="D492" s="138">
        <v>1950</v>
      </c>
      <c r="E492" s="138">
        <v>1885</v>
      </c>
      <c r="F492" s="136" t="s">
        <v>993</v>
      </c>
      <c r="G492" s="142">
        <v>-2.9000000000000001E-2</v>
      </c>
      <c r="H492" s="140" t="str">
        <f t="shared" si="10"/>
        <v>6</v>
      </c>
    </row>
    <row r="493" spans="1:8" x14ac:dyDescent="0.3">
      <c r="A493" s="136" t="s">
        <v>994</v>
      </c>
      <c r="B493" s="137">
        <v>1950.9</v>
      </c>
      <c r="C493" s="138">
        <v>1930</v>
      </c>
      <c r="D493" s="138">
        <v>1997</v>
      </c>
      <c r="E493" s="138">
        <v>1916.2</v>
      </c>
      <c r="F493" s="136" t="s">
        <v>88</v>
      </c>
      <c r="G493" s="139">
        <v>3.6299999999999999E-2</v>
      </c>
      <c r="H493" s="140" t="str">
        <f t="shared" si="10"/>
        <v>1</v>
      </c>
    </row>
    <row r="494" spans="1:8" x14ac:dyDescent="0.3">
      <c r="A494" s="136" t="s">
        <v>995</v>
      </c>
      <c r="B494" s="137">
        <v>1882.55</v>
      </c>
      <c r="C494" s="138">
        <v>1806</v>
      </c>
      <c r="D494" s="138">
        <v>1899</v>
      </c>
      <c r="E494" s="138">
        <v>1800.05</v>
      </c>
      <c r="F494" s="136" t="s">
        <v>996</v>
      </c>
      <c r="G494" s="139">
        <v>2.12E-2</v>
      </c>
      <c r="H494" s="140" t="str">
        <f t="shared" si="10"/>
        <v>9</v>
      </c>
    </row>
    <row r="495" spans="1:8" x14ac:dyDescent="0.3">
      <c r="A495" s="136" t="s">
        <v>997</v>
      </c>
      <c r="B495" s="141">
        <v>1843.4</v>
      </c>
      <c r="C495" s="138">
        <v>1899.9</v>
      </c>
      <c r="D495" s="138">
        <v>1924</v>
      </c>
      <c r="E495" s="138">
        <v>1831</v>
      </c>
      <c r="F495" s="136" t="s">
        <v>956</v>
      </c>
      <c r="G495" s="142">
        <v>-4.1599999999999998E-2</v>
      </c>
      <c r="H495" s="140" t="str">
        <f t="shared" si="10"/>
        <v>1</v>
      </c>
    </row>
    <row r="496" spans="1:8" x14ac:dyDescent="0.3">
      <c r="A496" s="136" t="s">
        <v>998</v>
      </c>
      <c r="B496" s="137">
        <v>1923.5</v>
      </c>
      <c r="C496" s="138">
        <v>1875</v>
      </c>
      <c r="D496" s="138">
        <v>1956</v>
      </c>
      <c r="E496" s="138">
        <v>1875</v>
      </c>
      <c r="F496" s="136" t="s">
        <v>999</v>
      </c>
      <c r="G496" s="139">
        <v>3.9899999999999998E-2</v>
      </c>
      <c r="H496" s="140" t="str">
        <f t="shared" si="10"/>
        <v>6</v>
      </c>
    </row>
    <row r="497" spans="1:8" x14ac:dyDescent="0.3">
      <c r="A497" s="136" t="s">
        <v>1000</v>
      </c>
      <c r="B497" s="141">
        <v>1849.75</v>
      </c>
      <c r="C497" s="138">
        <v>1899</v>
      </c>
      <c r="D497" s="138">
        <v>1924</v>
      </c>
      <c r="E497" s="138">
        <v>1800</v>
      </c>
      <c r="F497" s="136" t="s">
        <v>345</v>
      </c>
      <c r="G497" s="142">
        <v>-6.9199999999999998E-2</v>
      </c>
      <c r="H497" s="140" t="str">
        <f t="shared" si="10"/>
        <v>1</v>
      </c>
    </row>
    <row r="498" spans="1:8" x14ac:dyDescent="0.3">
      <c r="A498" s="136" t="s">
        <v>1001</v>
      </c>
      <c r="B498" s="137">
        <v>1987.35</v>
      </c>
      <c r="C498" s="138">
        <v>1982</v>
      </c>
      <c r="D498" s="138">
        <v>2053.15</v>
      </c>
      <c r="E498" s="138">
        <v>1971</v>
      </c>
      <c r="F498" s="136" t="s">
        <v>1002</v>
      </c>
      <c r="G498" s="139">
        <v>7.7999999999999996E-3</v>
      </c>
      <c r="H498" s="140" t="str">
        <f t="shared" si="10"/>
        <v>7</v>
      </c>
    </row>
    <row r="499" spans="1:8" x14ac:dyDescent="0.3">
      <c r="A499" s="136" t="s">
        <v>1003</v>
      </c>
      <c r="B499" s="137">
        <v>1971.95</v>
      </c>
      <c r="C499" s="138">
        <v>1850</v>
      </c>
      <c r="D499" s="138">
        <v>1994.8</v>
      </c>
      <c r="E499" s="138">
        <v>1850</v>
      </c>
      <c r="F499" s="136" t="s">
        <v>165</v>
      </c>
      <c r="G499" s="139">
        <v>8.2000000000000007E-3</v>
      </c>
      <c r="H499" s="140" t="str">
        <f t="shared" si="10"/>
        <v>1</v>
      </c>
    </row>
    <row r="500" spans="1:8" x14ac:dyDescent="0.3">
      <c r="A500" s="136" t="s">
        <v>1004</v>
      </c>
      <c r="B500" s="141">
        <v>1955.9</v>
      </c>
      <c r="C500" s="138">
        <v>2041</v>
      </c>
      <c r="D500" s="138">
        <v>2041</v>
      </c>
      <c r="E500" s="138">
        <v>1941</v>
      </c>
      <c r="F500" s="136" t="s">
        <v>1005</v>
      </c>
      <c r="G500" s="142">
        <v>-4.2099999999999999E-2</v>
      </c>
      <c r="H500" s="140" t="str">
        <f t="shared" si="10"/>
        <v>4</v>
      </c>
    </row>
    <row r="501" spans="1:8" x14ac:dyDescent="0.3">
      <c r="A501" s="136" t="s">
        <v>1006</v>
      </c>
      <c r="B501" s="141">
        <v>2041.85</v>
      </c>
      <c r="C501" s="138">
        <v>2060</v>
      </c>
      <c r="D501" s="138">
        <v>2125</v>
      </c>
      <c r="E501" s="138">
        <v>2001</v>
      </c>
      <c r="F501" s="136" t="s">
        <v>1007</v>
      </c>
      <c r="G501" s="142">
        <v>-2.8E-3</v>
      </c>
      <c r="H501" s="140" t="str">
        <f t="shared" si="10"/>
        <v>1</v>
      </c>
    </row>
    <row r="502" spans="1:8" x14ac:dyDescent="0.3">
      <c r="A502" s="136" t="s">
        <v>1008</v>
      </c>
      <c r="B502" s="137">
        <v>2047.6</v>
      </c>
      <c r="C502" s="138">
        <v>1950</v>
      </c>
      <c r="D502" s="138">
        <v>2094.8000000000002</v>
      </c>
      <c r="E502" s="138">
        <v>1933.25</v>
      </c>
      <c r="F502" s="136" t="s">
        <v>1009</v>
      </c>
      <c r="G502" s="139">
        <v>0.06</v>
      </c>
      <c r="H502" s="140" t="str">
        <f t="shared" si="10"/>
        <v>1</v>
      </c>
    </row>
    <row r="503" spans="1:8" x14ac:dyDescent="0.3">
      <c r="A503" s="136" t="s">
        <v>1010</v>
      </c>
      <c r="B503" s="137">
        <v>1931.75</v>
      </c>
      <c r="C503" s="138">
        <v>1915</v>
      </c>
      <c r="D503" s="138">
        <v>1969</v>
      </c>
      <c r="E503" s="138">
        <v>1894.25</v>
      </c>
      <c r="F503" s="136" t="s">
        <v>1011</v>
      </c>
      <c r="G503" s="139">
        <v>2.24E-2</v>
      </c>
      <c r="H503" s="140" t="str">
        <f t="shared" si="10"/>
        <v>6</v>
      </c>
    </row>
    <row r="504" spans="1:8" x14ac:dyDescent="0.3">
      <c r="A504" s="136" t="s">
        <v>1012</v>
      </c>
      <c r="B504" s="137">
        <v>1889.5</v>
      </c>
      <c r="C504" s="138">
        <v>1852.5</v>
      </c>
      <c r="D504" s="138">
        <v>1903.95</v>
      </c>
      <c r="E504" s="138">
        <v>1780</v>
      </c>
      <c r="F504" s="136" t="s">
        <v>1013</v>
      </c>
      <c r="G504" s="139">
        <v>1.47E-2</v>
      </c>
      <c r="H504" s="140" t="str">
        <f t="shared" si="10"/>
        <v>4</v>
      </c>
    </row>
    <row r="505" spans="1:8" x14ac:dyDescent="0.3">
      <c r="A505" s="136" t="s">
        <v>1014</v>
      </c>
      <c r="B505" s="141">
        <v>1862.15</v>
      </c>
      <c r="C505" s="138">
        <v>1875</v>
      </c>
      <c r="D505" s="138">
        <v>1895</v>
      </c>
      <c r="E505" s="138">
        <v>1804.85</v>
      </c>
      <c r="F505" s="136" t="s">
        <v>1015</v>
      </c>
      <c r="G505" s="142">
        <v>-2.3800000000000002E-2</v>
      </c>
      <c r="H505" s="140" t="str">
        <f t="shared" si="10"/>
        <v>4</v>
      </c>
    </row>
    <row r="506" spans="1:8" x14ac:dyDescent="0.3">
      <c r="A506" s="136" t="s">
        <v>1016</v>
      </c>
      <c r="B506" s="141">
        <v>1907.6</v>
      </c>
      <c r="C506" s="138">
        <v>1915.6</v>
      </c>
      <c r="D506" s="138">
        <v>1917.35</v>
      </c>
      <c r="E506" s="138">
        <v>1875</v>
      </c>
      <c r="F506" s="136" t="s">
        <v>1017</v>
      </c>
      <c r="G506" s="142">
        <v>-2.0000000000000001E-4</v>
      </c>
      <c r="H506" s="140" t="str">
        <f t="shared" si="10"/>
        <v>3</v>
      </c>
    </row>
    <row r="507" spans="1:8" x14ac:dyDescent="0.3">
      <c r="A507" s="136" t="s">
        <v>1018</v>
      </c>
      <c r="B507" s="141">
        <v>1907.95</v>
      </c>
      <c r="C507" s="138">
        <v>1929</v>
      </c>
      <c r="D507" s="138">
        <v>1945</v>
      </c>
      <c r="E507" s="138">
        <v>1888</v>
      </c>
      <c r="F507" s="136" t="s">
        <v>1019</v>
      </c>
      <c r="G507" s="142">
        <v>-6.1999999999999998E-3</v>
      </c>
      <c r="H507" s="140" t="str">
        <f t="shared" si="10"/>
        <v>5</v>
      </c>
    </row>
    <row r="508" spans="1:8" x14ac:dyDescent="0.3">
      <c r="A508" s="136" t="s">
        <v>1020</v>
      </c>
      <c r="B508" s="141">
        <v>1919.8</v>
      </c>
      <c r="C508" s="138">
        <v>1932.2</v>
      </c>
      <c r="D508" s="138">
        <v>1941.5</v>
      </c>
      <c r="E508" s="138">
        <v>1891.55</v>
      </c>
      <c r="F508" s="136" t="s">
        <v>1021</v>
      </c>
      <c r="G508" s="142">
        <v>-4.3E-3</v>
      </c>
      <c r="H508" s="140" t="str">
        <f t="shared" si="10"/>
        <v>3</v>
      </c>
    </row>
    <row r="509" spans="1:8" x14ac:dyDescent="0.3">
      <c r="A509" s="136" t="s">
        <v>1022</v>
      </c>
      <c r="B509" s="141">
        <v>1928</v>
      </c>
      <c r="C509" s="138">
        <v>2035</v>
      </c>
      <c r="D509" s="138">
        <v>2050</v>
      </c>
      <c r="E509" s="138">
        <v>1856</v>
      </c>
      <c r="F509" s="136" t="s">
        <v>1023</v>
      </c>
      <c r="G509" s="142">
        <v>-4.7699999999999999E-2</v>
      </c>
      <c r="H509" s="140" t="str">
        <f t="shared" si="10"/>
        <v>5</v>
      </c>
    </row>
    <row r="510" spans="1:8" x14ac:dyDescent="0.3">
      <c r="A510" s="136" t="s">
        <v>1024</v>
      </c>
      <c r="B510" s="137">
        <v>2024.65</v>
      </c>
      <c r="C510" s="138">
        <v>1970</v>
      </c>
      <c r="D510" s="138">
        <v>2051.1999999999998</v>
      </c>
      <c r="E510" s="138">
        <v>1966.05</v>
      </c>
      <c r="F510" s="136" t="s">
        <v>1025</v>
      </c>
      <c r="G510" s="139">
        <v>3.8100000000000002E-2</v>
      </c>
      <c r="H510" s="140" t="str">
        <f t="shared" si="10"/>
        <v>4</v>
      </c>
    </row>
    <row r="511" spans="1:8" x14ac:dyDescent="0.3">
      <c r="A511" s="136" t="s">
        <v>1026</v>
      </c>
      <c r="B511" s="137">
        <v>1950.35</v>
      </c>
      <c r="C511" s="138">
        <v>1912.55</v>
      </c>
      <c r="D511" s="138">
        <v>1958.5</v>
      </c>
      <c r="E511" s="138">
        <v>1902.45</v>
      </c>
      <c r="F511" s="136" t="s">
        <v>1027</v>
      </c>
      <c r="G511" s="139">
        <v>1.9800000000000002E-2</v>
      </c>
      <c r="H511" s="140" t="str">
        <f t="shared" si="10"/>
        <v>2</v>
      </c>
    </row>
    <row r="512" spans="1:8" x14ac:dyDescent="0.3">
      <c r="A512" s="136" t="s">
        <v>1028</v>
      </c>
      <c r="B512" s="141">
        <v>1912.55</v>
      </c>
      <c r="C512" s="138">
        <v>1915</v>
      </c>
      <c r="D512" s="138">
        <v>1925</v>
      </c>
      <c r="E512" s="138">
        <v>1881</v>
      </c>
      <c r="F512" s="136" t="s">
        <v>1029</v>
      </c>
      <c r="G512" s="142">
        <v>-2E-3</v>
      </c>
      <c r="H512" s="140" t="str">
        <f t="shared" si="10"/>
        <v>2</v>
      </c>
    </row>
    <row r="513" spans="1:8" x14ac:dyDescent="0.3">
      <c r="A513" s="136" t="s">
        <v>1030</v>
      </c>
      <c r="B513" s="137">
        <v>1916.3</v>
      </c>
      <c r="C513" s="138">
        <v>1919.2</v>
      </c>
      <c r="D513" s="138">
        <v>1939.25</v>
      </c>
      <c r="E513" s="138">
        <v>1870</v>
      </c>
      <c r="F513" s="136" t="s">
        <v>1031</v>
      </c>
      <c r="G513" s="139">
        <v>6.4999999999999997E-3</v>
      </c>
      <c r="H513" s="140" t="str">
        <f t="shared" si="10"/>
        <v>2</v>
      </c>
    </row>
    <row r="514" spans="1:8" x14ac:dyDescent="0.3">
      <c r="A514" s="136" t="s">
        <v>1032</v>
      </c>
      <c r="B514" s="137">
        <v>1904</v>
      </c>
      <c r="C514" s="138">
        <v>1928</v>
      </c>
      <c r="D514" s="138">
        <v>1959</v>
      </c>
      <c r="E514" s="138">
        <v>1883</v>
      </c>
      <c r="F514" s="136" t="s">
        <v>1033</v>
      </c>
      <c r="G514" s="139">
        <v>1.3899999999999999E-2</v>
      </c>
      <c r="H514" s="140" t="str">
        <f t="shared" si="10"/>
        <v>4</v>
      </c>
    </row>
    <row r="515" spans="1:8" x14ac:dyDescent="0.3">
      <c r="A515" s="136" t="s">
        <v>1034</v>
      </c>
      <c r="B515" s="141">
        <v>1877.85</v>
      </c>
      <c r="C515" s="138">
        <v>1957</v>
      </c>
      <c r="D515" s="138">
        <v>1964.9</v>
      </c>
      <c r="E515" s="138">
        <v>1863.9</v>
      </c>
      <c r="F515" s="136" t="s">
        <v>1035</v>
      </c>
      <c r="G515" s="142">
        <v>-3.1199999999999999E-2</v>
      </c>
      <c r="H515" s="140" t="str">
        <f t="shared" ref="H515:H578" si="11">LEFT(F515,1)</f>
        <v>2</v>
      </c>
    </row>
    <row r="516" spans="1:8" x14ac:dyDescent="0.3">
      <c r="A516" s="136" t="s">
        <v>1036</v>
      </c>
      <c r="B516" s="137">
        <v>1938.4</v>
      </c>
      <c r="C516" s="138">
        <v>1945</v>
      </c>
      <c r="D516" s="138">
        <v>1957</v>
      </c>
      <c r="E516" s="138">
        <v>1904.95</v>
      </c>
      <c r="F516" s="136" t="s">
        <v>1037</v>
      </c>
      <c r="G516" s="139">
        <v>1.47E-2</v>
      </c>
      <c r="H516" s="140" t="str">
        <f t="shared" si="11"/>
        <v>3</v>
      </c>
    </row>
    <row r="517" spans="1:8" x14ac:dyDescent="0.3">
      <c r="A517" s="136" t="s">
        <v>1038</v>
      </c>
      <c r="B517" s="141">
        <v>1910.25</v>
      </c>
      <c r="C517" s="138">
        <v>1900</v>
      </c>
      <c r="D517" s="138">
        <v>1964.7</v>
      </c>
      <c r="E517" s="138">
        <v>1885.05</v>
      </c>
      <c r="F517" s="136" t="s">
        <v>1039</v>
      </c>
      <c r="G517" s="142">
        <v>-9.7000000000000003E-3</v>
      </c>
      <c r="H517" s="140" t="str">
        <f t="shared" si="11"/>
        <v>3</v>
      </c>
    </row>
    <row r="518" spans="1:8" x14ac:dyDescent="0.3">
      <c r="A518" s="136" t="s">
        <v>1040</v>
      </c>
      <c r="B518" s="137">
        <v>1929</v>
      </c>
      <c r="C518" s="138">
        <v>1782.7</v>
      </c>
      <c r="D518" s="138">
        <v>1929.7</v>
      </c>
      <c r="E518" s="138">
        <v>1746</v>
      </c>
      <c r="F518" s="136" t="s">
        <v>1041</v>
      </c>
      <c r="G518" s="139">
        <v>4.9599999999999998E-2</v>
      </c>
      <c r="H518" s="140" t="str">
        <f t="shared" si="11"/>
        <v>6</v>
      </c>
    </row>
    <row r="519" spans="1:8" x14ac:dyDescent="0.3">
      <c r="A519" s="136" t="s">
        <v>1042</v>
      </c>
      <c r="B519" s="141">
        <v>1837.85</v>
      </c>
      <c r="C519" s="138">
        <v>1946.25</v>
      </c>
      <c r="D519" s="138">
        <v>1946.25</v>
      </c>
      <c r="E519" s="138">
        <v>1837.85</v>
      </c>
      <c r="F519" s="136" t="s">
        <v>1043</v>
      </c>
      <c r="G519" s="142">
        <v>-0.05</v>
      </c>
      <c r="H519" s="140" t="str">
        <f t="shared" si="11"/>
        <v>4</v>
      </c>
    </row>
    <row r="520" spans="1:8" x14ac:dyDescent="0.3">
      <c r="A520" s="136" t="s">
        <v>1044</v>
      </c>
      <c r="B520" s="141">
        <v>1934.55</v>
      </c>
      <c r="C520" s="138">
        <v>1973</v>
      </c>
      <c r="D520" s="138">
        <v>1986.75</v>
      </c>
      <c r="E520" s="138">
        <v>1875</v>
      </c>
      <c r="F520" s="136" t="s">
        <v>1045</v>
      </c>
      <c r="G520" s="142">
        <v>-1.6299999999999999E-2</v>
      </c>
      <c r="H520" s="140" t="str">
        <f t="shared" si="11"/>
        <v>8</v>
      </c>
    </row>
    <row r="521" spans="1:8" x14ac:dyDescent="0.3">
      <c r="A521" s="136" t="s">
        <v>1046</v>
      </c>
      <c r="B521" s="137">
        <v>1966.7</v>
      </c>
      <c r="C521" s="138">
        <v>1948.15</v>
      </c>
      <c r="D521" s="138">
        <v>1979.3</v>
      </c>
      <c r="E521" s="138">
        <v>1945</v>
      </c>
      <c r="F521" s="136" t="s">
        <v>1047</v>
      </c>
      <c r="G521" s="139">
        <v>1.46E-2</v>
      </c>
      <c r="H521" s="140" t="str">
        <f t="shared" si="11"/>
        <v>6</v>
      </c>
    </row>
    <row r="522" spans="1:8" x14ac:dyDescent="0.3">
      <c r="A522" s="136" t="s">
        <v>1048</v>
      </c>
      <c r="B522" s="137">
        <v>1938.45</v>
      </c>
      <c r="C522" s="138">
        <v>1930</v>
      </c>
      <c r="D522" s="138">
        <v>1950</v>
      </c>
      <c r="E522" s="138">
        <v>1905.05</v>
      </c>
      <c r="F522" s="136" t="s">
        <v>929</v>
      </c>
      <c r="G522" s="139">
        <v>2.0199999999999999E-2</v>
      </c>
      <c r="H522" s="140" t="str">
        <f t="shared" si="11"/>
        <v>1</v>
      </c>
    </row>
    <row r="523" spans="1:8" x14ac:dyDescent="0.3">
      <c r="A523" s="136" t="s">
        <v>1049</v>
      </c>
      <c r="B523" s="137">
        <v>1900.1</v>
      </c>
      <c r="C523" s="138">
        <v>1850</v>
      </c>
      <c r="D523" s="138">
        <v>1923.9</v>
      </c>
      <c r="E523" s="138">
        <v>1828.5</v>
      </c>
      <c r="F523" s="136" t="s">
        <v>1050</v>
      </c>
      <c r="G523" s="139">
        <v>3.5299999999999998E-2</v>
      </c>
      <c r="H523" s="140" t="str">
        <f t="shared" si="11"/>
        <v>1</v>
      </c>
    </row>
    <row r="524" spans="1:8" x14ac:dyDescent="0.3">
      <c r="A524" s="136" t="s">
        <v>1051</v>
      </c>
      <c r="B524" s="137">
        <v>1835.3</v>
      </c>
      <c r="C524" s="138">
        <v>1706.45</v>
      </c>
      <c r="D524" s="138">
        <v>1854</v>
      </c>
      <c r="E524" s="138">
        <v>1698.4</v>
      </c>
      <c r="F524" s="136" t="s">
        <v>1009</v>
      </c>
      <c r="G524" s="139">
        <v>8.09E-2</v>
      </c>
      <c r="H524" s="140" t="str">
        <f t="shared" si="11"/>
        <v>1</v>
      </c>
    </row>
    <row r="525" spans="1:8" x14ac:dyDescent="0.3">
      <c r="A525" s="136" t="s">
        <v>1052</v>
      </c>
      <c r="B525" s="137">
        <v>1697.95</v>
      </c>
      <c r="C525" s="138">
        <v>1657</v>
      </c>
      <c r="D525" s="138">
        <v>1720.5</v>
      </c>
      <c r="E525" s="138">
        <v>1637.05</v>
      </c>
      <c r="F525" s="136" t="s">
        <v>1053</v>
      </c>
      <c r="G525" s="139">
        <v>2.18E-2</v>
      </c>
      <c r="H525" s="140" t="str">
        <f t="shared" si="11"/>
        <v>6</v>
      </c>
    </row>
    <row r="526" spans="1:8" x14ac:dyDescent="0.3">
      <c r="A526" s="136" t="s">
        <v>1054</v>
      </c>
      <c r="B526" s="137">
        <v>1661.8</v>
      </c>
      <c r="C526" s="138">
        <v>1650</v>
      </c>
      <c r="D526" s="138">
        <v>1684.4</v>
      </c>
      <c r="E526" s="138">
        <v>1588</v>
      </c>
      <c r="F526" s="136" t="s">
        <v>1055</v>
      </c>
      <c r="G526" s="139">
        <v>8.6E-3</v>
      </c>
      <c r="H526" s="140" t="str">
        <f t="shared" si="11"/>
        <v>9</v>
      </c>
    </row>
    <row r="527" spans="1:8" x14ac:dyDescent="0.3">
      <c r="A527" s="136" t="s">
        <v>1056</v>
      </c>
      <c r="B527" s="137">
        <v>1647.55</v>
      </c>
      <c r="C527" s="138">
        <v>1599</v>
      </c>
      <c r="D527" s="138">
        <v>1667</v>
      </c>
      <c r="E527" s="138">
        <v>1567</v>
      </c>
      <c r="F527" s="136" t="s">
        <v>578</v>
      </c>
      <c r="G527" s="139">
        <v>5.0799999999999998E-2</v>
      </c>
      <c r="H527" s="140" t="str">
        <f t="shared" si="11"/>
        <v>2</v>
      </c>
    </row>
    <row r="528" spans="1:8" x14ac:dyDescent="0.3">
      <c r="A528" s="136" t="s">
        <v>1057</v>
      </c>
      <c r="B528" s="137">
        <v>1567.95</v>
      </c>
      <c r="C528" s="138">
        <v>1448</v>
      </c>
      <c r="D528" s="138">
        <v>1582.75</v>
      </c>
      <c r="E528" s="138">
        <v>1432</v>
      </c>
      <c r="F528" s="136" t="s">
        <v>742</v>
      </c>
      <c r="G528" s="139">
        <v>8.9700000000000002E-2</v>
      </c>
      <c r="H528" s="140" t="str">
        <f t="shared" si="11"/>
        <v>1</v>
      </c>
    </row>
    <row r="529" spans="1:8" x14ac:dyDescent="0.3">
      <c r="A529" s="136" t="s">
        <v>1058</v>
      </c>
      <c r="B529" s="137">
        <v>1438.9</v>
      </c>
      <c r="C529" s="138">
        <v>1405</v>
      </c>
      <c r="D529" s="138">
        <v>1453</v>
      </c>
      <c r="E529" s="138">
        <v>1405</v>
      </c>
      <c r="F529" s="136" t="s">
        <v>1059</v>
      </c>
      <c r="G529" s="139">
        <v>1.11E-2</v>
      </c>
      <c r="H529" s="140" t="str">
        <f t="shared" si="11"/>
        <v>2</v>
      </c>
    </row>
    <row r="530" spans="1:8" x14ac:dyDescent="0.3">
      <c r="A530" s="136" t="s">
        <v>1060</v>
      </c>
      <c r="B530" s="137">
        <v>1423.1</v>
      </c>
      <c r="C530" s="138">
        <v>1427.8</v>
      </c>
      <c r="D530" s="138">
        <v>1429</v>
      </c>
      <c r="E530" s="138">
        <v>1403</v>
      </c>
      <c r="F530" s="136" t="s">
        <v>1061</v>
      </c>
      <c r="G530" s="139">
        <v>9.4000000000000004E-3</v>
      </c>
      <c r="H530" s="140" t="str">
        <f t="shared" si="11"/>
        <v>2</v>
      </c>
    </row>
    <row r="531" spans="1:8" x14ac:dyDescent="0.3">
      <c r="A531" s="136" t="s">
        <v>1062</v>
      </c>
      <c r="B531" s="137">
        <v>1409.8</v>
      </c>
      <c r="C531" s="138">
        <v>1400</v>
      </c>
      <c r="D531" s="138">
        <v>1419.8</v>
      </c>
      <c r="E531" s="138">
        <v>1379.65</v>
      </c>
      <c r="F531" s="136" t="s">
        <v>1063</v>
      </c>
      <c r="G531" s="139">
        <v>7.3000000000000001E-3</v>
      </c>
      <c r="H531" s="140" t="str">
        <f t="shared" si="11"/>
        <v>2</v>
      </c>
    </row>
    <row r="532" spans="1:8" x14ac:dyDescent="0.3">
      <c r="A532" s="136" t="s">
        <v>1064</v>
      </c>
      <c r="B532" s="137">
        <v>1399.65</v>
      </c>
      <c r="C532" s="138">
        <v>1366.7</v>
      </c>
      <c r="D532" s="138">
        <v>1408.3</v>
      </c>
      <c r="E532" s="138">
        <v>1366.7</v>
      </c>
      <c r="F532" s="136" t="s">
        <v>1065</v>
      </c>
      <c r="G532" s="139">
        <v>2.41E-2</v>
      </c>
      <c r="H532" s="140" t="str">
        <f t="shared" si="11"/>
        <v>3</v>
      </c>
    </row>
    <row r="533" spans="1:8" x14ac:dyDescent="0.3">
      <c r="A533" s="136" t="s">
        <v>1066</v>
      </c>
      <c r="B533" s="137">
        <v>1366.7</v>
      </c>
      <c r="C533" s="138">
        <v>1357</v>
      </c>
      <c r="D533" s="138">
        <v>1375</v>
      </c>
      <c r="E533" s="138">
        <v>1340</v>
      </c>
      <c r="F533" s="136" t="s">
        <v>1067</v>
      </c>
      <c r="G533" s="139">
        <v>1.47E-2</v>
      </c>
      <c r="H533" s="140" t="str">
        <f t="shared" si="11"/>
        <v>1</v>
      </c>
    </row>
    <row r="534" spans="1:8" x14ac:dyDescent="0.3">
      <c r="A534" s="136" t="s">
        <v>1068</v>
      </c>
      <c r="B534" s="137">
        <v>1346.9</v>
      </c>
      <c r="C534" s="138">
        <v>1340</v>
      </c>
      <c r="D534" s="138">
        <v>1356.2</v>
      </c>
      <c r="E534" s="138">
        <v>1336.9</v>
      </c>
      <c r="F534" s="136" t="s">
        <v>1069</v>
      </c>
      <c r="G534" s="139">
        <v>1.2500000000000001E-2</v>
      </c>
      <c r="H534" s="140" t="str">
        <f t="shared" si="11"/>
        <v>1</v>
      </c>
    </row>
    <row r="535" spans="1:8" x14ac:dyDescent="0.3">
      <c r="A535" s="136" t="s">
        <v>1070</v>
      </c>
      <c r="B535" s="137">
        <v>1330.25</v>
      </c>
      <c r="C535" s="138">
        <v>1325.1</v>
      </c>
      <c r="D535" s="138">
        <v>1340.8</v>
      </c>
      <c r="E535" s="138">
        <v>1311.05</v>
      </c>
      <c r="F535" s="136" t="s">
        <v>1071</v>
      </c>
      <c r="G535" s="139">
        <v>1.46E-2</v>
      </c>
      <c r="H535" s="140" t="str">
        <f t="shared" si="11"/>
        <v>2</v>
      </c>
    </row>
    <row r="536" spans="1:8" x14ac:dyDescent="0.3">
      <c r="A536" s="136" t="s">
        <v>1072</v>
      </c>
      <c r="B536" s="141">
        <v>1311.05</v>
      </c>
      <c r="C536" s="138">
        <v>1385.05</v>
      </c>
      <c r="D536" s="138">
        <v>1396.85</v>
      </c>
      <c r="E536" s="138">
        <v>1295</v>
      </c>
      <c r="F536" s="136" t="s">
        <v>1073</v>
      </c>
      <c r="G536" s="142">
        <v>-5.8599999999999999E-2</v>
      </c>
      <c r="H536" s="140" t="str">
        <f t="shared" si="11"/>
        <v>8</v>
      </c>
    </row>
    <row r="537" spans="1:8" x14ac:dyDescent="0.3">
      <c r="A537" s="136" t="s">
        <v>1074</v>
      </c>
      <c r="B537" s="141">
        <v>1392.65</v>
      </c>
      <c r="C537" s="138">
        <v>1398.5</v>
      </c>
      <c r="D537" s="138">
        <v>1407.35</v>
      </c>
      <c r="E537" s="138">
        <v>1382.6</v>
      </c>
      <c r="F537" s="136" t="s">
        <v>1075</v>
      </c>
      <c r="G537" s="142">
        <v>-4.4000000000000003E-3</v>
      </c>
      <c r="H537" s="140" t="str">
        <f t="shared" si="11"/>
        <v>3</v>
      </c>
    </row>
    <row r="538" spans="1:8" x14ac:dyDescent="0.3">
      <c r="A538" s="136" t="s">
        <v>1076</v>
      </c>
      <c r="B538" s="137">
        <v>1398.8</v>
      </c>
      <c r="C538" s="138">
        <v>1386</v>
      </c>
      <c r="D538" s="138">
        <v>1403.85</v>
      </c>
      <c r="E538" s="138">
        <v>1381.75</v>
      </c>
      <c r="F538" s="136" t="s">
        <v>1077</v>
      </c>
      <c r="G538" s="139">
        <v>1.6899999999999998E-2</v>
      </c>
      <c r="H538" s="140" t="str">
        <f t="shared" si="11"/>
        <v>5</v>
      </c>
    </row>
    <row r="539" spans="1:8" x14ac:dyDescent="0.3">
      <c r="A539" s="136" t="s">
        <v>1078</v>
      </c>
      <c r="B539" s="141">
        <v>1375.5</v>
      </c>
      <c r="C539" s="138">
        <v>1388.9</v>
      </c>
      <c r="D539" s="138">
        <v>1392.65</v>
      </c>
      <c r="E539" s="138">
        <v>1370.45</v>
      </c>
      <c r="F539" s="136" t="s">
        <v>1079</v>
      </c>
      <c r="G539" s="142">
        <v>-7.1000000000000004E-3</v>
      </c>
      <c r="H539" s="140" t="str">
        <f t="shared" si="11"/>
        <v>4</v>
      </c>
    </row>
    <row r="540" spans="1:8" x14ac:dyDescent="0.3">
      <c r="A540" s="136" t="s">
        <v>1080</v>
      </c>
      <c r="B540" s="141">
        <v>1385.4</v>
      </c>
      <c r="C540" s="138">
        <v>1425</v>
      </c>
      <c r="D540" s="138">
        <v>1429.65</v>
      </c>
      <c r="E540" s="138">
        <v>1380.1</v>
      </c>
      <c r="F540" s="136" t="s">
        <v>1081</v>
      </c>
      <c r="G540" s="142">
        <v>-2.58E-2</v>
      </c>
      <c r="H540" s="140" t="str">
        <f t="shared" si="11"/>
        <v>6</v>
      </c>
    </row>
    <row r="541" spans="1:8" x14ac:dyDescent="0.3">
      <c r="A541" s="136" t="s">
        <v>1082</v>
      </c>
      <c r="B541" s="137">
        <v>1422.05</v>
      </c>
      <c r="C541" s="138">
        <v>1424</v>
      </c>
      <c r="D541" s="138">
        <v>1439.75</v>
      </c>
      <c r="E541" s="138">
        <v>1389.1</v>
      </c>
      <c r="F541" s="136" t="s">
        <v>1083</v>
      </c>
      <c r="G541" s="139">
        <v>1.35E-2</v>
      </c>
      <c r="H541" s="140" t="str">
        <f t="shared" si="11"/>
        <v>3</v>
      </c>
    </row>
    <row r="542" spans="1:8" x14ac:dyDescent="0.3">
      <c r="A542" s="136" t="s">
        <v>1084</v>
      </c>
      <c r="B542" s="137">
        <v>1403.1</v>
      </c>
      <c r="C542" s="138">
        <v>1396.1</v>
      </c>
      <c r="D542" s="138">
        <v>1410</v>
      </c>
      <c r="E542" s="138">
        <v>1375</v>
      </c>
      <c r="F542" s="136" t="s">
        <v>1085</v>
      </c>
      <c r="G542" s="139">
        <v>1.44E-2</v>
      </c>
      <c r="H542" s="140" t="str">
        <f t="shared" si="11"/>
        <v>6</v>
      </c>
    </row>
    <row r="543" spans="1:8" x14ac:dyDescent="0.3">
      <c r="A543" s="136" t="s">
        <v>1086</v>
      </c>
      <c r="B543" s="137">
        <v>1383.15</v>
      </c>
      <c r="C543" s="138">
        <v>1385</v>
      </c>
      <c r="D543" s="138">
        <v>1406.45</v>
      </c>
      <c r="E543" s="138">
        <v>1377.05</v>
      </c>
      <c r="F543" s="136" t="s">
        <v>1087</v>
      </c>
      <c r="G543" s="139">
        <v>0.01</v>
      </c>
      <c r="H543" s="140" t="str">
        <f t="shared" si="11"/>
        <v>6</v>
      </c>
    </row>
    <row r="544" spans="1:8" x14ac:dyDescent="0.3">
      <c r="A544" s="136" t="s">
        <v>1088</v>
      </c>
      <c r="B544" s="141">
        <v>1369.5</v>
      </c>
      <c r="C544" s="138">
        <v>1410</v>
      </c>
      <c r="D544" s="138">
        <v>1410</v>
      </c>
      <c r="E544" s="138">
        <v>1322.55</v>
      </c>
      <c r="F544" s="136" t="s">
        <v>1089</v>
      </c>
      <c r="G544" s="142">
        <v>-3.1E-2</v>
      </c>
      <c r="H544" s="140" t="str">
        <f t="shared" si="11"/>
        <v>6</v>
      </c>
    </row>
    <row r="545" spans="1:8" x14ac:dyDescent="0.3">
      <c r="A545" s="136" t="s">
        <v>1090</v>
      </c>
      <c r="B545" s="137">
        <v>1413.25</v>
      </c>
      <c r="C545" s="138">
        <v>1405</v>
      </c>
      <c r="D545" s="138">
        <v>1428.45</v>
      </c>
      <c r="E545" s="138">
        <v>1375</v>
      </c>
      <c r="F545" s="136" t="s">
        <v>855</v>
      </c>
      <c r="G545" s="139">
        <v>7.7999999999999996E-3</v>
      </c>
      <c r="H545" s="140" t="str">
        <f t="shared" si="11"/>
        <v>1</v>
      </c>
    </row>
    <row r="546" spans="1:8" x14ac:dyDescent="0.3">
      <c r="A546" s="136" t="s">
        <v>1091</v>
      </c>
      <c r="B546" s="141">
        <v>1402.25</v>
      </c>
      <c r="C546" s="138">
        <v>1458</v>
      </c>
      <c r="D546" s="138">
        <v>1469</v>
      </c>
      <c r="E546" s="138">
        <v>1395.2</v>
      </c>
      <c r="F546" s="136" t="s">
        <v>1092</v>
      </c>
      <c r="G546" s="142">
        <v>-2.5700000000000001E-2</v>
      </c>
      <c r="H546" s="140" t="str">
        <f t="shared" si="11"/>
        <v>5</v>
      </c>
    </row>
    <row r="547" spans="1:8" x14ac:dyDescent="0.3">
      <c r="A547" s="136" t="s">
        <v>1093</v>
      </c>
      <c r="B547" s="137">
        <v>1439.25</v>
      </c>
      <c r="C547" s="138">
        <v>1450</v>
      </c>
      <c r="D547" s="138">
        <v>1468.65</v>
      </c>
      <c r="E547" s="138">
        <v>1425.35</v>
      </c>
      <c r="F547" s="136" t="s">
        <v>1094</v>
      </c>
      <c r="G547" s="139">
        <v>2E-3</v>
      </c>
      <c r="H547" s="140" t="str">
        <f t="shared" si="11"/>
        <v>4</v>
      </c>
    </row>
    <row r="548" spans="1:8" x14ac:dyDescent="0.3">
      <c r="A548" s="136" t="s">
        <v>1095</v>
      </c>
      <c r="B548" s="137">
        <v>1436.35</v>
      </c>
      <c r="C548" s="138">
        <v>1388</v>
      </c>
      <c r="D548" s="138">
        <v>1454.85</v>
      </c>
      <c r="E548" s="138">
        <v>1388</v>
      </c>
      <c r="F548" s="136" t="s">
        <v>1096</v>
      </c>
      <c r="G548" s="139">
        <v>3.6400000000000002E-2</v>
      </c>
      <c r="H548" s="140" t="str">
        <f t="shared" si="11"/>
        <v>9</v>
      </c>
    </row>
    <row r="549" spans="1:8" x14ac:dyDescent="0.3">
      <c r="A549" s="136" t="s">
        <v>1097</v>
      </c>
      <c r="B549" s="141">
        <v>1385.95</v>
      </c>
      <c r="C549" s="138">
        <v>1430</v>
      </c>
      <c r="D549" s="138">
        <v>1474.85</v>
      </c>
      <c r="E549" s="138">
        <v>1365.4</v>
      </c>
      <c r="F549" s="136" t="s">
        <v>88</v>
      </c>
      <c r="G549" s="142">
        <v>-2.0999999999999999E-3</v>
      </c>
      <c r="H549" s="140" t="str">
        <f t="shared" si="11"/>
        <v>1</v>
      </c>
    </row>
    <row r="550" spans="1:8" x14ac:dyDescent="0.3">
      <c r="A550" s="136" t="s">
        <v>1098</v>
      </c>
      <c r="B550" s="141">
        <v>1388.9</v>
      </c>
      <c r="C550" s="138">
        <v>1395</v>
      </c>
      <c r="D550" s="138">
        <v>1410</v>
      </c>
      <c r="E550" s="138">
        <v>1381.35</v>
      </c>
      <c r="F550" s="136" t="s">
        <v>1099</v>
      </c>
      <c r="G550" s="142">
        <v>-8.9999999999999998E-4</v>
      </c>
      <c r="H550" s="140" t="str">
        <f t="shared" si="11"/>
        <v>7</v>
      </c>
    </row>
    <row r="551" spans="1:8" x14ac:dyDescent="0.3">
      <c r="A551" s="136" t="s">
        <v>1100</v>
      </c>
      <c r="B551" s="141">
        <v>1390.1</v>
      </c>
      <c r="C551" s="138">
        <v>1400</v>
      </c>
      <c r="D551" s="138">
        <v>1410</v>
      </c>
      <c r="E551" s="138">
        <v>1381</v>
      </c>
      <c r="F551" s="136" t="s">
        <v>1101</v>
      </c>
      <c r="G551" s="142">
        <v>-2.9999999999999997E-4</v>
      </c>
      <c r="H551" s="140" t="str">
        <f t="shared" si="11"/>
        <v>6</v>
      </c>
    </row>
    <row r="552" spans="1:8" x14ac:dyDescent="0.3">
      <c r="A552" s="136" t="s">
        <v>1102</v>
      </c>
      <c r="B552" s="137">
        <v>1390.5</v>
      </c>
      <c r="C552" s="138">
        <v>1368.05</v>
      </c>
      <c r="D552" s="138">
        <v>1409</v>
      </c>
      <c r="E552" s="138">
        <v>1368.05</v>
      </c>
      <c r="F552" s="136" t="s">
        <v>1103</v>
      </c>
      <c r="G552" s="139">
        <v>5.9999999999999995E-4</v>
      </c>
      <c r="H552" s="140" t="str">
        <f t="shared" si="11"/>
        <v>7</v>
      </c>
    </row>
    <row r="553" spans="1:8" x14ac:dyDescent="0.3">
      <c r="A553" s="136" t="s">
        <v>1104</v>
      </c>
      <c r="B553" s="137">
        <v>1389.7</v>
      </c>
      <c r="C553" s="138">
        <v>1398</v>
      </c>
      <c r="D553" s="138">
        <v>1414</v>
      </c>
      <c r="E553" s="138">
        <v>1371</v>
      </c>
      <c r="F553" s="136" t="s">
        <v>1105</v>
      </c>
      <c r="G553" s="139">
        <v>8.0000000000000002E-3</v>
      </c>
      <c r="H553" s="140" t="str">
        <f t="shared" si="11"/>
        <v>7</v>
      </c>
    </row>
    <row r="554" spans="1:8" x14ac:dyDescent="0.3">
      <c r="A554" s="136" t="s">
        <v>1106</v>
      </c>
      <c r="B554" s="141">
        <v>1378.7</v>
      </c>
      <c r="C554" s="138">
        <v>1398.3</v>
      </c>
      <c r="D554" s="138">
        <v>1415</v>
      </c>
      <c r="E554" s="138">
        <v>1360.1</v>
      </c>
      <c r="F554" s="136" t="s">
        <v>1107</v>
      </c>
      <c r="G554" s="142">
        <v>-7.9000000000000008E-3</v>
      </c>
      <c r="H554" s="140" t="str">
        <f t="shared" si="11"/>
        <v>5</v>
      </c>
    </row>
    <row r="555" spans="1:8" x14ac:dyDescent="0.3">
      <c r="A555" s="136" t="s">
        <v>1108</v>
      </c>
      <c r="B555" s="137">
        <v>1389.65</v>
      </c>
      <c r="C555" s="138">
        <v>1349.45</v>
      </c>
      <c r="D555" s="138">
        <v>1395.95</v>
      </c>
      <c r="E555" s="138">
        <v>1341.85</v>
      </c>
      <c r="F555" s="136" t="s">
        <v>1109</v>
      </c>
      <c r="G555" s="139">
        <v>3.5799999999999998E-2</v>
      </c>
      <c r="H555" s="140" t="str">
        <f t="shared" si="11"/>
        <v>9</v>
      </c>
    </row>
    <row r="556" spans="1:8" x14ac:dyDescent="0.3">
      <c r="A556" s="136" t="s">
        <v>1110</v>
      </c>
      <c r="B556" s="137">
        <v>1341.6</v>
      </c>
      <c r="C556" s="138">
        <v>1338</v>
      </c>
      <c r="D556" s="138">
        <v>1370</v>
      </c>
      <c r="E556" s="138">
        <v>1317</v>
      </c>
      <c r="F556" s="136" t="s">
        <v>1111</v>
      </c>
      <c r="G556" s="139">
        <v>9.7999999999999997E-3</v>
      </c>
      <c r="H556" s="140" t="str">
        <f t="shared" si="11"/>
        <v>4</v>
      </c>
    </row>
    <row r="557" spans="1:8" x14ac:dyDescent="0.3">
      <c r="A557" s="136" t="s">
        <v>1112</v>
      </c>
      <c r="B557" s="137">
        <v>1328.6</v>
      </c>
      <c r="C557" s="138">
        <v>1235</v>
      </c>
      <c r="D557" s="138">
        <v>1336.8</v>
      </c>
      <c r="E557" s="138">
        <v>1235</v>
      </c>
      <c r="F557" s="136" t="s">
        <v>604</v>
      </c>
      <c r="G557" s="139">
        <v>2.5600000000000001E-2</v>
      </c>
      <c r="H557" s="140" t="str">
        <f t="shared" si="11"/>
        <v>1</v>
      </c>
    </row>
    <row r="558" spans="1:8" x14ac:dyDescent="0.3">
      <c r="A558" s="136" t="s">
        <v>1113</v>
      </c>
      <c r="B558" s="141">
        <v>1295.4000000000001</v>
      </c>
      <c r="C558" s="138">
        <v>1349</v>
      </c>
      <c r="D558" s="138">
        <v>1414</v>
      </c>
      <c r="E558" s="138">
        <v>1285.1500000000001</v>
      </c>
      <c r="F558" s="136" t="s">
        <v>897</v>
      </c>
      <c r="G558" s="142">
        <v>-4.24E-2</v>
      </c>
      <c r="H558" s="140" t="str">
        <f t="shared" si="11"/>
        <v>1</v>
      </c>
    </row>
    <row r="559" spans="1:8" x14ac:dyDescent="0.3">
      <c r="A559" s="136" t="s">
        <v>1114</v>
      </c>
      <c r="B559" s="141">
        <v>1352.75</v>
      </c>
      <c r="C559" s="138">
        <v>1346</v>
      </c>
      <c r="D559" s="138">
        <v>1364.8</v>
      </c>
      <c r="E559" s="138">
        <v>1303.95</v>
      </c>
      <c r="F559" s="136" t="s">
        <v>1115</v>
      </c>
      <c r="G559" s="142">
        <v>-1.44E-2</v>
      </c>
      <c r="H559" s="140" t="str">
        <f t="shared" si="11"/>
        <v>4</v>
      </c>
    </row>
    <row r="560" spans="1:8" x14ac:dyDescent="0.3">
      <c r="A560" s="136" t="s">
        <v>1116</v>
      </c>
      <c r="B560" s="141">
        <v>1372.55</v>
      </c>
      <c r="C560" s="138">
        <v>1371.05</v>
      </c>
      <c r="D560" s="138">
        <v>1403.9</v>
      </c>
      <c r="E560" s="138">
        <v>1346.05</v>
      </c>
      <c r="F560" s="136" t="s">
        <v>821</v>
      </c>
      <c r="G560" s="142">
        <v>-2.3099999999999999E-2</v>
      </c>
      <c r="H560" s="140" t="str">
        <f t="shared" si="11"/>
        <v>1</v>
      </c>
    </row>
    <row r="561" spans="1:8" x14ac:dyDescent="0.3">
      <c r="A561" s="136" t="s">
        <v>1117</v>
      </c>
      <c r="B561" s="137">
        <v>1405.05</v>
      </c>
      <c r="C561" s="138">
        <v>1394.8</v>
      </c>
      <c r="D561" s="138">
        <v>1418.7</v>
      </c>
      <c r="E561" s="138">
        <v>1370</v>
      </c>
      <c r="F561" s="136" t="s">
        <v>877</v>
      </c>
      <c r="G561" s="139">
        <v>9.7999999999999997E-3</v>
      </c>
      <c r="H561" s="140" t="str">
        <f t="shared" si="11"/>
        <v>1</v>
      </c>
    </row>
    <row r="562" spans="1:8" x14ac:dyDescent="0.3">
      <c r="A562" s="136" t="s">
        <v>1118</v>
      </c>
      <c r="B562" s="141">
        <v>1391.35</v>
      </c>
      <c r="C562" s="138">
        <v>1420</v>
      </c>
      <c r="D562" s="138">
        <v>1429</v>
      </c>
      <c r="E562" s="138">
        <v>1370</v>
      </c>
      <c r="F562" s="136" t="s">
        <v>1119</v>
      </c>
      <c r="G562" s="142">
        <v>-1.12E-2</v>
      </c>
      <c r="H562" s="140" t="str">
        <f t="shared" si="11"/>
        <v>3</v>
      </c>
    </row>
    <row r="563" spans="1:8" x14ac:dyDescent="0.3">
      <c r="A563" s="136" t="s">
        <v>1120</v>
      </c>
      <c r="B563" s="137">
        <v>1407.05</v>
      </c>
      <c r="C563" s="138">
        <v>1329.45</v>
      </c>
      <c r="D563" s="138">
        <v>1407.95</v>
      </c>
      <c r="E563" s="138">
        <v>1309.3</v>
      </c>
      <c r="F563" s="136" t="s">
        <v>1121</v>
      </c>
      <c r="G563" s="139">
        <v>4.9299999999999997E-2</v>
      </c>
      <c r="H563" s="140" t="str">
        <f t="shared" si="11"/>
        <v>3</v>
      </c>
    </row>
    <row r="564" spans="1:8" x14ac:dyDescent="0.3">
      <c r="A564" s="136" t="s">
        <v>1122</v>
      </c>
      <c r="B564" s="141">
        <v>1340.95</v>
      </c>
      <c r="C564" s="138">
        <v>1358</v>
      </c>
      <c r="D564" s="138">
        <v>1367.9</v>
      </c>
      <c r="E564" s="138">
        <v>1321.25</v>
      </c>
      <c r="F564" s="136" t="s">
        <v>764</v>
      </c>
      <c r="G564" s="142">
        <v>-3.5999999999999999E-3</v>
      </c>
      <c r="H564" s="140" t="str">
        <f t="shared" si="11"/>
        <v>2</v>
      </c>
    </row>
    <row r="565" spans="1:8" x14ac:dyDescent="0.3">
      <c r="A565" s="136" t="s">
        <v>1123</v>
      </c>
      <c r="B565" s="137">
        <v>1345.75</v>
      </c>
      <c r="C565" s="138">
        <v>1299.8</v>
      </c>
      <c r="D565" s="138">
        <v>1355</v>
      </c>
      <c r="E565" s="138">
        <v>1292.4000000000001</v>
      </c>
      <c r="F565" s="136" t="s">
        <v>367</v>
      </c>
      <c r="G565" s="139">
        <v>2.46E-2</v>
      </c>
      <c r="H565" s="140" t="str">
        <f t="shared" si="11"/>
        <v>2</v>
      </c>
    </row>
    <row r="566" spans="1:8" x14ac:dyDescent="0.3">
      <c r="A566" s="136" t="s">
        <v>1124</v>
      </c>
      <c r="B566" s="141">
        <v>1313.5</v>
      </c>
      <c r="C566" s="138">
        <v>1305</v>
      </c>
      <c r="D566" s="138">
        <v>1358.3</v>
      </c>
      <c r="E566" s="138">
        <v>1294</v>
      </c>
      <c r="F566" s="136" t="s">
        <v>1125</v>
      </c>
      <c r="G566" s="142">
        <v>-5.9999999999999995E-4</v>
      </c>
      <c r="H566" s="140" t="str">
        <f t="shared" si="11"/>
        <v>2</v>
      </c>
    </row>
    <row r="567" spans="1:8" x14ac:dyDescent="0.3">
      <c r="A567" s="136" t="s">
        <v>1126</v>
      </c>
      <c r="B567" s="137">
        <v>1314.35</v>
      </c>
      <c r="C567" s="138">
        <v>1314</v>
      </c>
      <c r="D567" s="138">
        <v>1329</v>
      </c>
      <c r="E567" s="138">
        <v>1291</v>
      </c>
      <c r="F567" s="136" t="s">
        <v>245</v>
      </c>
      <c r="G567" s="139">
        <v>7.1000000000000004E-3</v>
      </c>
      <c r="H567" s="140" t="str">
        <f t="shared" si="11"/>
        <v>2</v>
      </c>
    </row>
    <row r="568" spans="1:8" x14ac:dyDescent="0.3">
      <c r="A568" s="136" t="s">
        <v>1127</v>
      </c>
      <c r="B568" s="137">
        <v>1305.05</v>
      </c>
      <c r="C568" s="138">
        <v>1330</v>
      </c>
      <c r="D568" s="138">
        <v>1334</v>
      </c>
      <c r="E568" s="138">
        <v>1284.05</v>
      </c>
      <c r="F568" s="136" t="s">
        <v>875</v>
      </c>
      <c r="G568" s="139">
        <v>9.9000000000000008E-3</v>
      </c>
      <c r="H568" s="140" t="str">
        <f t="shared" si="11"/>
        <v>1</v>
      </c>
    </row>
    <row r="569" spans="1:8" x14ac:dyDescent="0.3">
      <c r="A569" s="136" t="s">
        <v>1128</v>
      </c>
      <c r="B569" s="137">
        <v>1292.3</v>
      </c>
      <c r="C569" s="138">
        <v>1248</v>
      </c>
      <c r="D569" s="138">
        <v>1292.3</v>
      </c>
      <c r="E569" s="138">
        <v>1237.3499999999999</v>
      </c>
      <c r="F569" s="136" t="s">
        <v>350</v>
      </c>
      <c r="G569" s="139">
        <v>0.05</v>
      </c>
      <c r="H569" s="140" t="str">
        <f t="shared" si="11"/>
        <v>1</v>
      </c>
    </row>
    <row r="570" spans="1:8" x14ac:dyDescent="0.3">
      <c r="A570" s="136" t="s">
        <v>1129</v>
      </c>
      <c r="B570" s="137">
        <v>1230.8</v>
      </c>
      <c r="C570" s="138">
        <v>1231.95</v>
      </c>
      <c r="D570" s="138">
        <v>1248</v>
      </c>
      <c r="E570" s="138">
        <v>1211.5</v>
      </c>
      <c r="F570" s="136" t="s">
        <v>830</v>
      </c>
      <c r="G570" s="139">
        <v>1.6000000000000001E-3</v>
      </c>
      <c r="H570" s="140" t="str">
        <f t="shared" si="11"/>
        <v>1</v>
      </c>
    </row>
    <row r="571" spans="1:8" x14ac:dyDescent="0.3">
      <c r="A571" s="136" t="s">
        <v>1130</v>
      </c>
      <c r="B571" s="141">
        <v>1228.8499999999999</v>
      </c>
      <c r="C571" s="138">
        <v>1223</v>
      </c>
      <c r="D571" s="138">
        <v>1232.4000000000001</v>
      </c>
      <c r="E571" s="138">
        <v>1206.8</v>
      </c>
      <c r="F571" s="136" t="s">
        <v>1131</v>
      </c>
      <c r="G571" s="142">
        <v>-1.6000000000000001E-3</v>
      </c>
      <c r="H571" s="140" t="str">
        <f t="shared" si="11"/>
        <v>1</v>
      </c>
    </row>
    <row r="572" spans="1:8" x14ac:dyDescent="0.3">
      <c r="A572" s="136" t="s">
        <v>1132</v>
      </c>
      <c r="B572" s="137">
        <v>1230.8</v>
      </c>
      <c r="C572" s="138">
        <v>1215</v>
      </c>
      <c r="D572" s="138">
        <v>1235</v>
      </c>
      <c r="E572" s="138">
        <v>1203.05</v>
      </c>
      <c r="F572" s="136" t="s">
        <v>1133</v>
      </c>
      <c r="G572" s="139">
        <v>3.8999999999999998E-3</v>
      </c>
      <c r="H572" s="140" t="str">
        <f t="shared" si="11"/>
        <v>2</v>
      </c>
    </row>
    <row r="573" spans="1:8" x14ac:dyDescent="0.3">
      <c r="A573" s="136" t="s">
        <v>1134</v>
      </c>
      <c r="B573" s="137">
        <v>1226</v>
      </c>
      <c r="C573" s="138">
        <v>1224.3499999999999</v>
      </c>
      <c r="D573" s="138">
        <v>1235</v>
      </c>
      <c r="E573" s="138">
        <v>1201</v>
      </c>
      <c r="F573" s="136" t="s">
        <v>678</v>
      </c>
      <c r="G573" s="139">
        <v>2.1299999999999999E-2</v>
      </c>
      <c r="H573" s="140" t="str">
        <f t="shared" si="11"/>
        <v>1</v>
      </c>
    </row>
    <row r="574" spans="1:8" x14ac:dyDescent="0.3">
      <c r="A574" s="136" t="s">
        <v>1135</v>
      </c>
      <c r="B574" s="141">
        <v>1200.4000000000001</v>
      </c>
      <c r="C574" s="138">
        <v>1215</v>
      </c>
      <c r="D574" s="138">
        <v>1224.8</v>
      </c>
      <c r="E574" s="138">
        <v>1195.0999999999999</v>
      </c>
      <c r="F574" s="136" t="s">
        <v>1136</v>
      </c>
      <c r="G574" s="142">
        <v>-3.3999999999999998E-3</v>
      </c>
      <c r="H574" s="140" t="str">
        <f t="shared" si="11"/>
        <v>3</v>
      </c>
    </row>
    <row r="575" spans="1:8" x14ac:dyDescent="0.3">
      <c r="A575" s="136" t="s">
        <v>1137</v>
      </c>
      <c r="B575" s="137">
        <v>1204.5</v>
      </c>
      <c r="C575" s="138">
        <v>1175</v>
      </c>
      <c r="D575" s="138">
        <v>1220</v>
      </c>
      <c r="E575" s="138">
        <v>1162.4000000000001</v>
      </c>
      <c r="F575" s="136" t="s">
        <v>1138</v>
      </c>
      <c r="G575" s="139">
        <v>2.58E-2</v>
      </c>
      <c r="H575" s="140" t="str">
        <f t="shared" si="11"/>
        <v>1</v>
      </c>
    </row>
    <row r="576" spans="1:8" x14ac:dyDescent="0.3">
      <c r="A576" s="136" t="s">
        <v>1139</v>
      </c>
      <c r="B576" s="137">
        <v>1174.25</v>
      </c>
      <c r="C576" s="138">
        <v>1178</v>
      </c>
      <c r="D576" s="138">
        <v>1184.45</v>
      </c>
      <c r="E576" s="138">
        <v>1135.8</v>
      </c>
      <c r="F576" s="136" t="s">
        <v>1140</v>
      </c>
      <c r="G576" s="139">
        <v>1.6000000000000001E-3</v>
      </c>
      <c r="H576" s="140" t="str">
        <f t="shared" si="11"/>
        <v>1</v>
      </c>
    </row>
    <row r="577" spans="1:8" x14ac:dyDescent="0.3">
      <c r="A577" s="136" t="s">
        <v>1141</v>
      </c>
      <c r="B577" s="137">
        <v>1172.3499999999999</v>
      </c>
      <c r="C577" s="138">
        <v>1155</v>
      </c>
      <c r="D577" s="138">
        <v>1178.05</v>
      </c>
      <c r="E577" s="138">
        <v>1141</v>
      </c>
      <c r="F577" s="136" t="s">
        <v>600</v>
      </c>
      <c r="G577" s="139">
        <v>1.6899999999999998E-2</v>
      </c>
      <c r="H577" s="140" t="str">
        <f t="shared" si="11"/>
        <v>1</v>
      </c>
    </row>
    <row r="578" spans="1:8" x14ac:dyDescent="0.3">
      <c r="A578" s="136" t="s">
        <v>1142</v>
      </c>
      <c r="B578" s="137">
        <v>1152.8499999999999</v>
      </c>
      <c r="C578" s="138">
        <v>1155</v>
      </c>
      <c r="D578" s="138">
        <v>1189.1500000000001</v>
      </c>
      <c r="E578" s="138">
        <v>1106</v>
      </c>
      <c r="F578" s="136" t="s">
        <v>1143</v>
      </c>
      <c r="G578" s="139">
        <v>5.0000000000000001E-3</v>
      </c>
      <c r="H578" s="140" t="str">
        <f t="shared" si="11"/>
        <v>3</v>
      </c>
    </row>
    <row r="579" spans="1:8" x14ac:dyDescent="0.3">
      <c r="A579" s="136" t="s">
        <v>1144</v>
      </c>
      <c r="B579" s="141">
        <v>1147.1500000000001</v>
      </c>
      <c r="C579" s="138">
        <v>1204.5</v>
      </c>
      <c r="D579" s="138">
        <v>1208.5999999999999</v>
      </c>
      <c r="E579" s="138">
        <v>1145.8</v>
      </c>
      <c r="F579" s="136" t="s">
        <v>1145</v>
      </c>
      <c r="G579" s="142">
        <v>-4.8899999999999999E-2</v>
      </c>
      <c r="H579" s="140" t="str">
        <f t="shared" ref="H579:H642" si="12">LEFT(F579,1)</f>
        <v>3</v>
      </c>
    </row>
    <row r="580" spans="1:8" x14ac:dyDescent="0.3">
      <c r="A580" s="136" t="s">
        <v>1146</v>
      </c>
      <c r="B580" s="137">
        <v>1206.0999999999999</v>
      </c>
      <c r="C580" s="138">
        <v>1190</v>
      </c>
      <c r="D580" s="138">
        <v>1211</v>
      </c>
      <c r="E580" s="138">
        <v>1180.0999999999999</v>
      </c>
      <c r="F580" s="136" t="s">
        <v>1147</v>
      </c>
      <c r="G580" s="139">
        <v>2.2200000000000001E-2</v>
      </c>
      <c r="H580" s="140" t="str">
        <f t="shared" si="12"/>
        <v>3</v>
      </c>
    </row>
    <row r="581" spans="1:8" x14ac:dyDescent="0.3">
      <c r="A581" s="136" t="s">
        <v>1148</v>
      </c>
      <c r="B581" s="141">
        <v>1179.95</v>
      </c>
      <c r="C581" s="138">
        <v>1188</v>
      </c>
      <c r="D581" s="138">
        <v>1199.8</v>
      </c>
      <c r="E581" s="138">
        <v>1172</v>
      </c>
      <c r="F581" s="136" t="s">
        <v>1149</v>
      </c>
      <c r="G581" s="142">
        <v>-1.8700000000000001E-2</v>
      </c>
      <c r="H581" s="140" t="str">
        <f t="shared" si="12"/>
        <v>1</v>
      </c>
    </row>
    <row r="582" spans="1:8" x14ac:dyDescent="0.3">
      <c r="A582" s="136" t="s">
        <v>1150</v>
      </c>
      <c r="B582" s="137">
        <v>1202.4000000000001</v>
      </c>
      <c r="C582" s="138">
        <v>1212</v>
      </c>
      <c r="D582" s="138">
        <v>1212</v>
      </c>
      <c r="E582" s="138">
        <v>1148.55</v>
      </c>
      <c r="F582" s="136" t="s">
        <v>1151</v>
      </c>
      <c r="G582" s="139">
        <v>2.0000000000000001E-4</v>
      </c>
      <c r="H582" s="140" t="str">
        <f t="shared" si="12"/>
        <v>2</v>
      </c>
    </row>
    <row r="583" spans="1:8" x14ac:dyDescent="0.3">
      <c r="A583" s="136" t="s">
        <v>1152</v>
      </c>
      <c r="B583" s="137">
        <v>1202.1500000000001</v>
      </c>
      <c r="C583" s="138">
        <v>1200.9000000000001</v>
      </c>
      <c r="D583" s="138">
        <v>1210</v>
      </c>
      <c r="E583" s="138">
        <v>1177</v>
      </c>
      <c r="F583" s="136" t="s">
        <v>1153</v>
      </c>
      <c r="G583" s="139">
        <v>2.7000000000000001E-3</v>
      </c>
      <c r="H583" s="140" t="str">
        <f t="shared" si="12"/>
        <v>3</v>
      </c>
    </row>
    <row r="584" spans="1:8" x14ac:dyDescent="0.3">
      <c r="A584" s="136" t="s">
        <v>1154</v>
      </c>
      <c r="B584" s="137">
        <v>1198.95</v>
      </c>
      <c r="C584" s="138">
        <v>1190</v>
      </c>
      <c r="D584" s="138">
        <v>1203.95</v>
      </c>
      <c r="E584" s="138">
        <v>1173.0999999999999</v>
      </c>
      <c r="F584" s="136" t="s">
        <v>1155</v>
      </c>
      <c r="G584" s="139">
        <v>1.6799999999999999E-2</v>
      </c>
      <c r="H584" s="140" t="str">
        <f t="shared" si="12"/>
        <v>2</v>
      </c>
    </row>
    <row r="585" spans="1:8" x14ac:dyDescent="0.3">
      <c r="A585" s="136" t="s">
        <v>1156</v>
      </c>
      <c r="B585" s="141">
        <v>1179.1500000000001</v>
      </c>
      <c r="C585" s="138">
        <v>1195</v>
      </c>
      <c r="D585" s="138">
        <v>1210</v>
      </c>
      <c r="E585" s="138">
        <v>1122.3</v>
      </c>
      <c r="F585" s="136" t="s">
        <v>1157</v>
      </c>
      <c r="G585" s="142">
        <v>-1.9E-3</v>
      </c>
      <c r="H585" s="140" t="str">
        <f t="shared" si="12"/>
        <v>2</v>
      </c>
    </row>
    <row r="586" spans="1:8" x14ac:dyDescent="0.3">
      <c r="A586" s="136" t="s">
        <v>1158</v>
      </c>
      <c r="B586" s="141">
        <v>1181.3499999999999</v>
      </c>
      <c r="C586" s="138">
        <v>1210</v>
      </c>
      <c r="D586" s="138">
        <v>1214.4000000000001</v>
      </c>
      <c r="E586" s="138">
        <v>1170.0999999999999</v>
      </c>
      <c r="F586" s="136" t="s">
        <v>1159</v>
      </c>
      <c r="G586" s="142">
        <v>-1.8499999999999999E-2</v>
      </c>
      <c r="H586" s="140" t="str">
        <f t="shared" si="12"/>
        <v>1</v>
      </c>
    </row>
    <row r="587" spans="1:8" x14ac:dyDescent="0.3">
      <c r="A587" s="136" t="s">
        <v>1160</v>
      </c>
      <c r="B587" s="141">
        <v>1203.6500000000001</v>
      </c>
      <c r="C587" s="138">
        <v>1221</v>
      </c>
      <c r="D587" s="138">
        <v>1237</v>
      </c>
      <c r="E587" s="138">
        <v>1200.0999999999999</v>
      </c>
      <c r="F587" s="136" t="s">
        <v>1161</v>
      </c>
      <c r="G587" s="142">
        <v>-2.3999999999999998E-3</v>
      </c>
      <c r="H587" s="140" t="str">
        <f t="shared" si="12"/>
        <v>2</v>
      </c>
    </row>
    <row r="588" spans="1:8" x14ac:dyDescent="0.3">
      <c r="A588" s="136" t="s">
        <v>1162</v>
      </c>
      <c r="B588" s="137">
        <v>1206.55</v>
      </c>
      <c r="C588" s="138">
        <v>1203</v>
      </c>
      <c r="D588" s="138">
        <v>1212.25</v>
      </c>
      <c r="E588" s="138">
        <v>1196.0999999999999</v>
      </c>
      <c r="F588" s="136" t="s">
        <v>1163</v>
      </c>
      <c r="G588" s="139">
        <v>1.09E-2</v>
      </c>
      <c r="H588" s="140" t="str">
        <f t="shared" si="12"/>
        <v>2</v>
      </c>
    </row>
    <row r="589" spans="1:8" x14ac:dyDescent="0.3">
      <c r="A589" s="136" t="s">
        <v>1164</v>
      </c>
      <c r="B589" s="141">
        <v>1193.5</v>
      </c>
      <c r="C589" s="138">
        <v>1208.3499999999999</v>
      </c>
      <c r="D589" s="138">
        <v>1220</v>
      </c>
      <c r="E589" s="138">
        <v>1180</v>
      </c>
      <c r="F589" s="136" t="s">
        <v>1165</v>
      </c>
      <c r="G589" s="142">
        <v>-1.23E-2</v>
      </c>
      <c r="H589" s="140" t="str">
        <f t="shared" si="12"/>
        <v>2</v>
      </c>
    </row>
    <row r="590" spans="1:8" x14ac:dyDescent="0.3">
      <c r="A590" s="136" t="s">
        <v>1166</v>
      </c>
      <c r="B590" s="137">
        <v>1208.3499999999999</v>
      </c>
      <c r="C590" s="138">
        <v>1185</v>
      </c>
      <c r="D590" s="138">
        <v>1220</v>
      </c>
      <c r="E590" s="138">
        <v>1150</v>
      </c>
      <c r="F590" s="136" t="s">
        <v>1167</v>
      </c>
      <c r="G590" s="139">
        <v>3.9800000000000002E-2</v>
      </c>
      <c r="H590" s="140" t="str">
        <f t="shared" si="12"/>
        <v>4</v>
      </c>
    </row>
    <row r="591" spans="1:8" x14ac:dyDescent="0.3">
      <c r="A591" s="136" t="s">
        <v>1168</v>
      </c>
      <c r="B591" s="141">
        <v>1162.0999999999999</v>
      </c>
      <c r="C591" s="138">
        <v>1199.3</v>
      </c>
      <c r="D591" s="138">
        <v>1211.2</v>
      </c>
      <c r="E591" s="138">
        <v>1159</v>
      </c>
      <c r="F591" s="136" t="s">
        <v>1169</v>
      </c>
      <c r="G591" s="142">
        <v>-1.23E-2</v>
      </c>
      <c r="H591" s="140" t="str">
        <f t="shared" si="12"/>
        <v>1</v>
      </c>
    </row>
    <row r="592" spans="1:8" x14ac:dyDescent="0.3">
      <c r="A592" s="136" t="s">
        <v>1170</v>
      </c>
      <c r="B592" s="141">
        <v>1176.55</v>
      </c>
      <c r="C592" s="138">
        <v>1219.8</v>
      </c>
      <c r="D592" s="138">
        <v>1220</v>
      </c>
      <c r="E592" s="138">
        <v>1152.05</v>
      </c>
      <c r="F592" s="136" t="s">
        <v>1171</v>
      </c>
      <c r="G592" s="142">
        <v>-2.41E-2</v>
      </c>
      <c r="H592" s="140" t="str">
        <f t="shared" si="12"/>
        <v>1</v>
      </c>
    </row>
    <row r="593" spans="1:8" x14ac:dyDescent="0.3">
      <c r="A593" s="136" t="s">
        <v>1172</v>
      </c>
      <c r="B593" s="141">
        <v>1205.6500000000001</v>
      </c>
      <c r="C593" s="138">
        <v>1225</v>
      </c>
      <c r="D593" s="138">
        <v>1237</v>
      </c>
      <c r="E593" s="138">
        <v>1202.0999999999999</v>
      </c>
      <c r="F593" s="136" t="s">
        <v>1173</v>
      </c>
      <c r="G593" s="142">
        <v>-7.4000000000000003E-3</v>
      </c>
      <c r="H593" s="140" t="str">
        <f t="shared" si="12"/>
        <v>1</v>
      </c>
    </row>
    <row r="594" spans="1:8" x14ac:dyDescent="0.3">
      <c r="A594" s="136" t="s">
        <v>1174</v>
      </c>
      <c r="B594" s="141">
        <v>1214.5999999999999</v>
      </c>
      <c r="C594" s="138">
        <v>1231.9000000000001</v>
      </c>
      <c r="D594" s="138">
        <v>1264.8</v>
      </c>
      <c r="E594" s="138">
        <v>1203.3</v>
      </c>
      <c r="F594" s="136" t="s">
        <v>1175</v>
      </c>
      <c r="G594" s="142">
        <v>-6.1999999999999998E-3</v>
      </c>
      <c r="H594" s="140" t="str">
        <f t="shared" si="12"/>
        <v>3</v>
      </c>
    </row>
    <row r="595" spans="1:8" x14ac:dyDescent="0.3">
      <c r="A595" s="136" t="s">
        <v>1176</v>
      </c>
      <c r="B595" s="137">
        <v>1222.2</v>
      </c>
      <c r="C595" s="138">
        <v>1203</v>
      </c>
      <c r="D595" s="138">
        <v>1230</v>
      </c>
      <c r="E595" s="138">
        <v>1199.3</v>
      </c>
      <c r="F595" s="136" t="s">
        <v>1177</v>
      </c>
      <c r="G595" s="139">
        <v>3.9199999999999999E-2</v>
      </c>
      <c r="H595" s="140" t="str">
        <f t="shared" si="12"/>
        <v>5</v>
      </c>
    </row>
    <row r="596" spans="1:8" x14ac:dyDescent="0.3">
      <c r="A596" s="136" t="s">
        <v>1178</v>
      </c>
      <c r="B596" s="137">
        <v>1176.0999999999999</v>
      </c>
      <c r="C596" s="138">
        <v>1161</v>
      </c>
      <c r="D596" s="138">
        <v>1180</v>
      </c>
      <c r="E596" s="138">
        <v>1152.25</v>
      </c>
      <c r="F596" s="136" t="s">
        <v>1179</v>
      </c>
      <c r="G596" s="139">
        <v>2.18E-2</v>
      </c>
      <c r="H596" s="140" t="str">
        <f t="shared" si="12"/>
        <v>2</v>
      </c>
    </row>
    <row r="597" spans="1:8" x14ac:dyDescent="0.3">
      <c r="A597" s="136" t="s">
        <v>1180</v>
      </c>
      <c r="B597" s="137">
        <v>1151.05</v>
      </c>
      <c r="C597" s="138">
        <v>1147.95</v>
      </c>
      <c r="D597" s="138">
        <v>1189.9000000000001</v>
      </c>
      <c r="E597" s="138">
        <v>1146.5999999999999</v>
      </c>
      <c r="F597" s="136" t="s">
        <v>1181</v>
      </c>
      <c r="G597" s="139">
        <v>3.8999999999999998E-3</v>
      </c>
      <c r="H597" s="140" t="str">
        <f t="shared" si="12"/>
        <v>4</v>
      </c>
    </row>
    <row r="598" spans="1:8" x14ac:dyDescent="0.3">
      <c r="A598" s="136" t="s">
        <v>1182</v>
      </c>
      <c r="B598" s="137">
        <v>1146.5999999999999</v>
      </c>
      <c r="C598" s="138">
        <v>1139</v>
      </c>
      <c r="D598" s="138">
        <v>1159</v>
      </c>
      <c r="E598" s="138">
        <v>1125</v>
      </c>
      <c r="F598" s="136" t="s">
        <v>333</v>
      </c>
      <c r="G598" s="139">
        <v>7.0000000000000001E-3</v>
      </c>
      <c r="H598" s="140" t="str">
        <f t="shared" si="12"/>
        <v>1</v>
      </c>
    </row>
    <row r="599" spans="1:8" x14ac:dyDescent="0.3">
      <c r="A599" s="136" t="s">
        <v>1183</v>
      </c>
      <c r="B599" s="141">
        <v>1138.6500000000001</v>
      </c>
      <c r="C599" s="138">
        <v>1130</v>
      </c>
      <c r="D599" s="138">
        <v>1149.8</v>
      </c>
      <c r="E599" s="138">
        <v>1111.25</v>
      </c>
      <c r="F599" s="136" t="s">
        <v>568</v>
      </c>
      <c r="G599" s="142">
        <v>-5.1000000000000004E-3</v>
      </c>
      <c r="H599" s="140" t="str">
        <f t="shared" si="12"/>
        <v>3</v>
      </c>
    </row>
    <row r="600" spans="1:8" x14ac:dyDescent="0.3">
      <c r="A600" s="136" t="s">
        <v>1184</v>
      </c>
      <c r="B600" s="141">
        <v>1144.5</v>
      </c>
      <c r="C600" s="138">
        <v>1158</v>
      </c>
      <c r="D600" s="138">
        <v>1160</v>
      </c>
      <c r="E600" s="138">
        <v>1132.25</v>
      </c>
      <c r="F600" s="136" t="s">
        <v>1185</v>
      </c>
      <c r="G600" s="142">
        <v>-7.7999999999999996E-3</v>
      </c>
      <c r="H600" s="140" t="str">
        <f t="shared" si="12"/>
        <v>3</v>
      </c>
    </row>
    <row r="601" spans="1:8" x14ac:dyDescent="0.3">
      <c r="A601" s="136" t="s">
        <v>1186</v>
      </c>
      <c r="B601" s="137">
        <v>1153.45</v>
      </c>
      <c r="C601" s="138">
        <v>1157</v>
      </c>
      <c r="D601" s="138">
        <v>1159.5</v>
      </c>
      <c r="E601" s="138">
        <v>1127</v>
      </c>
      <c r="F601" s="136" t="s">
        <v>1187</v>
      </c>
      <c r="G601" s="139">
        <v>1.4E-3</v>
      </c>
      <c r="H601" s="140" t="str">
        <f t="shared" si="12"/>
        <v>3</v>
      </c>
    </row>
    <row r="602" spans="1:8" x14ac:dyDescent="0.3">
      <c r="A602" s="136" t="s">
        <v>1188</v>
      </c>
      <c r="B602" s="137">
        <v>1151.8</v>
      </c>
      <c r="C602" s="138">
        <v>1149.2</v>
      </c>
      <c r="D602" s="138">
        <v>1159</v>
      </c>
      <c r="E602" s="138">
        <v>1125.25</v>
      </c>
      <c r="F602" s="136" t="s">
        <v>1189</v>
      </c>
      <c r="G602" s="139">
        <v>2.3E-3</v>
      </c>
      <c r="H602" s="140" t="str">
        <f t="shared" si="12"/>
        <v>3</v>
      </c>
    </row>
    <row r="603" spans="1:8" x14ac:dyDescent="0.3">
      <c r="A603" s="136" t="s">
        <v>1190</v>
      </c>
      <c r="B603" s="137">
        <v>1149.2</v>
      </c>
      <c r="C603" s="138">
        <v>1150</v>
      </c>
      <c r="D603" s="138">
        <v>1160</v>
      </c>
      <c r="E603" s="138">
        <v>1118.75</v>
      </c>
      <c r="F603" s="136" t="s">
        <v>1191</v>
      </c>
      <c r="G603" s="139">
        <v>6.7000000000000002E-3</v>
      </c>
      <c r="H603" s="140" t="str">
        <f t="shared" si="12"/>
        <v>2</v>
      </c>
    </row>
    <row r="604" spans="1:8" x14ac:dyDescent="0.3">
      <c r="A604" s="136" t="s">
        <v>1192</v>
      </c>
      <c r="B604" s="137">
        <v>1141.55</v>
      </c>
      <c r="C604" s="138">
        <v>1147.4000000000001</v>
      </c>
      <c r="D604" s="138">
        <v>1163.5</v>
      </c>
      <c r="E604" s="138">
        <v>1127.05</v>
      </c>
      <c r="F604" s="136" t="s">
        <v>381</v>
      </c>
      <c r="G604" s="139">
        <v>1.8599999999999998E-2</v>
      </c>
      <c r="H604" s="140" t="str">
        <f t="shared" si="12"/>
        <v>2</v>
      </c>
    </row>
    <row r="605" spans="1:8" x14ac:dyDescent="0.3">
      <c r="A605" s="136" t="s">
        <v>1193</v>
      </c>
      <c r="B605" s="141">
        <v>1120.7</v>
      </c>
      <c r="C605" s="138">
        <v>1115</v>
      </c>
      <c r="D605" s="138">
        <v>1127</v>
      </c>
      <c r="E605" s="138">
        <v>1097.25</v>
      </c>
      <c r="F605" s="136" t="s">
        <v>1050</v>
      </c>
      <c r="G605" s="142">
        <v>-9.1999999999999998E-3</v>
      </c>
      <c r="H605" s="140" t="str">
        <f t="shared" si="12"/>
        <v>1</v>
      </c>
    </row>
    <row r="606" spans="1:8" x14ac:dyDescent="0.3">
      <c r="A606" s="136" t="s">
        <v>1194</v>
      </c>
      <c r="B606" s="141">
        <v>1131.1500000000001</v>
      </c>
      <c r="C606" s="138">
        <v>1145.95</v>
      </c>
      <c r="D606" s="138">
        <v>1145.95</v>
      </c>
      <c r="E606" s="138">
        <v>1112.05</v>
      </c>
      <c r="F606" s="136" t="s">
        <v>1195</v>
      </c>
      <c r="G606" s="142">
        <v>-1.9199999999999998E-2</v>
      </c>
      <c r="H606" s="140" t="str">
        <f t="shared" si="12"/>
        <v>1</v>
      </c>
    </row>
    <row r="607" spans="1:8" x14ac:dyDescent="0.3">
      <c r="A607" s="136" t="s">
        <v>1196</v>
      </c>
      <c r="B607" s="141">
        <v>1153.25</v>
      </c>
      <c r="C607" s="138">
        <v>1184</v>
      </c>
      <c r="D607" s="138">
        <v>1184</v>
      </c>
      <c r="E607" s="138">
        <v>1120</v>
      </c>
      <c r="F607" s="136" t="s">
        <v>1197</v>
      </c>
      <c r="G607" s="142">
        <v>-1.4E-2</v>
      </c>
      <c r="H607" s="140" t="str">
        <f t="shared" si="12"/>
        <v>8</v>
      </c>
    </row>
    <row r="608" spans="1:8" x14ac:dyDescent="0.3">
      <c r="A608" s="136" t="s">
        <v>1198</v>
      </c>
      <c r="B608" s="137">
        <v>1169.6500000000001</v>
      </c>
      <c r="C608" s="138">
        <v>1137</v>
      </c>
      <c r="D608" s="138">
        <v>1180.25</v>
      </c>
      <c r="E608" s="138">
        <v>1110.45</v>
      </c>
      <c r="F608" s="136" t="s">
        <v>1199</v>
      </c>
      <c r="G608" s="139">
        <v>3.7900000000000003E-2</v>
      </c>
      <c r="H608" s="140" t="str">
        <f t="shared" si="12"/>
        <v>5</v>
      </c>
    </row>
    <row r="609" spans="1:8" x14ac:dyDescent="0.3">
      <c r="A609" s="136" t="s">
        <v>1200</v>
      </c>
      <c r="B609" s="141">
        <v>1126.95</v>
      </c>
      <c r="C609" s="138">
        <v>1160.5</v>
      </c>
      <c r="D609" s="138">
        <v>1169</v>
      </c>
      <c r="E609" s="138">
        <v>1120</v>
      </c>
      <c r="F609" s="136" t="s">
        <v>1201</v>
      </c>
      <c r="G609" s="142">
        <v>-1.95E-2</v>
      </c>
      <c r="H609" s="140" t="str">
        <f t="shared" si="12"/>
        <v>5</v>
      </c>
    </row>
    <row r="610" spans="1:8" x14ac:dyDescent="0.3">
      <c r="A610" s="136" t="s">
        <v>1202</v>
      </c>
      <c r="B610" s="141">
        <v>1149.4000000000001</v>
      </c>
      <c r="C610" s="138">
        <v>1189</v>
      </c>
      <c r="D610" s="138">
        <v>1208.4000000000001</v>
      </c>
      <c r="E610" s="138">
        <v>1133.0999999999999</v>
      </c>
      <c r="F610" s="136" t="s">
        <v>1203</v>
      </c>
      <c r="G610" s="142">
        <v>-3.0200000000000001E-2</v>
      </c>
      <c r="H610" s="140" t="str">
        <f t="shared" si="12"/>
        <v>9</v>
      </c>
    </row>
    <row r="611" spans="1:8" x14ac:dyDescent="0.3">
      <c r="A611" s="136" t="s">
        <v>1204</v>
      </c>
      <c r="B611" s="141">
        <v>1185.2</v>
      </c>
      <c r="C611" s="138">
        <v>1215</v>
      </c>
      <c r="D611" s="138">
        <v>1219.9000000000001</v>
      </c>
      <c r="E611" s="138">
        <v>1166.05</v>
      </c>
      <c r="F611" s="136" t="s">
        <v>1205</v>
      </c>
      <c r="G611" s="142">
        <v>-2.53E-2</v>
      </c>
      <c r="H611" s="140" t="str">
        <f t="shared" si="12"/>
        <v>7</v>
      </c>
    </row>
    <row r="612" spans="1:8" x14ac:dyDescent="0.3">
      <c r="A612" s="136" t="s">
        <v>1206</v>
      </c>
      <c r="B612" s="137">
        <v>1215.95</v>
      </c>
      <c r="C612" s="138">
        <v>1170</v>
      </c>
      <c r="D612" s="138">
        <v>1216.2</v>
      </c>
      <c r="E612" s="138">
        <v>1148.5</v>
      </c>
      <c r="F612" s="136" t="s">
        <v>1207</v>
      </c>
      <c r="G612" s="139">
        <v>4.9799999999999997E-2</v>
      </c>
      <c r="H612" s="140" t="str">
        <f t="shared" si="12"/>
        <v>5</v>
      </c>
    </row>
    <row r="613" spans="1:8" x14ac:dyDescent="0.3">
      <c r="A613" s="136" t="s">
        <v>1208</v>
      </c>
      <c r="B613" s="137">
        <v>1158.3</v>
      </c>
      <c r="C613" s="138">
        <v>1091.55</v>
      </c>
      <c r="D613" s="138">
        <v>1165.55</v>
      </c>
      <c r="E613" s="138">
        <v>1091.55</v>
      </c>
      <c r="F613" s="136" t="s">
        <v>1209</v>
      </c>
      <c r="G613" s="139">
        <v>4.3499999999999997E-2</v>
      </c>
      <c r="H613" s="140" t="str">
        <f t="shared" si="12"/>
        <v>7</v>
      </c>
    </row>
    <row r="614" spans="1:8" x14ac:dyDescent="0.3">
      <c r="A614" s="136" t="s">
        <v>1210</v>
      </c>
      <c r="B614" s="141">
        <v>1110.05</v>
      </c>
      <c r="C614" s="138">
        <v>1120</v>
      </c>
      <c r="D614" s="138">
        <v>1130</v>
      </c>
      <c r="E614" s="138">
        <v>1080</v>
      </c>
      <c r="F614" s="136" t="s">
        <v>1211</v>
      </c>
      <c r="G614" s="142">
        <v>-2.3999999999999998E-3</v>
      </c>
      <c r="H614" s="140" t="str">
        <f t="shared" si="12"/>
        <v>2</v>
      </c>
    </row>
    <row r="615" spans="1:8" x14ac:dyDescent="0.3">
      <c r="A615" s="136" t="s">
        <v>1212</v>
      </c>
      <c r="B615" s="137">
        <v>1112.75</v>
      </c>
      <c r="C615" s="138">
        <v>1099</v>
      </c>
      <c r="D615" s="138">
        <v>1135</v>
      </c>
      <c r="E615" s="138">
        <v>1085.2</v>
      </c>
      <c r="F615" s="136" t="s">
        <v>1213</v>
      </c>
      <c r="G615" s="139">
        <v>2.9000000000000001E-2</v>
      </c>
      <c r="H615" s="140" t="str">
        <f t="shared" si="12"/>
        <v>6</v>
      </c>
    </row>
    <row r="616" spans="1:8" x14ac:dyDescent="0.3">
      <c r="A616" s="136" t="s">
        <v>1214</v>
      </c>
      <c r="B616" s="141">
        <v>1081.3499999999999</v>
      </c>
      <c r="C616" s="138">
        <v>1097</v>
      </c>
      <c r="D616" s="138">
        <v>1097.5</v>
      </c>
      <c r="E616" s="138">
        <v>1061.2</v>
      </c>
      <c r="F616" s="136" t="s">
        <v>128</v>
      </c>
      <c r="G616" s="142">
        <v>-3.7000000000000002E-3</v>
      </c>
      <c r="H616" s="140" t="str">
        <f t="shared" si="12"/>
        <v>1</v>
      </c>
    </row>
    <row r="617" spans="1:8" x14ac:dyDescent="0.3">
      <c r="A617" s="136" t="s">
        <v>1215</v>
      </c>
      <c r="B617" s="137">
        <v>1085.3499999999999</v>
      </c>
      <c r="C617" s="138">
        <v>1060</v>
      </c>
      <c r="D617" s="138">
        <v>1090</v>
      </c>
      <c r="E617" s="138">
        <v>1059</v>
      </c>
      <c r="F617" s="136" t="s">
        <v>1216</v>
      </c>
      <c r="G617" s="139">
        <v>5.1000000000000004E-3</v>
      </c>
      <c r="H617" s="140" t="str">
        <f t="shared" si="12"/>
        <v>1</v>
      </c>
    </row>
    <row r="618" spans="1:8" x14ac:dyDescent="0.3">
      <c r="A618" s="136" t="s">
        <v>1217</v>
      </c>
      <c r="B618" s="137">
        <v>1079.8</v>
      </c>
      <c r="C618" s="138">
        <v>1075</v>
      </c>
      <c r="D618" s="138">
        <v>1098.8</v>
      </c>
      <c r="E618" s="138">
        <v>1065.0999999999999</v>
      </c>
      <c r="F618" s="136" t="s">
        <v>365</v>
      </c>
      <c r="G618" s="139">
        <v>1.0699999999999999E-2</v>
      </c>
      <c r="H618" s="140" t="str">
        <f t="shared" si="12"/>
        <v>1</v>
      </c>
    </row>
    <row r="619" spans="1:8" x14ac:dyDescent="0.3">
      <c r="A619" s="136" t="s">
        <v>1218</v>
      </c>
      <c r="B619" s="137">
        <v>1068.3499999999999</v>
      </c>
      <c r="C619" s="138">
        <v>1053.95</v>
      </c>
      <c r="D619" s="138">
        <v>1100</v>
      </c>
      <c r="E619" s="138">
        <v>1040</v>
      </c>
      <c r="F619" s="136" t="s">
        <v>1219</v>
      </c>
      <c r="G619" s="139">
        <v>7.4999999999999997E-3</v>
      </c>
      <c r="H619" s="140" t="str">
        <f t="shared" si="12"/>
        <v>2</v>
      </c>
    </row>
    <row r="620" spans="1:8" x14ac:dyDescent="0.3">
      <c r="A620" s="136" t="s">
        <v>1220</v>
      </c>
      <c r="B620" s="137">
        <v>1060.3499999999999</v>
      </c>
      <c r="C620" s="138">
        <v>1040</v>
      </c>
      <c r="D620" s="138">
        <v>1063</v>
      </c>
      <c r="E620" s="138">
        <v>1015</v>
      </c>
      <c r="F620" s="136" t="s">
        <v>1221</v>
      </c>
      <c r="G620" s="139">
        <v>1.0699999999999999E-2</v>
      </c>
      <c r="H620" s="140" t="str">
        <f t="shared" si="12"/>
        <v>2</v>
      </c>
    </row>
    <row r="621" spans="1:8" x14ac:dyDescent="0.3">
      <c r="A621" s="136" t="s">
        <v>1222</v>
      </c>
      <c r="B621" s="137">
        <v>1049.0999999999999</v>
      </c>
      <c r="C621" s="138">
        <v>1050</v>
      </c>
      <c r="D621" s="138">
        <v>1060</v>
      </c>
      <c r="E621" s="136">
        <v>998</v>
      </c>
      <c r="F621" s="136" t="s">
        <v>174</v>
      </c>
      <c r="G621" s="139">
        <v>2.5000000000000001E-3</v>
      </c>
      <c r="H621" s="140" t="str">
        <f t="shared" si="12"/>
        <v>2</v>
      </c>
    </row>
    <row r="622" spans="1:8" x14ac:dyDescent="0.3">
      <c r="A622" s="136" t="s">
        <v>1223</v>
      </c>
      <c r="B622" s="137">
        <v>1046.45</v>
      </c>
      <c r="C622" s="138">
        <v>1040</v>
      </c>
      <c r="D622" s="138">
        <v>1047</v>
      </c>
      <c r="E622" s="138">
        <v>1017.1</v>
      </c>
      <c r="F622" s="136" t="s">
        <v>350</v>
      </c>
      <c r="G622" s="139">
        <v>4.9399999999999999E-2</v>
      </c>
      <c r="H622" s="140" t="str">
        <f t="shared" si="12"/>
        <v>1</v>
      </c>
    </row>
    <row r="623" spans="1:8" x14ac:dyDescent="0.3">
      <c r="A623" s="136" t="s">
        <v>1224</v>
      </c>
      <c r="B623" s="143">
        <v>997.15</v>
      </c>
      <c r="C623" s="136">
        <v>954</v>
      </c>
      <c r="D623" s="136">
        <v>997.15</v>
      </c>
      <c r="E623" s="136">
        <v>954</v>
      </c>
      <c r="F623" s="136" t="s">
        <v>1225</v>
      </c>
      <c r="G623" s="139">
        <v>0.05</v>
      </c>
      <c r="H623" s="140" t="str">
        <f t="shared" si="12"/>
        <v>2</v>
      </c>
    </row>
    <row r="624" spans="1:8" x14ac:dyDescent="0.3">
      <c r="A624" s="136" t="s">
        <v>1226</v>
      </c>
      <c r="B624" s="143">
        <v>949.7</v>
      </c>
      <c r="C624" s="136">
        <v>936</v>
      </c>
      <c r="D624" s="136">
        <v>977</v>
      </c>
      <c r="E624" s="136">
        <v>933.65</v>
      </c>
      <c r="F624" s="136" t="s">
        <v>606</v>
      </c>
      <c r="G624" s="139">
        <v>1.72E-2</v>
      </c>
      <c r="H624" s="140" t="str">
        <f t="shared" si="12"/>
        <v>2</v>
      </c>
    </row>
    <row r="625" spans="1:8" x14ac:dyDescent="0.3">
      <c r="A625" s="136" t="s">
        <v>1227</v>
      </c>
      <c r="B625" s="144">
        <v>933.65</v>
      </c>
      <c r="C625" s="136">
        <v>935</v>
      </c>
      <c r="D625" s="136">
        <v>953</v>
      </c>
      <c r="E625" s="136">
        <v>914</v>
      </c>
      <c r="F625" s="136" t="s">
        <v>1125</v>
      </c>
      <c r="G625" s="142">
        <v>-2.3999999999999998E-3</v>
      </c>
      <c r="H625" s="140" t="str">
        <f t="shared" si="12"/>
        <v>2</v>
      </c>
    </row>
    <row r="626" spans="1:8" x14ac:dyDescent="0.3">
      <c r="A626" s="136" t="s">
        <v>1228</v>
      </c>
      <c r="B626" s="144">
        <v>935.85</v>
      </c>
      <c r="C626" s="136">
        <v>938.95</v>
      </c>
      <c r="D626" s="136">
        <v>938.95</v>
      </c>
      <c r="E626" s="136">
        <v>925</v>
      </c>
      <c r="F626" s="136" t="s">
        <v>608</v>
      </c>
      <c r="G626" s="142">
        <v>-7.1000000000000004E-3</v>
      </c>
      <c r="H626" s="140" t="str">
        <f t="shared" si="12"/>
        <v>2</v>
      </c>
    </row>
    <row r="627" spans="1:8" x14ac:dyDescent="0.3">
      <c r="A627" s="136" t="s">
        <v>1229</v>
      </c>
      <c r="B627" s="143">
        <v>942.5</v>
      </c>
      <c r="C627" s="136">
        <v>950</v>
      </c>
      <c r="D627" s="136">
        <v>955</v>
      </c>
      <c r="E627" s="136">
        <v>929.05</v>
      </c>
      <c r="F627" s="136" t="s">
        <v>1230</v>
      </c>
      <c r="G627" s="139">
        <v>6.0000000000000001E-3</v>
      </c>
      <c r="H627" s="140" t="str">
        <f t="shared" si="12"/>
        <v>2</v>
      </c>
    </row>
    <row r="628" spans="1:8" x14ac:dyDescent="0.3">
      <c r="A628" s="136" t="s">
        <v>1231</v>
      </c>
      <c r="B628" s="143">
        <v>936.85</v>
      </c>
      <c r="C628" s="136">
        <v>927</v>
      </c>
      <c r="D628" s="136">
        <v>940</v>
      </c>
      <c r="E628" s="136">
        <v>927</v>
      </c>
      <c r="F628" s="136" t="s">
        <v>768</v>
      </c>
      <c r="G628" s="139">
        <v>1.2500000000000001E-2</v>
      </c>
      <c r="H628" s="140" t="str">
        <f t="shared" si="12"/>
        <v>2</v>
      </c>
    </row>
    <row r="629" spans="1:8" x14ac:dyDescent="0.3">
      <c r="A629" s="136" t="s">
        <v>1232</v>
      </c>
      <c r="B629" s="143">
        <v>925.25</v>
      </c>
      <c r="C629" s="136">
        <v>919</v>
      </c>
      <c r="D629" s="136">
        <v>930</v>
      </c>
      <c r="E629" s="136">
        <v>905</v>
      </c>
      <c r="F629" s="136" t="s">
        <v>337</v>
      </c>
      <c r="G629" s="139">
        <v>6.7000000000000002E-3</v>
      </c>
      <c r="H629" s="140" t="str">
        <f t="shared" si="12"/>
        <v>2</v>
      </c>
    </row>
    <row r="630" spans="1:8" x14ac:dyDescent="0.3">
      <c r="A630" s="136" t="s">
        <v>1233</v>
      </c>
      <c r="B630" s="143">
        <v>919.1</v>
      </c>
      <c r="C630" s="136">
        <v>902.05</v>
      </c>
      <c r="D630" s="136">
        <v>921</v>
      </c>
      <c r="E630" s="136">
        <v>902.05</v>
      </c>
      <c r="F630" s="136" t="s">
        <v>1234</v>
      </c>
      <c r="G630" s="139">
        <v>5.8999999999999999E-3</v>
      </c>
      <c r="H630" s="140" t="str">
        <f t="shared" si="12"/>
        <v>2</v>
      </c>
    </row>
    <row r="631" spans="1:8" x14ac:dyDescent="0.3">
      <c r="A631" s="136" t="s">
        <v>1235</v>
      </c>
      <c r="B631" s="143">
        <v>913.7</v>
      </c>
      <c r="C631" s="136">
        <v>890</v>
      </c>
      <c r="D631" s="136">
        <v>920</v>
      </c>
      <c r="E631" s="136">
        <v>885</v>
      </c>
      <c r="F631" s="136" t="s">
        <v>1191</v>
      </c>
      <c r="G631" s="139">
        <v>1.35E-2</v>
      </c>
      <c r="H631" s="140" t="str">
        <f t="shared" si="12"/>
        <v>2</v>
      </c>
    </row>
    <row r="632" spans="1:8" x14ac:dyDescent="0.3">
      <c r="A632" s="136" t="s">
        <v>1236</v>
      </c>
      <c r="B632" s="144">
        <v>901.5</v>
      </c>
      <c r="C632" s="136">
        <v>908.4</v>
      </c>
      <c r="D632" s="136">
        <v>912</v>
      </c>
      <c r="E632" s="136">
        <v>875</v>
      </c>
      <c r="F632" s="136" t="s">
        <v>794</v>
      </c>
      <c r="G632" s="142">
        <v>-7.6E-3</v>
      </c>
      <c r="H632" s="140" t="str">
        <f t="shared" si="12"/>
        <v>2</v>
      </c>
    </row>
    <row r="633" spans="1:8" x14ac:dyDescent="0.3">
      <c r="A633" s="136" t="s">
        <v>1237</v>
      </c>
      <c r="B633" s="143">
        <v>908.4</v>
      </c>
      <c r="C633" s="136">
        <v>915</v>
      </c>
      <c r="D633" s="136">
        <v>921</v>
      </c>
      <c r="E633" s="136">
        <v>890</v>
      </c>
      <c r="F633" s="136" t="s">
        <v>1238</v>
      </c>
      <c r="G633" s="139">
        <v>2E-3</v>
      </c>
      <c r="H633" s="140" t="str">
        <f t="shared" si="12"/>
        <v>2</v>
      </c>
    </row>
    <row r="634" spans="1:8" x14ac:dyDescent="0.3">
      <c r="A634" s="136" t="s">
        <v>1239</v>
      </c>
      <c r="B634" s="144">
        <v>906.55</v>
      </c>
      <c r="C634" s="136">
        <v>913</v>
      </c>
      <c r="D634" s="136">
        <v>919</v>
      </c>
      <c r="E634" s="136">
        <v>890</v>
      </c>
      <c r="F634" s="136" t="s">
        <v>1240</v>
      </c>
      <c r="G634" s="142">
        <v>-4.4000000000000003E-3</v>
      </c>
      <c r="H634" s="140" t="str">
        <f t="shared" si="12"/>
        <v>1</v>
      </c>
    </row>
    <row r="635" spans="1:8" x14ac:dyDescent="0.3">
      <c r="A635" s="136" t="s">
        <v>1241</v>
      </c>
      <c r="B635" s="143">
        <v>910.55</v>
      </c>
      <c r="C635" s="136">
        <v>892</v>
      </c>
      <c r="D635" s="136">
        <v>921</v>
      </c>
      <c r="E635" s="136">
        <v>882</v>
      </c>
      <c r="F635" s="136" t="s">
        <v>180</v>
      </c>
      <c r="G635" s="139">
        <v>2.35E-2</v>
      </c>
      <c r="H635" s="140" t="str">
        <f t="shared" si="12"/>
        <v>1</v>
      </c>
    </row>
    <row r="636" spans="1:8" x14ac:dyDescent="0.3">
      <c r="A636" s="136" t="s">
        <v>1242</v>
      </c>
      <c r="B636" s="144">
        <v>889.65</v>
      </c>
      <c r="C636" s="136">
        <v>910</v>
      </c>
      <c r="D636" s="136">
        <v>910</v>
      </c>
      <c r="E636" s="136">
        <v>880</v>
      </c>
      <c r="F636" s="136" t="s">
        <v>495</v>
      </c>
      <c r="G636" s="142">
        <v>-9.4999999999999998E-3</v>
      </c>
      <c r="H636" s="140" t="str">
        <f t="shared" si="12"/>
        <v>1</v>
      </c>
    </row>
    <row r="637" spans="1:8" x14ac:dyDescent="0.3">
      <c r="A637" s="136" t="s">
        <v>1243</v>
      </c>
      <c r="B637" s="143">
        <v>898.15</v>
      </c>
      <c r="C637" s="136">
        <v>905</v>
      </c>
      <c r="D637" s="136">
        <v>915</v>
      </c>
      <c r="E637" s="136">
        <v>880</v>
      </c>
      <c r="F637" s="136" t="s">
        <v>782</v>
      </c>
      <c r="G637" s="139">
        <v>8.0999999999999996E-3</v>
      </c>
      <c r="H637" s="140" t="str">
        <f t="shared" si="12"/>
        <v>1</v>
      </c>
    </row>
    <row r="638" spans="1:8" x14ac:dyDescent="0.3">
      <c r="A638" s="136" t="s">
        <v>1244</v>
      </c>
      <c r="B638" s="143">
        <v>890.9</v>
      </c>
      <c r="C638" s="136">
        <v>888</v>
      </c>
      <c r="D638" s="136">
        <v>915</v>
      </c>
      <c r="E638" s="136">
        <v>877</v>
      </c>
      <c r="F638" s="136" t="s">
        <v>731</v>
      </c>
      <c r="G638" s="139">
        <v>1.6799999999999999E-2</v>
      </c>
      <c r="H638" s="140" t="str">
        <f t="shared" si="12"/>
        <v>1</v>
      </c>
    </row>
    <row r="639" spans="1:8" x14ac:dyDescent="0.3">
      <c r="A639" s="136" t="s">
        <v>1245</v>
      </c>
      <c r="B639" s="144">
        <v>876.15</v>
      </c>
      <c r="C639" s="136">
        <v>882.4</v>
      </c>
      <c r="D639" s="136">
        <v>900</v>
      </c>
      <c r="E639" s="136">
        <v>874.8</v>
      </c>
      <c r="F639" s="136" t="s">
        <v>715</v>
      </c>
      <c r="G639" s="142">
        <v>-7.0000000000000001E-3</v>
      </c>
      <c r="H639" s="140" t="str">
        <f t="shared" si="12"/>
        <v>1</v>
      </c>
    </row>
    <row r="640" spans="1:8" x14ac:dyDescent="0.3">
      <c r="A640" s="136" t="s">
        <v>1246</v>
      </c>
      <c r="B640" s="144">
        <v>882.3</v>
      </c>
      <c r="C640" s="136">
        <v>930.85</v>
      </c>
      <c r="D640" s="136">
        <v>935</v>
      </c>
      <c r="E640" s="136">
        <v>878.1</v>
      </c>
      <c r="F640" s="136" t="s">
        <v>1247</v>
      </c>
      <c r="G640" s="142">
        <v>-4.5400000000000003E-2</v>
      </c>
      <c r="H640" s="140" t="str">
        <f t="shared" si="12"/>
        <v>2</v>
      </c>
    </row>
    <row r="641" spans="1:8" x14ac:dyDescent="0.3">
      <c r="A641" s="136" t="s">
        <v>1248</v>
      </c>
      <c r="B641" s="144">
        <v>924.3</v>
      </c>
      <c r="C641" s="136">
        <v>950.75</v>
      </c>
      <c r="D641" s="136">
        <v>955</v>
      </c>
      <c r="E641" s="136">
        <v>910</v>
      </c>
      <c r="F641" s="136" t="s">
        <v>1249</v>
      </c>
      <c r="G641" s="142">
        <v>-2.2599999999999999E-2</v>
      </c>
      <c r="H641" s="140" t="str">
        <f t="shared" si="12"/>
        <v>9</v>
      </c>
    </row>
    <row r="642" spans="1:8" x14ac:dyDescent="0.3">
      <c r="A642" s="136" t="s">
        <v>1250</v>
      </c>
      <c r="B642" s="143">
        <v>945.65</v>
      </c>
      <c r="C642" s="136">
        <v>915.5</v>
      </c>
      <c r="D642" s="136">
        <v>953</v>
      </c>
      <c r="E642" s="136">
        <v>875</v>
      </c>
      <c r="F642" s="136" t="s">
        <v>1251</v>
      </c>
      <c r="G642" s="139">
        <v>3.4099999999999998E-2</v>
      </c>
      <c r="H642" s="140" t="str">
        <f t="shared" si="12"/>
        <v>1</v>
      </c>
    </row>
    <row r="643" spans="1:8" x14ac:dyDescent="0.3">
      <c r="A643" s="136" t="s">
        <v>1252</v>
      </c>
      <c r="B643" s="144">
        <v>914.45</v>
      </c>
      <c r="C643" s="136">
        <v>942.2</v>
      </c>
      <c r="D643" s="136">
        <v>950</v>
      </c>
      <c r="E643" s="136">
        <v>905</v>
      </c>
      <c r="F643" s="136" t="s">
        <v>1253</v>
      </c>
      <c r="G643" s="142">
        <v>-2.9499999999999998E-2</v>
      </c>
      <c r="H643" s="140" t="str">
        <f t="shared" ref="H643:H706" si="13">LEFT(F643,1)</f>
        <v>1</v>
      </c>
    </row>
    <row r="644" spans="1:8" x14ac:dyDescent="0.3">
      <c r="A644" s="136" t="s">
        <v>1254</v>
      </c>
      <c r="B644" s="144">
        <v>942.2</v>
      </c>
      <c r="C644" s="136">
        <v>975</v>
      </c>
      <c r="D644" s="136">
        <v>975</v>
      </c>
      <c r="E644" s="136">
        <v>935.1</v>
      </c>
      <c r="F644" s="136" t="s">
        <v>1255</v>
      </c>
      <c r="G644" s="142">
        <v>-3.8800000000000001E-2</v>
      </c>
      <c r="H644" s="140" t="str">
        <f t="shared" si="13"/>
        <v>9</v>
      </c>
    </row>
    <row r="645" spans="1:8" x14ac:dyDescent="0.3">
      <c r="A645" s="136" t="s">
        <v>1256</v>
      </c>
      <c r="B645" s="144">
        <v>980.25</v>
      </c>
      <c r="C645" s="136">
        <v>989</v>
      </c>
      <c r="D645" s="136">
        <v>991</v>
      </c>
      <c r="E645" s="136">
        <v>951.25</v>
      </c>
      <c r="F645" s="136" t="s">
        <v>1257</v>
      </c>
      <c r="G645" s="142">
        <v>-8.0999999999999996E-3</v>
      </c>
      <c r="H645" s="140" t="str">
        <f t="shared" si="13"/>
        <v>7</v>
      </c>
    </row>
    <row r="646" spans="1:8" x14ac:dyDescent="0.3">
      <c r="A646" s="136" t="s">
        <v>1258</v>
      </c>
      <c r="B646" s="143">
        <v>988.25</v>
      </c>
      <c r="C646" s="136">
        <v>920</v>
      </c>
      <c r="D646" s="136">
        <v>992.35</v>
      </c>
      <c r="E646" s="136">
        <v>900</v>
      </c>
      <c r="F646" s="136" t="s">
        <v>1259</v>
      </c>
      <c r="G646" s="139">
        <v>4.5699999999999998E-2</v>
      </c>
      <c r="H646" s="140" t="str">
        <f t="shared" si="13"/>
        <v>2</v>
      </c>
    </row>
    <row r="647" spans="1:8" x14ac:dyDescent="0.3">
      <c r="A647" s="136" t="s">
        <v>1260</v>
      </c>
      <c r="B647" s="144">
        <v>945.1</v>
      </c>
      <c r="C647" s="136">
        <v>930.2</v>
      </c>
      <c r="D647" s="136">
        <v>960.95</v>
      </c>
      <c r="E647" s="136">
        <v>930.2</v>
      </c>
      <c r="F647" s="136" t="s">
        <v>1261</v>
      </c>
      <c r="G647" s="142">
        <v>-3.4799999999999998E-2</v>
      </c>
      <c r="H647" s="140" t="str">
        <f t="shared" si="13"/>
        <v>2</v>
      </c>
    </row>
    <row r="648" spans="1:8" x14ac:dyDescent="0.3">
      <c r="A648" s="136" t="s">
        <v>1262</v>
      </c>
      <c r="B648" s="144">
        <v>979.15</v>
      </c>
      <c r="C648" s="138">
        <v>1008</v>
      </c>
      <c r="D648" s="138">
        <v>1008</v>
      </c>
      <c r="E648" s="136">
        <v>970</v>
      </c>
      <c r="F648" s="136" t="s">
        <v>1263</v>
      </c>
      <c r="G648" s="142">
        <v>-2.92E-2</v>
      </c>
      <c r="H648" s="140" t="str">
        <f t="shared" si="13"/>
        <v>1</v>
      </c>
    </row>
    <row r="649" spans="1:8" x14ac:dyDescent="0.3">
      <c r="A649" s="136" t="s">
        <v>1264</v>
      </c>
      <c r="B649" s="137">
        <v>1008.65</v>
      </c>
      <c r="C649" s="136">
        <v>996</v>
      </c>
      <c r="D649" s="138">
        <v>1020</v>
      </c>
      <c r="E649" s="136">
        <v>970</v>
      </c>
      <c r="F649" s="136" t="s">
        <v>1265</v>
      </c>
      <c r="G649" s="139">
        <v>1.29E-2</v>
      </c>
      <c r="H649" s="140" t="str">
        <f t="shared" si="13"/>
        <v>2</v>
      </c>
    </row>
    <row r="650" spans="1:8" x14ac:dyDescent="0.3">
      <c r="A650" s="136" t="s">
        <v>1266</v>
      </c>
      <c r="B650" s="143">
        <v>995.8</v>
      </c>
      <c r="C650" s="136">
        <v>975</v>
      </c>
      <c r="D650" s="138">
        <v>1005</v>
      </c>
      <c r="E650" s="136">
        <v>960</v>
      </c>
      <c r="F650" s="136" t="s">
        <v>1267</v>
      </c>
      <c r="G650" s="139">
        <v>1.6400000000000001E-2</v>
      </c>
      <c r="H650" s="140" t="str">
        <f t="shared" si="13"/>
        <v>1</v>
      </c>
    </row>
    <row r="651" spans="1:8" x14ac:dyDescent="0.3">
      <c r="A651" s="136" t="s">
        <v>1268</v>
      </c>
      <c r="B651" s="144">
        <v>979.7</v>
      </c>
      <c r="C651" s="138">
        <v>1009</v>
      </c>
      <c r="D651" s="138">
        <v>1015</v>
      </c>
      <c r="E651" s="136">
        <v>950</v>
      </c>
      <c r="F651" s="136" t="s">
        <v>1269</v>
      </c>
      <c r="G651" s="142">
        <v>-9.5999999999999992E-3</v>
      </c>
      <c r="H651" s="140" t="str">
        <f t="shared" si="13"/>
        <v>4</v>
      </c>
    </row>
    <row r="652" spans="1:8" x14ac:dyDescent="0.3">
      <c r="A652" s="136" t="s">
        <v>1270</v>
      </c>
      <c r="B652" s="144">
        <v>989.2</v>
      </c>
      <c r="C652" s="138">
        <v>1014</v>
      </c>
      <c r="D652" s="138">
        <v>1015.75</v>
      </c>
      <c r="E652" s="136">
        <v>979.8</v>
      </c>
      <c r="F652" s="136" t="s">
        <v>1271</v>
      </c>
      <c r="G652" s="142">
        <v>-1.49E-2</v>
      </c>
      <c r="H652" s="140" t="str">
        <f t="shared" si="13"/>
        <v>1</v>
      </c>
    </row>
    <row r="653" spans="1:8" x14ac:dyDescent="0.3">
      <c r="A653" s="136" t="s">
        <v>1272</v>
      </c>
      <c r="B653" s="141">
        <v>1004.2</v>
      </c>
      <c r="C653" s="138">
        <v>1002.35</v>
      </c>
      <c r="D653" s="138">
        <v>1029</v>
      </c>
      <c r="E653" s="138">
        <v>1002</v>
      </c>
      <c r="F653" s="136" t="s">
        <v>1273</v>
      </c>
      <c r="G653" s="142">
        <v>-1.49E-2</v>
      </c>
      <c r="H653" s="140" t="str">
        <f t="shared" si="13"/>
        <v>6</v>
      </c>
    </row>
    <row r="654" spans="1:8" x14ac:dyDescent="0.3">
      <c r="A654" s="136" t="s">
        <v>1274</v>
      </c>
      <c r="B654" s="141">
        <v>1019.4</v>
      </c>
      <c r="C654" s="138">
        <v>1025</v>
      </c>
      <c r="D654" s="138">
        <v>1040</v>
      </c>
      <c r="E654" s="138">
        <v>1001</v>
      </c>
      <c r="F654" s="136" t="s">
        <v>1275</v>
      </c>
      <c r="G654" s="142">
        <v>-8.9999999999999993E-3</v>
      </c>
      <c r="H654" s="140" t="str">
        <f t="shared" si="13"/>
        <v>9</v>
      </c>
    </row>
    <row r="655" spans="1:8" x14ac:dyDescent="0.3">
      <c r="A655" s="136" t="s">
        <v>1276</v>
      </c>
      <c r="B655" s="137">
        <v>1028.6500000000001</v>
      </c>
      <c r="C655" s="138">
        <v>1027</v>
      </c>
      <c r="D655" s="138">
        <v>1060</v>
      </c>
      <c r="E655" s="138">
        <v>1001</v>
      </c>
      <c r="F655" s="136" t="s">
        <v>1277</v>
      </c>
      <c r="G655" s="139">
        <v>1.14E-2</v>
      </c>
      <c r="H655" s="140" t="str">
        <f t="shared" si="13"/>
        <v>1</v>
      </c>
    </row>
    <row r="656" spans="1:8" x14ac:dyDescent="0.3">
      <c r="A656" s="136" t="s">
        <v>1278</v>
      </c>
      <c r="B656" s="137">
        <v>1017.05</v>
      </c>
      <c r="C656" s="138">
        <v>1011</v>
      </c>
      <c r="D656" s="138">
        <v>1035</v>
      </c>
      <c r="E656" s="136">
        <v>962.15</v>
      </c>
      <c r="F656" s="136" t="s">
        <v>1279</v>
      </c>
      <c r="G656" s="139">
        <v>4.1999999999999997E-3</v>
      </c>
      <c r="H656" s="140" t="str">
        <f t="shared" si="13"/>
        <v>2</v>
      </c>
    </row>
    <row r="657" spans="1:8" x14ac:dyDescent="0.3">
      <c r="A657" s="136" t="s">
        <v>1280</v>
      </c>
      <c r="B657" s="137">
        <v>1012.75</v>
      </c>
      <c r="C657" s="136">
        <v>916.35</v>
      </c>
      <c r="D657" s="138">
        <v>1012.75</v>
      </c>
      <c r="E657" s="136">
        <v>916.35</v>
      </c>
      <c r="F657" s="136" t="s">
        <v>1281</v>
      </c>
      <c r="G657" s="139">
        <v>0.05</v>
      </c>
      <c r="H657" s="140" t="str">
        <f t="shared" si="13"/>
        <v>3</v>
      </c>
    </row>
    <row r="658" spans="1:8" x14ac:dyDescent="0.3">
      <c r="A658" s="136" t="s">
        <v>1282</v>
      </c>
      <c r="B658" s="144">
        <v>964.55</v>
      </c>
      <c r="C658" s="136">
        <v>966</v>
      </c>
      <c r="D658" s="138">
        <v>1000</v>
      </c>
      <c r="E658" s="136">
        <v>964.55</v>
      </c>
      <c r="F658" s="136" t="s">
        <v>1283</v>
      </c>
      <c r="G658" s="142">
        <v>-0.05</v>
      </c>
      <c r="H658" s="140" t="str">
        <f t="shared" si="13"/>
        <v>1</v>
      </c>
    </row>
    <row r="659" spans="1:8" x14ac:dyDescent="0.3">
      <c r="A659" s="136" t="s">
        <v>1284</v>
      </c>
      <c r="B659" s="141">
        <v>1015.3</v>
      </c>
      <c r="C659" s="138">
        <v>1015.3</v>
      </c>
      <c r="D659" s="138">
        <v>1063</v>
      </c>
      <c r="E659" s="138">
        <v>1015.3</v>
      </c>
      <c r="F659" s="136" t="s">
        <v>1285</v>
      </c>
      <c r="G659" s="142">
        <v>-0.05</v>
      </c>
      <c r="H659" s="140" t="str">
        <f t="shared" si="13"/>
        <v>1</v>
      </c>
    </row>
    <row r="660" spans="1:8" x14ac:dyDescent="0.3">
      <c r="A660" s="136" t="s">
        <v>1286</v>
      </c>
      <c r="B660" s="141">
        <v>1068.7</v>
      </c>
      <c r="C660" s="138">
        <v>1124.9000000000001</v>
      </c>
      <c r="D660" s="138">
        <v>1128.4000000000001</v>
      </c>
      <c r="E660" s="138">
        <v>1068.7</v>
      </c>
      <c r="F660" s="136" t="s">
        <v>1287</v>
      </c>
      <c r="G660" s="142">
        <v>-0.05</v>
      </c>
      <c r="H660" s="140" t="str">
        <f t="shared" si="13"/>
        <v>2</v>
      </c>
    </row>
    <row r="661" spans="1:8" x14ac:dyDescent="0.3">
      <c r="A661" s="136" t="s">
        <v>1288</v>
      </c>
      <c r="B661" s="141">
        <v>1124.9000000000001</v>
      </c>
      <c r="C661" s="138">
        <v>1120</v>
      </c>
      <c r="D661" s="138">
        <v>1140</v>
      </c>
      <c r="E661" s="138">
        <v>1101.55</v>
      </c>
      <c r="F661" s="136" t="s">
        <v>335</v>
      </c>
      <c r="G661" s="142">
        <v>-1.1999999999999999E-3</v>
      </c>
      <c r="H661" s="140" t="str">
        <f t="shared" si="13"/>
        <v>1</v>
      </c>
    </row>
    <row r="662" spans="1:8" x14ac:dyDescent="0.3">
      <c r="A662" s="136" t="s">
        <v>1289</v>
      </c>
      <c r="B662" s="137">
        <v>1126.3</v>
      </c>
      <c r="C662" s="138">
        <v>1120</v>
      </c>
      <c r="D662" s="138">
        <v>1145</v>
      </c>
      <c r="E662" s="138">
        <v>1100.0999999999999</v>
      </c>
      <c r="F662" s="136" t="s">
        <v>1290</v>
      </c>
      <c r="G662" s="139">
        <v>5.7999999999999996E-3</v>
      </c>
      <c r="H662" s="140" t="str">
        <f t="shared" si="13"/>
        <v>2</v>
      </c>
    </row>
    <row r="663" spans="1:8" x14ac:dyDescent="0.3">
      <c r="A663" s="136" t="s">
        <v>1291</v>
      </c>
      <c r="B663" s="141">
        <v>1119.8499999999999</v>
      </c>
      <c r="C663" s="138">
        <v>1167.25</v>
      </c>
      <c r="D663" s="138">
        <v>1170</v>
      </c>
      <c r="E663" s="138">
        <v>1111.5</v>
      </c>
      <c r="F663" s="136" t="s">
        <v>452</v>
      </c>
      <c r="G663" s="142">
        <v>-4.0599999999999997E-2</v>
      </c>
      <c r="H663" s="140" t="str">
        <f t="shared" si="13"/>
        <v>1</v>
      </c>
    </row>
    <row r="664" spans="1:8" x14ac:dyDescent="0.3">
      <c r="A664" s="136" t="s">
        <v>1292</v>
      </c>
      <c r="B664" s="137">
        <v>1167.25</v>
      </c>
      <c r="C664" s="138">
        <v>1116.95</v>
      </c>
      <c r="D664" s="138">
        <v>1170</v>
      </c>
      <c r="E664" s="138">
        <v>1090</v>
      </c>
      <c r="F664" s="136" t="s">
        <v>875</v>
      </c>
      <c r="G664" s="139">
        <v>2.4199999999999999E-2</v>
      </c>
      <c r="H664" s="140" t="str">
        <f t="shared" si="13"/>
        <v>1</v>
      </c>
    </row>
    <row r="665" spans="1:8" x14ac:dyDescent="0.3">
      <c r="A665" s="136" t="s">
        <v>1293</v>
      </c>
      <c r="B665" s="141">
        <v>1139.7</v>
      </c>
      <c r="C665" s="138">
        <v>1125</v>
      </c>
      <c r="D665" s="138">
        <v>1168</v>
      </c>
      <c r="E665" s="138">
        <v>1110</v>
      </c>
      <c r="F665" s="136" t="s">
        <v>897</v>
      </c>
      <c r="G665" s="142">
        <v>-2.2700000000000001E-2</v>
      </c>
      <c r="H665" s="140" t="str">
        <f t="shared" si="13"/>
        <v>1</v>
      </c>
    </row>
    <row r="666" spans="1:8" x14ac:dyDescent="0.3">
      <c r="A666" s="136" t="s">
        <v>1294</v>
      </c>
      <c r="B666" s="141">
        <v>1166.1500000000001</v>
      </c>
      <c r="C666" s="138">
        <v>1178</v>
      </c>
      <c r="D666" s="138">
        <v>1196.2</v>
      </c>
      <c r="E666" s="138">
        <v>1115</v>
      </c>
      <c r="F666" s="136" t="s">
        <v>600</v>
      </c>
      <c r="G666" s="142">
        <v>-1.1000000000000001E-3</v>
      </c>
      <c r="H666" s="140" t="str">
        <f t="shared" si="13"/>
        <v>1</v>
      </c>
    </row>
    <row r="667" spans="1:8" x14ac:dyDescent="0.3">
      <c r="A667" s="136" t="s">
        <v>1295</v>
      </c>
      <c r="B667" s="137">
        <v>1167.4000000000001</v>
      </c>
      <c r="C667" s="138">
        <v>1150</v>
      </c>
      <c r="D667" s="138">
        <v>1176.9000000000001</v>
      </c>
      <c r="E667" s="138">
        <v>1141</v>
      </c>
      <c r="F667" s="136" t="s">
        <v>873</v>
      </c>
      <c r="G667" s="139">
        <v>4.1500000000000002E-2</v>
      </c>
      <c r="H667" s="140" t="str">
        <f t="shared" si="13"/>
        <v>2</v>
      </c>
    </row>
    <row r="668" spans="1:8" x14ac:dyDescent="0.3">
      <c r="A668" s="136" t="s">
        <v>1296</v>
      </c>
      <c r="B668" s="137">
        <v>1120.9000000000001</v>
      </c>
      <c r="C668" s="138">
        <v>1014.2</v>
      </c>
      <c r="D668" s="138">
        <v>1120.9000000000001</v>
      </c>
      <c r="E668" s="138">
        <v>1014.2</v>
      </c>
      <c r="F668" s="136" t="s">
        <v>1297</v>
      </c>
      <c r="G668" s="139">
        <v>0.05</v>
      </c>
      <c r="H668" s="140" t="str">
        <f t="shared" si="13"/>
        <v>2</v>
      </c>
    </row>
    <row r="669" spans="1:8" x14ac:dyDescent="0.3">
      <c r="A669" s="136" t="s">
        <v>1298</v>
      </c>
      <c r="B669" s="141">
        <v>1067.55</v>
      </c>
      <c r="C669" s="138">
        <v>1067.5</v>
      </c>
      <c r="D669" s="138">
        <v>1075</v>
      </c>
      <c r="E669" s="138">
        <v>1067.5</v>
      </c>
      <c r="F669" s="136" t="s">
        <v>604</v>
      </c>
      <c r="G669" s="142">
        <v>-4.99E-2</v>
      </c>
      <c r="H669" s="140" t="str">
        <f t="shared" si="13"/>
        <v>1</v>
      </c>
    </row>
    <row r="670" spans="1:8" x14ac:dyDescent="0.3">
      <c r="A670" s="136" t="s">
        <v>1299</v>
      </c>
      <c r="B670" s="141">
        <v>1123.6500000000001</v>
      </c>
      <c r="C670" s="138">
        <v>1123.6500000000001</v>
      </c>
      <c r="D670" s="138">
        <v>1150</v>
      </c>
      <c r="E670" s="138">
        <v>1123.6500000000001</v>
      </c>
      <c r="F670" s="136" t="s">
        <v>1300</v>
      </c>
      <c r="G670" s="142">
        <v>-0.05</v>
      </c>
      <c r="H670" s="140" t="str">
        <f t="shared" si="13"/>
        <v>1</v>
      </c>
    </row>
    <row r="671" spans="1:8" x14ac:dyDescent="0.3">
      <c r="A671" s="136" t="s">
        <v>1301</v>
      </c>
      <c r="B671" s="141">
        <v>1182.75</v>
      </c>
      <c r="C671" s="138">
        <v>1171.05</v>
      </c>
      <c r="D671" s="138">
        <v>1235</v>
      </c>
      <c r="E671" s="138">
        <v>1162.55</v>
      </c>
      <c r="F671" s="136" t="s">
        <v>1195</v>
      </c>
      <c r="G671" s="142">
        <v>-2.4299999999999999E-2</v>
      </c>
      <c r="H671" s="140" t="str">
        <f t="shared" si="13"/>
        <v>1</v>
      </c>
    </row>
    <row r="672" spans="1:8" x14ac:dyDescent="0.3">
      <c r="A672" s="136" t="s">
        <v>1302</v>
      </c>
      <c r="B672" s="141">
        <v>1212.2</v>
      </c>
      <c r="C672" s="138">
        <v>1222</v>
      </c>
      <c r="D672" s="138">
        <v>1225</v>
      </c>
      <c r="E672" s="138">
        <v>1162</v>
      </c>
      <c r="F672" s="136" t="s">
        <v>1303</v>
      </c>
      <c r="G672" s="142">
        <v>-5.9999999999999995E-4</v>
      </c>
      <c r="H672" s="140" t="str">
        <f t="shared" si="13"/>
        <v>1</v>
      </c>
    </row>
    <row r="673" spans="1:8" x14ac:dyDescent="0.3">
      <c r="A673" s="136" t="s">
        <v>1304</v>
      </c>
      <c r="B673" s="141">
        <v>1212.9000000000001</v>
      </c>
      <c r="C673" s="138">
        <v>1156.8499999999999</v>
      </c>
      <c r="D673" s="138">
        <v>1257</v>
      </c>
      <c r="E673" s="138">
        <v>1156.8499999999999</v>
      </c>
      <c r="F673" s="136" t="s">
        <v>1290</v>
      </c>
      <c r="G673" s="142">
        <v>-3.8999999999999998E-3</v>
      </c>
      <c r="H673" s="140" t="str">
        <f t="shared" si="13"/>
        <v>2</v>
      </c>
    </row>
    <row r="674" spans="1:8" x14ac:dyDescent="0.3">
      <c r="A674" s="136" t="s">
        <v>1305</v>
      </c>
      <c r="B674" s="141">
        <v>1217.7</v>
      </c>
      <c r="C674" s="138">
        <v>1233</v>
      </c>
      <c r="D674" s="138">
        <v>1260</v>
      </c>
      <c r="E674" s="138">
        <v>1189</v>
      </c>
      <c r="F674" s="136" t="s">
        <v>956</v>
      </c>
      <c r="G674" s="142">
        <v>-1.2800000000000001E-2</v>
      </c>
      <c r="H674" s="140" t="str">
        <f t="shared" si="13"/>
        <v>1</v>
      </c>
    </row>
    <row r="675" spans="1:8" x14ac:dyDescent="0.3">
      <c r="A675" s="136" t="s">
        <v>1306</v>
      </c>
      <c r="B675" s="141">
        <v>1233.5</v>
      </c>
      <c r="C675" s="138">
        <v>1250</v>
      </c>
      <c r="D675" s="138">
        <v>1260</v>
      </c>
      <c r="E675" s="138">
        <v>1208</v>
      </c>
      <c r="F675" s="136" t="s">
        <v>731</v>
      </c>
      <c r="G675" s="142">
        <v>-4.5999999999999999E-3</v>
      </c>
      <c r="H675" s="140" t="str">
        <f t="shared" si="13"/>
        <v>1</v>
      </c>
    </row>
    <row r="676" spans="1:8" x14ac:dyDescent="0.3">
      <c r="A676" s="136" t="s">
        <v>1307</v>
      </c>
      <c r="B676" s="141">
        <v>1239.1500000000001</v>
      </c>
      <c r="C676" s="138">
        <v>1270</v>
      </c>
      <c r="D676" s="138">
        <v>1270</v>
      </c>
      <c r="E676" s="138">
        <v>1228</v>
      </c>
      <c r="F676" s="136" t="s">
        <v>1308</v>
      </c>
      <c r="G676" s="142">
        <v>-2.24E-2</v>
      </c>
      <c r="H676" s="140" t="str">
        <f t="shared" si="13"/>
        <v>3</v>
      </c>
    </row>
    <row r="677" spans="1:8" x14ac:dyDescent="0.3">
      <c r="A677" s="136" t="s">
        <v>1309</v>
      </c>
      <c r="B677" s="137">
        <v>1267.55</v>
      </c>
      <c r="C677" s="138">
        <v>1278</v>
      </c>
      <c r="D677" s="138">
        <v>1278</v>
      </c>
      <c r="E677" s="138">
        <v>1242.5</v>
      </c>
      <c r="F677" s="136" t="s">
        <v>1310</v>
      </c>
      <c r="G677" s="139">
        <v>2.0999999999999999E-3</v>
      </c>
      <c r="H677" s="140" t="str">
        <f t="shared" si="13"/>
        <v>6</v>
      </c>
    </row>
    <row r="678" spans="1:8" x14ac:dyDescent="0.3">
      <c r="A678" s="136" t="s">
        <v>1311</v>
      </c>
      <c r="B678" s="141">
        <v>1264.8499999999999</v>
      </c>
      <c r="C678" s="138">
        <v>1294.4000000000001</v>
      </c>
      <c r="D678" s="138">
        <v>1294.4000000000001</v>
      </c>
      <c r="E678" s="138">
        <v>1263</v>
      </c>
      <c r="F678" s="136" t="s">
        <v>1312</v>
      </c>
      <c r="G678" s="142">
        <v>-9.7000000000000003E-3</v>
      </c>
      <c r="H678" s="140" t="str">
        <f t="shared" si="13"/>
        <v>6</v>
      </c>
    </row>
    <row r="679" spans="1:8" x14ac:dyDescent="0.3">
      <c r="A679" s="136" t="s">
        <v>1313</v>
      </c>
      <c r="B679" s="141">
        <v>1277.25</v>
      </c>
      <c r="C679" s="138">
        <v>1305.2</v>
      </c>
      <c r="D679" s="138">
        <v>1308</v>
      </c>
      <c r="E679" s="138">
        <v>1271.25</v>
      </c>
      <c r="F679" s="136" t="s">
        <v>1314</v>
      </c>
      <c r="G679" s="142">
        <v>-7.4999999999999997E-3</v>
      </c>
      <c r="H679" s="140" t="str">
        <f t="shared" si="13"/>
        <v>8</v>
      </c>
    </row>
    <row r="680" spans="1:8" x14ac:dyDescent="0.3">
      <c r="A680" s="136" t="s">
        <v>1315</v>
      </c>
      <c r="B680" s="141">
        <v>1286.9000000000001</v>
      </c>
      <c r="C680" s="138">
        <v>1323</v>
      </c>
      <c r="D680" s="138">
        <v>1323</v>
      </c>
      <c r="E680" s="138">
        <v>1281.0999999999999</v>
      </c>
      <c r="F680" s="136" t="s">
        <v>746</v>
      </c>
      <c r="G680" s="142">
        <v>-9.9000000000000008E-3</v>
      </c>
      <c r="H680" s="140" t="str">
        <f t="shared" si="13"/>
        <v>1</v>
      </c>
    </row>
    <row r="681" spans="1:8" x14ac:dyDescent="0.3">
      <c r="A681" s="136" t="s">
        <v>1316</v>
      </c>
      <c r="B681" s="137">
        <v>1299.8</v>
      </c>
      <c r="C681" s="138">
        <v>1275</v>
      </c>
      <c r="D681" s="138">
        <v>1318.45</v>
      </c>
      <c r="E681" s="138">
        <v>1275</v>
      </c>
      <c r="F681" s="136" t="s">
        <v>501</v>
      </c>
      <c r="G681" s="139">
        <v>2.2599999999999999E-2</v>
      </c>
      <c r="H681" s="140" t="str">
        <f t="shared" si="13"/>
        <v>1</v>
      </c>
    </row>
    <row r="682" spans="1:8" x14ac:dyDescent="0.3">
      <c r="A682" s="136" t="s">
        <v>1317</v>
      </c>
      <c r="B682" s="137">
        <v>1271.05</v>
      </c>
      <c r="C682" s="138">
        <v>1270</v>
      </c>
      <c r="D682" s="138">
        <v>1280</v>
      </c>
      <c r="E682" s="138">
        <v>1249</v>
      </c>
      <c r="F682" s="136" t="s">
        <v>1318</v>
      </c>
      <c r="G682" s="139">
        <v>2.2000000000000001E-3</v>
      </c>
      <c r="H682" s="140" t="str">
        <f t="shared" si="13"/>
        <v>6</v>
      </c>
    </row>
    <row r="683" spans="1:8" x14ac:dyDescent="0.3">
      <c r="A683" s="136" t="s">
        <v>1319</v>
      </c>
      <c r="B683" s="137">
        <v>1268.2</v>
      </c>
      <c r="C683" s="138">
        <v>1260</v>
      </c>
      <c r="D683" s="138">
        <v>1285.95</v>
      </c>
      <c r="E683" s="138">
        <v>1242.25</v>
      </c>
      <c r="F683" s="136" t="s">
        <v>1320</v>
      </c>
      <c r="G683" s="139">
        <v>2.3599999999999999E-2</v>
      </c>
      <c r="H683" s="140" t="str">
        <f t="shared" si="13"/>
        <v>4</v>
      </c>
    </row>
    <row r="684" spans="1:8" x14ac:dyDescent="0.3">
      <c r="A684" s="136" t="s">
        <v>1321</v>
      </c>
      <c r="B684" s="141">
        <v>1238.95</v>
      </c>
      <c r="C684" s="138">
        <v>1273</v>
      </c>
      <c r="D684" s="138">
        <v>1289</v>
      </c>
      <c r="E684" s="138">
        <v>1235</v>
      </c>
      <c r="F684" s="136" t="s">
        <v>1322</v>
      </c>
      <c r="G684" s="142">
        <v>-2.18E-2</v>
      </c>
      <c r="H684" s="140" t="str">
        <f t="shared" si="13"/>
        <v>7</v>
      </c>
    </row>
    <row r="685" spans="1:8" x14ac:dyDescent="0.3">
      <c r="A685" s="136" t="s">
        <v>1323</v>
      </c>
      <c r="B685" s="137">
        <v>1266.5999999999999</v>
      </c>
      <c r="C685" s="138">
        <v>1289.7</v>
      </c>
      <c r="D685" s="138">
        <v>1304.9000000000001</v>
      </c>
      <c r="E685" s="138">
        <v>1225.3</v>
      </c>
      <c r="F685" s="136" t="s">
        <v>1221</v>
      </c>
      <c r="G685" s="139">
        <v>1.6000000000000001E-3</v>
      </c>
      <c r="H685" s="140" t="str">
        <f t="shared" si="13"/>
        <v>2</v>
      </c>
    </row>
    <row r="686" spans="1:8" x14ac:dyDescent="0.3">
      <c r="A686" s="136" t="s">
        <v>1324</v>
      </c>
      <c r="B686" s="141">
        <v>1264.5999999999999</v>
      </c>
      <c r="C686" s="138">
        <v>1325</v>
      </c>
      <c r="D686" s="138">
        <v>1333.9</v>
      </c>
      <c r="E686" s="138">
        <v>1248.55</v>
      </c>
      <c r="F686" s="136" t="s">
        <v>958</v>
      </c>
      <c r="G686" s="142">
        <v>-3.78E-2</v>
      </c>
      <c r="H686" s="140" t="str">
        <f t="shared" si="13"/>
        <v>1</v>
      </c>
    </row>
    <row r="687" spans="1:8" x14ac:dyDescent="0.3">
      <c r="A687" s="136" t="s">
        <v>1325</v>
      </c>
      <c r="B687" s="141">
        <v>1314.25</v>
      </c>
      <c r="C687" s="138">
        <v>1390</v>
      </c>
      <c r="D687" s="138">
        <v>1390</v>
      </c>
      <c r="E687" s="138">
        <v>1301.0999999999999</v>
      </c>
      <c r="F687" s="136" t="s">
        <v>855</v>
      </c>
      <c r="G687" s="142">
        <v>-3.4299999999999997E-2</v>
      </c>
      <c r="H687" s="140" t="str">
        <f t="shared" si="13"/>
        <v>1</v>
      </c>
    </row>
    <row r="688" spans="1:8" x14ac:dyDescent="0.3">
      <c r="A688" s="136" t="s">
        <v>1326</v>
      </c>
      <c r="B688" s="137">
        <v>1360.95</v>
      </c>
      <c r="C688" s="138">
        <v>1317</v>
      </c>
      <c r="D688" s="138">
        <v>1364.15</v>
      </c>
      <c r="E688" s="138">
        <v>1300</v>
      </c>
      <c r="F688" s="136" t="s">
        <v>755</v>
      </c>
      <c r="G688" s="139">
        <v>4.7500000000000001E-2</v>
      </c>
      <c r="H688" s="140" t="str">
        <f t="shared" si="13"/>
        <v>1</v>
      </c>
    </row>
    <row r="689" spans="1:8" x14ac:dyDescent="0.3">
      <c r="A689" s="136" t="s">
        <v>1327</v>
      </c>
      <c r="B689" s="137">
        <v>1299.2</v>
      </c>
      <c r="C689" s="138">
        <v>1285</v>
      </c>
      <c r="D689" s="138">
        <v>1320.5</v>
      </c>
      <c r="E689" s="138">
        <v>1272</v>
      </c>
      <c r="F689" s="136" t="s">
        <v>139</v>
      </c>
      <c r="G689" s="139">
        <v>2.3900000000000001E-2</v>
      </c>
      <c r="H689" s="140" t="str">
        <f t="shared" si="13"/>
        <v>1</v>
      </c>
    </row>
    <row r="690" spans="1:8" x14ac:dyDescent="0.3">
      <c r="A690" s="136" t="s">
        <v>1328</v>
      </c>
      <c r="B690" s="137">
        <v>1268.8499999999999</v>
      </c>
      <c r="C690" s="138">
        <v>1274</v>
      </c>
      <c r="D690" s="138">
        <v>1284.75</v>
      </c>
      <c r="E690" s="138">
        <v>1240.0999999999999</v>
      </c>
      <c r="F690" s="136" t="s">
        <v>644</v>
      </c>
      <c r="G690" s="139">
        <v>2.0299999999999999E-2</v>
      </c>
      <c r="H690" s="140" t="str">
        <f t="shared" si="13"/>
        <v>1</v>
      </c>
    </row>
    <row r="691" spans="1:8" x14ac:dyDescent="0.3">
      <c r="A691" s="136" t="s">
        <v>1329</v>
      </c>
      <c r="B691" s="137">
        <v>1243.6500000000001</v>
      </c>
      <c r="C691" s="138">
        <v>1244</v>
      </c>
      <c r="D691" s="138">
        <v>1258.6500000000001</v>
      </c>
      <c r="E691" s="138">
        <v>1156</v>
      </c>
      <c r="F691" s="136" t="s">
        <v>1330</v>
      </c>
      <c r="G691" s="139">
        <v>3.7499999999999999E-2</v>
      </c>
      <c r="H691" s="140" t="str">
        <f t="shared" si="13"/>
        <v>2</v>
      </c>
    </row>
    <row r="692" spans="1:8" x14ac:dyDescent="0.3">
      <c r="A692" s="136" t="s">
        <v>1331</v>
      </c>
      <c r="B692" s="137">
        <v>1198.75</v>
      </c>
      <c r="C692" s="138">
        <v>1199.55</v>
      </c>
      <c r="D692" s="138">
        <v>1199.55</v>
      </c>
      <c r="E692" s="138">
        <v>1181.1500000000001</v>
      </c>
      <c r="F692" s="136" t="s">
        <v>1332</v>
      </c>
      <c r="G692" s="139">
        <v>4.9299999999999997E-2</v>
      </c>
      <c r="H692" s="140" t="str">
        <f t="shared" si="13"/>
        <v>8</v>
      </c>
    </row>
    <row r="693" spans="1:8" x14ac:dyDescent="0.3">
      <c r="A693" s="136" t="s">
        <v>1333</v>
      </c>
      <c r="B693" s="137">
        <v>1142.45</v>
      </c>
      <c r="C693" s="138">
        <v>1142.45</v>
      </c>
      <c r="D693" s="138">
        <v>1142.45</v>
      </c>
      <c r="E693" s="138">
        <v>1142.45</v>
      </c>
      <c r="F693" s="136" t="s">
        <v>1334</v>
      </c>
      <c r="G693" s="139">
        <v>0.05</v>
      </c>
      <c r="H693" s="140" t="str">
        <f t="shared" si="13"/>
        <v>2</v>
      </c>
    </row>
    <row r="694" spans="1:8" x14ac:dyDescent="0.3">
      <c r="A694" s="136" t="s">
        <v>1335</v>
      </c>
      <c r="B694" s="137">
        <v>1088.05</v>
      </c>
      <c r="C694" s="138">
        <v>1069</v>
      </c>
      <c r="D694" s="138">
        <v>1097.7</v>
      </c>
      <c r="E694" s="138">
        <v>1050.5</v>
      </c>
      <c r="F694" s="136" t="s">
        <v>1336</v>
      </c>
      <c r="G694" s="139">
        <v>3.6400000000000002E-2</v>
      </c>
      <c r="H694" s="140" t="str">
        <f t="shared" si="13"/>
        <v>6</v>
      </c>
    </row>
    <row r="695" spans="1:8" x14ac:dyDescent="0.3">
      <c r="A695" s="136" t="s">
        <v>1337</v>
      </c>
      <c r="B695" s="141">
        <v>1049.8</v>
      </c>
      <c r="C695" s="138">
        <v>1077</v>
      </c>
      <c r="D695" s="138">
        <v>1084.8</v>
      </c>
      <c r="E695" s="138">
        <v>1032.2</v>
      </c>
      <c r="F695" s="136" t="s">
        <v>1338</v>
      </c>
      <c r="G695" s="142">
        <v>-2.6100000000000002E-2</v>
      </c>
      <c r="H695" s="140" t="str">
        <f t="shared" si="13"/>
        <v>3</v>
      </c>
    </row>
    <row r="696" spans="1:8" x14ac:dyDescent="0.3">
      <c r="A696" s="136" t="s">
        <v>1339</v>
      </c>
      <c r="B696" s="141">
        <v>1077.95</v>
      </c>
      <c r="C696" s="138">
        <v>1094</v>
      </c>
      <c r="D696" s="138">
        <v>1094</v>
      </c>
      <c r="E696" s="138">
        <v>1071.05</v>
      </c>
      <c r="F696" s="136" t="s">
        <v>1340</v>
      </c>
      <c r="G696" s="142">
        <v>-2.2599999999999999E-2</v>
      </c>
      <c r="H696" s="140" t="str">
        <f t="shared" si="13"/>
        <v>3</v>
      </c>
    </row>
    <row r="697" spans="1:8" x14ac:dyDescent="0.3">
      <c r="A697" s="136" t="s">
        <v>1341</v>
      </c>
      <c r="B697" s="141">
        <v>1102.8499999999999</v>
      </c>
      <c r="C697" s="138">
        <v>1110</v>
      </c>
      <c r="D697" s="138">
        <v>1120</v>
      </c>
      <c r="E697" s="138">
        <v>1098.05</v>
      </c>
      <c r="F697" s="136" t="s">
        <v>1342</v>
      </c>
      <c r="G697" s="142">
        <v>0</v>
      </c>
      <c r="H697" s="140" t="str">
        <f t="shared" si="13"/>
        <v>3</v>
      </c>
    </row>
    <row r="698" spans="1:8" x14ac:dyDescent="0.3">
      <c r="A698" s="136" t="s">
        <v>1343</v>
      </c>
      <c r="B698" s="137">
        <v>1102.9000000000001</v>
      </c>
      <c r="C698" s="138">
        <v>1120</v>
      </c>
      <c r="D698" s="138">
        <v>1125.4000000000001</v>
      </c>
      <c r="E698" s="138">
        <v>1083.7</v>
      </c>
      <c r="F698" s="136" t="s">
        <v>1344</v>
      </c>
      <c r="G698" s="139">
        <v>3.0000000000000001E-3</v>
      </c>
      <c r="H698" s="140" t="str">
        <f t="shared" si="13"/>
        <v>7</v>
      </c>
    </row>
    <row r="699" spans="1:8" x14ac:dyDescent="0.3">
      <c r="A699" s="136" t="s">
        <v>1345</v>
      </c>
      <c r="B699" s="137">
        <v>1099.5999999999999</v>
      </c>
      <c r="C699" s="138">
        <v>1083.95</v>
      </c>
      <c r="D699" s="138">
        <v>1108</v>
      </c>
      <c r="E699" s="138">
        <v>1072</v>
      </c>
      <c r="F699" s="136" t="s">
        <v>1346</v>
      </c>
      <c r="G699" s="139">
        <v>3.2899999999999999E-2</v>
      </c>
      <c r="H699" s="140" t="str">
        <f t="shared" si="13"/>
        <v>7</v>
      </c>
    </row>
    <row r="700" spans="1:8" x14ac:dyDescent="0.3">
      <c r="A700" s="136" t="s">
        <v>1347</v>
      </c>
      <c r="B700" s="137">
        <v>1064.55</v>
      </c>
      <c r="C700" s="138">
        <v>1059</v>
      </c>
      <c r="D700" s="138">
        <v>1080.8</v>
      </c>
      <c r="E700" s="138">
        <v>1047.3499999999999</v>
      </c>
      <c r="F700" s="136" t="s">
        <v>1348</v>
      </c>
      <c r="G700" s="139">
        <v>1.8599999999999998E-2</v>
      </c>
      <c r="H700" s="140" t="str">
        <f t="shared" si="13"/>
        <v>4</v>
      </c>
    </row>
    <row r="701" spans="1:8" x14ac:dyDescent="0.3">
      <c r="A701" s="136" t="s">
        <v>1349</v>
      </c>
      <c r="B701" s="137">
        <v>1045.0999999999999</v>
      </c>
      <c r="C701" s="138">
        <v>1050</v>
      </c>
      <c r="D701" s="138">
        <v>1063</v>
      </c>
      <c r="E701" s="138">
        <v>1035</v>
      </c>
      <c r="F701" s="136" t="s">
        <v>1350</v>
      </c>
      <c r="G701" s="139">
        <v>8.3000000000000001E-3</v>
      </c>
      <c r="H701" s="140" t="str">
        <f t="shared" si="13"/>
        <v>2</v>
      </c>
    </row>
    <row r="702" spans="1:8" x14ac:dyDescent="0.3">
      <c r="A702" s="136" t="s">
        <v>1351</v>
      </c>
      <c r="B702" s="137">
        <v>1036.5</v>
      </c>
      <c r="C702" s="138">
        <v>1015</v>
      </c>
      <c r="D702" s="138">
        <v>1044.7</v>
      </c>
      <c r="E702" s="136">
        <v>990</v>
      </c>
      <c r="F702" s="136" t="s">
        <v>1352</v>
      </c>
      <c r="G702" s="139">
        <v>1.72E-2</v>
      </c>
      <c r="H702" s="140" t="str">
        <f t="shared" si="13"/>
        <v>3</v>
      </c>
    </row>
    <row r="703" spans="1:8" x14ac:dyDescent="0.3">
      <c r="A703" s="136" t="s">
        <v>1353</v>
      </c>
      <c r="B703" s="141">
        <v>1018.95</v>
      </c>
      <c r="C703" s="138">
        <v>1040.9000000000001</v>
      </c>
      <c r="D703" s="138">
        <v>1048.5999999999999</v>
      </c>
      <c r="E703" s="138">
        <v>1011</v>
      </c>
      <c r="F703" s="136" t="s">
        <v>1354</v>
      </c>
      <c r="G703" s="142">
        <v>-3.49E-2</v>
      </c>
      <c r="H703" s="140" t="str">
        <f t="shared" si="13"/>
        <v>4</v>
      </c>
    </row>
    <row r="704" spans="1:8" x14ac:dyDescent="0.3">
      <c r="A704" s="136" t="s">
        <v>1355</v>
      </c>
      <c r="B704" s="137">
        <v>1055.75</v>
      </c>
      <c r="C704" s="138">
        <v>1060</v>
      </c>
      <c r="D704" s="138">
        <v>1065</v>
      </c>
      <c r="E704" s="138">
        <v>1049</v>
      </c>
      <c r="F704" s="136" t="s">
        <v>1356</v>
      </c>
      <c r="G704" s="139">
        <v>1E-3</v>
      </c>
      <c r="H704" s="140" t="str">
        <f t="shared" si="13"/>
        <v>2</v>
      </c>
    </row>
    <row r="705" spans="1:8" x14ac:dyDescent="0.3">
      <c r="A705" s="136" t="s">
        <v>1357</v>
      </c>
      <c r="B705" s="137">
        <v>1054.7</v>
      </c>
      <c r="C705" s="138">
        <v>1065</v>
      </c>
      <c r="D705" s="138">
        <v>1065</v>
      </c>
      <c r="E705" s="138">
        <v>1044.5999999999999</v>
      </c>
      <c r="F705" s="136" t="s">
        <v>1358</v>
      </c>
      <c r="G705" s="139">
        <v>1E-4</v>
      </c>
      <c r="H705" s="140" t="str">
        <f t="shared" si="13"/>
        <v>2</v>
      </c>
    </row>
    <row r="706" spans="1:8" x14ac:dyDescent="0.3">
      <c r="A706" s="136" t="s">
        <v>1359</v>
      </c>
      <c r="B706" s="137">
        <v>1054.5999999999999</v>
      </c>
      <c r="C706" s="138">
        <v>1064</v>
      </c>
      <c r="D706" s="138">
        <v>1064</v>
      </c>
      <c r="E706" s="138">
        <v>1044.05</v>
      </c>
      <c r="F706" s="136" t="s">
        <v>1360</v>
      </c>
      <c r="G706" s="139">
        <v>5.1000000000000004E-3</v>
      </c>
      <c r="H706" s="140" t="str">
        <f t="shared" si="13"/>
        <v>2</v>
      </c>
    </row>
    <row r="707" spans="1:8" x14ac:dyDescent="0.3">
      <c r="A707" s="136" t="s">
        <v>1361</v>
      </c>
      <c r="B707" s="141">
        <v>1049.25</v>
      </c>
      <c r="C707" s="138">
        <v>1060.3499999999999</v>
      </c>
      <c r="D707" s="138">
        <v>1062.95</v>
      </c>
      <c r="E707" s="138">
        <v>1045</v>
      </c>
      <c r="F707" s="136" t="s">
        <v>1362</v>
      </c>
      <c r="G707" s="142">
        <v>-3.0000000000000001E-3</v>
      </c>
      <c r="H707" s="140" t="str">
        <f t="shared" ref="H707:H770" si="14">LEFT(F707,1)</f>
        <v>2</v>
      </c>
    </row>
    <row r="708" spans="1:8" x14ac:dyDescent="0.3">
      <c r="A708" s="136" t="s">
        <v>1363</v>
      </c>
      <c r="B708" s="137">
        <v>1052.4000000000001</v>
      </c>
      <c r="C708" s="138">
        <v>1027</v>
      </c>
      <c r="D708" s="138">
        <v>1064.95</v>
      </c>
      <c r="E708" s="138">
        <v>1027</v>
      </c>
      <c r="F708" s="136" t="s">
        <v>1364</v>
      </c>
      <c r="G708" s="139">
        <v>2.1299999999999999E-2</v>
      </c>
      <c r="H708" s="140" t="str">
        <f t="shared" si="14"/>
        <v>3</v>
      </c>
    </row>
    <row r="709" spans="1:8" x14ac:dyDescent="0.3">
      <c r="A709" s="136" t="s">
        <v>1365</v>
      </c>
      <c r="B709" s="141">
        <v>1030.45</v>
      </c>
      <c r="C709" s="138">
        <v>1043.95</v>
      </c>
      <c r="D709" s="138">
        <v>1054</v>
      </c>
      <c r="E709" s="138">
        <v>1008</v>
      </c>
      <c r="F709" s="136" t="s">
        <v>1366</v>
      </c>
      <c r="G709" s="142">
        <v>-1.29E-2</v>
      </c>
      <c r="H709" s="140" t="str">
        <f t="shared" si="14"/>
        <v>4</v>
      </c>
    </row>
    <row r="710" spans="1:8" x14ac:dyDescent="0.3">
      <c r="A710" s="136" t="s">
        <v>1367</v>
      </c>
      <c r="B710" s="141">
        <v>1043.95</v>
      </c>
      <c r="C710" s="138">
        <v>1060</v>
      </c>
      <c r="D710" s="138">
        <v>1086</v>
      </c>
      <c r="E710" s="138">
        <v>1037</v>
      </c>
      <c r="F710" s="136" t="s">
        <v>1368</v>
      </c>
      <c r="G710" s="142">
        <v>-1.17E-2</v>
      </c>
      <c r="H710" s="140" t="str">
        <f t="shared" si="14"/>
        <v>4</v>
      </c>
    </row>
    <row r="711" spans="1:8" x14ac:dyDescent="0.3">
      <c r="A711" s="136" t="s">
        <v>1369</v>
      </c>
      <c r="B711" s="141">
        <v>1056.3499999999999</v>
      </c>
      <c r="C711" s="138">
        <v>1088</v>
      </c>
      <c r="D711" s="138">
        <v>1108</v>
      </c>
      <c r="E711" s="138">
        <v>1053.2</v>
      </c>
      <c r="F711" s="136" t="s">
        <v>1370</v>
      </c>
      <c r="G711" s="142">
        <v>-4.7100000000000003E-2</v>
      </c>
      <c r="H711" s="140" t="str">
        <f t="shared" si="14"/>
        <v>5</v>
      </c>
    </row>
    <row r="712" spans="1:8" x14ac:dyDescent="0.3">
      <c r="A712" s="136" t="s">
        <v>1371</v>
      </c>
      <c r="B712" s="141">
        <v>1108.5999999999999</v>
      </c>
      <c r="C712" s="138">
        <v>1122.7</v>
      </c>
      <c r="D712" s="138">
        <v>1148</v>
      </c>
      <c r="E712" s="138">
        <v>1099</v>
      </c>
      <c r="F712" s="136" t="s">
        <v>1372</v>
      </c>
      <c r="G712" s="142">
        <v>-1.26E-2</v>
      </c>
      <c r="H712" s="140" t="str">
        <f t="shared" si="14"/>
        <v>4</v>
      </c>
    </row>
    <row r="713" spans="1:8" x14ac:dyDescent="0.3">
      <c r="A713" s="136" t="s">
        <v>1373</v>
      </c>
      <c r="B713" s="137">
        <v>1122.7</v>
      </c>
      <c r="C713" s="138">
        <v>1115.95</v>
      </c>
      <c r="D713" s="138">
        <v>1144</v>
      </c>
      <c r="E713" s="138">
        <v>1085.4000000000001</v>
      </c>
      <c r="F713" s="136" t="s">
        <v>1374</v>
      </c>
      <c r="G713" s="139">
        <v>6.0000000000000001E-3</v>
      </c>
      <c r="H713" s="140" t="str">
        <f t="shared" si="14"/>
        <v>7</v>
      </c>
    </row>
    <row r="714" spans="1:8" x14ac:dyDescent="0.3">
      <c r="A714" s="136" t="s">
        <v>1375</v>
      </c>
      <c r="B714" s="137">
        <v>1116.05</v>
      </c>
      <c r="C714" s="138">
        <v>1085.4000000000001</v>
      </c>
      <c r="D714" s="138">
        <v>1138</v>
      </c>
      <c r="E714" s="138">
        <v>1035.1500000000001</v>
      </c>
      <c r="F714" s="136" t="s">
        <v>1376</v>
      </c>
      <c r="G714" s="139">
        <v>2.8000000000000001E-2</v>
      </c>
      <c r="H714" s="140" t="str">
        <f t="shared" si="14"/>
        <v>8</v>
      </c>
    </row>
    <row r="715" spans="1:8" x14ac:dyDescent="0.3">
      <c r="A715" s="136" t="s">
        <v>1377</v>
      </c>
      <c r="B715" s="141">
        <v>1085.6500000000001</v>
      </c>
      <c r="C715" s="138">
        <v>1129.95</v>
      </c>
      <c r="D715" s="138">
        <v>1129.95</v>
      </c>
      <c r="E715" s="138">
        <v>1085.6500000000001</v>
      </c>
      <c r="F715" s="136" t="s">
        <v>1378</v>
      </c>
      <c r="G715" s="142">
        <v>-0.05</v>
      </c>
      <c r="H715" s="140" t="str">
        <f t="shared" si="14"/>
        <v>3</v>
      </c>
    </row>
    <row r="716" spans="1:8" x14ac:dyDescent="0.3">
      <c r="A716" s="136" t="s">
        <v>1379</v>
      </c>
      <c r="B716" s="141">
        <v>1142.75</v>
      </c>
      <c r="C716" s="138">
        <v>1179.8</v>
      </c>
      <c r="D716" s="138">
        <v>1185</v>
      </c>
      <c r="E716" s="138">
        <v>1130</v>
      </c>
      <c r="F716" s="136" t="s">
        <v>1380</v>
      </c>
      <c r="G716" s="142">
        <v>-1.95E-2</v>
      </c>
      <c r="H716" s="140" t="str">
        <f t="shared" si="14"/>
        <v>5</v>
      </c>
    </row>
    <row r="717" spans="1:8" x14ac:dyDescent="0.3">
      <c r="A717" s="136" t="s">
        <v>1381</v>
      </c>
      <c r="B717" s="141">
        <v>1165.5</v>
      </c>
      <c r="C717" s="138">
        <v>1177</v>
      </c>
      <c r="D717" s="138">
        <v>1196.1500000000001</v>
      </c>
      <c r="E717" s="138">
        <v>1160</v>
      </c>
      <c r="F717" s="136" t="s">
        <v>1382</v>
      </c>
      <c r="G717" s="142">
        <v>-2.5700000000000001E-2</v>
      </c>
      <c r="H717" s="140" t="str">
        <f t="shared" si="14"/>
        <v>4</v>
      </c>
    </row>
    <row r="718" spans="1:8" x14ac:dyDescent="0.3">
      <c r="A718" s="136" t="s">
        <v>1383</v>
      </c>
      <c r="B718" s="137">
        <v>1196.2</v>
      </c>
      <c r="C718" s="138">
        <v>1215</v>
      </c>
      <c r="D718" s="138">
        <v>1223.5</v>
      </c>
      <c r="E718" s="138">
        <v>1164</v>
      </c>
      <c r="F718" s="136" t="s">
        <v>1384</v>
      </c>
      <c r="G718" s="139">
        <v>1.5E-3</v>
      </c>
      <c r="H718" s="140" t="str">
        <f t="shared" si="14"/>
        <v>5</v>
      </c>
    </row>
    <row r="719" spans="1:8" x14ac:dyDescent="0.3">
      <c r="A719" s="136" t="s">
        <v>1385</v>
      </c>
      <c r="B719" s="137">
        <v>1194.45</v>
      </c>
      <c r="C719" s="138">
        <v>1175.9000000000001</v>
      </c>
      <c r="D719" s="138">
        <v>1209</v>
      </c>
      <c r="E719" s="138">
        <v>1170.0999999999999</v>
      </c>
      <c r="F719" s="136" t="s">
        <v>1386</v>
      </c>
      <c r="G719" s="139">
        <v>2.5999999999999999E-2</v>
      </c>
      <c r="H719" s="140" t="str">
        <f t="shared" si="14"/>
        <v>5</v>
      </c>
    </row>
    <row r="720" spans="1:8" x14ac:dyDescent="0.3">
      <c r="A720" s="136" t="s">
        <v>1387</v>
      </c>
      <c r="B720" s="137">
        <v>1164.2</v>
      </c>
      <c r="C720" s="138">
        <v>1165</v>
      </c>
      <c r="D720" s="138">
        <v>1210</v>
      </c>
      <c r="E720" s="138">
        <v>1125.05</v>
      </c>
      <c r="F720" s="136" t="s">
        <v>1388</v>
      </c>
      <c r="G720" s="139">
        <v>3.5999999999999999E-3</v>
      </c>
      <c r="H720" s="140" t="str">
        <f t="shared" si="14"/>
        <v>8</v>
      </c>
    </row>
    <row r="721" spans="1:8" x14ac:dyDescent="0.3">
      <c r="A721" s="136" t="s">
        <v>1389</v>
      </c>
      <c r="B721" s="137">
        <v>1160.05</v>
      </c>
      <c r="C721" s="138">
        <v>1104.9000000000001</v>
      </c>
      <c r="D721" s="138">
        <v>1160.05</v>
      </c>
      <c r="E721" s="138">
        <v>1104.9000000000001</v>
      </c>
      <c r="F721" s="136" t="s">
        <v>1390</v>
      </c>
      <c r="G721" s="139">
        <v>0.05</v>
      </c>
      <c r="H721" s="140" t="str">
        <f t="shared" si="14"/>
        <v>5</v>
      </c>
    </row>
    <row r="722" spans="1:8" x14ac:dyDescent="0.3">
      <c r="A722" s="136" t="s">
        <v>1391</v>
      </c>
      <c r="B722" s="141">
        <v>1104.8499999999999</v>
      </c>
      <c r="C722" s="138">
        <v>1157.6500000000001</v>
      </c>
      <c r="D722" s="138">
        <v>1157.6500000000001</v>
      </c>
      <c r="E722" s="138">
        <v>1099.8</v>
      </c>
      <c r="F722" s="136" t="s">
        <v>1392</v>
      </c>
      <c r="G722" s="142">
        <v>-4.5600000000000002E-2</v>
      </c>
      <c r="H722" s="140" t="str">
        <f t="shared" si="14"/>
        <v>7</v>
      </c>
    </row>
    <row r="723" spans="1:8" x14ac:dyDescent="0.3">
      <c r="A723" s="136" t="s">
        <v>1393</v>
      </c>
      <c r="B723" s="141">
        <v>1157.6500000000001</v>
      </c>
      <c r="C723" s="138">
        <v>1216.05</v>
      </c>
      <c r="D723" s="138">
        <v>1230</v>
      </c>
      <c r="E723" s="138">
        <v>1151.75</v>
      </c>
      <c r="F723" s="136" t="s">
        <v>1394</v>
      </c>
      <c r="G723" s="142">
        <v>-4.5100000000000001E-2</v>
      </c>
      <c r="H723" s="140" t="str">
        <f t="shared" si="14"/>
        <v>7</v>
      </c>
    </row>
    <row r="724" spans="1:8" x14ac:dyDescent="0.3">
      <c r="A724" s="136" t="s">
        <v>1395</v>
      </c>
      <c r="B724" s="141">
        <v>1212.3499999999999</v>
      </c>
      <c r="C724" s="138">
        <v>1215</v>
      </c>
      <c r="D724" s="138">
        <v>1260</v>
      </c>
      <c r="E724" s="138">
        <v>1178.2</v>
      </c>
      <c r="F724" s="136" t="s">
        <v>1396</v>
      </c>
      <c r="G724" s="142">
        <v>-1.18E-2</v>
      </c>
      <c r="H724" s="140" t="str">
        <f t="shared" si="14"/>
        <v>4</v>
      </c>
    </row>
    <row r="725" spans="1:8" x14ac:dyDescent="0.3">
      <c r="A725" s="136" t="s">
        <v>1397</v>
      </c>
      <c r="B725" s="141">
        <v>1226.8</v>
      </c>
      <c r="C725" s="138">
        <v>1300</v>
      </c>
      <c r="D725" s="138">
        <v>1300</v>
      </c>
      <c r="E725" s="138">
        <v>1226.8</v>
      </c>
      <c r="F725" s="136" t="s">
        <v>1398</v>
      </c>
      <c r="G725" s="142">
        <v>-0.05</v>
      </c>
      <c r="H725" s="140" t="str">
        <f t="shared" si="14"/>
        <v>4</v>
      </c>
    </row>
    <row r="726" spans="1:8" x14ac:dyDescent="0.3">
      <c r="A726" s="136" t="s">
        <v>1399</v>
      </c>
      <c r="B726" s="141">
        <v>1291.3499999999999</v>
      </c>
      <c r="C726" s="138">
        <v>1297.2</v>
      </c>
      <c r="D726" s="138">
        <v>1340</v>
      </c>
      <c r="E726" s="138">
        <v>1268</v>
      </c>
      <c r="F726" s="136" t="s">
        <v>165</v>
      </c>
      <c r="G726" s="142">
        <v>-1.7000000000000001E-2</v>
      </c>
      <c r="H726" s="140" t="str">
        <f t="shared" si="14"/>
        <v>1</v>
      </c>
    </row>
    <row r="727" spans="1:8" x14ac:dyDescent="0.3">
      <c r="A727" s="136" t="s">
        <v>1400</v>
      </c>
      <c r="B727" s="137">
        <v>1313.65</v>
      </c>
      <c r="C727" s="138">
        <v>1309</v>
      </c>
      <c r="D727" s="138">
        <v>1314.8</v>
      </c>
      <c r="E727" s="138">
        <v>1282</v>
      </c>
      <c r="F727" s="136" t="s">
        <v>381</v>
      </c>
      <c r="G727" s="139">
        <v>4.9099999999999998E-2</v>
      </c>
      <c r="H727" s="140" t="str">
        <f t="shared" si="14"/>
        <v>2</v>
      </c>
    </row>
    <row r="728" spans="1:8" x14ac:dyDescent="0.3">
      <c r="A728" s="136" t="s">
        <v>1401</v>
      </c>
      <c r="B728" s="137">
        <v>1252.2</v>
      </c>
      <c r="C728" s="138">
        <v>1252.2</v>
      </c>
      <c r="D728" s="138">
        <v>1252.2</v>
      </c>
      <c r="E728" s="138">
        <v>1234.95</v>
      </c>
      <c r="F728" s="136" t="s">
        <v>1402</v>
      </c>
      <c r="G728" s="139">
        <v>0.05</v>
      </c>
      <c r="H728" s="140" t="str">
        <f t="shared" si="14"/>
        <v>3</v>
      </c>
    </row>
    <row r="729" spans="1:8" x14ac:dyDescent="0.3">
      <c r="A729" s="136" t="s">
        <v>1403</v>
      </c>
      <c r="B729" s="137">
        <v>1192.5999999999999</v>
      </c>
      <c r="C729" s="138">
        <v>1129.9000000000001</v>
      </c>
      <c r="D729" s="138">
        <v>1192.5999999999999</v>
      </c>
      <c r="E729" s="138">
        <v>1081.0999999999999</v>
      </c>
      <c r="F729" s="136" t="s">
        <v>1404</v>
      </c>
      <c r="G729" s="139">
        <v>0.05</v>
      </c>
      <c r="H729" s="140" t="str">
        <f t="shared" si="14"/>
        <v>6</v>
      </c>
    </row>
    <row r="730" spans="1:8" x14ac:dyDescent="0.3">
      <c r="A730" s="136" t="s">
        <v>1405</v>
      </c>
      <c r="B730" s="141">
        <v>1135.8499999999999</v>
      </c>
      <c r="C730" s="138">
        <v>1179.4000000000001</v>
      </c>
      <c r="D730" s="138">
        <v>1183</v>
      </c>
      <c r="E730" s="138">
        <v>1120.0999999999999</v>
      </c>
      <c r="F730" s="136" t="s">
        <v>1406</v>
      </c>
      <c r="G730" s="142">
        <v>-2.4400000000000002E-2</v>
      </c>
      <c r="H730" s="140" t="str">
        <f t="shared" si="14"/>
        <v>2</v>
      </c>
    </row>
    <row r="731" spans="1:8" x14ac:dyDescent="0.3">
      <c r="A731" s="136" t="s">
        <v>1407</v>
      </c>
      <c r="B731" s="141">
        <v>1164.3</v>
      </c>
      <c r="C731" s="138">
        <v>1229.8499999999999</v>
      </c>
      <c r="D731" s="138">
        <v>1240</v>
      </c>
      <c r="E731" s="138">
        <v>1158.8499999999999</v>
      </c>
      <c r="F731" s="136" t="s">
        <v>1408</v>
      </c>
      <c r="G731" s="142">
        <v>-4.5499999999999999E-2</v>
      </c>
      <c r="H731" s="140" t="str">
        <f t="shared" si="14"/>
        <v>4</v>
      </c>
    </row>
    <row r="732" spans="1:8" x14ac:dyDescent="0.3">
      <c r="A732" s="136" t="s">
        <v>1409</v>
      </c>
      <c r="B732" s="137">
        <v>1219.8</v>
      </c>
      <c r="C732" s="138">
        <v>1209.9000000000001</v>
      </c>
      <c r="D732" s="138">
        <v>1244.4000000000001</v>
      </c>
      <c r="E732" s="138">
        <v>1206.3</v>
      </c>
      <c r="F732" s="136" t="s">
        <v>1410</v>
      </c>
      <c r="G732" s="139">
        <v>2.24E-2</v>
      </c>
      <c r="H732" s="140" t="str">
        <f t="shared" si="14"/>
        <v>6</v>
      </c>
    </row>
    <row r="733" spans="1:8" x14ac:dyDescent="0.3">
      <c r="A733" s="136" t="s">
        <v>1411</v>
      </c>
      <c r="B733" s="137">
        <v>1193.0999999999999</v>
      </c>
      <c r="C733" s="138">
        <v>1179</v>
      </c>
      <c r="D733" s="138">
        <v>1205</v>
      </c>
      <c r="E733" s="138">
        <v>1135.25</v>
      </c>
      <c r="F733" s="136" t="s">
        <v>1412</v>
      </c>
      <c r="G733" s="139">
        <v>2.8000000000000001E-2</v>
      </c>
      <c r="H733" s="140" t="str">
        <f t="shared" si="14"/>
        <v>4</v>
      </c>
    </row>
    <row r="734" spans="1:8" x14ac:dyDescent="0.3">
      <c r="A734" s="136" t="s">
        <v>1413</v>
      </c>
      <c r="B734" s="141">
        <v>1160.5999999999999</v>
      </c>
      <c r="C734" s="138">
        <v>1200</v>
      </c>
      <c r="D734" s="138">
        <v>1200</v>
      </c>
      <c r="E734" s="138">
        <v>1154.2</v>
      </c>
      <c r="F734" s="136" t="s">
        <v>1414</v>
      </c>
      <c r="G734" s="142">
        <v>-2.1100000000000001E-2</v>
      </c>
      <c r="H734" s="140" t="str">
        <f t="shared" si="14"/>
        <v>2</v>
      </c>
    </row>
    <row r="735" spans="1:8" x14ac:dyDescent="0.3">
      <c r="A735" s="136" t="s">
        <v>1415</v>
      </c>
      <c r="B735" s="137">
        <v>1185.6500000000001</v>
      </c>
      <c r="C735" s="138">
        <v>1165.5</v>
      </c>
      <c r="D735" s="138">
        <v>1192.0999999999999</v>
      </c>
      <c r="E735" s="138">
        <v>1165.5</v>
      </c>
      <c r="F735" s="136" t="s">
        <v>1416</v>
      </c>
      <c r="G735" s="139">
        <v>1.67E-2</v>
      </c>
      <c r="H735" s="140" t="str">
        <f t="shared" si="14"/>
        <v>4</v>
      </c>
    </row>
    <row r="736" spans="1:8" x14ac:dyDescent="0.3">
      <c r="A736" s="136" t="s">
        <v>1417</v>
      </c>
      <c r="B736" s="141">
        <v>1166.2</v>
      </c>
      <c r="C736" s="138">
        <v>1179.95</v>
      </c>
      <c r="D736" s="138">
        <v>1179.95</v>
      </c>
      <c r="E736" s="138">
        <v>1135</v>
      </c>
      <c r="F736" s="136" t="s">
        <v>1418</v>
      </c>
      <c r="G736" s="142">
        <v>-4.5999999999999999E-3</v>
      </c>
      <c r="H736" s="140" t="str">
        <f t="shared" si="14"/>
        <v>3</v>
      </c>
    </row>
    <row r="737" spans="1:8" x14ac:dyDescent="0.3">
      <c r="A737" s="136" t="s">
        <v>1419</v>
      </c>
      <c r="B737" s="141">
        <v>1171.5999999999999</v>
      </c>
      <c r="C737" s="138">
        <v>1178</v>
      </c>
      <c r="D737" s="138">
        <v>1185</v>
      </c>
      <c r="E737" s="138">
        <v>1162.25</v>
      </c>
      <c r="F737" s="136" t="s">
        <v>1420</v>
      </c>
      <c r="G737" s="142">
        <v>-1E-3</v>
      </c>
      <c r="H737" s="140" t="str">
        <f t="shared" si="14"/>
        <v>2</v>
      </c>
    </row>
    <row r="738" spans="1:8" x14ac:dyDescent="0.3">
      <c r="A738" s="136" t="s">
        <v>1421</v>
      </c>
      <c r="B738" s="141">
        <v>1172.75</v>
      </c>
      <c r="C738" s="138">
        <v>1178.9000000000001</v>
      </c>
      <c r="D738" s="138">
        <v>1206</v>
      </c>
      <c r="E738" s="138">
        <v>1162</v>
      </c>
      <c r="F738" s="136" t="s">
        <v>1422</v>
      </c>
      <c r="G738" s="142">
        <v>-0.01</v>
      </c>
      <c r="H738" s="140" t="str">
        <f t="shared" si="14"/>
        <v>5</v>
      </c>
    </row>
    <row r="739" spans="1:8" x14ac:dyDescent="0.3">
      <c r="A739" s="136" t="s">
        <v>1423</v>
      </c>
      <c r="B739" s="137">
        <v>1184.6500000000001</v>
      </c>
      <c r="C739" s="138">
        <v>1176</v>
      </c>
      <c r="D739" s="138">
        <v>1198</v>
      </c>
      <c r="E739" s="138">
        <v>1165</v>
      </c>
      <c r="F739" s="136" t="s">
        <v>1424</v>
      </c>
      <c r="G739" s="139">
        <v>7.1000000000000004E-3</v>
      </c>
      <c r="H739" s="140" t="str">
        <f t="shared" si="14"/>
        <v>6</v>
      </c>
    </row>
    <row r="740" spans="1:8" x14ac:dyDescent="0.3">
      <c r="A740" s="136" t="s">
        <v>1425</v>
      </c>
      <c r="B740" s="137">
        <v>1176.3</v>
      </c>
      <c r="C740" s="138">
        <v>1178.9000000000001</v>
      </c>
      <c r="D740" s="138">
        <v>1190</v>
      </c>
      <c r="E740" s="138">
        <v>1162.05</v>
      </c>
      <c r="F740" s="136" t="s">
        <v>1426</v>
      </c>
      <c r="G740" s="139">
        <v>9.7999999999999997E-3</v>
      </c>
      <c r="H740" s="140" t="str">
        <f t="shared" si="14"/>
        <v>4</v>
      </c>
    </row>
    <row r="741" spans="1:8" x14ac:dyDescent="0.3">
      <c r="A741" s="136" t="s">
        <v>1427</v>
      </c>
      <c r="B741" s="137">
        <v>1164.8499999999999</v>
      </c>
      <c r="C741" s="138">
        <v>1155</v>
      </c>
      <c r="D741" s="138">
        <v>1175</v>
      </c>
      <c r="E741" s="138">
        <v>1134</v>
      </c>
      <c r="F741" s="136" t="s">
        <v>1428</v>
      </c>
      <c r="G741" s="139">
        <v>2.0899999999999998E-2</v>
      </c>
      <c r="H741" s="140" t="str">
        <f t="shared" si="14"/>
        <v>5</v>
      </c>
    </row>
    <row r="742" spans="1:8" x14ac:dyDescent="0.3">
      <c r="A742" s="136" t="s">
        <v>1429</v>
      </c>
      <c r="B742" s="141">
        <v>1141</v>
      </c>
      <c r="C742" s="138">
        <v>1170</v>
      </c>
      <c r="D742" s="138">
        <v>1170</v>
      </c>
      <c r="E742" s="138">
        <v>1130.1500000000001</v>
      </c>
      <c r="F742" s="136" t="s">
        <v>1430</v>
      </c>
      <c r="G742" s="142">
        <v>-1.6299999999999999E-2</v>
      </c>
      <c r="H742" s="140" t="str">
        <f t="shared" si="14"/>
        <v>4</v>
      </c>
    </row>
    <row r="743" spans="1:8" x14ac:dyDescent="0.3">
      <c r="A743" s="136" t="s">
        <v>1431</v>
      </c>
      <c r="B743" s="137">
        <v>1159.8499999999999</v>
      </c>
      <c r="C743" s="138">
        <v>1125</v>
      </c>
      <c r="D743" s="138">
        <v>1184.95</v>
      </c>
      <c r="E743" s="138">
        <v>1101.55</v>
      </c>
      <c r="F743" s="136" t="s">
        <v>841</v>
      </c>
      <c r="G743" s="139">
        <v>2.7699999999999999E-2</v>
      </c>
      <c r="H743" s="140" t="str">
        <f t="shared" si="14"/>
        <v>6</v>
      </c>
    </row>
    <row r="744" spans="1:8" x14ac:dyDescent="0.3">
      <c r="A744" s="136" t="s">
        <v>1432</v>
      </c>
      <c r="B744" s="141">
        <v>1128.55</v>
      </c>
      <c r="C744" s="138">
        <v>1174.5999999999999</v>
      </c>
      <c r="D744" s="138">
        <v>1192</v>
      </c>
      <c r="E744" s="138">
        <v>1117.45</v>
      </c>
      <c r="F744" s="136" t="s">
        <v>1433</v>
      </c>
      <c r="G744" s="142">
        <v>-3.49E-2</v>
      </c>
      <c r="H744" s="140" t="str">
        <f t="shared" si="14"/>
        <v>6</v>
      </c>
    </row>
    <row r="745" spans="1:8" x14ac:dyDescent="0.3">
      <c r="A745" s="136" t="s">
        <v>1434</v>
      </c>
      <c r="B745" s="141">
        <v>1169.3499999999999</v>
      </c>
      <c r="C745" s="138">
        <v>1209.7</v>
      </c>
      <c r="D745" s="138">
        <v>1209.7</v>
      </c>
      <c r="E745" s="138">
        <v>1159</v>
      </c>
      <c r="F745" s="136" t="s">
        <v>1435</v>
      </c>
      <c r="G745" s="142">
        <v>-2.24E-2</v>
      </c>
      <c r="H745" s="140" t="str">
        <f t="shared" si="14"/>
        <v>4</v>
      </c>
    </row>
    <row r="746" spans="1:8" x14ac:dyDescent="0.3">
      <c r="A746" s="136" t="s">
        <v>1436</v>
      </c>
      <c r="B746" s="137">
        <v>1196.2</v>
      </c>
      <c r="C746" s="138">
        <v>1161.2</v>
      </c>
      <c r="D746" s="138">
        <v>1198.5</v>
      </c>
      <c r="E746" s="138">
        <v>1161</v>
      </c>
      <c r="F746" s="136" t="s">
        <v>190</v>
      </c>
      <c r="G746" s="139">
        <v>4.8000000000000001E-2</v>
      </c>
      <c r="H746" s="140" t="str">
        <f t="shared" si="14"/>
        <v>5</v>
      </c>
    </row>
    <row r="747" spans="1:8" x14ac:dyDescent="0.3">
      <c r="A747" s="136" t="s">
        <v>1437</v>
      </c>
      <c r="B747" s="137">
        <v>1141.45</v>
      </c>
      <c r="C747" s="138">
        <v>1103</v>
      </c>
      <c r="D747" s="138">
        <v>1152.05</v>
      </c>
      <c r="E747" s="138">
        <v>1103</v>
      </c>
      <c r="F747" s="136" t="s">
        <v>1438</v>
      </c>
      <c r="G747" s="139">
        <v>2.12E-2</v>
      </c>
      <c r="H747" s="140" t="str">
        <f t="shared" si="14"/>
        <v>9</v>
      </c>
    </row>
    <row r="748" spans="1:8" x14ac:dyDescent="0.3">
      <c r="A748" s="136" t="s">
        <v>1439</v>
      </c>
      <c r="B748" s="137">
        <v>1117.7</v>
      </c>
      <c r="C748" s="138">
        <v>1109.8</v>
      </c>
      <c r="D748" s="138">
        <v>1128</v>
      </c>
      <c r="E748" s="138">
        <v>1069.05</v>
      </c>
      <c r="F748" s="136" t="s">
        <v>729</v>
      </c>
      <c r="G748" s="139">
        <v>7.4000000000000003E-3</v>
      </c>
      <c r="H748" s="140" t="str">
        <f t="shared" si="14"/>
        <v>1</v>
      </c>
    </row>
    <row r="749" spans="1:8" x14ac:dyDescent="0.3">
      <c r="A749" s="136" t="s">
        <v>1440</v>
      </c>
      <c r="B749" s="137">
        <v>1109.5</v>
      </c>
      <c r="C749" s="138">
        <v>1100</v>
      </c>
      <c r="D749" s="138">
        <v>1129.4000000000001</v>
      </c>
      <c r="E749" s="138">
        <v>1085.5</v>
      </c>
      <c r="F749" s="136" t="s">
        <v>1441</v>
      </c>
      <c r="G749" s="139">
        <v>4.7999999999999996E-3</v>
      </c>
      <c r="H749" s="140" t="str">
        <f t="shared" si="14"/>
        <v>5</v>
      </c>
    </row>
    <row r="750" spans="1:8" x14ac:dyDescent="0.3">
      <c r="A750" s="136" t="s">
        <v>1442</v>
      </c>
      <c r="B750" s="137">
        <v>1104.25</v>
      </c>
      <c r="C750" s="138">
        <v>1085</v>
      </c>
      <c r="D750" s="138">
        <v>1127</v>
      </c>
      <c r="E750" s="138">
        <v>1051.05</v>
      </c>
      <c r="F750" s="136" t="s">
        <v>1443</v>
      </c>
      <c r="G750" s="139">
        <v>2.41E-2</v>
      </c>
      <c r="H750" s="140" t="str">
        <f t="shared" si="14"/>
        <v>6</v>
      </c>
    </row>
    <row r="751" spans="1:8" x14ac:dyDescent="0.3">
      <c r="A751" s="136" t="s">
        <v>1444</v>
      </c>
      <c r="B751" s="137">
        <v>1078.3</v>
      </c>
      <c r="C751" s="138">
        <v>1050</v>
      </c>
      <c r="D751" s="138">
        <v>1113</v>
      </c>
      <c r="E751" s="138">
        <v>1049</v>
      </c>
      <c r="F751" s="136" t="s">
        <v>1445</v>
      </c>
      <c r="G751" s="139">
        <v>1.4500000000000001E-2</v>
      </c>
      <c r="H751" s="140" t="str">
        <f t="shared" si="14"/>
        <v>5</v>
      </c>
    </row>
    <row r="752" spans="1:8" x14ac:dyDescent="0.3">
      <c r="A752" s="136" t="s">
        <v>1446</v>
      </c>
      <c r="B752" s="141">
        <v>1062.8499999999999</v>
      </c>
      <c r="C752" s="138">
        <v>1068</v>
      </c>
      <c r="D752" s="138">
        <v>1079.95</v>
      </c>
      <c r="E752" s="138">
        <v>1037</v>
      </c>
      <c r="F752" s="136" t="s">
        <v>1447</v>
      </c>
      <c r="G752" s="142">
        <v>-5.7000000000000002E-3</v>
      </c>
      <c r="H752" s="140" t="str">
        <f t="shared" si="14"/>
        <v>4</v>
      </c>
    </row>
    <row r="753" spans="1:8" x14ac:dyDescent="0.3">
      <c r="A753" s="136" t="s">
        <v>1448</v>
      </c>
      <c r="B753" s="141">
        <v>1068.95</v>
      </c>
      <c r="C753" s="138">
        <v>1064.95</v>
      </c>
      <c r="D753" s="138">
        <v>1081.7</v>
      </c>
      <c r="E753" s="138">
        <v>1052</v>
      </c>
      <c r="F753" s="136" t="s">
        <v>1447</v>
      </c>
      <c r="G753" s="142">
        <v>-5.3E-3</v>
      </c>
      <c r="H753" s="140" t="str">
        <f t="shared" si="14"/>
        <v>4</v>
      </c>
    </row>
    <row r="754" spans="1:8" x14ac:dyDescent="0.3">
      <c r="A754" s="136" t="s">
        <v>1449</v>
      </c>
      <c r="B754" s="141">
        <v>1074.5999999999999</v>
      </c>
      <c r="C754" s="138">
        <v>1080</v>
      </c>
      <c r="D754" s="138">
        <v>1090</v>
      </c>
      <c r="E754" s="138">
        <v>1051</v>
      </c>
      <c r="F754" s="136" t="s">
        <v>1450</v>
      </c>
      <c r="G754" s="142">
        <v>-5.4000000000000003E-3</v>
      </c>
      <c r="H754" s="140" t="str">
        <f t="shared" si="14"/>
        <v>4</v>
      </c>
    </row>
    <row r="755" spans="1:8" x14ac:dyDescent="0.3">
      <c r="A755" s="136" t="s">
        <v>1451</v>
      </c>
      <c r="B755" s="141">
        <v>1080.45</v>
      </c>
      <c r="C755" s="138">
        <v>1076</v>
      </c>
      <c r="D755" s="138">
        <v>1097.9000000000001</v>
      </c>
      <c r="E755" s="138">
        <v>1060</v>
      </c>
      <c r="F755" s="136" t="s">
        <v>1452</v>
      </c>
      <c r="G755" s="142">
        <v>-5.1999999999999998E-3</v>
      </c>
      <c r="H755" s="140" t="str">
        <f t="shared" si="14"/>
        <v>4</v>
      </c>
    </row>
    <row r="756" spans="1:8" x14ac:dyDescent="0.3">
      <c r="A756" s="136" t="s">
        <v>1453</v>
      </c>
      <c r="B756" s="137">
        <v>1086.05</v>
      </c>
      <c r="C756" s="138">
        <v>1068</v>
      </c>
      <c r="D756" s="138">
        <v>1116</v>
      </c>
      <c r="E756" s="138">
        <v>1031.05</v>
      </c>
      <c r="F756" s="136" t="s">
        <v>1454</v>
      </c>
      <c r="G756" s="139">
        <v>2.1299999999999999E-2</v>
      </c>
      <c r="H756" s="140" t="str">
        <f t="shared" si="14"/>
        <v>3</v>
      </c>
    </row>
    <row r="757" spans="1:8" x14ac:dyDescent="0.3">
      <c r="A757" s="136" t="s">
        <v>1455</v>
      </c>
      <c r="B757" s="141">
        <v>1063.45</v>
      </c>
      <c r="C757" s="138">
        <v>1070</v>
      </c>
      <c r="D757" s="138">
        <v>1097.2</v>
      </c>
      <c r="E757" s="138">
        <v>1055.2</v>
      </c>
      <c r="F757" s="136" t="s">
        <v>1456</v>
      </c>
      <c r="G757" s="142">
        <v>-1.2699999999999999E-2</v>
      </c>
      <c r="H757" s="140" t="str">
        <f t="shared" si="14"/>
        <v>4</v>
      </c>
    </row>
    <row r="758" spans="1:8" x14ac:dyDescent="0.3">
      <c r="A758" s="136" t="s">
        <v>1457</v>
      </c>
      <c r="B758" s="141">
        <v>1077.1500000000001</v>
      </c>
      <c r="C758" s="138">
        <v>1101</v>
      </c>
      <c r="D758" s="138">
        <v>1131</v>
      </c>
      <c r="E758" s="138">
        <v>1053.75</v>
      </c>
      <c r="F758" s="136" t="s">
        <v>1458</v>
      </c>
      <c r="G758" s="142">
        <v>-8.0000000000000004E-4</v>
      </c>
      <c r="H758" s="140" t="str">
        <f t="shared" si="14"/>
        <v>6</v>
      </c>
    </row>
    <row r="759" spans="1:8" x14ac:dyDescent="0.3">
      <c r="A759" s="136" t="s">
        <v>1459</v>
      </c>
      <c r="B759" s="137">
        <v>1078</v>
      </c>
      <c r="C759" s="138">
        <v>1047.95</v>
      </c>
      <c r="D759" s="138">
        <v>1078</v>
      </c>
      <c r="E759" s="138">
        <v>1035</v>
      </c>
      <c r="F759" s="136" t="s">
        <v>128</v>
      </c>
      <c r="G759" s="139">
        <v>0.05</v>
      </c>
      <c r="H759" s="140" t="str">
        <f t="shared" si="14"/>
        <v>1</v>
      </c>
    </row>
    <row r="760" spans="1:8" x14ac:dyDescent="0.3">
      <c r="A760" s="136" t="s">
        <v>1460</v>
      </c>
      <c r="B760" s="141">
        <v>1026.7</v>
      </c>
      <c r="C760" s="138">
        <v>1041.25</v>
      </c>
      <c r="D760" s="138">
        <v>1043.7</v>
      </c>
      <c r="E760" s="138">
        <v>1017.2</v>
      </c>
      <c r="F760" s="136" t="s">
        <v>1461</v>
      </c>
      <c r="G760" s="142">
        <v>-5.1000000000000004E-3</v>
      </c>
      <c r="H760" s="140" t="str">
        <f t="shared" si="14"/>
        <v>3</v>
      </c>
    </row>
    <row r="761" spans="1:8" x14ac:dyDescent="0.3">
      <c r="A761" s="136" t="s">
        <v>1462</v>
      </c>
      <c r="B761" s="137">
        <v>1031.95</v>
      </c>
      <c r="C761" s="138">
        <v>1033.5</v>
      </c>
      <c r="D761" s="138">
        <v>1046.95</v>
      </c>
      <c r="E761" s="138">
        <v>1014</v>
      </c>
      <c r="F761" s="136" t="s">
        <v>1463</v>
      </c>
      <c r="G761" s="139">
        <v>7.4999999999999997E-3</v>
      </c>
      <c r="H761" s="140" t="str">
        <f t="shared" si="14"/>
        <v>3</v>
      </c>
    </row>
    <row r="762" spans="1:8" x14ac:dyDescent="0.3">
      <c r="A762" s="136" t="s">
        <v>1464</v>
      </c>
      <c r="B762" s="137">
        <v>1024.25</v>
      </c>
      <c r="C762" s="138">
        <v>1018</v>
      </c>
      <c r="D762" s="138">
        <v>1040.5</v>
      </c>
      <c r="E762" s="138">
        <v>1005.65</v>
      </c>
      <c r="F762" s="136" t="s">
        <v>1465</v>
      </c>
      <c r="G762" s="139">
        <v>1.9300000000000001E-2</v>
      </c>
      <c r="H762" s="140" t="str">
        <f t="shared" si="14"/>
        <v>5</v>
      </c>
    </row>
    <row r="763" spans="1:8" x14ac:dyDescent="0.3">
      <c r="A763" s="136" t="s">
        <v>1466</v>
      </c>
      <c r="B763" s="141">
        <v>1004.9</v>
      </c>
      <c r="C763" s="138">
        <v>1035.5999999999999</v>
      </c>
      <c r="D763" s="138">
        <v>1050</v>
      </c>
      <c r="E763" s="136">
        <v>981.3</v>
      </c>
      <c r="F763" s="136" t="s">
        <v>1467</v>
      </c>
      <c r="G763" s="142">
        <v>-2.7099999999999999E-2</v>
      </c>
      <c r="H763" s="140" t="str">
        <f t="shared" si="14"/>
        <v>1</v>
      </c>
    </row>
    <row r="764" spans="1:8" x14ac:dyDescent="0.3">
      <c r="A764" s="136" t="s">
        <v>1468</v>
      </c>
      <c r="B764" s="137">
        <v>1032.9000000000001</v>
      </c>
      <c r="C764" s="138">
        <v>1016.5</v>
      </c>
      <c r="D764" s="138">
        <v>1039</v>
      </c>
      <c r="E764" s="138">
        <v>1016.5</v>
      </c>
      <c r="F764" s="136" t="s">
        <v>1469</v>
      </c>
      <c r="G764" s="139">
        <v>4.1999999999999997E-3</v>
      </c>
      <c r="H764" s="140" t="str">
        <f t="shared" si="14"/>
        <v>2</v>
      </c>
    </row>
    <row r="765" spans="1:8" x14ac:dyDescent="0.3">
      <c r="A765" s="136" t="s">
        <v>1470</v>
      </c>
      <c r="B765" s="141">
        <v>1028.55</v>
      </c>
      <c r="C765" s="138">
        <v>1030.2</v>
      </c>
      <c r="D765" s="138">
        <v>1050</v>
      </c>
      <c r="E765" s="138">
        <v>1020.8</v>
      </c>
      <c r="F765" s="136" t="s">
        <v>1471</v>
      </c>
      <c r="G765" s="142">
        <v>-2.5000000000000001E-3</v>
      </c>
      <c r="H765" s="140" t="str">
        <f t="shared" si="14"/>
        <v>5</v>
      </c>
    </row>
    <row r="766" spans="1:8" x14ac:dyDescent="0.3">
      <c r="A766" s="136" t="s">
        <v>1472</v>
      </c>
      <c r="B766" s="141">
        <v>1031.0999999999999</v>
      </c>
      <c r="C766" s="138">
        <v>1055</v>
      </c>
      <c r="D766" s="138">
        <v>1064</v>
      </c>
      <c r="E766" s="138">
        <v>1005</v>
      </c>
      <c r="F766" s="136" t="s">
        <v>1473</v>
      </c>
      <c r="G766" s="142">
        <v>-1.6E-2</v>
      </c>
      <c r="H766" s="140" t="str">
        <f t="shared" si="14"/>
        <v>5</v>
      </c>
    </row>
    <row r="767" spans="1:8" x14ac:dyDescent="0.3">
      <c r="A767" s="136" t="s">
        <v>1474</v>
      </c>
      <c r="B767" s="141">
        <v>1047.8499999999999</v>
      </c>
      <c r="C767" s="138">
        <v>1047.8</v>
      </c>
      <c r="D767" s="138">
        <v>1065.45</v>
      </c>
      <c r="E767" s="138">
        <v>1035</v>
      </c>
      <c r="F767" s="136" t="s">
        <v>1475</v>
      </c>
      <c r="G767" s="142">
        <v>-8.9999999999999998E-4</v>
      </c>
      <c r="H767" s="140" t="str">
        <f t="shared" si="14"/>
        <v>6</v>
      </c>
    </row>
    <row r="768" spans="1:8" x14ac:dyDescent="0.3">
      <c r="A768" s="136" t="s">
        <v>1476</v>
      </c>
      <c r="B768" s="137">
        <v>1048.8</v>
      </c>
      <c r="C768" s="138">
        <v>1021.75</v>
      </c>
      <c r="D768" s="138">
        <v>1056</v>
      </c>
      <c r="E768" s="138">
        <v>1016.5</v>
      </c>
      <c r="F768" s="136" t="s">
        <v>1477</v>
      </c>
      <c r="G768" s="139">
        <v>2.81E-2</v>
      </c>
      <c r="H768" s="140" t="str">
        <f t="shared" si="14"/>
        <v>9</v>
      </c>
    </row>
    <row r="769" spans="1:8" x14ac:dyDescent="0.3">
      <c r="A769" s="136" t="s">
        <v>1478</v>
      </c>
      <c r="B769" s="137">
        <v>1020.15</v>
      </c>
      <c r="C769" s="136">
        <v>994.65</v>
      </c>
      <c r="D769" s="138">
        <v>1026.5</v>
      </c>
      <c r="E769" s="136">
        <v>978.35</v>
      </c>
      <c r="F769" s="136" t="s">
        <v>172</v>
      </c>
      <c r="G769" s="139">
        <v>2.75E-2</v>
      </c>
      <c r="H769" s="140" t="str">
        <f t="shared" si="14"/>
        <v>1</v>
      </c>
    </row>
    <row r="770" spans="1:8" x14ac:dyDescent="0.3">
      <c r="A770" s="136" t="s">
        <v>1479</v>
      </c>
      <c r="B770" s="143">
        <v>992.85</v>
      </c>
      <c r="C770" s="136">
        <v>978.85</v>
      </c>
      <c r="D770" s="136">
        <v>997.2</v>
      </c>
      <c r="E770" s="136">
        <v>966.5</v>
      </c>
      <c r="F770" s="136" t="s">
        <v>1480</v>
      </c>
      <c r="G770" s="139">
        <v>4.5400000000000003E-2</v>
      </c>
      <c r="H770" s="140" t="str">
        <f t="shared" si="14"/>
        <v>8</v>
      </c>
    </row>
    <row r="771" spans="1:8" x14ac:dyDescent="0.3">
      <c r="A771" s="136" t="s">
        <v>1481</v>
      </c>
      <c r="B771" s="143">
        <v>949.75</v>
      </c>
      <c r="C771" s="136">
        <v>945</v>
      </c>
      <c r="D771" s="136">
        <v>980</v>
      </c>
      <c r="E771" s="136">
        <v>920.1</v>
      </c>
      <c r="F771" s="136" t="s">
        <v>915</v>
      </c>
      <c r="G771" s="139">
        <v>2.0999999999999999E-3</v>
      </c>
      <c r="H771" s="140" t="str">
        <f t="shared" ref="H771:H834" si="15">LEFT(F771,1)</f>
        <v>1</v>
      </c>
    </row>
    <row r="772" spans="1:8" x14ac:dyDescent="0.3">
      <c r="A772" s="136" t="s">
        <v>1482</v>
      </c>
      <c r="B772" s="144">
        <v>947.75</v>
      </c>
      <c r="C772" s="138">
        <v>1016.65</v>
      </c>
      <c r="D772" s="138">
        <v>1016.65</v>
      </c>
      <c r="E772" s="136">
        <v>939.2</v>
      </c>
      <c r="F772" s="136" t="s">
        <v>361</v>
      </c>
      <c r="G772" s="142">
        <v>-2.12E-2</v>
      </c>
      <c r="H772" s="140" t="str">
        <f t="shared" si="15"/>
        <v>2</v>
      </c>
    </row>
    <row r="773" spans="1:8" x14ac:dyDescent="0.3">
      <c r="A773" s="136" t="s">
        <v>1483</v>
      </c>
      <c r="B773" s="143">
        <v>968.25</v>
      </c>
      <c r="C773" s="136">
        <v>925.95</v>
      </c>
      <c r="D773" s="136">
        <v>968.25</v>
      </c>
      <c r="E773" s="136">
        <v>925.05</v>
      </c>
      <c r="F773" s="136" t="s">
        <v>1484</v>
      </c>
      <c r="G773" s="139">
        <v>0.05</v>
      </c>
      <c r="H773" s="140" t="str">
        <f t="shared" si="15"/>
        <v>1</v>
      </c>
    </row>
    <row r="774" spans="1:8" x14ac:dyDescent="0.3">
      <c r="A774" s="136" t="s">
        <v>1485</v>
      </c>
      <c r="B774" s="144">
        <v>922.15</v>
      </c>
      <c r="C774" s="136">
        <v>930</v>
      </c>
      <c r="D774" s="136">
        <v>935.4</v>
      </c>
      <c r="E774" s="136">
        <v>900.1</v>
      </c>
      <c r="F774" s="136" t="s">
        <v>1486</v>
      </c>
      <c r="G774" s="142">
        <v>-2.2000000000000001E-3</v>
      </c>
      <c r="H774" s="140" t="str">
        <f t="shared" si="15"/>
        <v>9</v>
      </c>
    </row>
    <row r="775" spans="1:8" x14ac:dyDescent="0.3">
      <c r="A775" s="136" t="s">
        <v>1487</v>
      </c>
      <c r="B775" s="144">
        <v>924.15</v>
      </c>
      <c r="C775" s="136">
        <v>980</v>
      </c>
      <c r="D775" s="136">
        <v>990.2</v>
      </c>
      <c r="E775" s="136">
        <v>921</v>
      </c>
      <c r="F775" s="136" t="s">
        <v>1488</v>
      </c>
      <c r="G775" s="142">
        <v>-4.5600000000000002E-2</v>
      </c>
      <c r="H775" s="140" t="str">
        <f t="shared" si="15"/>
        <v>1</v>
      </c>
    </row>
    <row r="776" spans="1:8" x14ac:dyDescent="0.3">
      <c r="A776" s="136" t="s">
        <v>1489</v>
      </c>
      <c r="B776" s="144">
        <v>968.3</v>
      </c>
      <c r="C776" s="138">
        <v>1020.95</v>
      </c>
      <c r="D776" s="138">
        <v>1025.95</v>
      </c>
      <c r="E776" s="136">
        <v>964.2</v>
      </c>
      <c r="F776" s="136" t="s">
        <v>1490</v>
      </c>
      <c r="G776" s="142">
        <v>-4.5900000000000003E-2</v>
      </c>
      <c r="H776" s="140" t="str">
        <f t="shared" si="15"/>
        <v>1</v>
      </c>
    </row>
    <row r="777" spans="1:8" x14ac:dyDescent="0.3">
      <c r="A777" s="136" t="s">
        <v>1491</v>
      </c>
      <c r="B777" s="141">
        <v>1014.9</v>
      </c>
      <c r="C777" s="138">
        <v>1071</v>
      </c>
      <c r="D777" s="138">
        <v>1076</v>
      </c>
      <c r="E777" s="138">
        <v>1009.95</v>
      </c>
      <c r="F777" s="136" t="s">
        <v>897</v>
      </c>
      <c r="G777" s="142">
        <v>-4.53E-2</v>
      </c>
      <c r="H777" s="140" t="str">
        <f t="shared" si="15"/>
        <v>1</v>
      </c>
    </row>
    <row r="778" spans="1:8" x14ac:dyDescent="0.3">
      <c r="A778" s="136" t="s">
        <v>1492</v>
      </c>
      <c r="B778" s="141">
        <v>1063.0999999999999</v>
      </c>
      <c r="C778" s="138">
        <v>1113.7</v>
      </c>
      <c r="D778" s="138">
        <v>1114</v>
      </c>
      <c r="E778" s="138">
        <v>1051.9000000000001</v>
      </c>
      <c r="F778" s="136" t="s">
        <v>915</v>
      </c>
      <c r="G778" s="142">
        <v>-3.9899999999999998E-2</v>
      </c>
      <c r="H778" s="140" t="str">
        <f t="shared" si="15"/>
        <v>1</v>
      </c>
    </row>
    <row r="779" spans="1:8" x14ac:dyDescent="0.3">
      <c r="A779" s="136" t="s">
        <v>1493</v>
      </c>
      <c r="B779" s="137">
        <v>1107.25</v>
      </c>
      <c r="C779" s="138">
        <v>1100</v>
      </c>
      <c r="D779" s="138">
        <v>1111</v>
      </c>
      <c r="E779" s="138">
        <v>1080</v>
      </c>
      <c r="F779" s="136" t="s">
        <v>1494</v>
      </c>
      <c r="G779" s="139">
        <v>9.9000000000000008E-3</v>
      </c>
      <c r="H779" s="140" t="str">
        <f t="shared" si="15"/>
        <v>4</v>
      </c>
    </row>
    <row r="780" spans="1:8" x14ac:dyDescent="0.3">
      <c r="A780" s="136" t="s">
        <v>1495</v>
      </c>
      <c r="B780" s="137">
        <v>1096.45</v>
      </c>
      <c r="C780" s="138">
        <v>1070.2</v>
      </c>
      <c r="D780" s="138">
        <v>1106.9000000000001</v>
      </c>
      <c r="E780" s="138">
        <v>1065</v>
      </c>
      <c r="F780" s="136" t="s">
        <v>1496</v>
      </c>
      <c r="G780" s="139">
        <v>1.3100000000000001E-2</v>
      </c>
      <c r="H780" s="140" t="str">
        <f t="shared" si="15"/>
        <v>5</v>
      </c>
    </row>
    <row r="781" spans="1:8" x14ac:dyDescent="0.3">
      <c r="A781" s="136" t="s">
        <v>1497</v>
      </c>
      <c r="B781" s="137">
        <v>1082.25</v>
      </c>
      <c r="C781" s="138">
        <v>1088.4000000000001</v>
      </c>
      <c r="D781" s="138">
        <v>1090</v>
      </c>
      <c r="E781" s="138">
        <v>1071.2</v>
      </c>
      <c r="F781" s="136" t="s">
        <v>1498</v>
      </c>
      <c r="G781" s="139">
        <v>1.5299999999999999E-2</v>
      </c>
      <c r="H781" s="140" t="str">
        <f t="shared" si="15"/>
        <v>3</v>
      </c>
    </row>
    <row r="782" spans="1:8" x14ac:dyDescent="0.3">
      <c r="A782" s="136" t="s">
        <v>1499</v>
      </c>
      <c r="B782" s="137">
        <v>1065.95</v>
      </c>
      <c r="C782" s="138">
        <v>1079.9000000000001</v>
      </c>
      <c r="D782" s="138">
        <v>1079.9000000000001</v>
      </c>
      <c r="E782" s="138">
        <v>1053.05</v>
      </c>
      <c r="F782" s="136" t="s">
        <v>1500</v>
      </c>
      <c r="G782" s="139">
        <v>1.2699999999999999E-2</v>
      </c>
      <c r="H782" s="140" t="str">
        <f t="shared" si="15"/>
        <v>2</v>
      </c>
    </row>
    <row r="783" spans="1:8" x14ac:dyDescent="0.3">
      <c r="A783" s="136" t="s">
        <v>1501</v>
      </c>
      <c r="B783" s="141">
        <v>1052.5999999999999</v>
      </c>
      <c r="C783" s="138">
        <v>1070</v>
      </c>
      <c r="D783" s="138">
        <v>1090</v>
      </c>
      <c r="E783" s="138">
        <v>1041</v>
      </c>
      <c r="F783" s="136" t="s">
        <v>1502</v>
      </c>
      <c r="G783" s="142">
        <v>-2.9999999999999997E-4</v>
      </c>
      <c r="H783" s="140" t="str">
        <f t="shared" si="15"/>
        <v>9</v>
      </c>
    </row>
    <row r="784" spans="1:8" x14ac:dyDescent="0.3">
      <c r="A784" s="136" t="s">
        <v>1503</v>
      </c>
      <c r="B784" s="137">
        <v>1052.95</v>
      </c>
      <c r="C784" s="138">
        <v>1039.9000000000001</v>
      </c>
      <c r="D784" s="138">
        <v>1060</v>
      </c>
      <c r="E784" s="138">
        <v>1028</v>
      </c>
      <c r="F784" s="136" t="s">
        <v>927</v>
      </c>
      <c r="G784" s="139">
        <v>1.37E-2</v>
      </c>
      <c r="H784" s="140" t="str">
        <f t="shared" si="15"/>
        <v>3</v>
      </c>
    </row>
    <row r="785" spans="1:8" x14ac:dyDescent="0.3">
      <c r="A785" s="136" t="s">
        <v>1504</v>
      </c>
      <c r="B785" s="137">
        <v>1038.7</v>
      </c>
      <c r="C785" s="138">
        <v>1040</v>
      </c>
      <c r="D785" s="138">
        <v>1047.25</v>
      </c>
      <c r="E785" s="138">
        <v>1026</v>
      </c>
      <c r="F785" s="136" t="s">
        <v>1505</v>
      </c>
      <c r="G785" s="139">
        <v>6.9999999999999999E-4</v>
      </c>
      <c r="H785" s="140" t="str">
        <f t="shared" si="15"/>
        <v>3</v>
      </c>
    </row>
    <row r="786" spans="1:8" x14ac:dyDescent="0.3">
      <c r="A786" s="136" t="s">
        <v>1506</v>
      </c>
      <c r="B786" s="137">
        <v>1038</v>
      </c>
      <c r="C786" s="138">
        <v>1036.2</v>
      </c>
      <c r="D786" s="138">
        <v>1044.8499999999999</v>
      </c>
      <c r="E786" s="138">
        <v>1025.6500000000001</v>
      </c>
      <c r="F786" s="136" t="s">
        <v>1507</v>
      </c>
      <c r="G786" s="139">
        <v>1.6999999999999999E-3</v>
      </c>
      <c r="H786" s="140" t="str">
        <f t="shared" si="15"/>
        <v>4</v>
      </c>
    </row>
    <row r="787" spans="1:8" x14ac:dyDescent="0.3">
      <c r="A787" s="136" t="s">
        <v>1508</v>
      </c>
      <c r="B787" s="141">
        <v>1036.2</v>
      </c>
      <c r="C787" s="138">
        <v>1058</v>
      </c>
      <c r="D787" s="138">
        <v>1059</v>
      </c>
      <c r="E787" s="138">
        <v>1021</v>
      </c>
      <c r="F787" s="136" t="s">
        <v>1509</v>
      </c>
      <c r="G787" s="142">
        <v>-8.3999999999999995E-3</v>
      </c>
      <c r="H787" s="140" t="str">
        <f t="shared" si="15"/>
        <v>4</v>
      </c>
    </row>
    <row r="788" spans="1:8" x14ac:dyDescent="0.3">
      <c r="A788" s="136" t="s">
        <v>1510</v>
      </c>
      <c r="B788" s="137">
        <v>1044.95</v>
      </c>
      <c r="C788" s="138">
        <v>1035</v>
      </c>
      <c r="D788" s="138">
        <v>1050</v>
      </c>
      <c r="E788" s="138">
        <v>1012.1</v>
      </c>
      <c r="F788" s="136" t="s">
        <v>1511</v>
      </c>
      <c r="G788" s="139">
        <v>1.46E-2</v>
      </c>
      <c r="H788" s="140" t="str">
        <f t="shared" si="15"/>
        <v>6</v>
      </c>
    </row>
    <row r="789" spans="1:8" x14ac:dyDescent="0.3">
      <c r="A789" s="136" t="s">
        <v>1512</v>
      </c>
      <c r="B789" s="137">
        <v>1029.9000000000001</v>
      </c>
      <c r="C789" s="136">
        <v>992</v>
      </c>
      <c r="D789" s="138">
        <v>1040</v>
      </c>
      <c r="E789" s="136">
        <v>976</v>
      </c>
      <c r="F789" s="136" t="s">
        <v>1513</v>
      </c>
      <c r="G789" s="139">
        <v>9.4000000000000004E-3</v>
      </c>
      <c r="H789" s="140" t="str">
        <f t="shared" si="15"/>
        <v>6</v>
      </c>
    </row>
    <row r="790" spans="1:8" x14ac:dyDescent="0.3">
      <c r="A790" s="136" t="s">
        <v>1514</v>
      </c>
      <c r="B790" s="137">
        <v>1020.3</v>
      </c>
      <c r="C790" s="138">
        <v>1004.8</v>
      </c>
      <c r="D790" s="138">
        <v>1040</v>
      </c>
      <c r="E790" s="136">
        <v>971</v>
      </c>
      <c r="F790" s="136" t="s">
        <v>1515</v>
      </c>
      <c r="G790" s="139">
        <v>4.1000000000000003E-3</v>
      </c>
      <c r="H790" s="140" t="str">
        <f t="shared" si="15"/>
        <v>9</v>
      </c>
    </row>
    <row r="791" spans="1:8" x14ac:dyDescent="0.3">
      <c r="A791" s="136" t="s">
        <v>1516</v>
      </c>
      <c r="B791" s="141">
        <v>1016.15</v>
      </c>
      <c r="C791" s="138">
        <v>1058.4000000000001</v>
      </c>
      <c r="D791" s="138">
        <v>1058.4000000000001</v>
      </c>
      <c r="E791" s="138">
        <v>1001</v>
      </c>
      <c r="F791" s="136" t="s">
        <v>345</v>
      </c>
      <c r="G791" s="142">
        <v>-2.4400000000000002E-2</v>
      </c>
      <c r="H791" s="140" t="str">
        <f t="shared" si="15"/>
        <v>1</v>
      </c>
    </row>
    <row r="792" spans="1:8" x14ac:dyDescent="0.3">
      <c r="A792" s="136" t="s">
        <v>1517</v>
      </c>
      <c r="B792" s="137">
        <v>1041.55</v>
      </c>
      <c r="C792" s="138">
        <v>1023.9</v>
      </c>
      <c r="D792" s="138">
        <v>1059.4000000000001</v>
      </c>
      <c r="E792" s="138">
        <v>1013.75</v>
      </c>
      <c r="F792" s="136" t="s">
        <v>1518</v>
      </c>
      <c r="G792" s="139">
        <v>2.1700000000000001E-2</v>
      </c>
      <c r="H792" s="140" t="str">
        <f t="shared" si="15"/>
        <v>6</v>
      </c>
    </row>
    <row r="793" spans="1:8" x14ac:dyDescent="0.3">
      <c r="A793" s="136" t="s">
        <v>1519</v>
      </c>
      <c r="B793" s="137">
        <v>1019.4</v>
      </c>
      <c r="C793" s="138">
        <v>1019.75</v>
      </c>
      <c r="D793" s="138">
        <v>1029.9000000000001</v>
      </c>
      <c r="E793" s="138">
        <v>1011.1</v>
      </c>
      <c r="F793" s="136" t="s">
        <v>1520</v>
      </c>
      <c r="G793" s="139">
        <v>5.7000000000000002E-3</v>
      </c>
      <c r="H793" s="140" t="str">
        <f t="shared" si="15"/>
        <v>4</v>
      </c>
    </row>
    <row r="794" spans="1:8" x14ac:dyDescent="0.3">
      <c r="A794" s="136" t="s">
        <v>1521</v>
      </c>
      <c r="B794" s="137">
        <v>1013.65</v>
      </c>
      <c r="C794" s="138">
        <v>1009</v>
      </c>
      <c r="D794" s="138">
        <v>1020</v>
      </c>
      <c r="E794" s="138">
        <v>1000.25</v>
      </c>
      <c r="F794" s="136" t="s">
        <v>1522</v>
      </c>
      <c r="G794" s="139">
        <v>2.8E-3</v>
      </c>
      <c r="H794" s="140" t="str">
        <f t="shared" si="15"/>
        <v>7</v>
      </c>
    </row>
    <row r="795" spans="1:8" x14ac:dyDescent="0.3">
      <c r="A795" s="136" t="s">
        <v>1523</v>
      </c>
      <c r="B795" s="141">
        <v>1010.8</v>
      </c>
      <c r="C795" s="138">
        <v>1019</v>
      </c>
      <c r="D795" s="138">
        <v>1028.0999999999999</v>
      </c>
      <c r="E795" s="136">
        <v>995.1</v>
      </c>
      <c r="F795" s="136" t="s">
        <v>1524</v>
      </c>
      <c r="G795" s="142">
        <v>-2.9499999999999998E-2</v>
      </c>
      <c r="H795" s="140" t="str">
        <f t="shared" si="15"/>
        <v>9</v>
      </c>
    </row>
    <row r="796" spans="1:8" x14ac:dyDescent="0.3">
      <c r="A796" s="136" t="s">
        <v>1525</v>
      </c>
      <c r="B796" s="137">
        <v>1041.5</v>
      </c>
      <c r="C796" s="136">
        <v>990.05</v>
      </c>
      <c r="D796" s="138">
        <v>1057</v>
      </c>
      <c r="E796" s="136">
        <v>985</v>
      </c>
      <c r="F796" s="136" t="s">
        <v>1526</v>
      </c>
      <c r="G796" s="139">
        <v>4.5999999999999999E-3</v>
      </c>
      <c r="H796" s="140" t="str">
        <f t="shared" si="15"/>
        <v>1</v>
      </c>
    </row>
    <row r="797" spans="1:8" x14ac:dyDescent="0.3">
      <c r="A797" s="136" t="s">
        <v>1527</v>
      </c>
      <c r="B797" s="141">
        <v>1036.7</v>
      </c>
      <c r="C797" s="138">
        <v>1064.7</v>
      </c>
      <c r="D797" s="138">
        <v>1067</v>
      </c>
      <c r="E797" s="138">
        <v>1030</v>
      </c>
      <c r="F797" s="136" t="s">
        <v>1528</v>
      </c>
      <c r="G797" s="142">
        <v>-3.1199999999999999E-2</v>
      </c>
      <c r="H797" s="140" t="str">
        <f t="shared" si="15"/>
        <v>5</v>
      </c>
    </row>
    <row r="798" spans="1:8" x14ac:dyDescent="0.3">
      <c r="A798" s="136" t="s">
        <v>1529</v>
      </c>
      <c r="B798" s="141">
        <v>1070.0999999999999</v>
      </c>
      <c r="C798" s="138">
        <v>1100</v>
      </c>
      <c r="D798" s="138">
        <v>1110</v>
      </c>
      <c r="E798" s="138">
        <v>1050</v>
      </c>
      <c r="F798" s="136" t="s">
        <v>180</v>
      </c>
      <c r="G798" s="142">
        <v>-2.5999999999999999E-2</v>
      </c>
      <c r="H798" s="140" t="str">
        <f t="shared" si="15"/>
        <v>1</v>
      </c>
    </row>
    <row r="799" spans="1:8" x14ac:dyDescent="0.3">
      <c r="A799" s="136" t="s">
        <v>1530</v>
      </c>
      <c r="B799" s="141">
        <v>1098.6500000000001</v>
      </c>
      <c r="C799" s="138">
        <v>1109</v>
      </c>
      <c r="D799" s="138">
        <v>1123.0999999999999</v>
      </c>
      <c r="E799" s="138">
        <v>1088</v>
      </c>
      <c r="F799" s="136" t="s">
        <v>1531</v>
      </c>
      <c r="G799" s="142">
        <v>-6.8999999999999999E-3</v>
      </c>
      <c r="H799" s="140" t="str">
        <f t="shared" si="15"/>
        <v>9</v>
      </c>
    </row>
    <row r="800" spans="1:8" x14ac:dyDescent="0.3">
      <c r="A800" s="136" t="s">
        <v>1532</v>
      </c>
      <c r="B800" s="141">
        <v>1106.25</v>
      </c>
      <c r="C800" s="138">
        <v>1135</v>
      </c>
      <c r="D800" s="138">
        <v>1140</v>
      </c>
      <c r="E800" s="138">
        <v>1073.3</v>
      </c>
      <c r="F800" s="136" t="s">
        <v>742</v>
      </c>
      <c r="G800" s="142">
        <v>-2.0799999999999999E-2</v>
      </c>
      <c r="H800" s="140" t="str">
        <f t="shared" si="15"/>
        <v>1</v>
      </c>
    </row>
    <row r="801" spans="1:8" x14ac:dyDescent="0.3">
      <c r="A801" s="136" t="s">
        <v>1533</v>
      </c>
      <c r="B801" s="141">
        <v>1129.75</v>
      </c>
      <c r="C801" s="138">
        <v>1150</v>
      </c>
      <c r="D801" s="138">
        <v>1159</v>
      </c>
      <c r="E801" s="138">
        <v>1125</v>
      </c>
      <c r="F801" s="136" t="s">
        <v>1534</v>
      </c>
      <c r="G801" s="142">
        <v>-1.3299999999999999E-2</v>
      </c>
      <c r="H801" s="140" t="str">
        <f t="shared" si="15"/>
        <v>7</v>
      </c>
    </row>
    <row r="802" spans="1:8" x14ac:dyDescent="0.3">
      <c r="A802" s="136" t="s">
        <v>1535</v>
      </c>
      <c r="B802" s="141">
        <v>1145</v>
      </c>
      <c r="C802" s="138">
        <v>1154</v>
      </c>
      <c r="D802" s="138">
        <v>1159.9000000000001</v>
      </c>
      <c r="E802" s="138">
        <v>1140.0999999999999</v>
      </c>
      <c r="F802" s="136" t="s">
        <v>1536</v>
      </c>
      <c r="G802" s="142">
        <v>-8.9999999999999998E-4</v>
      </c>
      <c r="H802" s="140" t="str">
        <f t="shared" si="15"/>
        <v>5</v>
      </c>
    </row>
    <row r="803" spans="1:8" x14ac:dyDescent="0.3">
      <c r="A803" s="136" t="s">
        <v>1537</v>
      </c>
      <c r="B803" s="137">
        <v>1146</v>
      </c>
      <c r="C803" s="138">
        <v>1140</v>
      </c>
      <c r="D803" s="138">
        <v>1155</v>
      </c>
      <c r="E803" s="138">
        <v>1112</v>
      </c>
      <c r="F803" s="136" t="s">
        <v>1538</v>
      </c>
      <c r="G803" s="139">
        <v>0.01</v>
      </c>
      <c r="H803" s="140" t="str">
        <f t="shared" si="15"/>
        <v>8</v>
      </c>
    </row>
    <row r="804" spans="1:8" x14ac:dyDescent="0.3">
      <c r="A804" s="136" t="s">
        <v>1539</v>
      </c>
      <c r="B804" s="141">
        <v>1134.7</v>
      </c>
      <c r="C804" s="138">
        <v>1133.9000000000001</v>
      </c>
      <c r="D804" s="138">
        <v>1156</v>
      </c>
      <c r="E804" s="138">
        <v>1082.3499999999999</v>
      </c>
      <c r="F804" s="136" t="s">
        <v>868</v>
      </c>
      <c r="G804" s="142">
        <v>-1.5E-3</v>
      </c>
      <c r="H804" s="140" t="str">
        <f t="shared" si="15"/>
        <v>2</v>
      </c>
    </row>
    <row r="805" spans="1:8" x14ac:dyDescent="0.3">
      <c r="A805" s="136" t="s">
        <v>1540</v>
      </c>
      <c r="B805" s="137">
        <v>1136.4000000000001</v>
      </c>
      <c r="C805" s="138">
        <v>1105</v>
      </c>
      <c r="D805" s="138">
        <v>1159.6500000000001</v>
      </c>
      <c r="E805" s="138">
        <v>1072.8</v>
      </c>
      <c r="F805" s="136" t="s">
        <v>1541</v>
      </c>
      <c r="G805" s="139">
        <v>2.8899999999999999E-2</v>
      </c>
      <c r="H805" s="140" t="str">
        <f t="shared" si="15"/>
        <v>4</v>
      </c>
    </row>
    <row r="806" spans="1:8" x14ac:dyDescent="0.3">
      <c r="A806" s="136" t="s">
        <v>1542</v>
      </c>
      <c r="B806" s="141">
        <v>1104.45</v>
      </c>
      <c r="C806" s="138">
        <v>1087.7</v>
      </c>
      <c r="D806" s="138">
        <v>1143.8499999999999</v>
      </c>
      <c r="E806" s="138">
        <v>1087.7</v>
      </c>
      <c r="F806" s="136" t="s">
        <v>1543</v>
      </c>
      <c r="G806" s="142">
        <v>-3.5299999999999998E-2</v>
      </c>
      <c r="H806" s="140" t="str">
        <f t="shared" si="15"/>
        <v>3</v>
      </c>
    </row>
    <row r="807" spans="1:8" x14ac:dyDescent="0.3">
      <c r="A807" s="136" t="s">
        <v>1544</v>
      </c>
      <c r="B807" s="141">
        <v>1144.9000000000001</v>
      </c>
      <c r="C807" s="138">
        <v>1205.1500000000001</v>
      </c>
      <c r="D807" s="138">
        <v>1205.1500000000001</v>
      </c>
      <c r="E807" s="138">
        <v>1144.9000000000001</v>
      </c>
      <c r="F807" s="136" t="s">
        <v>1545</v>
      </c>
      <c r="G807" s="142">
        <v>-0.05</v>
      </c>
      <c r="H807" s="140" t="str">
        <f t="shared" si="15"/>
        <v>3</v>
      </c>
    </row>
    <row r="808" spans="1:8" x14ac:dyDescent="0.3">
      <c r="A808" s="136" t="s">
        <v>1546</v>
      </c>
      <c r="B808" s="137">
        <v>1205.1500000000001</v>
      </c>
      <c r="C808" s="138">
        <v>1203.4000000000001</v>
      </c>
      <c r="D808" s="138">
        <v>1220</v>
      </c>
      <c r="E808" s="138">
        <v>1180</v>
      </c>
      <c r="F808" s="136" t="s">
        <v>437</v>
      </c>
      <c r="G808" s="139">
        <v>2.1100000000000001E-2</v>
      </c>
      <c r="H808" s="140" t="str">
        <f t="shared" si="15"/>
        <v>4</v>
      </c>
    </row>
    <row r="809" spans="1:8" x14ac:dyDescent="0.3">
      <c r="A809" s="136" t="s">
        <v>1547</v>
      </c>
      <c r="B809" s="137">
        <v>1180.3</v>
      </c>
      <c r="C809" s="138">
        <v>1155</v>
      </c>
      <c r="D809" s="138">
        <v>1191.25</v>
      </c>
      <c r="E809" s="138">
        <v>1150.0999999999999</v>
      </c>
      <c r="F809" s="136" t="s">
        <v>352</v>
      </c>
      <c r="G809" s="139">
        <v>4.0300000000000002E-2</v>
      </c>
      <c r="H809" s="140" t="str">
        <f t="shared" si="15"/>
        <v>3</v>
      </c>
    </row>
    <row r="810" spans="1:8" x14ac:dyDescent="0.3">
      <c r="A810" s="136" t="s">
        <v>1548</v>
      </c>
      <c r="B810" s="137">
        <v>1134.55</v>
      </c>
      <c r="C810" s="138">
        <v>1051</v>
      </c>
      <c r="D810" s="138">
        <v>1137.6500000000001</v>
      </c>
      <c r="E810" s="138">
        <v>1050</v>
      </c>
      <c r="F810" s="136" t="s">
        <v>1549</v>
      </c>
      <c r="G810" s="139">
        <v>4.7100000000000003E-2</v>
      </c>
      <c r="H810" s="140" t="str">
        <f t="shared" si="15"/>
        <v>5</v>
      </c>
    </row>
    <row r="811" spans="1:8" x14ac:dyDescent="0.3">
      <c r="A811" s="136" t="s">
        <v>1550</v>
      </c>
      <c r="B811" s="137">
        <v>1083.5</v>
      </c>
      <c r="C811" s="138">
        <v>1080.95</v>
      </c>
      <c r="D811" s="138">
        <v>1089.9000000000001</v>
      </c>
      <c r="E811" s="138">
        <v>1050</v>
      </c>
      <c r="F811" s="136" t="s">
        <v>1551</v>
      </c>
      <c r="G811" s="139">
        <v>2.3999999999999998E-3</v>
      </c>
      <c r="H811" s="140" t="str">
        <f t="shared" si="15"/>
        <v>3</v>
      </c>
    </row>
    <row r="812" spans="1:8" x14ac:dyDescent="0.3">
      <c r="A812" s="136" t="s">
        <v>1552</v>
      </c>
      <c r="B812" s="137">
        <v>1080.95</v>
      </c>
      <c r="C812" s="138">
        <v>1068.7</v>
      </c>
      <c r="D812" s="138">
        <v>1098</v>
      </c>
      <c r="E812" s="138">
        <v>1032.05</v>
      </c>
      <c r="F812" s="136" t="s">
        <v>437</v>
      </c>
      <c r="G812" s="139">
        <v>2.1299999999999999E-2</v>
      </c>
      <c r="H812" s="140" t="str">
        <f t="shared" si="15"/>
        <v>4</v>
      </c>
    </row>
    <row r="813" spans="1:8" x14ac:dyDescent="0.3">
      <c r="A813" s="136" t="s">
        <v>1553</v>
      </c>
      <c r="B813" s="137">
        <v>1058.45</v>
      </c>
      <c r="C813" s="138">
        <v>1028.95</v>
      </c>
      <c r="D813" s="138">
        <v>1059</v>
      </c>
      <c r="E813" s="138">
        <v>1021.05</v>
      </c>
      <c r="F813" s="136" t="s">
        <v>1554</v>
      </c>
      <c r="G813" s="139">
        <v>6.9800000000000001E-2</v>
      </c>
      <c r="H813" s="140" t="str">
        <f t="shared" si="15"/>
        <v>5</v>
      </c>
    </row>
    <row r="814" spans="1:8" x14ac:dyDescent="0.3">
      <c r="A814" s="136" t="s">
        <v>1555</v>
      </c>
      <c r="B814" s="143">
        <v>989.35</v>
      </c>
      <c r="C814" s="136">
        <v>949</v>
      </c>
      <c r="D814" s="136">
        <v>989.45</v>
      </c>
      <c r="E814" s="136">
        <v>943</v>
      </c>
      <c r="F814" s="136" t="s">
        <v>1556</v>
      </c>
      <c r="G814" s="139">
        <v>4.99E-2</v>
      </c>
      <c r="H814" s="140" t="str">
        <f t="shared" si="15"/>
        <v>4</v>
      </c>
    </row>
    <row r="815" spans="1:8" x14ac:dyDescent="0.3">
      <c r="A815" s="136" t="s">
        <v>1557</v>
      </c>
      <c r="B815" s="143">
        <v>942.35</v>
      </c>
      <c r="C815" s="136">
        <v>914</v>
      </c>
      <c r="D815" s="136">
        <v>942.4</v>
      </c>
      <c r="E815" s="136">
        <v>903.1</v>
      </c>
      <c r="F815" s="136" t="s">
        <v>1558</v>
      </c>
      <c r="G815" s="139">
        <v>4.99E-2</v>
      </c>
      <c r="H815" s="140" t="str">
        <f t="shared" si="15"/>
        <v>3</v>
      </c>
    </row>
    <row r="816" spans="1:8" x14ac:dyDescent="0.3">
      <c r="A816" s="136" t="s">
        <v>1559</v>
      </c>
      <c r="B816" s="143">
        <v>897.55</v>
      </c>
      <c r="C816" s="136">
        <v>868</v>
      </c>
      <c r="D816" s="136">
        <v>897.55</v>
      </c>
      <c r="E816" s="136">
        <v>865.1</v>
      </c>
      <c r="F816" s="136" t="s">
        <v>1560</v>
      </c>
      <c r="G816" s="139">
        <v>0.05</v>
      </c>
      <c r="H816" s="140" t="str">
        <f t="shared" si="15"/>
        <v>2</v>
      </c>
    </row>
    <row r="817" spans="1:8" x14ac:dyDescent="0.3">
      <c r="A817" s="136" t="s">
        <v>1561</v>
      </c>
      <c r="B817" s="144">
        <v>854.85</v>
      </c>
      <c r="C817" s="136">
        <v>914.95</v>
      </c>
      <c r="D817" s="136">
        <v>919</v>
      </c>
      <c r="E817" s="136">
        <v>854.4</v>
      </c>
      <c r="F817" s="136" t="s">
        <v>405</v>
      </c>
      <c r="G817" s="142">
        <v>-4.9500000000000002E-2</v>
      </c>
      <c r="H817" s="140" t="str">
        <f t="shared" si="15"/>
        <v>1</v>
      </c>
    </row>
    <row r="818" spans="1:8" x14ac:dyDescent="0.3">
      <c r="A818" s="136" t="s">
        <v>1562</v>
      </c>
      <c r="B818" s="143">
        <v>899.35</v>
      </c>
      <c r="C818" s="136">
        <v>879</v>
      </c>
      <c r="D818" s="136">
        <v>903</v>
      </c>
      <c r="E818" s="136">
        <v>866.1</v>
      </c>
      <c r="F818" s="136" t="s">
        <v>1009</v>
      </c>
      <c r="G818" s="139">
        <v>4.58E-2</v>
      </c>
      <c r="H818" s="140" t="str">
        <f t="shared" si="15"/>
        <v>1</v>
      </c>
    </row>
    <row r="819" spans="1:8" x14ac:dyDescent="0.3">
      <c r="A819" s="136" t="s">
        <v>1563</v>
      </c>
      <c r="B819" s="143">
        <v>860</v>
      </c>
      <c r="C819" s="136">
        <v>855</v>
      </c>
      <c r="D819" s="136">
        <v>875</v>
      </c>
      <c r="E819" s="136">
        <v>855</v>
      </c>
      <c r="F819" s="136" t="s">
        <v>1564</v>
      </c>
      <c r="G819" s="139">
        <v>6.3E-3</v>
      </c>
      <c r="H819" s="140" t="str">
        <f t="shared" si="15"/>
        <v>9</v>
      </c>
    </row>
    <row r="820" spans="1:8" x14ac:dyDescent="0.3">
      <c r="A820" s="136" t="s">
        <v>1565</v>
      </c>
      <c r="B820" s="143">
        <v>854.6</v>
      </c>
      <c r="C820" s="136">
        <v>812.5</v>
      </c>
      <c r="D820" s="136">
        <v>868</v>
      </c>
      <c r="E820" s="136">
        <v>812</v>
      </c>
      <c r="F820" s="136" t="s">
        <v>1488</v>
      </c>
      <c r="G820" s="139">
        <v>1.6299999999999999E-2</v>
      </c>
      <c r="H820" s="140" t="str">
        <f t="shared" si="15"/>
        <v>1</v>
      </c>
    </row>
    <row r="821" spans="1:8" x14ac:dyDescent="0.3">
      <c r="A821" s="136" t="s">
        <v>1566</v>
      </c>
      <c r="B821" s="143">
        <v>840.9</v>
      </c>
      <c r="C821" s="136">
        <v>834.4</v>
      </c>
      <c r="D821" s="136">
        <v>862.7</v>
      </c>
      <c r="E821" s="136">
        <v>823</v>
      </c>
      <c r="F821" s="136" t="s">
        <v>731</v>
      </c>
      <c r="G821" s="139">
        <v>1.26E-2</v>
      </c>
      <c r="H821" s="140" t="str">
        <f t="shared" si="15"/>
        <v>1</v>
      </c>
    </row>
    <row r="822" spans="1:8" x14ac:dyDescent="0.3">
      <c r="A822" s="136" t="s">
        <v>1567</v>
      </c>
      <c r="B822" s="144">
        <v>830.4</v>
      </c>
      <c r="C822" s="136">
        <v>881</v>
      </c>
      <c r="D822" s="136">
        <v>893.95</v>
      </c>
      <c r="E822" s="136">
        <v>816.25</v>
      </c>
      <c r="F822" s="136" t="s">
        <v>821</v>
      </c>
      <c r="G822" s="142">
        <v>-3.3500000000000002E-2</v>
      </c>
      <c r="H822" s="140" t="str">
        <f t="shared" si="15"/>
        <v>1</v>
      </c>
    </row>
    <row r="823" spans="1:8" x14ac:dyDescent="0.3">
      <c r="A823" s="136" t="s">
        <v>1568</v>
      </c>
      <c r="B823" s="143">
        <v>859.2</v>
      </c>
      <c r="C823" s="136">
        <v>860</v>
      </c>
      <c r="D823" s="136">
        <v>899.2</v>
      </c>
      <c r="E823" s="136">
        <v>835.15</v>
      </c>
      <c r="F823" s="136" t="s">
        <v>1330</v>
      </c>
      <c r="G823" s="139">
        <v>3.3E-3</v>
      </c>
      <c r="H823" s="140" t="str">
        <f t="shared" si="15"/>
        <v>2</v>
      </c>
    </row>
    <row r="824" spans="1:8" x14ac:dyDescent="0.3">
      <c r="A824" s="136" t="s">
        <v>1569</v>
      </c>
      <c r="B824" s="143">
        <v>856.4</v>
      </c>
      <c r="C824" s="136">
        <v>834</v>
      </c>
      <c r="D824" s="136">
        <v>856.4</v>
      </c>
      <c r="E824" s="136">
        <v>831.25</v>
      </c>
      <c r="F824" s="136" t="s">
        <v>1297</v>
      </c>
      <c r="G824" s="139">
        <v>0.05</v>
      </c>
      <c r="H824" s="140" t="str">
        <f t="shared" si="15"/>
        <v>2</v>
      </c>
    </row>
    <row r="825" spans="1:8" x14ac:dyDescent="0.3">
      <c r="A825" s="136" t="s">
        <v>1570</v>
      </c>
      <c r="B825" s="143">
        <v>815.65</v>
      </c>
      <c r="C825" s="136">
        <v>755</v>
      </c>
      <c r="D825" s="136">
        <v>815.65</v>
      </c>
      <c r="E825" s="136">
        <v>755</v>
      </c>
      <c r="F825" s="136" t="s">
        <v>1571</v>
      </c>
      <c r="G825" s="139">
        <v>4.99E-2</v>
      </c>
      <c r="H825" s="140" t="str">
        <f t="shared" si="15"/>
        <v>9</v>
      </c>
    </row>
    <row r="826" spans="1:8" x14ac:dyDescent="0.3">
      <c r="A826" s="136" t="s">
        <v>1572</v>
      </c>
      <c r="B826" s="143">
        <v>776.85</v>
      </c>
      <c r="C826" s="136">
        <v>776.85</v>
      </c>
      <c r="D826" s="136">
        <v>776.85</v>
      </c>
      <c r="E826" s="136">
        <v>776.8</v>
      </c>
      <c r="F826" s="136" t="s">
        <v>483</v>
      </c>
      <c r="G826" s="139">
        <v>4.99E-2</v>
      </c>
      <c r="H826" s="140" t="str">
        <f t="shared" si="15"/>
        <v>1</v>
      </c>
    </row>
    <row r="827" spans="1:8" x14ac:dyDescent="0.3">
      <c r="A827" s="136" t="s">
        <v>1573</v>
      </c>
      <c r="B827" s="143">
        <v>739.9</v>
      </c>
      <c r="C827" s="136">
        <v>720.05</v>
      </c>
      <c r="D827" s="136">
        <v>739.9</v>
      </c>
      <c r="E827" s="136">
        <v>717.05</v>
      </c>
      <c r="F827" s="136" t="s">
        <v>1574</v>
      </c>
      <c r="G827" s="139">
        <v>0.05</v>
      </c>
      <c r="H827" s="140" t="str">
        <f t="shared" si="15"/>
        <v>9</v>
      </c>
    </row>
    <row r="828" spans="1:8" x14ac:dyDescent="0.3">
      <c r="A828" s="136" t="s">
        <v>1575</v>
      </c>
      <c r="B828" s="144">
        <v>704.7</v>
      </c>
      <c r="C828" s="136">
        <v>720</v>
      </c>
      <c r="D828" s="136">
        <v>722.8</v>
      </c>
      <c r="E828" s="136">
        <v>701.1</v>
      </c>
      <c r="F828" s="136" t="s">
        <v>1576</v>
      </c>
      <c r="G828" s="142">
        <v>-2.1700000000000001E-2</v>
      </c>
      <c r="H828" s="140" t="str">
        <f t="shared" si="15"/>
        <v>2</v>
      </c>
    </row>
    <row r="829" spans="1:8" x14ac:dyDescent="0.3">
      <c r="A829" s="136" t="s">
        <v>1577</v>
      </c>
      <c r="B829" s="144">
        <v>720.3</v>
      </c>
      <c r="C829" s="136">
        <v>734.8</v>
      </c>
      <c r="D829" s="136">
        <v>734.8</v>
      </c>
      <c r="E829" s="136">
        <v>712.2</v>
      </c>
      <c r="F829" s="136" t="s">
        <v>1578</v>
      </c>
      <c r="G829" s="142">
        <v>-9.1000000000000004E-3</v>
      </c>
      <c r="H829" s="140" t="str">
        <f t="shared" si="15"/>
        <v>6</v>
      </c>
    </row>
    <row r="830" spans="1:8" x14ac:dyDescent="0.3">
      <c r="A830" s="136" t="s">
        <v>1579</v>
      </c>
      <c r="B830" s="143">
        <v>726.95</v>
      </c>
      <c r="C830" s="136">
        <v>685.5</v>
      </c>
      <c r="D830" s="136">
        <v>726.95</v>
      </c>
      <c r="E830" s="136">
        <v>685</v>
      </c>
      <c r="F830" s="136" t="s">
        <v>1580</v>
      </c>
      <c r="G830" s="139">
        <v>0.05</v>
      </c>
      <c r="H830" s="140" t="str">
        <f t="shared" si="15"/>
        <v>8</v>
      </c>
    </row>
    <row r="831" spans="1:8" x14ac:dyDescent="0.3">
      <c r="A831" s="136" t="s">
        <v>1581</v>
      </c>
      <c r="B831" s="143">
        <v>692.35</v>
      </c>
      <c r="C831" s="136">
        <v>690</v>
      </c>
      <c r="D831" s="136">
        <v>713.9</v>
      </c>
      <c r="E831" s="136">
        <v>678</v>
      </c>
      <c r="F831" s="136" t="s">
        <v>1582</v>
      </c>
      <c r="G831" s="139">
        <v>5.3E-3</v>
      </c>
      <c r="H831" s="140" t="str">
        <f t="shared" si="15"/>
        <v>3</v>
      </c>
    </row>
    <row r="832" spans="1:8" x14ac:dyDescent="0.3">
      <c r="A832" s="136" t="s">
        <v>1583</v>
      </c>
      <c r="B832" s="144">
        <v>688.7</v>
      </c>
      <c r="C832" s="136">
        <v>694.95</v>
      </c>
      <c r="D832" s="136">
        <v>707.6</v>
      </c>
      <c r="E832" s="136">
        <v>685</v>
      </c>
      <c r="F832" s="136" t="s">
        <v>1584</v>
      </c>
      <c r="G832" s="142">
        <v>-2.01E-2</v>
      </c>
      <c r="H832" s="140" t="str">
        <f t="shared" si="15"/>
        <v>2</v>
      </c>
    </row>
    <row r="833" spans="1:8" x14ac:dyDescent="0.3">
      <c r="A833" s="136" t="s">
        <v>1585</v>
      </c>
      <c r="B833" s="144">
        <v>702.8</v>
      </c>
      <c r="C833" s="136">
        <v>711.2</v>
      </c>
      <c r="D833" s="136">
        <v>717.95</v>
      </c>
      <c r="E833" s="136">
        <v>695</v>
      </c>
      <c r="F833" s="136" t="s">
        <v>1586</v>
      </c>
      <c r="G833" s="142">
        <v>-3.5999999999999999E-3</v>
      </c>
      <c r="H833" s="140" t="str">
        <f t="shared" si="15"/>
        <v>3</v>
      </c>
    </row>
    <row r="834" spans="1:8" x14ac:dyDescent="0.3">
      <c r="A834" s="136" t="s">
        <v>1587</v>
      </c>
      <c r="B834" s="143">
        <v>705.35</v>
      </c>
      <c r="C834" s="136">
        <v>710</v>
      </c>
      <c r="D834" s="136">
        <v>718.95</v>
      </c>
      <c r="E834" s="136">
        <v>700</v>
      </c>
      <c r="F834" s="136" t="s">
        <v>1588</v>
      </c>
      <c r="G834" s="139">
        <v>1.6000000000000001E-3</v>
      </c>
      <c r="H834" s="140" t="str">
        <f t="shared" si="15"/>
        <v>2</v>
      </c>
    </row>
    <row r="835" spans="1:8" x14ac:dyDescent="0.3">
      <c r="A835" s="136" t="s">
        <v>1589</v>
      </c>
      <c r="B835" s="144">
        <v>704.25</v>
      </c>
      <c r="C835" s="136">
        <v>730.7</v>
      </c>
      <c r="D835" s="136">
        <v>735.8</v>
      </c>
      <c r="E835" s="136">
        <v>698.05</v>
      </c>
      <c r="F835" s="136" t="s">
        <v>1590</v>
      </c>
      <c r="G835" s="142">
        <v>-2.92E-2</v>
      </c>
      <c r="H835" s="140" t="str">
        <f t="shared" ref="H835:H898" si="16">LEFT(F835,1)</f>
        <v>7</v>
      </c>
    </row>
    <row r="836" spans="1:8" x14ac:dyDescent="0.3">
      <c r="A836" s="136" t="s">
        <v>1591</v>
      </c>
      <c r="B836" s="143">
        <v>725.45</v>
      </c>
      <c r="C836" s="136">
        <v>719</v>
      </c>
      <c r="D836" s="136">
        <v>735</v>
      </c>
      <c r="E836" s="136">
        <v>705.1</v>
      </c>
      <c r="F836" s="136" t="s">
        <v>604</v>
      </c>
      <c r="G836" s="139">
        <v>2.8899999999999999E-2</v>
      </c>
      <c r="H836" s="140" t="str">
        <f t="shared" si="16"/>
        <v>1</v>
      </c>
    </row>
    <row r="837" spans="1:8" x14ac:dyDescent="0.3">
      <c r="A837" s="136" t="s">
        <v>1592</v>
      </c>
      <c r="B837" s="143">
        <v>705.1</v>
      </c>
      <c r="C837" s="136">
        <v>671</v>
      </c>
      <c r="D837" s="136">
        <v>705.1</v>
      </c>
      <c r="E837" s="136">
        <v>661.1</v>
      </c>
      <c r="F837" s="136" t="s">
        <v>116</v>
      </c>
      <c r="G837" s="139">
        <v>0.05</v>
      </c>
      <c r="H837" s="140" t="str">
        <f t="shared" si="16"/>
        <v>1</v>
      </c>
    </row>
    <row r="838" spans="1:8" x14ac:dyDescent="0.3">
      <c r="A838" s="136" t="s">
        <v>1593</v>
      </c>
      <c r="B838" s="144">
        <v>671.55</v>
      </c>
      <c r="C838" s="136">
        <v>683.95</v>
      </c>
      <c r="D838" s="136">
        <v>702</v>
      </c>
      <c r="E838" s="136">
        <v>660</v>
      </c>
      <c r="F838" s="136" t="s">
        <v>1594</v>
      </c>
      <c r="G838" s="142">
        <v>-1.8100000000000002E-2</v>
      </c>
      <c r="H838" s="140" t="str">
        <f t="shared" si="16"/>
        <v>6</v>
      </c>
    </row>
    <row r="839" spans="1:8" x14ac:dyDescent="0.3">
      <c r="A839" s="136" t="s">
        <v>1595</v>
      </c>
      <c r="B839" s="144">
        <v>683.95</v>
      </c>
      <c r="C839" s="136">
        <v>695.8</v>
      </c>
      <c r="D839" s="136">
        <v>713</v>
      </c>
      <c r="E839" s="136">
        <v>680.1</v>
      </c>
      <c r="F839" s="136" t="s">
        <v>1596</v>
      </c>
      <c r="G839" s="142">
        <v>-1.7500000000000002E-2</v>
      </c>
      <c r="H839" s="140" t="str">
        <f t="shared" si="16"/>
        <v>5</v>
      </c>
    </row>
    <row r="840" spans="1:8" x14ac:dyDescent="0.3">
      <c r="A840" s="136" t="s">
        <v>1597</v>
      </c>
      <c r="B840" s="144">
        <v>696.15</v>
      </c>
      <c r="C840" s="136">
        <v>698.5</v>
      </c>
      <c r="D840" s="136">
        <v>725</v>
      </c>
      <c r="E840" s="136">
        <v>666.6</v>
      </c>
      <c r="F840" s="136" t="s">
        <v>1598</v>
      </c>
      <c r="G840" s="142">
        <v>-4.4999999999999997E-3</v>
      </c>
      <c r="H840" s="140" t="str">
        <f t="shared" si="16"/>
        <v>7</v>
      </c>
    </row>
    <row r="841" spans="1:8" x14ac:dyDescent="0.3">
      <c r="A841" s="136" t="s">
        <v>1599</v>
      </c>
      <c r="B841" s="144">
        <v>699.3</v>
      </c>
      <c r="C841" s="136">
        <v>720</v>
      </c>
      <c r="D841" s="136">
        <v>730</v>
      </c>
      <c r="E841" s="136">
        <v>699.15</v>
      </c>
      <c r="F841" s="136" t="s">
        <v>345</v>
      </c>
      <c r="G841" s="142">
        <v>-4.9700000000000001E-2</v>
      </c>
      <c r="H841" s="140" t="str">
        <f t="shared" si="16"/>
        <v>1</v>
      </c>
    </row>
    <row r="842" spans="1:8" x14ac:dyDescent="0.3">
      <c r="A842" s="136" t="s">
        <v>1600</v>
      </c>
      <c r="B842" s="144">
        <v>735.9</v>
      </c>
      <c r="C842" s="136">
        <v>749.5</v>
      </c>
      <c r="D842" s="136">
        <v>752</v>
      </c>
      <c r="E842" s="136">
        <v>725</v>
      </c>
      <c r="F842" s="136" t="s">
        <v>1601</v>
      </c>
      <c r="G842" s="142">
        <v>-1.8100000000000002E-2</v>
      </c>
      <c r="H842" s="140" t="str">
        <f t="shared" si="16"/>
        <v>5</v>
      </c>
    </row>
    <row r="843" spans="1:8" x14ac:dyDescent="0.3">
      <c r="A843" s="136" t="s">
        <v>1602</v>
      </c>
      <c r="B843" s="143">
        <v>749.45</v>
      </c>
      <c r="C843" s="136">
        <v>769.6</v>
      </c>
      <c r="D843" s="136">
        <v>770</v>
      </c>
      <c r="E843" s="136">
        <v>741.1</v>
      </c>
      <c r="F843" s="136" t="s">
        <v>1603</v>
      </c>
      <c r="G843" s="139">
        <v>3.0999999999999999E-3</v>
      </c>
      <c r="H843" s="140" t="str">
        <f t="shared" si="16"/>
        <v>5</v>
      </c>
    </row>
    <row r="844" spans="1:8" x14ac:dyDescent="0.3">
      <c r="A844" s="136" t="s">
        <v>1604</v>
      </c>
      <c r="B844" s="143">
        <v>747.1</v>
      </c>
      <c r="C844" s="136">
        <v>754</v>
      </c>
      <c r="D844" s="136">
        <v>756.9</v>
      </c>
      <c r="E844" s="136">
        <v>715</v>
      </c>
      <c r="F844" s="136" t="s">
        <v>1605</v>
      </c>
      <c r="G844" s="139">
        <v>1.29E-2</v>
      </c>
      <c r="H844" s="140" t="str">
        <f t="shared" si="16"/>
        <v>8</v>
      </c>
    </row>
    <row r="845" spans="1:8" x14ac:dyDescent="0.3">
      <c r="A845" s="136" t="s">
        <v>1606</v>
      </c>
      <c r="B845" s="143">
        <v>737.6</v>
      </c>
      <c r="C845" s="136">
        <v>749.8</v>
      </c>
      <c r="D845" s="136">
        <v>749.8</v>
      </c>
      <c r="E845" s="136">
        <v>700</v>
      </c>
      <c r="F845" s="136" t="s">
        <v>1607</v>
      </c>
      <c r="G845" s="139">
        <v>3.2899999999999999E-2</v>
      </c>
      <c r="H845" s="140" t="str">
        <f t="shared" si="16"/>
        <v>2</v>
      </c>
    </row>
    <row r="846" spans="1:8" x14ac:dyDescent="0.3">
      <c r="A846" s="136" t="s">
        <v>1608</v>
      </c>
      <c r="B846" s="143">
        <v>714.1</v>
      </c>
      <c r="C846" s="136">
        <v>714.1</v>
      </c>
      <c r="D846" s="136">
        <v>714.1</v>
      </c>
      <c r="E846" s="136">
        <v>714.1</v>
      </c>
      <c r="F846" s="136" t="s">
        <v>1609</v>
      </c>
      <c r="G846" s="139">
        <v>0.05</v>
      </c>
      <c r="H846" s="140" t="str">
        <f t="shared" si="16"/>
        <v>2</v>
      </c>
    </row>
    <row r="847" spans="1:8" x14ac:dyDescent="0.3">
      <c r="A847" s="136" t="s">
        <v>1610</v>
      </c>
      <c r="B847" s="143">
        <v>680.1</v>
      </c>
      <c r="C847" s="136">
        <v>680.1</v>
      </c>
      <c r="D847" s="136">
        <v>680.1</v>
      </c>
      <c r="E847" s="136">
        <v>680.1</v>
      </c>
      <c r="F847" s="136" t="s">
        <v>1611</v>
      </c>
      <c r="G847" s="139">
        <v>4.99E-2</v>
      </c>
      <c r="H847" s="140" t="str">
        <f t="shared" si="16"/>
        <v>2</v>
      </c>
    </row>
    <row r="848" spans="1:8" x14ac:dyDescent="0.3">
      <c r="A848" s="136" t="s">
        <v>1612</v>
      </c>
      <c r="B848" s="143">
        <v>647.75</v>
      </c>
      <c r="C848" s="136">
        <v>647.75</v>
      </c>
      <c r="D848" s="136">
        <v>647.75</v>
      </c>
      <c r="E848" s="136">
        <v>620.9</v>
      </c>
      <c r="F848" s="136" t="s">
        <v>1613</v>
      </c>
      <c r="G848" s="139">
        <v>4.99E-2</v>
      </c>
      <c r="H848" s="140" t="str">
        <f t="shared" si="16"/>
        <v>2</v>
      </c>
    </row>
    <row r="849" spans="1:8" x14ac:dyDescent="0.3">
      <c r="A849" s="136" t="s">
        <v>1614</v>
      </c>
      <c r="B849" s="143">
        <v>616.95000000000005</v>
      </c>
      <c r="C849" s="136">
        <v>558.85</v>
      </c>
      <c r="D849" s="136">
        <v>617.65</v>
      </c>
      <c r="E849" s="136">
        <v>558.85</v>
      </c>
      <c r="F849" s="136" t="s">
        <v>1615</v>
      </c>
      <c r="G849" s="139">
        <v>4.8800000000000003E-2</v>
      </c>
      <c r="H849" s="140" t="str">
        <f t="shared" si="16"/>
        <v>2</v>
      </c>
    </row>
    <row r="850" spans="1:8" x14ac:dyDescent="0.3">
      <c r="A850" s="136" t="s">
        <v>1616</v>
      </c>
      <c r="B850" s="144">
        <v>588.25</v>
      </c>
      <c r="C850" s="136">
        <v>630</v>
      </c>
      <c r="D850" s="136">
        <v>630</v>
      </c>
      <c r="E850" s="136">
        <v>588.25</v>
      </c>
      <c r="F850" s="136" t="s">
        <v>1617</v>
      </c>
      <c r="G850" s="142">
        <v>-0.05</v>
      </c>
      <c r="H850" s="140" t="str">
        <f t="shared" si="16"/>
        <v>4</v>
      </c>
    </row>
    <row r="851" spans="1:8" x14ac:dyDescent="0.3">
      <c r="A851" s="136" t="s">
        <v>1618</v>
      </c>
      <c r="B851" s="144">
        <v>619.20000000000005</v>
      </c>
      <c r="C851" s="136">
        <v>636</v>
      </c>
      <c r="D851" s="136">
        <v>647</v>
      </c>
      <c r="E851" s="136">
        <v>619.20000000000005</v>
      </c>
      <c r="F851" s="136" t="s">
        <v>1619</v>
      </c>
      <c r="G851" s="142">
        <v>-4.99E-2</v>
      </c>
      <c r="H851" s="140" t="str">
        <f t="shared" si="16"/>
        <v>9</v>
      </c>
    </row>
    <row r="852" spans="1:8" x14ac:dyDescent="0.3">
      <c r="A852" s="136" t="s">
        <v>1620</v>
      </c>
      <c r="B852" s="144">
        <v>651.75</v>
      </c>
      <c r="C852" s="136">
        <v>680.05</v>
      </c>
      <c r="D852" s="136">
        <v>686.9</v>
      </c>
      <c r="E852" s="136">
        <v>646</v>
      </c>
      <c r="F852" s="136" t="s">
        <v>929</v>
      </c>
      <c r="G852" s="142">
        <v>-2.0799999999999999E-2</v>
      </c>
      <c r="H852" s="140" t="str">
        <f t="shared" si="16"/>
        <v>1</v>
      </c>
    </row>
    <row r="853" spans="1:8" x14ac:dyDescent="0.3">
      <c r="A853" s="136" t="s">
        <v>1621</v>
      </c>
      <c r="B853" s="144">
        <v>665.6</v>
      </c>
      <c r="C853" s="136">
        <v>687.95</v>
      </c>
      <c r="D853" s="136">
        <v>687.95</v>
      </c>
      <c r="E853" s="136">
        <v>642.25</v>
      </c>
      <c r="F853" s="136" t="s">
        <v>1622</v>
      </c>
      <c r="G853" s="142">
        <v>-1.6999999999999999E-3</v>
      </c>
      <c r="H853" s="140" t="str">
        <f t="shared" si="16"/>
        <v>2</v>
      </c>
    </row>
    <row r="854" spans="1:8" x14ac:dyDescent="0.3">
      <c r="A854" s="136" t="s">
        <v>1623</v>
      </c>
      <c r="B854" s="144">
        <v>666.75</v>
      </c>
      <c r="C854" s="136">
        <v>670</v>
      </c>
      <c r="D854" s="136">
        <v>674</v>
      </c>
      <c r="E854" s="136">
        <v>653.4</v>
      </c>
      <c r="F854" s="136" t="s">
        <v>1624</v>
      </c>
      <c r="G854" s="142">
        <v>-1.2999999999999999E-2</v>
      </c>
      <c r="H854" s="140" t="str">
        <f t="shared" si="16"/>
        <v>7</v>
      </c>
    </row>
    <row r="855" spans="1:8" x14ac:dyDescent="0.3">
      <c r="A855" s="136" t="s">
        <v>1625</v>
      </c>
      <c r="B855" s="143">
        <v>675.55</v>
      </c>
      <c r="C855" s="136">
        <v>692.9</v>
      </c>
      <c r="D855" s="136">
        <v>697.9</v>
      </c>
      <c r="E855" s="136">
        <v>643</v>
      </c>
      <c r="F855" s="136" t="s">
        <v>1626</v>
      </c>
      <c r="G855" s="139">
        <v>7.1000000000000004E-3</v>
      </c>
      <c r="H855" s="140" t="str">
        <f t="shared" si="16"/>
        <v>3</v>
      </c>
    </row>
    <row r="856" spans="1:8" x14ac:dyDescent="0.3">
      <c r="A856" s="136" t="s">
        <v>1627</v>
      </c>
      <c r="B856" s="143">
        <v>670.8</v>
      </c>
      <c r="C856" s="136">
        <v>654</v>
      </c>
      <c r="D856" s="136">
        <v>670.8</v>
      </c>
      <c r="E856" s="136">
        <v>645.9</v>
      </c>
      <c r="F856" s="136" t="s">
        <v>1628</v>
      </c>
      <c r="G856" s="139">
        <v>4.99E-2</v>
      </c>
      <c r="H856" s="140" t="str">
        <f t="shared" si="16"/>
        <v>2</v>
      </c>
    </row>
    <row r="857" spans="1:8" x14ac:dyDescent="0.3">
      <c r="A857" s="136" t="s">
        <v>1629</v>
      </c>
      <c r="B857" s="143">
        <v>638.9</v>
      </c>
      <c r="C857" s="136">
        <v>625</v>
      </c>
      <c r="D857" s="136">
        <v>639.04999999999995</v>
      </c>
      <c r="E857" s="136">
        <v>618</v>
      </c>
      <c r="F857" s="136" t="s">
        <v>1630</v>
      </c>
      <c r="G857" s="139">
        <v>4.9700000000000001E-2</v>
      </c>
      <c r="H857" s="140" t="str">
        <f t="shared" si="16"/>
        <v>3</v>
      </c>
    </row>
    <row r="858" spans="1:8" x14ac:dyDescent="0.3">
      <c r="A858" s="136" t="s">
        <v>1631</v>
      </c>
      <c r="B858" s="143">
        <v>608.65</v>
      </c>
      <c r="C858" s="136">
        <v>588</v>
      </c>
      <c r="D858" s="136">
        <v>608.70000000000005</v>
      </c>
      <c r="E858" s="136">
        <v>577</v>
      </c>
      <c r="F858" s="136" t="s">
        <v>1219</v>
      </c>
      <c r="G858" s="139">
        <v>4.9799999999999997E-2</v>
      </c>
      <c r="H858" s="140" t="str">
        <f t="shared" si="16"/>
        <v>2</v>
      </c>
    </row>
    <row r="859" spans="1:8" x14ac:dyDescent="0.3">
      <c r="A859" s="136" t="s">
        <v>1632</v>
      </c>
      <c r="B859" s="144">
        <v>579.75</v>
      </c>
      <c r="C859" s="136">
        <v>600</v>
      </c>
      <c r="D859" s="136">
        <v>619.5</v>
      </c>
      <c r="E859" s="136">
        <v>569.95000000000005</v>
      </c>
      <c r="F859" s="136" t="s">
        <v>814</v>
      </c>
      <c r="G859" s="142">
        <v>-1.7500000000000002E-2</v>
      </c>
      <c r="H859" s="140" t="str">
        <f t="shared" si="16"/>
        <v>1</v>
      </c>
    </row>
    <row r="860" spans="1:8" x14ac:dyDescent="0.3">
      <c r="A860" s="136" t="s">
        <v>1633</v>
      </c>
      <c r="B860" s="143">
        <v>590.04999999999995</v>
      </c>
      <c r="C860" s="136">
        <v>542.5</v>
      </c>
      <c r="D860" s="136">
        <v>592.6</v>
      </c>
      <c r="E860" s="136">
        <v>536.20000000000005</v>
      </c>
      <c r="F860" s="136" t="s">
        <v>564</v>
      </c>
      <c r="G860" s="139">
        <v>4.5400000000000003E-2</v>
      </c>
      <c r="H860" s="140" t="str">
        <f t="shared" si="16"/>
        <v>1</v>
      </c>
    </row>
    <row r="861" spans="1:8" x14ac:dyDescent="0.3">
      <c r="A861" s="136" t="s">
        <v>1634</v>
      </c>
      <c r="B861" s="143">
        <v>564.4</v>
      </c>
      <c r="C861" s="136">
        <v>560</v>
      </c>
      <c r="D861" s="136">
        <v>577.79999999999995</v>
      </c>
      <c r="E861" s="136">
        <v>543.1</v>
      </c>
      <c r="F861" s="136" t="s">
        <v>91</v>
      </c>
      <c r="G861" s="139">
        <v>2.0400000000000001E-2</v>
      </c>
      <c r="H861" s="140" t="str">
        <f t="shared" si="16"/>
        <v>1</v>
      </c>
    </row>
    <row r="862" spans="1:8" x14ac:dyDescent="0.3">
      <c r="A862" s="136" t="s">
        <v>1635</v>
      </c>
      <c r="B862" s="143">
        <v>553.1</v>
      </c>
      <c r="C862" s="136">
        <v>530.04999999999995</v>
      </c>
      <c r="D862" s="136">
        <v>569.85</v>
      </c>
      <c r="E862" s="136">
        <v>515.65</v>
      </c>
      <c r="F862" s="136" t="s">
        <v>1636</v>
      </c>
      <c r="G862" s="139">
        <v>1.9099999999999999E-2</v>
      </c>
      <c r="H862" s="140" t="str">
        <f t="shared" si="16"/>
        <v>2</v>
      </c>
    </row>
    <row r="863" spans="1:8" x14ac:dyDescent="0.3">
      <c r="A863" s="136" t="s">
        <v>1637</v>
      </c>
      <c r="B863" s="144">
        <v>542.75</v>
      </c>
      <c r="C863" s="136">
        <v>542.75</v>
      </c>
      <c r="D863" s="136">
        <v>542.75</v>
      </c>
      <c r="E863" s="136">
        <v>542.75</v>
      </c>
      <c r="F863" s="136" t="s">
        <v>1638</v>
      </c>
      <c r="G863" s="142">
        <v>-0.05</v>
      </c>
      <c r="H863" s="140" t="str">
        <f t="shared" si="16"/>
        <v>9</v>
      </c>
    </row>
    <row r="864" spans="1:8" x14ac:dyDescent="0.3">
      <c r="A864" s="136" t="s">
        <v>1639</v>
      </c>
      <c r="B864" s="143">
        <v>571.29999999999995</v>
      </c>
      <c r="C864" s="136">
        <v>562.95000000000005</v>
      </c>
      <c r="D864" s="136">
        <v>571.29999999999995</v>
      </c>
      <c r="E864" s="136">
        <v>558.04999999999995</v>
      </c>
      <c r="F864" s="136" t="s">
        <v>1640</v>
      </c>
      <c r="G864" s="139">
        <v>0.05</v>
      </c>
      <c r="H864" s="140" t="str">
        <f t="shared" si="16"/>
        <v>5</v>
      </c>
    </row>
    <row r="865" spans="1:8" x14ac:dyDescent="0.3">
      <c r="A865" s="136" t="s">
        <v>1641</v>
      </c>
      <c r="B865" s="143">
        <v>544.1</v>
      </c>
      <c r="C865" s="136">
        <v>508.95</v>
      </c>
      <c r="D865" s="136">
        <v>544.1</v>
      </c>
      <c r="E865" s="136">
        <v>503.6</v>
      </c>
      <c r="F865" s="136" t="s">
        <v>835</v>
      </c>
      <c r="G865" s="139">
        <v>0.1</v>
      </c>
      <c r="H865" s="140" t="str">
        <f t="shared" si="16"/>
        <v>3</v>
      </c>
    </row>
    <row r="866" spans="1:8" x14ac:dyDescent="0.3">
      <c r="A866" s="136" t="s">
        <v>1642</v>
      </c>
      <c r="B866" s="143">
        <v>494.65</v>
      </c>
      <c r="C866" s="136">
        <v>454.1</v>
      </c>
      <c r="D866" s="136">
        <v>498</v>
      </c>
      <c r="E866" s="136">
        <v>454.1</v>
      </c>
      <c r="F866" s="136" t="s">
        <v>1607</v>
      </c>
      <c r="G866" s="139">
        <v>9.2499999999999999E-2</v>
      </c>
      <c r="H866" s="140" t="str">
        <f t="shared" si="16"/>
        <v>2</v>
      </c>
    </row>
    <row r="867" spans="1:8" x14ac:dyDescent="0.3">
      <c r="A867" s="136" t="s">
        <v>1643</v>
      </c>
      <c r="B867" s="144">
        <v>452.75</v>
      </c>
      <c r="C867" s="136">
        <v>463.6</v>
      </c>
      <c r="D867" s="136">
        <v>497.3</v>
      </c>
      <c r="E867" s="136">
        <v>425</v>
      </c>
      <c r="F867" s="136" t="s">
        <v>371</v>
      </c>
      <c r="G867" s="142">
        <v>-2.07E-2</v>
      </c>
      <c r="H867" s="140" t="str">
        <f t="shared" si="16"/>
        <v>3</v>
      </c>
    </row>
    <row r="868" spans="1:8" x14ac:dyDescent="0.3">
      <c r="A868" s="136" t="s">
        <v>1644</v>
      </c>
      <c r="B868" s="143">
        <v>462.3</v>
      </c>
      <c r="C868" s="136">
        <v>436.1</v>
      </c>
      <c r="D868" s="136">
        <v>472.5</v>
      </c>
      <c r="E868" s="136">
        <v>436</v>
      </c>
      <c r="F868" s="136" t="s">
        <v>1615</v>
      </c>
      <c r="G868" s="139">
        <v>6.83E-2</v>
      </c>
      <c r="H868" s="140" t="str">
        <f t="shared" si="16"/>
        <v>2</v>
      </c>
    </row>
    <row r="869" spans="1:8" x14ac:dyDescent="0.3">
      <c r="A869" s="136" t="s">
        <v>1645</v>
      </c>
      <c r="B869" s="143">
        <v>432.75</v>
      </c>
      <c r="C869" s="136">
        <v>431.5</v>
      </c>
      <c r="D869" s="136">
        <v>442.75</v>
      </c>
      <c r="E869" s="136">
        <v>424.55</v>
      </c>
      <c r="F869" s="136" t="s">
        <v>604</v>
      </c>
      <c r="G869" s="139">
        <v>1.1900000000000001E-2</v>
      </c>
      <c r="H869" s="140" t="str">
        <f t="shared" si="16"/>
        <v>1</v>
      </c>
    </row>
    <row r="870" spans="1:8" x14ac:dyDescent="0.3">
      <c r="A870" s="136" t="s">
        <v>1646</v>
      </c>
      <c r="B870" s="143">
        <v>427.65</v>
      </c>
      <c r="C870" s="136">
        <v>420.55</v>
      </c>
      <c r="D870" s="136">
        <v>439.3</v>
      </c>
      <c r="E870" s="136">
        <v>420.1</v>
      </c>
      <c r="F870" s="136" t="s">
        <v>139</v>
      </c>
      <c r="G870" s="139">
        <v>6.8999999999999999E-3</v>
      </c>
      <c r="H870" s="140" t="str">
        <f t="shared" si="16"/>
        <v>1</v>
      </c>
    </row>
    <row r="871" spans="1:8" x14ac:dyDescent="0.3">
      <c r="A871" s="136" t="s">
        <v>1647</v>
      </c>
      <c r="B871" s="143">
        <v>424.7</v>
      </c>
      <c r="C871" s="136">
        <v>424.4</v>
      </c>
      <c r="D871" s="136">
        <v>435</v>
      </c>
      <c r="E871" s="136">
        <v>400.05</v>
      </c>
      <c r="F871" s="136" t="s">
        <v>1648</v>
      </c>
      <c r="G871" s="139">
        <v>2.5399999999999999E-2</v>
      </c>
      <c r="H871" s="140" t="str">
        <f t="shared" si="16"/>
        <v>2</v>
      </c>
    </row>
    <row r="872" spans="1:8" x14ac:dyDescent="0.3">
      <c r="A872" s="136" t="s">
        <v>1649</v>
      </c>
      <c r="B872" s="143">
        <v>414.2</v>
      </c>
      <c r="C872" s="136">
        <v>379.75</v>
      </c>
      <c r="D872" s="136">
        <v>414.2</v>
      </c>
      <c r="E872" s="136">
        <v>378.25</v>
      </c>
      <c r="F872" s="136" t="s">
        <v>954</v>
      </c>
      <c r="G872" s="139">
        <v>0.1</v>
      </c>
      <c r="H872" s="140" t="str">
        <f t="shared" si="16"/>
        <v>2</v>
      </c>
    </row>
    <row r="873" spans="1:8" x14ac:dyDescent="0.3">
      <c r="A873" s="136" t="s">
        <v>1650</v>
      </c>
      <c r="B873" s="143">
        <v>376.55</v>
      </c>
      <c r="C873" s="136">
        <v>378.45</v>
      </c>
      <c r="D873" s="136">
        <v>384.4</v>
      </c>
      <c r="E873" s="136">
        <v>375.4</v>
      </c>
      <c r="F873" s="136" t="s">
        <v>1651</v>
      </c>
      <c r="G873" s="139">
        <v>3.0999999999999999E-3</v>
      </c>
      <c r="H873" s="140" t="str">
        <f t="shared" si="16"/>
        <v>7</v>
      </c>
    </row>
    <row r="874" spans="1:8" x14ac:dyDescent="0.3">
      <c r="A874" s="136" t="s">
        <v>1652</v>
      </c>
      <c r="B874" s="143">
        <v>375.4</v>
      </c>
      <c r="C874" s="136">
        <v>370.5</v>
      </c>
      <c r="D874" s="136">
        <v>380</v>
      </c>
      <c r="E874" s="136">
        <v>365</v>
      </c>
      <c r="F874" s="136" t="s">
        <v>604</v>
      </c>
      <c r="G874" s="139">
        <v>1.1900000000000001E-2</v>
      </c>
      <c r="H874" s="140" t="str">
        <f t="shared" si="16"/>
        <v>1</v>
      </c>
    </row>
    <row r="875" spans="1:8" x14ac:dyDescent="0.3">
      <c r="A875" s="136" t="s">
        <v>1653</v>
      </c>
      <c r="B875" s="144">
        <v>371</v>
      </c>
      <c r="C875" s="136">
        <v>376.75</v>
      </c>
      <c r="D875" s="136">
        <v>384.3</v>
      </c>
      <c r="E875" s="136">
        <v>368.65</v>
      </c>
      <c r="F875" s="136" t="s">
        <v>1654</v>
      </c>
      <c r="G875" s="142">
        <v>-6.7999999999999996E-3</v>
      </c>
      <c r="H875" s="140" t="str">
        <f t="shared" si="16"/>
        <v>8</v>
      </c>
    </row>
    <row r="876" spans="1:8" x14ac:dyDescent="0.3">
      <c r="A876" s="136" t="s">
        <v>1655</v>
      </c>
      <c r="B876" s="143">
        <v>373.55</v>
      </c>
      <c r="C876" s="136">
        <v>367.25</v>
      </c>
      <c r="D876" s="136">
        <v>375</v>
      </c>
      <c r="E876" s="136">
        <v>365.85</v>
      </c>
      <c r="F876" s="136" t="s">
        <v>1656</v>
      </c>
      <c r="G876" s="139">
        <v>1.72E-2</v>
      </c>
      <c r="H876" s="140" t="str">
        <f t="shared" si="16"/>
        <v>7</v>
      </c>
    </row>
    <row r="877" spans="1:8" x14ac:dyDescent="0.3">
      <c r="A877" s="136" t="s">
        <v>1657</v>
      </c>
      <c r="B877" s="143">
        <v>367.25</v>
      </c>
      <c r="C877" s="136">
        <v>358.75</v>
      </c>
      <c r="D877" s="136">
        <v>370</v>
      </c>
      <c r="E877" s="136">
        <v>358</v>
      </c>
      <c r="F877" s="136" t="s">
        <v>1658</v>
      </c>
      <c r="G877" s="139">
        <v>2.7E-2</v>
      </c>
      <c r="H877" s="140" t="str">
        <f t="shared" si="16"/>
        <v>6</v>
      </c>
    </row>
    <row r="878" spans="1:8" x14ac:dyDescent="0.3">
      <c r="A878" s="136" t="s">
        <v>1659</v>
      </c>
      <c r="B878" s="144">
        <v>357.6</v>
      </c>
      <c r="C878" s="136">
        <v>362.3</v>
      </c>
      <c r="D878" s="136">
        <v>367.8</v>
      </c>
      <c r="E878" s="136">
        <v>351</v>
      </c>
      <c r="F878" s="136" t="s">
        <v>1660</v>
      </c>
      <c r="G878" s="142">
        <v>-1.26E-2</v>
      </c>
      <c r="H878" s="140" t="str">
        <f t="shared" si="16"/>
        <v>4</v>
      </c>
    </row>
    <row r="879" spans="1:8" x14ac:dyDescent="0.3">
      <c r="A879" s="136" t="s">
        <v>1661</v>
      </c>
      <c r="B879" s="144">
        <v>362.15</v>
      </c>
      <c r="C879" s="136">
        <v>363.75</v>
      </c>
      <c r="D879" s="136">
        <v>369.25</v>
      </c>
      <c r="E879" s="136">
        <v>361</v>
      </c>
      <c r="F879" s="136" t="s">
        <v>1662</v>
      </c>
      <c r="G879" s="142">
        <v>-1E-3</v>
      </c>
      <c r="H879" s="140" t="str">
        <f t="shared" si="16"/>
        <v>2</v>
      </c>
    </row>
    <row r="880" spans="1:8" x14ac:dyDescent="0.3">
      <c r="A880" s="136" t="s">
        <v>1663</v>
      </c>
      <c r="B880" s="143">
        <v>362.5</v>
      </c>
      <c r="C880" s="136">
        <v>353.15</v>
      </c>
      <c r="D880" s="136">
        <v>369.8</v>
      </c>
      <c r="E880" s="136">
        <v>351.65</v>
      </c>
      <c r="F880" s="136" t="s">
        <v>1664</v>
      </c>
      <c r="G880" s="139">
        <v>5.1000000000000004E-3</v>
      </c>
      <c r="H880" s="140" t="str">
        <f t="shared" si="16"/>
        <v>4</v>
      </c>
    </row>
    <row r="881" spans="1:8" x14ac:dyDescent="0.3">
      <c r="A881" s="136" t="s">
        <v>1665</v>
      </c>
      <c r="B881" s="144">
        <v>360.65</v>
      </c>
      <c r="C881" s="136">
        <v>373</v>
      </c>
      <c r="D881" s="136">
        <v>376.6</v>
      </c>
      <c r="E881" s="136">
        <v>360</v>
      </c>
      <c r="F881" s="136" t="s">
        <v>1666</v>
      </c>
      <c r="G881" s="142">
        <v>-3.44E-2</v>
      </c>
      <c r="H881" s="140" t="str">
        <f t="shared" si="16"/>
        <v>5</v>
      </c>
    </row>
    <row r="882" spans="1:8" x14ac:dyDescent="0.3">
      <c r="A882" s="136" t="s">
        <v>1667</v>
      </c>
      <c r="B882" s="143">
        <v>373.5</v>
      </c>
      <c r="C882" s="136">
        <v>384</v>
      </c>
      <c r="D882" s="136">
        <v>388.5</v>
      </c>
      <c r="E882" s="136">
        <v>370.75</v>
      </c>
      <c r="F882" s="136" t="s">
        <v>958</v>
      </c>
      <c r="G882" s="139">
        <v>8.2000000000000007E-3</v>
      </c>
      <c r="H882" s="140" t="str">
        <f t="shared" si="16"/>
        <v>1</v>
      </c>
    </row>
    <row r="883" spans="1:8" x14ac:dyDescent="0.3">
      <c r="A883" s="136" t="s">
        <v>1668</v>
      </c>
      <c r="B883" s="143">
        <v>370.45</v>
      </c>
      <c r="C883" s="136">
        <v>343</v>
      </c>
      <c r="D883" s="136">
        <v>375.75</v>
      </c>
      <c r="E883" s="136">
        <v>342</v>
      </c>
      <c r="F883" s="136" t="s">
        <v>1669</v>
      </c>
      <c r="G883" s="139">
        <v>8.4500000000000006E-2</v>
      </c>
      <c r="H883" s="140" t="str">
        <f t="shared" si="16"/>
        <v>2</v>
      </c>
    </row>
    <row r="884" spans="1:8" x14ac:dyDescent="0.3">
      <c r="A884" s="136" t="s">
        <v>1670</v>
      </c>
      <c r="B884" s="144">
        <v>341.6</v>
      </c>
      <c r="C884" s="136">
        <v>342.95</v>
      </c>
      <c r="D884" s="136">
        <v>347.95</v>
      </c>
      <c r="E884" s="136">
        <v>340.1</v>
      </c>
      <c r="F884" s="136" t="s">
        <v>1671</v>
      </c>
      <c r="G884" s="142">
        <v>-3.8999999999999998E-3</v>
      </c>
      <c r="H884" s="140" t="str">
        <f t="shared" si="16"/>
        <v>2</v>
      </c>
    </row>
    <row r="885" spans="1:8" x14ac:dyDescent="0.3">
      <c r="A885" s="136" t="s">
        <v>1672</v>
      </c>
      <c r="B885" s="144">
        <v>342.95</v>
      </c>
      <c r="C885" s="136">
        <v>344.9</v>
      </c>
      <c r="D885" s="136">
        <v>348.8</v>
      </c>
      <c r="E885" s="136">
        <v>341.9</v>
      </c>
      <c r="F885" s="136" t="s">
        <v>1673</v>
      </c>
      <c r="G885" s="142">
        <v>-6.9999999999999999E-4</v>
      </c>
      <c r="H885" s="140" t="str">
        <f t="shared" si="16"/>
        <v>2</v>
      </c>
    </row>
    <row r="886" spans="1:8" x14ac:dyDescent="0.3">
      <c r="A886" s="136" t="s">
        <v>1674</v>
      </c>
      <c r="B886" s="143">
        <v>343.2</v>
      </c>
      <c r="C886" s="136">
        <v>339.15</v>
      </c>
      <c r="D886" s="136">
        <v>347.7</v>
      </c>
      <c r="E886" s="136">
        <v>339.15</v>
      </c>
      <c r="F886" s="136" t="s">
        <v>1675</v>
      </c>
      <c r="G886" s="139">
        <v>0.01</v>
      </c>
      <c r="H886" s="140" t="str">
        <f t="shared" si="16"/>
        <v>4</v>
      </c>
    </row>
    <row r="887" spans="1:8" x14ac:dyDescent="0.3">
      <c r="A887" s="136" t="s">
        <v>1676</v>
      </c>
      <c r="B887" s="144">
        <v>339.8</v>
      </c>
      <c r="C887" s="136">
        <v>342</v>
      </c>
      <c r="D887" s="136">
        <v>347</v>
      </c>
      <c r="E887" s="136">
        <v>335.6</v>
      </c>
      <c r="F887" s="136" t="s">
        <v>1677</v>
      </c>
      <c r="G887" s="142">
        <v>-2.5000000000000001E-3</v>
      </c>
      <c r="H887" s="140" t="str">
        <f t="shared" si="16"/>
        <v>4</v>
      </c>
    </row>
    <row r="888" spans="1:8" x14ac:dyDescent="0.3">
      <c r="A888" s="136" t="s">
        <v>1678</v>
      </c>
      <c r="B888" s="144">
        <v>340.65</v>
      </c>
      <c r="C888" s="136">
        <v>340.05</v>
      </c>
      <c r="D888" s="136">
        <v>348.9</v>
      </c>
      <c r="E888" s="136">
        <v>338</v>
      </c>
      <c r="F888" s="136" t="s">
        <v>1679</v>
      </c>
      <c r="G888" s="142">
        <v>-2.3E-3</v>
      </c>
      <c r="H888" s="140" t="str">
        <f t="shared" si="16"/>
        <v>4</v>
      </c>
    </row>
    <row r="889" spans="1:8" x14ac:dyDescent="0.3">
      <c r="A889" s="136" t="s">
        <v>1680</v>
      </c>
      <c r="B889" s="143">
        <v>341.45</v>
      </c>
      <c r="C889" s="136">
        <v>338.35</v>
      </c>
      <c r="D889" s="136">
        <v>350.95</v>
      </c>
      <c r="E889" s="136">
        <v>338.35</v>
      </c>
      <c r="F889" s="136" t="s">
        <v>1681</v>
      </c>
      <c r="G889" s="139">
        <v>8.9999999999999993E-3</v>
      </c>
      <c r="H889" s="140" t="str">
        <f t="shared" si="16"/>
        <v>5</v>
      </c>
    </row>
    <row r="890" spans="1:8" x14ac:dyDescent="0.3">
      <c r="A890" s="136" t="s">
        <v>1682</v>
      </c>
      <c r="B890" s="143">
        <v>338.4</v>
      </c>
      <c r="C890" s="136">
        <v>338</v>
      </c>
      <c r="D890" s="136">
        <v>345.75</v>
      </c>
      <c r="E890" s="136">
        <v>333.5</v>
      </c>
      <c r="F890" s="136" t="s">
        <v>1683</v>
      </c>
      <c r="G890" s="139">
        <v>1E-3</v>
      </c>
      <c r="H890" s="140" t="str">
        <f t="shared" si="16"/>
        <v>5</v>
      </c>
    </row>
    <row r="891" spans="1:8" x14ac:dyDescent="0.3">
      <c r="A891" s="136" t="s">
        <v>1684</v>
      </c>
      <c r="B891" s="144">
        <v>338.05</v>
      </c>
      <c r="C891" s="136">
        <v>344.6</v>
      </c>
      <c r="D891" s="136">
        <v>344.6</v>
      </c>
      <c r="E891" s="136">
        <v>336</v>
      </c>
      <c r="F891" s="136" t="s">
        <v>1685</v>
      </c>
      <c r="G891" s="142">
        <v>-1.21E-2</v>
      </c>
      <c r="H891" s="140" t="str">
        <f t="shared" si="16"/>
        <v>4</v>
      </c>
    </row>
    <row r="892" spans="1:8" x14ac:dyDescent="0.3">
      <c r="A892" s="136" t="s">
        <v>1686</v>
      </c>
      <c r="B892" s="143">
        <v>342.2</v>
      </c>
      <c r="C892" s="136">
        <v>345.95</v>
      </c>
      <c r="D892" s="136">
        <v>353.1</v>
      </c>
      <c r="E892" s="136">
        <v>325.25</v>
      </c>
      <c r="F892" s="136" t="s">
        <v>1687</v>
      </c>
      <c r="G892" s="139">
        <v>1.7500000000000002E-2</v>
      </c>
      <c r="H892" s="140" t="str">
        <f t="shared" si="16"/>
        <v>1</v>
      </c>
    </row>
    <row r="893" spans="1:8" x14ac:dyDescent="0.3">
      <c r="A893" s="136" t="s">
        <v>1688</v>
      </c>
      <c r="B893" s="143">
        <v>336.3</v>
      </c>
      <c r="C893" s="136">
        <v>315</v>
      </c>
      <c r="D893" s="136">
        <v>336.3</v>
      </c>
      <c r="E893" s="136">
        <v>305.60000000000002</v>
      </c>
      <c r="F893" s="136" t="s">
        <v>325</v>
      </c>
      <c r="G893" s="139">
        <v>0.05</v>
      </c>
      <c r="H893" s="140" t="str">
        <f t="shared" si="16"/>
        <v>1</v>
      </c>
    </row>
    <row r="894" spans="1:8" x14ac:dyDescent="0.3">
      <c r="A894" s="136" t="s">
        <v>1689</v>
      </c>
      <c r="B894" s="144">
        <v>320.3</v>
      </c>
      <c r="C894" s="136">
        <v>337.4</v>
      </c>
      <c r="D894" s="136">
        <v>340</v>
      </c>
      <c r="E894" s="136">
        <v>320</v>
      </c>
      <c r="F894" s="136" t="s">
        <v>1690</v>
      </c>
      <c r="G894" s="142">
        <v>-4.6699999999999998E-2</v>
      </c>
      <c r="H894" s="140" t="str">
        <f t="shared" si="16"/>
        <v>8</v>
      </c>
    </row>
    <row r="895" spans="1:8" x14ac:dyDescent="0.3">
      <c r="A895" s="136" t="s">
        <v>1691</v>
      </c>
      <c r="B895" s="144">
        <v>336</v>
      </c>
      <c r="C895" s="136">
        <v>345</v>
      </c>
      <c r="D895" s="136">
        <v>346.95</v>
      </c>
      <c r="E895" s="136">
        <v>332.55</v>
      </c>
      <c r="F895" s="136" t="s">
        <v>1692</v>
      </c>
      <c r="G895" s="142">
        <v>-3.27E-2</v>
      </c>
      <c r="H895" s="140" t="str">
        <f t="shared" si="16"/>
        <v>5</v>
      </c>
    </row>
    <row r="896" spans="1:8" x14ac:dyDescent="0.3">
      <c r="A896" s="136" t="s">
        <v>1693</v>
      </c>
      <c r="B896" s="144">
        <v>347.35</v>
      </c>
      <c r="C896" s="136">
        <v>352.1</v>
      </c>
      <c r="D896" s="136">
        <v>354.5</v>
      </c>
      <c r="E896" s="136">
        <v>345</v>
      </c>
      <c r="F896" s="136" t="s">
        <v>1694</v>
      </c>
      <c r="G896" s="142">
        <v>-7.4000000000000003E-3</v>
      </c>
      <c r="H896" s="140" t="str">
        <f t="shared" si="16"/>
        <v>4</v>
      </c>
    </row>
    <row r="897" spans="1:8" x14ac:dyDescent="0.3">
      <c r="A897" s="136" t="s">
        <v>1695</v>
      </c>
      <c r="B897" s="143">
        <v>349.95</v>
      </c>
      <c r="C897" s="136">
        <v>349</v>
      </c>
      <c r="D897" s="136">
        <v>362.9</v>
      </c>
      <c r="E897" s="136">
        <v>348</v>
      </c>
      <c r="F897" s="136" t="s">
        <v>1696</v>
      </c>
      <c r="G897" s="139">
        <v>7.6E-3</v>
      </c>
      <c r="H897" s="140" t="str">
        <f t="shared" si="16"/>
        <v>8</v>
      </c>
    </row>
    <row r="898" spans="1:8" x14ac:dyDescent="0.3">
      <c r="A898" s="136" t="s">
        <v>1697</v>
      </c>
      <c r="B898" s="144">
        <v>347.3</v>
      </c>
      <c r="C898" s="136">
        <v>352.3</v>
      </c>
      <c r="D898" s="136">
        <v>354.75</v>
      </c>
      <c r="E898" s="136">
        <v>344.3</v>
      </c>
      <c r="F898" s="136" t="s">
        <v>1698</v>
      </c>
      <c r="G898" s="142">
        <v>-2.8999999999999998E-3</v>
      </c>
      <c r="H898" s="140" t="str">
        <f t="shared" si="16"/>
        <v>5</v>
      </c>
    </row>
    <row r="899" spans="1:8" x14ac:dyDescent="0.3">
      <c r="A899" s="136" t="s">
        <v>1699</v>
      </c>
      <c r="B899" s="144">
        <v>348.3</v>
      </c>
      <c r="C899" s="136">
        <v>353</v>
      </c>
      <c r="D899" s="136">
        <v>359.95</v>
      </c>
      <c r="E899" s="136">
        <v>338.05</v>
      </c>
      <c r="F899" s="136" t="s">
        <v>1700</v>
      </c>
      <c r="G899" s="142">
        <v>-1.7600000000000001E-2</v>
      </c>
      <c r="H899" s="140" t="str">
        <f t="shared" ref="H899:H962" si="17">LEFT(F899,1)</f>
        <v>9</v>
      </c>
    </row>
    <row r="900" spans="1:8" x14ac:dyDescent="0.3">
      <c r="A900" s="136" t="s">
        <v>1701</v>
      </c>
      <c r="B900" s="143">
        <v>354.55</v>
      </c>
      <c r="C900" s="136">
        <v>348</v>
      </c>
      <c r="D900" s="136">
        <v>365.5</v>
      </c>
      <c r="E900" s="136">
        <v>346.15</v>
      </c>
      <c r="F900" s="136" t="s">
        <v>114</v>
      </c>
      <c r="G900" s="139">
        <v>1.8499999999999999E-2</v>
      </c>
      <c r="H900" s="140" t="str">
        <f t="shared" si="17"/>
        <v>1</v>
      </c>
    </row>
    <row r="901" spans="1:8" x14ac:dyDescent="0.3">
      <c r="A901" s="136" t="s">
        <v>1702</v>
      </c>
      <c r="B901" s="144">
        <v>348.1</v>
      </c>
      <c r="C901" s="136">
        <v>364</v>
      </c>
      <c r="D901" s="136">
        <v>364.75</v>
      </c>
      <c r="E901" s="136">
        <v>346.75</v>
      </c>
      <c r="F901" s="136" t="s">
        <v>1703</v>
      </c>
      <c r="G901" s="142">
        <v>-4.5600000000000002E-2</v>
      </c>
      <c r="H901" s="140" t="str">
        <f t="shared" si="17"/>
        <v>8</v>
      </c>
    </row>
    <row r="902" spans="1:8" x14ac:dyDescent="0.3">
      <c r="A902" s="136" t="s">
        <v>1704</v>
      </c>
      <c r="B902" s="144">
        <v>364.75</v>
      </c>
      <c r="C902" s="136">
        <v>381</v>
      </c>
      <c r="D902" s="136">
        <v>382.65</v>
      </c>
      <c r="E902" s="136">
        <v>361.6</v>
      </c>
      <c r="F902" s="136" t="s">
        <v>1705</v>
      </c>
      <c r="G902" s="142">
        <v>-1.7000000000000001E-2</v>
      </c>
      <c r="H902" s="140" t="str">
        <f t="shared" si="17"/>
        <v>8</v>
      </c>
    </row>
    <row r="903" spans="1:8" x14ac:dyDescent="0.3">
      <c r="A903" s="136" t="s">
        <v>1706</v>
      </c>
      <c r="B903" s="144">
        <v>371.05</v>
      </c>
      <c r="C903" s="136">
        <v>365</v>
      </c>
      <c r="D903" s="136">
        <v>384.45</v>
      </c>
      <c r="E903" s="136">
        <v>356.65</v>
      </c>
      <c r="F903" s="136" t="s">
        <v>771</v>
      </c>
      <c r="G903" s="142">
        <v>-6.7999999999999996E-3</v>
      </c>
      <c r="H903" s="140" t="str">
        <f t="shared" si="17"/>
        <v>1</v>
      </c>
    </row>
    <row r="904" spans="1:8" x14ac:dyDescent="0.3">
      <c r="A904" s="136" t="s">
        <v>1707</v>
      </c>
      <c r="B904" s="144">
        <v>373.6</v>
      </c>
      <c r="C904" s="136">
        <v>385</v>
      </c>
      <c r="D904" s="136">
        <v>393</v>
      </c>
      <c r="E904" s="136">
        <v>373.45</v>
      </c>
      <c r="F904" s="136" t="s">
        <v>103</v>
      </c>
      <c r="G904" s="142">
        <v>-4.9599999999999998E-2</v>
      </c>
      <c r="H904" s="140" t="str">
        <f t="shared" si="17"/>
        <v>2</v>
      </c>
    </row>
    <row r="905" spans="1:8" x14ac:dyDescent="0.3">
      <c r="A905" s="136" t="s">
        <v>1708</v>
      </c>
      <c r="B905" s="144">
        <v>393.1</v>
      </c>
      <c r="C905" s="136">
        <v>410</v>
      </c>
      <c r="D905" s="136">
        <v>424.85</v>
      </c>
      <c r="E905" s="136">
        <v>393.1</v>
      </c>
      <c r="F905" s="136" t="s">
        <v>1709</v>
      </c>
      <c r="G905" s="142">
        <v>-4.99E-2</v>
      </c>
      <c r="H905" s="140" t="str">
        <f t="shared" si="17"/>
        <v>2</v>
      </c>
    </row>
    <row r="906" spans="1:8" x14ac:dyDescent="0.3">
      <c r="A906" s="136" t="s">
        <v>1710</v>
      </c>
      <c r="B906" s="143">
        <v>413.75</v>
      </c>
      <c r="C906" s="136">
        <v>400.4</v>
      </c>
      <c r="D906" s="136">
        <v>414.25</v>
      </c>
      <c r="E906" s="136">
        <v>376</v>
      </c>
      <c r="F906" s="136" t="s">
        <v>1711</v>
      </c>
      <c r="G906" s="139">
        <v>4.87E-2</v>
      </c>
      <c r="H906" s="140" t="str">
        <f t="shared" si="17"/>
        <v>5</v>
      </c>
    </row>
    <row r="907" spans="1:8" x14ac:dyDescent="0.3">
      <c r="A907" s="136" t="s">
        <v>1712</v>
      </c>
      <c r="B907" s="143">
        <v>394.55</v>
      </c>
      <c r="C907" s="136">
        <v>394.55</v>
      </c>
      <c r="D907" s="136">
        <v>394.55</v>
      </c>
      <c r="E907" s="136">
        <v>362.25</v>
      </c>
      <c r="F907" s="136" t="s">
        <v>1713</v>
      </c>
      <c r="G907" s="139">
        <v>4.99E-2</v>
      </c>
      <c r="H907" s="140" t="str">
        <f t="shared" si="17"/>
        <v>5</v>
      </c>
    </row>
    <row r="908" spans="1:8" x14ac:dyDescent="0.3">
      <c r="A908" s="136" t="s">
        <v>1714</v>
      </c>
      <c r="B908" s="143">
        <v>375.8</v>
      </c>
      <c r="C908" s="136">
        <v>375.8</v>
      </c>
      <c r="D908" s="136">
        <v>375.8</v>
      </c>
      <c r="E908" s="136">
        <v>375.8</v>
      </c>
      <c r="F908" s="136" t="s">
        <v>1715</v>
      </c>
      <c r="G908" s="139">
        <v>4.99E-2</v>
      </c>
      <c r="H908" s="140" t="str">
        <f t="shared" si="17"/>
        <v>1</v>
      </c>
    </row>
    <row r="909" spans="1:8" x14ac:dyDescent="0.3">
      <c r="A909" s="136" t="s">
        <v>1716</v>
      </c>
      <c r="B909" s="143">
        <v>357.95</v>
      </c>
      <c r="C909" s="136">
        <v>323.95</v>
      </c>
      <c r="D909" s="136">
        <v>357.95</v>
      </c>
      <c r="E909" s="136">
        <v>323.95</v>
      </c>
      <c r="F909" s="136" t="s">
        <v>1717</v>
      </c>
      <c r="G909" s="139">
        <v>4.99E-2</v>
      </c>
      <c r="H909" s="140" t="str">
        <f t="shared" si="17"/>
        <v>3</v>
      </c>
    </row>
    <row r="910" spans="1:8" x14ac:dyDescent="0.3">
      <c r="A910" s="136" t="s">
        <v>1718</v>
      </c>
      <c r="B910" s="144">
        <v>340.95</v>
      </c>
      <c r="C910" s="136">
        <v>340.95</v>
      </c>
      <c r="D910" s="136">
        <v>340.95</v>
      </c>
      <c r="E910" s="136">
        <v>340.95</v>
      </c>
      <c r="F910" s="136" t="s">
        <v>1719</v>
      </c>
      <c r="G910" s="142">
        <v>-4.99E-2</v>
      </c>
      <c r="H910" s="140" t="str">
        <f t="shared" si="17"/>
        <v>8</v>
      </c>
    </row>
    <row r="911" spans="1:8" x14ac:dyDescent="0.3">
      <c r="A911" s="136" t="s">
        <v>1720</v>
      </c>
      <c r="B911" s="144">
        <v>358.85</v>
      </c>
      <c r="C911" s="136">
        <v>358.85</v>
      </c>
      <c r="D911" s="136">
        <v>358.85</v>
      </c>
      <c r="E911" s="136">
        <v>358.85</v>
      </c>
      <c r="F911" s="136" t="s">
        <v>1721</v>
      </c>
      <c r="G911" s="142">
        <v>-4.99E-2</v>
      </c>
      <c r="H911" s="140" t="str">
        <f t="shared" si="17"/>
        <v>1</v>
      </c>
    </row>
    <row r="912" spans="1:8" x14ac:dyDescent="0.3">
      <c r="A912" s="136" t="s">
        <v>1722</v>
      </c>
      <c r="B912" s="144">
        <v>377.7</v>
      </c>
      <c r="C912" s="136">
        <v>377.7</v>
      </c>
      <c r="D912" s="136">
        <v>377.7</v>
      </c>
      <c r="E912" s="136">
        <v>377.7</v>
      </c>
      <c r="F912" s="136" t="s">
        <v>1723</v>
      </c>
      <c r="G912" s="142">
        <v>-4.99E-2</v>
      </c>
      <c r="H912" s="140" t="str">
        <f t="shared" si="17"/>
        <v>9</v>
      </c>
    </row>
    <row r="913" spans="1:8" x14ac:dyDescent="0.3">
      <c r="A913" s="136" t="s">
        <v>1724</v>
      </c>
      <c r="B913" s="144">
        <v>397.55</v>
      </c>
      <c r="C913" s="136">
        <v>397.55</v>
      </c>
      <c r="D913" s="136">
        <v>397.55</v>
      </c>
      <c r="E913" s="136">
        <v>397.55</v>
      </c>
      <c r="F913" s="136" t="s">
        <v>1725</v>
      </c>
      <c r="G913" s="142">
        <v>-4.99E-2</v>
      </c>
      <c r="H913" s="140" t="str">
        <f t="shared" si="17"/>
        <v>1</v>
      </c>
    </row>
    <row r="914" spans="1:8" x14ac:dyDescent="0.3">
      <c r="A914" s="136" t="s">
        <v>1726</v>
      </c>
      <c r="B914" s="144">
        <v>418.45</v>
      </c>
      <c r="C914" s="136">
        <v>418.45</v>
      </c>
      <c r="D914" s="136">
        <v>418.45</v>
      </c>
      <c r="E914" s="136">
        <v>418.45</v>
      </c>
      <c r="F914" s="136" t="s">
        <v>1727</v>
      </c>
      <c r="G914" s="142">
        <v>-4.99E-2</v>
      </c>
      <c r="H914" s="140" t="str">
        <f t="shared" si="17"/>
        <v>1</v>
      </c>
    </row>
    <row r="915" spans="1:8" x14ac:dyDescent="0.3">
      <c r="A915" s="136" t="s">
        <v>1728</v>
      </c>
      <c r="B915" s="144">
        <v>440.45</v>
      </c>
      <c r="C915" s="136">
        <v>486.75</v>
      </c>
      <c r="D915" s="136">
        <v>486.75</v>
      </c>
      <c r="E915" s="136">
        <v>440.45</v>
      </c>
      <c r="F915" s="136" t="s">
        <v>1729</v>
      </c>
      <c r="G915" s="142">
        <v>-4.99E-2</v>
      </c>
      <c r="H915" s="140" t="str">
        <f t="shared" si="17"/>
        <v>4</v>
      </c>
    </row>
    <row r="916" spans="1:8" x14ac:dyDescent="0.3">
      <c r="A916" s="136" t="s">
        <v>1730</v>
      </c>
      <c r="B916" s="143">
        <v>463.6</v>
      </c>
      <c r="C916" s="136">
        <v>463.7</v>
      </c>
      <c r="D916" s="136">
        <v>463.7</v>
      </c>
      <c r="E916" s="136">
        <v>455.25</v>
      </c>
      <c r="F916" s="136" t="s">
        <v>319</v>
      </c>
      <c r="G916" s="139">
        <v>4.9700000000000001E-2</v>
      </c>
      <c r="H916" s="140" t="str">
        <f t="shared" si="17"/>
        <v>4</v>
      </c>
    </row>
    <row r="917" spans="1:8" x14ac:dyDescent="0.3">
      <c r="A917" s="136" t="s">
        <v>1731</v>
      </c>
      <c r="B917" s="143">
        <v>441.65</v>
      </c>
      <c r="C917" s="136">
        <v>441.65</v>
      </c>
      <c r="D917" s="136">
        <v>441.65</v>
      </c>
      <c r="E917" s="136">
        <v>439</v>
      </c>
      <c r="F917" s="136" t="s">
        <v>897</v>
      </c>
      <c r="G917" s="139">
        <v>4.99E-2</v>
      </c>
      <c r="H917" s="140" t="str">
        <f t="shared" si="17"/>
        <v>1</v>
      </c>
    </row>
    <row r="918" spans="1:8" x14ac:dyDescent="0.3">
      <c r="A918" s="136" t="s">
        <v>1732</v>
      </c>
      <c r="B918" s="143">
        <v>420.65</v>
      </c>
      <c r="C918" s="136">
        <v>419.95</v>
      </c>
      <c r="D918" s="136">
        <v>420.65</v>
      </c>
      <c r="E918" s="136">
        <v>413.65</v>
      </c>
      <c r="F918" s="136" t="s">
        <v>803</v>
      </c>
      <c r="G918" s="139">
        <v>4.99E-2</v>
      </c>
      <c r="H918" s="140" t="str">
        <f t="shared" si="17"/>
        <v>2</v>
      </c>
    </row>
    <row r="919" spans="1:8" x14ac:dyDescent="0.3">
      <c r="A919" s="136" t="s">
        <v>1733</v>
      </c>
      <c r="B919" s="143">
        <v>400.65</v>
      </c>
      <c r="C919" s="136">
        <v>400.65</v>
      </c>
      <c r="D919" s="136">
        <v>400.65</v>
      </c>
      <c r="E919" s="136">
        <v>391.1</v>
      </c>
      <c r="F919" s="136" t="s">
        <v>1734</v>
      </c>
      <c r="G919" s="139">
        <v>4.99E-2</v>
      </c>
      <c r="H919" s="140" t="str">
        <f t="shared" si="17"/>
        <v>2</v>
      </c>
    </row>
    <row r="920" spans="1:8" x14ac:dyDescent="0.3">
      <c r="A920" s="136" t="s">
        <v>1735</v>
      </c>
      <c r="B920" s="143">
        <v>381.6</v>
      </c>
      <c r="C920" s="136">
        <v>371.5</v>
      </c>
      <c r="D920" s="136">
        <v>381.6</v>
      </c>
      <c r="E920" s="136">
        <v>370</v>
      </c>
      <c r="F920" s="136" t="s">
        <v>1736</v>
      </c>
      <c r="G920" s="139">
        <v>4.99E-2</v>
      </c>
      <c r="H920" s="140" t="str">
        <f t="shared" si="17"/>
        <v>9</v>
      </c>
    </row>
    <row r="921" spans="1:8" x14ac:dyDescent="0.3">
      <c r="A921" s="136" t="s">
        <v>1737</v>
      </c>
      <c r="B921" s="143">
        <v>363.45</v>
      </c>
      <c r="C921" s="136">
        <v>360.2</v>
      </c>
      <c r="D921" s="136">
        <v>363.45</v>
      </c>
      <c r="E921" s="136">
        <v>350</v>
      </c>
      <c r="F921" s="136" t="s">
        <v>479</v>
      </c>
      <c r="G921" s="139">
        <v>0.05</v>
      </c>
      <c r="H921" s="140" t="str">
        <f t="shared" si="17"/>
        <v>3</v>
      </c>
    </row>
    <row r="922" spans="1:8" x14ac:dyDescent="0.3">
      <c r="A922" s="136" t="s">
        <v>1738</v>
      </c>
      <c r="B922" s="143">
        <v>346.15</v>
      </c>
      <c r="C922" s="136">
        <v>344.85</v>
      </c>
      <c r="D922" s="136">
        <v>351</v>
      </c>
      <c r="E922" s="136">
        <v>338</v>
      </c>
      <c r="F922" s="136" t="s">
        <v>1615</v>
      </c>
      <c r="G922" s="139">
        <v>2.9000000000000001E-2</v>
      </c>
      <c r="H922" s="140" t="str">
        <f t="shared" si="17"/>
        <v>2</v>
      </c>
    </row>
    <row r="923" spans="1:8" x14ac:dyDescent="0.3">
      <c r="A923" s="136" t="s">
        <v>1739</v>
      </c>
      <c r="B923" s="143">
        <v>336.4</v>
      </c>
      <c r="C923" s="136">
        <v>315.45</v>
      </c>
      <c r="D923" s="136">
        <v>339.95</v>
      </c>
      <c r="E923" s="136">
        <v>315.45</v>
      </c>
      <c r="F923" s="136" t="s">
        <v>1740</v>
      </c>
      <c r="G923" s="139">
        <v>1.3100000000000001E-2</v>
      </c>
      <c r="H923" s="140" t="str">
        <f t="shared" si="17"/>
        <v>2</v>
      </c>
    </row>
    <row r="924" spans="1:8" x14ac:dyDescent="0.3">
      <c r="A924" s="136" t="s">
        <v>1741</v>
      </c>
      <c r="B924" s="143">
        <v>332.05</v>
      </c>
      <c r="C924" s="136">
        <v>344.6</v>
      </c>
      <c r="D924" s="136">
        <v>344.6</v>
      </c>
      <c r="E924" s="136">
        <v>315.3</v>
      </c>
      <c r="F924" s="136" t="s">
        <v>1742</v>
      </c>
      <c r="G924" s="139">
        <v>1.17E-2</v>
      </c>
      <c r="H924" s="140" t="str">
        <f t="shared" si="17"/>
        <v>5</v>
      </c>
    </row>
    <row r="925" spans="1:8" x14ac:dyDescent="0.3">
      <c r="A925" s="136" t="s">
        <v>1743</v>
      </c>
      <c r="B925" s="143">
        <v>328.2</v>
      </c>
      <c r="C925" s="136">
        <v>328.2</v>
      </c>
      <c r="D925" s="136">
        <v>328.2</v>
      </c>
      <c r="E925" s="136">
        <v>328.2</v>
      </c>
      <c r="F925" s="136" t="s">
        <v>1744</v>
      </c>
      <c r="G925" s="139">
        <v>4.99E-2</v>
      </c>
      <c r="H925" s="140" t="str">
        <f t="shared" si="17"/>
        <v>4</v>
      </c>
    </row>
    <row r="926" spans="1:8" x14ac:dyDescent="0.3">
      <c r="A926" s="136" t="s">
        <v>1745</v>
      </c>
      <c r="B926" s="143">
        <v>312.60000000000002</v>
      </c>
      <c r="C926" s="136">
        <v>312.60000000000002</v>
      </c>
      <c r="D926" s="136">
        <v>312.60000000000002</v>
      </c>
      <c r="E926" s="136">
        <v>308.89999999999998</v>
      </c>
      <c r="F926" s="136" t="s">
        <v>558</v>
      </c>
      <c r="G926" s="139">
        <v>4.99E-2</v>
      </c>
      <c r="H926" s="140" t="str">
        <f t="shared" si="17"/>
        <v>1</v>
      </c>
    </row>
    <row r="927" spans="1:8" x14ac:dyDescent="0.3">
      <c r="A927" s="136" t="s">
        <v>1746</v>
      </c>
      <c r="B927" s="143">
        <v>297.75</v>
      </c>
      <c r="C927" s="136">
        <v>288.35000000000002</v>
      </c>
      <c r="D927" s="136">
        <v>298.45</v>
      </c>
      <c r="E927" s="136">
        <v>283.2</v>
      </c>
      <c r="F927" s="136" t="s">
        <v>731</v>
      </c>
      <c r="G927" s="139">
        <v>4.7500000000000001E-2</v>
      </c>
      <c r="H927" s="140" t="str">
        <f t="shared" si="17"/>
        <v>1</v>
      </c>
    </row>
    <row r="928" spans="1:8" x14ac:dyDescent="0.3">
      <c r="A928" s="136" t="s">
        <v>1747</v>
      </c>
      <c r="B928" s="143">
        <v>284.25</v>
      </c>
      <c r="C928" s="136">
        <v>274</v>
      </c>
      <c r="D928" s="136">
        <v>286</v>
      </c>
      <c r="E928" s="136">
        <v>271.14999999999998</v>
      </c>
      <c r="F928" s="136" t="s">
        <v>345</v>
      </c>
      <c r="G928" s="139">
        <v>3.7400000000000003E-2</v>
      </c>
      <c r="H928" s="140" t="str">
        <f t="shared" si="17"/>
        <v>1</v>
      </c>
    </row>
    <row r="929" spans="1:8" x14ac:dyDescent="0.3">
      <c r="A929" s="136" t="s">
        <v>1748</v>
      </c>
      <c r="B929" s="143">
        <v>274</v>
      </c>
      <c r="C929" s="136">
        <v>274.89999999999998</v>
      </c>
      <c r="D929" s="136">
        <v>282.60000000000002</v>
      </c>
      <c r="E929" s="136">
        <v>263.5</v>
      </c>
      <c r="F929" s="136" t="s">
        <v>405</v>
      </c>
      <c r="G929" s="139">
        <v>5.0000000000000001E-4</v>
      </c>
      <c r="H929" s="140" t="str">
        <f t="shared" si="17"/>
        <v>1</v>
      </c>
    </row>
    <row r="930" spans="1:8" x14ac:dyDescent="0.3">
      <c r="A930" s="136" t="s">
        <v>1749</v>
      </c>
      <c r="B930" s="143">
        <v>273.85000000000002</v>
      </c>
      <c r="C930" s="136">
        <v>287.39999999999998</v>
      </c>
      <c r="D930" s="136">
        <v>287.39999999999998</v>
      </c>
      <c r="E930" s="136">
        <v>261.2</v>
      </c>
      <c r="F930" s="136" t="s">
        <v>1750</v>
      </c>
      <c r="G930" s="139">
        <v>4.0000000000000002E-4</v>
      </c>
      <c r="H930" s="140" t="str">
        <f t="shared" si="17"/>
        <v>1</v>
      </c>
    </row>
    <row r="931" spans="1:8" x14ac:dyDescent="0.3">
      <c r="A931" s="136" t="s">
        <v>1751</v>
      </c>
      <c r="B931" s="143">
        <v>273.75</v>
      </c>
      <c r="C931" s="136">
        <v>269</v>
      </c>
      <c r="D931" s="136">
        <v>273.75</v>
      </c>
      <c r="E931" s="136">
        <v>264.05</v>
      </c>
      <c r="F931" s="136" t="s">
        <v>1752</v>
      </c>
      <c r="G931" s="139">
        <v>4.99E-2</v>
      </c>
      <c r="H931" s="140" t="str">
        <f t="shared" si="17"/>
        <v>3</v>
      </c>
    </row>
    <row r="932" spans="1:8" x14ac:dyDescent="0.3">
      <c r="A932" s="136" t="s">
        <v>1753</v>
      </c>
      <c r="B932" s="143">
        <v>260.75</v>
      </c>
      <c r="C932" s="136">
        <v>253.9</v>
      </c>
      <c r="D932" s="136">
        <v>261</v>
      </c>
      <c r="E932" s="136">
        <v>251.5</v>
      </c>
      <c r="F932" s="136" t="s">
        <v>1754</v>
      </c>
      <c r="G932" s="139">
        <v>4.8899999999999999E-2</v>
      </c>
      <c r="H932" s="140" t="str">
        <f t="shared" si="17"/>
        <v>8</v>
      </c>
    </row>
    <row r="933" spans="1:8" x14ac:dyDescent="0.3">
      <c r="A933" s="136" t="s">
        <v>1755</v>
      </c>
      <c r="B933" s="143">
        <v>248.6</v>
      </c>
      <c r="C933" s="136">
        <v>246</v>
      </c>
      <c r="D933" s="136">
        <v>249.8</v>
      </c>
      <c r="E933" s="136">
        <v>246</v>
      </c>
      <c r="F933" s="136" t="s">
        <v>1756</v>
      </c>
      <c r="G933" s="139">
        <v>1.06E-2</v>
      </c>
      <c r="H933" s="140" t="str">
        <f t="shared" si="17"/>
        <v>2</v>
      </c>
    </row>
    <row r="934" spans="1:8" x14ac:dyDescent="0.3">
      <c r="A934" s="136" t="s">
        <v>1757</v>
      </c>
      <c r="B934" s="143">
        <v>246</v>
      </c>
      <c r="C934" s="136">
        <v>242.6</v>
      </c>
      <c r="D934" s="136">
        <v>251.7</v>
      </c>
      <c r="E934" s="136">
        <v>240.3</v>
      </c>
      <c r="F934" s="136" t="s">
        <v>1758</v>
      </c>
      <c r="G934" s="139">
        <v>1.4E-2</v>
      </c>
      <c r="H934" s="140" t="str">
        <f t="shared" si="17"/>
        <v>4</v>
      </c>
    </row>
    <row r="935" spans="1:8" x14ac:dyDescent="0.3">
      <c r="A935" s="136" t="s">
        <v>1759</v>
      </c>
      <c r="B935" s="143">
        <v>242.6</v>
      </c>
      <c r="C935" s="136">
        <v>240</v>
      </c>
      <c r="D935" s="136">
        <v>243.2</v>
      </c>
      <c r="E935" s="136">
        <v>237.05</v>
      </c>
      <c r="F935" s="136" t="s">
        <v>1760</v>
      </c>
      <c r="G935" s="139">
        <v>1.1299999999999999E-2</v>
      </c>
      <c r="H935" s="140" t="str">
        <f t="shared" si="17"/>
        <v>3</v>
      </c>
    </row>
    <row r="936" spans="1:8" x14ac:dyDescent="0.3">
      <c r="A936" s="136" t="s">
        <v>1761</v>
      </c>
      <c r="B936" s="143">
        <v>239.9</v>
      </c>
      <c r="C936" s="136">
        <v>240</v>
      </c>
      <c r="D936" s="136">
        <v>243.95</v>
      </c>
      <c r="E936" s="136">
        <v>236.5</v>
      </c>
      <c r="F936" s="136" t="s">
        <v>1762</v>
      </c>
      <c r="G936" s="139">
        <v>1E-3</v>
      </c>
      <c r="H936" s="140" t="str">
        <f t="shared" si="17"/>
        <v>2</v>
      </c>
    </row>
    <row r="937" spans="1:8" x14ac:dyDescent="0.3">
      <c r="A937" s="136" t="s">
        <v>1763</v>
      </c>
      <c r="B937" s="143">
        <v>239.65</v>
      </c>
      <c r="C937" s="136">
        <v>237</v>
      </c>
      <c r="D937" s="136">
        <v>242</v>
      </c>
      <c r="E937" s="136">
        <v>232</v>
      </c>
      <c r="F937" s="136" t="s">
        <v>1764</v>
      </c>
      <c r="G937" s="139">
        <v>1.9400000000000001E-2</v>
      </c>
      <c r="H937" s="140" t="str">
        <f t="shared" si="17"/>
        <v>4</v>
      </c>
    </row>
    <row r="938" spans="1:8" x14ac:dyDescent="0.3">
      <c r="A938" s="136" t="s">
        <v>1765</v>
      </c>
      <c r="B938" s="143">
        <v>235.1</v>
      </c>
      <c r="C938" s="136">
        <v>233.95</v>
      </c>
      <c r="D938" s="136">
        <v>244.35</v>
      </c>
      <c r="E938" s="136">
        <v>233</v>
      </c>
      <c r="F938" s="136" t="s">
        <v>1766</v>
      </c>
      <c r="G938" s="139">
        <v>1.6999999999999999E-3</v>
      </c>
      <c r="H938" s="140" t="str">
        <f t="shared" si="17"/>
        <v>3</v>
      </c>
    </row>
    <row r="939" spans="1:8" x14ac:dyDescent="0.3">
      <c r="A939" s="136" t="s">
        <v>1767</v>
      </c>
      <c r="B939" s="143">
        <v>234.7</v>
      </c>
      <c r="C939" s="136">
        <v>231</v>
      </c>
      <c r="D939" s="136">
        <v>235.5</v>
      </c>
      <c r="E939" s="136">
        <v>227</v>
      </c>
      <c r="F939" s="136" t="s">
        <v>1768</v>
      </c>
      <c r="G939" s="139">
        <v>4.4999999999999997E-3</v>
      </c>
      <c r="H939" s="140" t="str">
        <f t="shared" si="17"/>
        <v>3</v>
      </c>
    </row>
    <row r="940" spans="1:8" x14ac:dyDescent="0.3">
      <c r="A940" s="136" t="s">
        <v>1769</v>
      </c>
      <c r="B940" s="143">
        <v>233.65</v>
      </c>
      <c r="C940" s="136">
        <v>230</v>
      </c>
      <c r="D940" s="136">
        <v>235.05</v>
      </c>
      <c r="E940" s="136">
        <v>230</v>
      </c>
      <c r="F940" s="136" t="s">
        <v>1770</v>
      </c>
      <c r="G940" s="139">
        <v>1.9199999999999998E-2</v>
      </c>
      <c r="H940" s="140" t="str">
        <f t="shared" si="17"/>
        <v>4</v>
      </c>
    </row>
    <row r="941" spans="1:8" x14ac:dyDescent="0.3">
      <c r="A941" s="136" t="s">
        <v>1771</v>
      </c>
      <c r="B941" s="144">
        <v>229.25</v>
      </c>
      <c r="C941" s="136">
        <v>229</v>
      </c>
      <c r="D941" s="136">
        <v>235</v>
      </c>
      <c r="E941" s="136">
        <v>218.75</v>
      </c>
      <c r="F941" s="136" t="s">
        <v>1772</v>
      </c>
      <c r="G941" s="142">
        <v>-4.3E-3</v>
      </c>
      <c r="H941" s="140" t="str">
        <f t="shared" si="17"/>
        <v>6</v>
      </c>
    </row>
    <row r="942" spans="1:8" x14ac:dyDescent="0.3">
      <c r="A942" s="136" t="s">
        <v>1773</v>
      </c>
      <c r="B942" s="143">
        <v>230.25</v>
      </c>
      <c r="C942" s="136">
        <v>228.6</v>
      </c>
      <c r="D942" s="136">
        <v>231.5</v>
      </c>
      <c r="E942" s="136">
        <v>225.7</v>
      </c>
      <c r="F942" s="136" t="s">
        <v>1774</v>
      </c>
      <c r="G942" s="139">
        <v>7.4000000000000003E-3</v>
      </c>
      <c r="H942" s="140" t="str">
        <f t="shared" si="17"/>
        <v>3</v>
      </c>
    </row>
    <row r="943" spans="1:8" x14ac:dyDescent="0.3">
      <c r="A943" s="136" t="s">
        <v>1775</v>
      </c>
      <c r="B943" s="144">
        <v>228.55</v>
      </c>
      <c r="C943" s="136">
        <v>229.4</v>
      </c>
      <c r="D943" s="136">
        <v>232.8</v>
      </c>
      <c r="E943" s="136">
        <v>220.55</v>
      </c>
      <c r="F943" s="136" t="s">
        <v>1776</v>
      </c>
      <c r="G943" s="142">
        <v>-1.06E-2</v>
      </c>
      <c r="H943" s="140" t="str">
        <f t="shared" si="17"/>
        <v>4</v>
      </c>
    </row>
    <row r="944" spans="1:8" x14ac:dyDescent="0.3">
      <c r="A944" s="136" t="s">
        <v>1777</v>
      </c>
      <c r="B944" s="143">
        <v>231</v>
      </c>
      <c r="C944" s="136">
        <v>233</v>
      </c>
      <c r="D944" s="136">
        <v>235.95</v>
      </c>
      <c r="E944" s="136">
        <v>228</v>
      </c>
      <c r="F944" s="136" t="s">
        <v>1778</v>
      </c>
      <c r="G944" s="139">
        <v>2.1899999999999999E-2</v>
      </c>
      <c r="H944" s="140" t="str">
        <f t="shared" si="17"/>
        <v>5</v>
      </c>
    </row>
    <row r="945" spans="1:8" x14ac:dyDescent="0.3">
      <c r="A945" s="136" t="s">
        <v>1779</v>
      </c>
      <c r="B945" s="143">
        <v>226.05</v>
      </c>
      <c r="C945" s="136">
        <v>222</v>
      </c>
      <c r="D945" s="136">
        <v>229.9</v>
      </c>
      <c r="E945" s="136">
        <v>219.1</v>
      </c>
      <c r="F945" s="136" t="s">
        <v>1780</v>
      </c>
      <c r="G945" s="139">
        <v>1.55E-2</v>
      </c>
      <c r="H945" s="140" t="str">
        <f t="shared" si="17"/>
        <v>6</v>
      </c>
    </row>
    <row r="946" spans="1:8" x14ac:dyDescent="0.3">
      <c r="A946" s="136" t="s">
        <v>1781</v>
      </c>
      <c r="B946" s="143">
        <v>222.6</v>
      </c>
      <c r="C946" s="136">
        <v>214.85</v>
      </c>
      <c r="D946" s="136">
        <v>222.85</v>
      </c>
      <c r="E946" s="136">
        <v>211</v>
      </c>
      <c r="F946" s="136" t="s">
        <v>172</v>
      </c>
      <c r="G946" s="139">
        <v>4.8800000000000003E-2</v>
      </c>
      <c r="H946" s="140" t="str">
        <f t="shared" si="17"/>
        <v>1</v>
      </c>
    </row>
    <row r="947" spans="1:8" x14ac:dyDescent="0.3">
      <c r="A947" s="136" t="s">
        <v>1782</v>
      </c>
      <c r="B947" s="143">
        <v>212.25</v>
      </c>
      <c r="C947" s="136">
        <v>211</v>
      </c>
      <c r="D947" s="136">
        <v>213.5</v>
      </c>
      <c r="E947" s="136">
        <v>208</v>
      </c>
      <c r="F947" s="136" t="s">
        <v>1783</v>
      </c>
      <c r="G947" s="139">
        <v>8.0999999999999996E-3</v>
      </c>
      <c r="H947" s="140" t="str">
        <f t="shared" si="17"/>
        <v>2</v>
      </c>
    </row>
    <row r="948" spans="1:8" x14ac:dyDescent="0.3">
      <c r="A948" s="136" t="s">
        <v>1784</v>
      </c>
      <c r="B948" s="144">
        <v>210.55</v>
      </c>
      <c r="C948" s="136">
        <v>207.45</v>
      </c>
      <c r="D948" s="136">
        <v>213</v>
      </c>
      <c r="E948" s="136">
        <v>206.5</v>
      </c>
      <c r="F948" s="136" t="s">
        <v>1785</v>
      </c>
      <c r="G948" s="142">
        <v>-6.1000000000000004E-3</v>
      </c>
      <c r="H948" s="140" t="str">
        <f t="shared" si="17"/>
        <v>1</v>
      </c>
    </row>
    <row r="949" spans="1:8" x14ac:dyDescent="0.3">
      <c r="A949" s="136" t="s">
        <v>1786</v>
      </c>
      <c r="B949" s="143">
        <v>211.85</v>
      </c>
      <c r="C949" s="136">
        <v>211</v>
      </c>
      <c r="D949" s="136">
        <v>214.2</v>
      </c>
      <c r="E949" s="136">
        <v>205.3</v>
      </c>
      <c r="F949" s="136" t="s">
        <v>1787</v>
      </c>
      <c r="G949" s="139">
        <v>5.0000000000000001E-3</v>
      </c>
      <c r="H949" s="140" t="str">
        <f t="shared" si="17"/>
        <v>6</v>
      </c>
    </row>
    <row r="950" spans="1:8" x14ac:dyDescent="0.3">
      <c r="A950" s="136" t="s">
        <v>1788</v>
      </c>
      <c r="B950" s="143">
        <v>210.8</v>
      </c>
      <c r="C950" s="136">
        <v>215</v>
      </c>
      <c r="D950" s="136">
        <v>216</v>
      </c>
      <c r="E950" s="136">
        <v>209.05</v>
      </c>
      <c r="F950" s="136" t="s">
        <v>1789</v>
      </c>
      <c r="G950" s="139">
        <v>6.0000000000000001E-3</v>
      </c>
      <c r="H950" s="140" t="str">
        <f t="shared" si="17"/>
        <v>5</v>
      </c>
    </row>
    <row r="951" spans="1:8" x14ac:dyDescent="0.3">
      <c r="A951" s="136" t="s">
        <v>1790</v>
      </c>
      <c r="B951" s="144">
        <v>209.55</v>
      </c>
      <c r="C951" s="136">
        <v>199.95</v>
      </c>
      <c r="D951" s="136">
        <v>218</v>
      </c>
      <c r="E951" s="136">
        <v>199.95</v>
      </c>
      <c r="F951" s="136" t="s">
        <v>98</v>
      </c>
      <c r="G951" s="142">
        <v>-4.3E-3</v>
      </c>
      <c r="H951" s="140" t="str">
        <f t="shared" si="17"/>
        <v>1</v>
      </c>
    </row>
    <row r="952" spans="1:8" x14ac:dyDescent="0.3">
      <c r="A952" s="136" t="s">
        <v>1791</v>
      </c>
      <c r="B952" s="143">
        <v>210.45</v>
      </c>
      <c r="C952" s="136">
        <v>211.1</v>
      </c>
      <c r="D952" s="136">
        <v>212.85</v>
      </c>
      <c r="E952" s="136">
        <v>208</v>
      </c>
      <c r="F952" s="136" t="s">
        <v>1792</v>
      </c>
      <c r="G952" s="139">
        <v>1.2E-2</v>
      </c>
      <c r="H952" s="140" t="str">
        <f t="shared" si="17"/>
        <v>4</v>
      </c>
    </row>
    <row r="953" spans="1:8" x14ac:dyDescent="0.3">
      <c r="A953" s="136" t="s">
        <v>1793</v>
      </c>
      <c r="B953" s="143">
        <v>207.95</v>
      </c>
      <c r="C953" s="136">
        <v>205</v>
      </c>
      <c r="D953" s="136">
        <v>209.4</v>
      </c>
      <c r="E953" s="136">
        <v>202.35</v>
      </c>
      <c r="F953" s="136" t="s">
        <v>1794</v>
      </c>
      <c r="G953" s="139">
        <v>2.1100000000000001E-2</v>
      </c>
      <c r="H953" s="140" t="str">
        <f t="shared" si="17"/>
        <v>4</v>
      </c>
    </row>
    <row r="954" spans="1:8" x14ac:dyDescent="0.3">
      <c r="A954" s="136" t="s">
        <v>1795</v>
      </c>
      <c r="B954" s="143">
        <v>203.65</v>
      </c>
      <c r="C954" s="136">
        <v>201</v>
      </c>
      <c r="D954" s="136">
        <v>204.65</v>
      </c>
      <c r="E954" s="136">
        <v>198.1</v>
      </c>
      <c r="F954" s="136" t="s">
        <v>1796</v>
      </c>
      <c r="G954" s="139">
        <v>1.4999999999999999E-2</v>
      </c>
      <c r="H954" s="140" t="str">
        <f t="shared" si="17"/>
        <v>3</v>
      </c>
    </row>
    <row r="955" spans="1:8" x14ac:dyDescent="0.3">
      <c r="A955" s="136" t="s">
        <v>1797</v>
      </c>
      <c r="B955" s="143">
        <v>200.65</v>
      </c>
      <c r="C955" s="136">
        <v>193</v>
      </c>
      <c r="D955" s="136">
        <v>201</v>
      </c>
      <c r="E955" s="136">
        <v>192</v>
      </c>
      <c r="F955" s="136" t="s">
        <v>1798</v>
      </c>
      <c r="G955" s="139">
        <v>2.4E-2</v>
      </c>
      <c r="H955" s="140" t="str">
        <f t="shared" si="17"/>
        <v>3</v>
      </c>
    </row>
    <row r="956" spans="1:8" x14ac:dyDescent="0.3">
      <c r="A956" s="136" t="s">
        <v>1799</v>
      </c>
      <c r="B956" s="144">
        <v>195.95</v>
      </c>
      <c r="C956" s="136">
        <v>199.1</v>
      </c>
      <c r="D956" s="136">
        <v>199.1</v>
      </c>
      <c r="E956" s="136">
        <v>194.9</v>
      </c>
      <c r="F956" s="136" t="s">
        <v>1800</v>
      </c>
      <c r="G956" s="142">
        <v>-2.0299999999999999E-2</v>
      </c>
      <c r="H956" s="140" t="str">
        <f t="shared" si="17"/>
        <v>2</v>
      </c>
    </row>
    <row r="957" spans="1:8" x14ac:dyDescent="0.3">
      <c r="A957" s="136" t="s">
        <v>1801</v>
      </c>
      <c r="B957" s="143">
        <v>200</v>
      </c>
      <c r="C957" s="136">
        <v>202.8</v>
      </c>
      <c r="D957" s="136">
        <v>202.8</v>
      </c>
      <c r="E957" s="136">
        <v>196</v>
      </c>
      <c r="F957" s="136" t="s">
        <v>1802</v>
      </c>
      <c r="G957" s="139">
        <v>1.4200000000000001E-2</v>
      </c>
      <c r="H957" s="140" t="str">
        <f t="shared" si="17"/>
        <v>5</v>
      </c>
    </row>
    <row r="958" spans="1:8" x14ac:dyDescent="0.3">
      <c r="A958" s="136" t="s">
        <v>1803</v>
      </c>
      <c r="B958" s="143">
        <v>197.2</v>
      </c>
      <c r="C958" s="136">
        <v>191.2</v>
      </c>
      <c r="D958" s="136">
        <v>198</v>
      </c>
      <c r="E958" s="136">
        <v>184.75</v>
      </c>
      <c r="F958" s="136" t="s">
        <v>1804</v>
      </c>
      <c r="G958" s="139">
        <v>3.0800000000000001E-2</v>
      </c>
      <c r="H958" s="140" t="str">
        <f t="shared" si="17"/>
        <v>5</v>
      </c>
    </row>
    <row r="959" spans="1:8" x14ac:dyDescent="0.3">
      <c r="A959" s="136" t="s">
        <v>1805</v>
      </c>
      <c r="B959" s="144">
        <v>191.3</v>
      </c>
      <c r="C959" s="136">
        <v>191</v>
      </c>
      <c r="D959" s="136">
        <v>195.9</v>
      </c>
      <c r="E959" s="136">
        <v>190.75</v>
      </c>
      <c r="F959" s="136" t="s">
        <v>1806</v>
      </c>
      <c r="G959" s="142">
        <v>-4.7100000000000003E-2</v>
      </c>
      <c r="H959" s="140" t="str">
        <f t="shared" si="17"/>
        <v>6</v>
      </c>
    </row>
    <row r="960" spans="1:8" x14ac:dyDescent="0.3">
      <c r="A960" s="136" t="s">
        <v>1807</v>
      </c>
      <c r="B960" s="143">
        <v>200.75</v>
      </c>
      <c r="C960" s="136">
        <v>200.05</v>
      </c>
      <c r="D960" s="136">
        <v>204.9</v>
      </c>
      <c r="E960" s="136">
        <v>197</v>
      </c>
      <c r="F960" s="136" t="s">
        <v>1808</v>
      </c>
      <c r="G960" s="139">
        <v>8.9999999999999993E-3</v>
      </c>
      <c r="H960" s="140" t="str">
        <f t="shared" si="17"/>
        <v>4</v>
      </c>
    </row>
    <row r="961" spans="1:8" x14ac:dyDescent="0.3">
      <c r="A961" s="136" t="s">
        <v>1809</v>
      </c>
      <c r="B961" s="143">
        <v>198.95</v>
      </c>
      <c r="C961" s="136">
        <v>199</v>
      </c>
      <c r="D961" s="136">
        <v>201</v>
      </c>
      <c r="E961" s="136">
        <v>197</v>
      </c>
      <c r="F961" s="136" t="s">
        <v>1810</v>
      </c>
      <c r="G961" s="139">
        <v>2.63E-2</v>
      </c>
      <c r="H961" s="140" t="str">
        <f t="shared" si="17"/>
        <v>4</v>
      </c>
    </row>
    <row r="962" spans="1:8" x14ac:dyDescent="0.3">
      <c r="A962" s="136" t="s">
        <v>1811</v>
      </c>
      <c r="B962" s="143">
        <v>193.85</v>
      </c>
      <c r="C962" s="136">
        <v>182.3</v>
      </c>
      <c r="D962" s="136">
        <v>195</v>
      </c>
      <c r="E962" s="136">
        <v>182.3</v>
      </c>
      <c r="F962" s="136" t="s">
        <v>1812</v>
      </c>
      <c r="G962" s="139">
        <v>3.2199999999999999E-2</v>
      </c>
      <c r="H962" s="140" t="str">
        <f t="shared" si="17"/>
        <v>4</v>
      </c>
    </row>
    <row r="963" spans="1:8" x14ac:dyDescent="0.3">
      <c r="A963" s="136" t="s">
        <v>1813</v>
      </c>
      <c r="B963" s="143">
        <v>187.8</v>
      </c>
      <c r="C963" s="136">
        <v>188</v>
      </c>
      <c r="D963" s="136">
        <v>190.95</v>
      </c>
      <c r="E963" s="136">
        <v>184</v>
      </c>
      <c r="F963" s="136" t="s">
        <v>1814</v>
      </c>
      <c r="G963" s="139">
        <v>2.4299999999999999E-2</v>
      </c>
      <c r="H963" s="140" t="str">
        <f t="shared" ref="H963:H1026" si="18">LEFT(F963,1)</f>
        <v>7</v>
      </c>
    </row>
    <row r="964" spans="1:8" x14ac:dyDescent="0.3">
      <c r="A964" s="136" t="s">
        <v>1815</v>
      </c>
      <c r="B964" s="143">
        <v>183.35</v>
      </c>
      <c r="C964" s="136">
        <v>180</v>
      </c>
      <c r="D964" s="136">
        <v>183.45</v>
      </c>
      <c r="E964" s="136">
        <v>167.05</v>
      </c>
      <c r="F964" s="136" t="s">
        <v>1816</v>
      </c>
      <c r="G964" s="139">
        <v>4.9200000000000001E-2</v>
      </c>
      <c r="H964" s="140" t="str">
        <f t="shared" si="18"/>
        <v>7</v>
      </c>
    </row>
    <row r="965" spans="1:8" x14ac:dyDescent="0.3">
      <c r="A965" s="136" t="s">
        <v>1817</v>
      </c>
      <c r="B965" s="143">
        <v>174.75</v>
      </c>
      <c r="C965" s="136">
        <v>172.4</v>
      </c>
      <c r="D965" s="136">
        <v>174.75</v>
      </c>
      <c r="E965" s="136">
        <v>166.25</v>
      </c>
      <c r="F965" s="136" t="s">
        <v>1818</v>
      </c>
      <c r="G965" s="139">
        <v>4.99E-2</v>
      </c>
      <c r="H965" s="140" t="str">
        <f t="shared" si="18"/>
        <v>5</v>
      </c>
    </row>
    <row r="966" spans="1:8" x14ac:dyDescent="0.3">
      <c r="A966" s="136" t="s">
        <v>1819</v>
      </c>
      <c r="B966" s="143">
        <v>166.45</v>
      </c>
      <c r="C966" s="136">
        <v>166.85</v>
      </c>
      <c r="D966" s="136">
        <v>166.85</v>
      </c>
      <c r="E966" s="136">
        <v>162</v>
      </c>
      <c r="F966" s="136" t="s">
        <v>1820</v>
      </c>
      <c r="G966" s="139">
        <v>4.7199999999999999E-2</v>
      </c>
      <c r="H966" s="140" t="str">
        <f t="shared" si="18"/>
        <v>7</v>
      </c>
    </row>
    <row r="967" spans="1:8" x14ac:dyDescent="0.3">
      <c r="A967" s="136" t="s">
        <v>1821</v>
      </c>
      <c r="B967" s="143">
        <v>158.94999999999999</v>
      </c>
      <c r="C967" s="136">
        <v>153.5</v>
      </c>
      <c r="D967" s="136">
        <v>159.44999999999999</v>
      </c>
      <c r="E967" s="136">
        <v>151.55000000000001</v>
      </c>
      <c r="F967" s="136" t="s">
        <v>1822</v>
      </c>
      <c r="G967" s="139">
        <v>4.6399999999999997E-2</v>
      </c>
      <c r="H967" s="140" t="str">
        <f t="shared" si="18"/>
        <v>4</v>
      </c>
    </row>
    <row r="968" spans="1:8" x14ac:dyDescent="0.3">
      <c r="A968" s="136" t="s">
        <v>1823</v>
      </c>
      <c r="B968" s="144">
        <v>151.9</v>
      </c>
      <c r="C968" s="136">
        <v>152.9</v>
      </c>
      <c r="D968" s="136">
        <v>154.85</v>
      </c>
      <c r="E968" s="136">
        <v>150.44999999999999</v>
      </c>
      <c r="F968" s="136" t="s">
        <v>1824</v>
      </c>
      <c r="G968" s="142">
        <v>-6.4999999999999997E-3</v>
      </c>
      <c r="H968" s="140" t="str">
        <f t="shared" si="18"/>
        <v>2</v>
      </c>
    </row>
    <row r="969" spans="1:8" x14ac:dyDescent="0.3">
      <c r="A969" s="136" t="s">
        <v>1825</v>
      </c>
      <c r="B969" s="144">
        <v>152.9</v>
      </c>
      <c r="C969" s="136">
        <v>155.5</v>
      </c>
      <c r="D969" s="136">
        <v>159</v>
      </c>
      <c r="E969" s="136">
        <v>151</v>
      </c>
      <c r="F969" s="136" t="s">
        <v>1826</v>
      </c>
      <c r="G969" s="142">
        <v>-2.3E-3</v>
      </c>
      <c r="H969" s="140" t="str">
        <f t="shared" si="18"/>
        <v>2</v>
      </c>
    </row>
    <row r="970" spans="1:8" x14ac:dyDescent="0.3">
      <c r="A970" s="136" t="s">
        <v>1827</v>
      </c>
      <c r="B970" s="143">
        <v>153.25</v>
      </c>
      <c r="C970" s="136">
        <v>147.30000000000001</v>
      </c>
      <c r="D970" s="136">
        <v>154.25</v>
      </c>
      <c r="E970" s="136">
        <v>146.94999999999999</v>
      </c>
      <c r="F970" s="136" t="s">
        <v>1828</v>
      </c>
      <c r="G970" s="139">
        <v>4.2900000000000001E-2</v>
      </c>
      <c r="H970" s="140" t="str">
        <f t="shared" si="18"/>
        <v>4</v>
      </c>
    </row>
    <row r="971" spans="1:8" x14ac:dyDescent="0.3">
      <c r="A971" s="136" t="s">
        <v>1829</v>
      </c>
      <c r="B971" s="144">
        <v>146.94999999999999</v>
      </c>
      <c r="C971" s="136">
        <v>142.1</v>
      </c>
      <c r="D971" s="136">
        <v>148.30000000000001</v>
      </c>
      <c r="E971" s="136">
        <v>141.35</v>
      </c>
      <c r="F971" s="136" t="s">
        <v>1830</v>
      </c>
      <c r="G971" s="142">
        <v>-1.21E-2</v>
      </c>
      <c r="H971" s="140" t="str">
        <f t="shared" si="18"/>
        <v>4</v>
      </c>
    </row>
    <row r="972" spans="1:8" x14ac:dyDescent="0.3">
      <c r="A972" s="136" t="s">
        <v>1831</v>
      </c>
      <c r="B972" s="144">
        <v>148.75</v>
      </c>
      <c r="C972" s="136">
        <v>154.5</v>
      </c>
      <c r="D972" s="136">
        <v>157</v>
      </c>
      <c r="E972" s="136">
        <v>144.5</v>
      </c>
      <c r="F972" s="136" t="s">
        <v>1832</v>
      </c>
      <c r="G972" s="142">
        <v>-2.1999999999999999E-2</v>
      </c>
      <c r="H972" s="140" t="str">
        <f t="shared" si="18"/>
        <v>5</v>
      </c>
    </row>
    <row r="973" spans="1:8" x14ac:dyDescent="0.3">
      <c r="A973" s="136" t="s">
        <v>1833</v>
      </c>
      <c r="B973" s="143">
        <v>152.1</v>
      </c>
      <c r="C973" s="136">
        <v>154</v>
      </c>
      <c r="D973" s="136">
        <v>155.4</v>
      </c>
      <c r="E973" s="136">
        <v>144.25</v>
      </c>
      <c r="F973" s="136" t="s">
        <v>1834</v>
      </c>
      <c r="G973" s="139">
        <v>2.7E-2</v>
      </c>
      <c r="H973" s="140" t="str">
        <f t="shared" si="18"/>
        <v>6</v>
      </c>
    </row>
    <row r="974" spans="1:8" x14ac:dyDescent="0.3">
      <c r="A974" s="136" t="s">
        <v>1835</v>
      </c>
      <c r="B974" s="143">
        <v>148.1</v>
      </c>
      <c r="C974" s="136">
        <v>140</v>
      </c>
      <c r="D974" s="136">
        <v>148.35</v>
      </c>
      <c r="E974" s="136">
        <v>136.94999999999999</v>
      </c>
      <c r="F974" s="136" t="s">
        <v>1836</v>
      </c>
      <c r="G974" s="139">
        <v>4.8099999999999997E-2</v>
      </c>
      <c r="H974" s="140" t="str">
        <f t="shared" si="18"/>
        <v>4</v>
      </c>
    </row>
    <row r="975" spans="1:8" x14ac:dyDescent="0.3">
      <c r="A975" s="136" t="s">
        <v>1837</v>
      </c>
      <c r="B975" s="143">
        <v>141.30000000000001</v>
      </c>
      <c r="C975" s="136">
        <v>128.5</v>
      </c>
      <c r="D975" s="136">
        <v>141.80000000000001</v>
      </c>
      <c r="E975" s="136">
        <v>128.5</v>
      </c>
      <c r="F975" s="136" t="s">
        <v>1838</v>
      </c>
      <c r="G975" s="139">
        <v>4.4699999999999997E-2</v>
      </c>
      <c r="H975" s="140" t="str">
        <f t="shared" si="18"/>
        <v>9</v>
      </c>
    </row>
    <row r="976" spans="1:8" x14ac:dyDescent="0.3">
      <c r="A976" s="136" t="s">
        <v>1839</v>
      </c>
      <c r="B976" s="144">
        <v>135.25</v>
      </c>
      <c r="C976" s="136">
        <v>135.25</v>
      </c>
      <c r="D976" s="136">
        <v>138.94999999999999</v>
      </c>
      <c r="E976" s="136">
        <v>135.25</v>
      </c>
      <c r="F976" s="136" t="s">
        <v>1840</v>
      </c>
      <c r="G976" s="142">
        <v>-4.99E-2</v>
      </c>
      <c r="H976" s="140" t="str">
        <f t="shared" si="18"/>
        <v>2</v>
      </c>
    </row>
    <row r="977" spans="1:8" x14ac:dyDescent="0.3">
      <c r="A977" s="136" t="s">
        <v>1841</v>
      </c>
      <c r="B977" s="143">
        <v>142.35</v>
      </c>
      <c r="C977" s="136">
        <v>142.4</v>
      </c>
      <c r="D977" s="136">
        <v>142.4</v>
      </c>
      <c r="E977" s="136">
        <v>138.4</v>
      </c>
      <c r="F977" s="136" t="s">
        <v>1842</v>
      </c>
      <c r="G977" s="139">
        <v>4.9399999999999999E-2</v>
      </c>
      <c r="H977" s="140" t="str">
        <f t="shared" si="18"/>
        <v>4</v>
      </c>
    </row>
    <row r="978" spans="1:8" x14ac:dyDescent="0.3">
      <c r="A978" s="136" t="s">
        <v>1843</v>
      </c>
      <c r="B978" s="143">
        <v>135.65</v>
      </c>
      <c r="C978" s="136">
        <v>125</v>
      </c>
      <c r="D978" s="136">
        <v>135.85</v>
      </c>
      <c r="E978" s="136">
        <v>122.95</v>
      </c>
      <c r="F978" s="136" t="s">
        <v>1844</v>
      </c>
      <c r="G978" s="139">
        <v>4.8300000000000003E-2</v>
      </c>
      <c r="H978" s="140" t="str">
        <f t="shared" si="18"/>
        <v>9</v>
      </c>
    </row>
    <row r="979" spans="1:8" x14ac:dyDescent="0.3">
      <c r="A979" s="136" t="s">
        <v>1845</v>
      </c>
      <c r="B979" s="143">
        <v>129.4</v>
      </c>
      <c r="C979" s="136">
        <v>125.1</v>
      </c>
      <c r="D979" s="136">
        <v>129.55000000000001</v>
      </c>
      <c r="E979" s="136">
        <v>124</v>
      </c>
      <c r="F979" s="136" t="s">
        <v>153</v>
      </c>
      <c r="G979" s="139">
        <v>4.8599999999999997E-2</v>
      </c>
      <c r="H979" s="140" t="str">
        <f t="shared" si="18"/>
        <v>1</v>
      </c>
    </row>
    <row r="980" spans="1:8" x14ac:dyDescent="0.3">
      <c r="A980" s="136" t="s">
        <v>1846</v>
      </c>
      <c r="B980" s="143">
        <v>123.4</v>
      </c>
      <c r="C980" s="136">
        <v>115</v>
      </c>
      <c r="D980" s="136">
        <v>123.55</v>
      </c>
      <c r="E980" s="136">
        <v>111.9</v>
      </c>
      <c r="F980" s="136" t="s">
        <v>897</v>
      </c>
      <c r="G980" s="139">
        <v>4.8399999999999999E-2</v>
      </c>
      <c r="H980" s="140" t="str">
        <f t="shared" si="18"/>
        <v>1</v>
      </c>
    </row>
    <row r="981" spans="1:8" x14ac:dyDescent="0.3">
      <c r="A981" s="136" t="s">
        <v>1847</v>
      </c>
      <c r="B981" s="144">
        <v>117.7</v>
      </c>
      <c r="C981" s="136">
        <v>120</v>
      </c>
      <c r="D981" s="136">
        <v>128</v>
      </c>
      <c r="E981" s="136">
        <v>117.25</v>
      </c>
      <c r="F981" s="136" t="s">
        <v>1848</v>
      </c>
      <c r="G981" s="142">
        <v>-4.6199999999999998E-2</v>
      </c>
      <c r="H981" s="140" t="str">
        <f t="shared" si="18"/>
        <v>1</v>
      </c>
    </row>
    <row r="982" spans="1:8" x14ac:dyDescent="0.3">
      <c r="A982" s="136" t="s">
        <v>1849</v>
      </c>
      <c r="B982" s="144">
        <v>123.4</v>
      </c>
      <c r="C982" s="136">
        <v>118.15</v>
      </c>
      <c r="D982" s="136">
        <v>130.55000000000001</v>
      </c>
      <c r="E982" s="136">
        <v>118.15</v>
      </c>
      <c r="F982" s="136" t="s">
        <v>1850</v>
      </c>
      <c r="G982" s="142">
        <v>-7.6E-3</v>
      </c>
      <c r="H982" s="140" t="str">
        <f t="shared" si="18"/>
        <v>2</v>
      </c>
    </row>
    <row r="983" spans="1:8" x14ac:dyDescent="0.3">
      <c r="A983" s="136" t="s">
        <v>1851</v>
      </c>
      <c r="B983" s="144">
        <v>124.35</v>
      </c>
      <c r="C983" s="136">
        <v>124.35</v>
      </c>
      <c r="D983" s="136">
        <v>124.35</v>
      </c>
      <c r="E983" s="136">
        <v>124.35</v>
      </c>
      <c r="F983" s="136" t="s">
        <v>1852</v>
      </c>
      <c r="G983" s="142">
        <v>-4.9700000000000001E-2</v>
      </c>
      <c r="H983" s="140" t="str">
        <f t="shared" si="18"/>
        <v>2</v>
      </c>
    </row>
    <row r="984" spans="1:8" x14ac:dyDescent="0.3">
      <c r="A984" s="136" t="s">
        <v>1853</v>
      </c>
      <c r="B984" s="144">
        <v>130.85</v>
      </c>
      <c r="C984" s="136">
        <v>131.1</v>
      </c>
      <c r="D984" s="136">
        <v>136.4</v>
      </c>
      <c r="E984" s="136">
        <v>130.85</v>
      </c>
      <c r="F984" s="136" t="s">
        <v>1007</v>
      </c>
      <c r="G984" s="142">
        <v>-4.9700000000000001E-2</v>
      </c>
      <c r="H984" s="140" t="str">
        <f t="shared" si="18"/>
        <v>1</v>
      </c>
    </row>
    <row r="985" spans="1:8" x14ac:dyDescent="0.3">
      <c r="A985" s="136" t="s">
        <v>1854</v>
      </c>
      <c r="B985" s="144">
        <v>137.69999999999999</v>
      </c>
      <c r="C985" s="136">
        <v>137.69999999999999</v>
      </c>
      <c r="D985" s="136">
        <v>137.80000000000001</v>
      </c>
      <c r="E985" s="136">
        <v>137.69999999999999</v>
      </c>
      <c r="F985" s="136" t="s">
        <v>1855</v>
      </c>
      <c r="G985" s="142">
        <v>-4.9700000000000001E-2</v>
      </c>
      <c r="H985" s="140" t="str">
        <f t="shared" si="18"/>
        <v>1</v>
      </c>
    </row>
    <row r="986" spans="1:8" x14ac:dyDescent="0.3">
      <c r="A986" s="136" t="s">
        <v>1856</v>
      </c>
      <c r="B986" s="144">
        <v>144.9</v>
      </c>
      <c r="C986" s="136">
        <v>144.9</v>
      </c>
      <c r="D986" s="136">
        <v>147.19999999999999</v>
      </c>
      <c r="E986" s="136">
        <v>144.9</v>
      </c>
      <c r="F986" s="136" t="s">
        <v>1857</v>
      </c>
      <c r="G986" s="142">
        <v>-4.9799999999999997E-2</v>
      </c>
      <c r="H986" s="140" t="str">
        <f t="shared" si="18"/>
        <v>4</v>
      </c>
    </row>
    <row r="987" spans="1:8" x14ac:dyDescent="0.3">
      <c r="A987" s="136" t="s">
        <v>1858</v>
      </c>
      <c r="B987" s="143">
        <v>152.5</v>
      </c>
      <c r="C987" s="136">
        <v>151.55000000000001</v>
      </c>
      <c r="D987" s="136">
        <v>158.75</v>
      </c>
      <c r="E987" s="136">
        <v>145.44999999999999</v>
      </c>
      <c r="F987" s="136" t="s">
        <v>91</v>
      </c>
      <c r="G987" s="139">
        <v>3.3E-3</v>
      </c>
      <c r="H987" s="140" t="str">
        <f t="shared" si="18"/>
        <v>1</v>
      </c>
    </row>
    <row r="988" spans="1:8" x14ac:dyDescent="0.3">
      <c r="A988" s="136" t="s">
        <v>1859</v>
      </c>
      <c r="B988" s="144">
        <v>152</v>
      </c>
      <c r="C988" s="136">
        <v>159.25</v>
      </c>
      <c r="D988" s="136">
        <v>159.5</v>
      </c>
      <c r="E988" s="136">
        <v>151.55000000000001</v>
      </c>
      <c r="F988" s="136" t="s">
        <v>1860</v>
      </c>
      <c r="G988" s="142">
        <v>-4.7E-2</v>
      </c>
      <c r="H988" s="140" t="str">
        <f t="shared" si="18"/>
        <v>4</v>
      </c>
    </row>
    <row r="989" spans="1:8" x14ac:dyDescent="0.3">
      <c r="A989" s="136" t="s">
        <v>1861</v>
      </c>
      <c r="B989" s="143">
        <v>159.5</v>
      </c>
      <c r="C989" s="136">
        <v>162.9</v>
      </c>
      <c r="D989" s="136">
        <v>163</v>
      </c>
      <c r="E989" s="136">
        <v>157</v>
      </c>
      <c r="F989" s="136" t="s">
        <v>1862</v>
      </c>
      <c r="G989" s="139">
        <v>2.2100000000000002E-2</v>
      </c>
      <c r="H989" s="140" t="str">
        <f t="shared" si="18"/>
        <v>5</v>
      </c>
    </row>
    <row r="990" spans="1:8" x14ac:dyDescent="0.3">
      <c r="A990" s="136" t="s">
        <v>1863</v>
      </c>
      <c r="B990" s="143">
        <v>156.05000000000001</v>
      </c>
      <c r="C990" s="136">
        <v>156.6</v>
      </c>
      <c r="D990" s="136">
        <v>162.65</v>
      </c>
      <c r="E990" s="136">
        <v>150</v>
      </c>
      <c r="F990" s="136" t="s">
        <v>1007</v>
      </c>
      <c r="G990" s="139">
        <v>7.1000000000000004E-3</v>
      </c>
      <c r="H990" s="140" t="str">
        <f t="shared" si="18"/>
        <v>1</v>
      </c>
    </row>
    <row r="991" spans="1:8" x14ac:dyDescent="0.3">
      <c r="A991" s="136" t="s">
        <v>1864</v>
      </c>
      <c r="B991" s="144">
        <v>154.94999999999999</v>
      </c>
      <c r="C991" s="136">
        <v>154.85</v>
      </c>
      <c r="D991" s="136">
        <v>160</v>
      </c>
      <c r="E991" s="136">
        <v>154.85</v>
      </c>
      <c r="F991" s="136" t="s">
        <v>564</v>
      </c>
      <c r="G991" s="142">
        <v>-4.9399999999999999E-2</v>
      </c>
      <c r="H991" s="140" t="str">
        <f t="shared" si="18"/>
        <v>1</v>
      </c>
    </row>
    <row r="992" spans="1:8" x14ac:dyDescent="0.3">
      <c r="A992" s="136" t="s">
        <v>1865</v>
      </c>
      <c r="B992" s="144">
        <v>163</v>
      </c>
      <c r="C992" s="136">
        <v>165.3</v>
      </c>
      <c r="D992" s="136">
        <v>167.95</v>
      </c>
      <c r="E992" s="136">
        <v>163</v>
      </c>
      <c r="F992" s="136" t="s">
        <v>1866</v>
      </c>
      <c r="G992" s="142">
        <v>-4.9799999999999997E-2</v>
      </c>
      <c r="H992" s="140" t="str">
        <f t="shared" si="18"/>
        <v>7</v>
      </c>
    </row>
    <row r="993" spans="1:8" x14ac:dyDescent="0.3">
      <c r="A993" s="136" t="s">
        <v>1867</v>
      </c>
      <c r="B993" s="144">
        <v>171.55</v>
      </c>
      <c r="C993" s="136">
        <v>175.55</v>
      </c>
      <c r="D993" s="136">
        <v>177.85</v>
      </c>
      <c r="E993" s="136">
        <v>171.55</v>
      </c>
      <c r="F993" s="136" t="s">
        <v>1868</v>
      </c>
      <c r="G993" s="142">
        <v>-4.9799999999999997E-2</v>
      </c>
      <c r="H993" s="140" t="str">
        <f t="shared" si="18"/>
        <v>9</v>
      </c>
    </row>
    <row r="994" spans="1:8" x14ac:dyDescent="0.3">
      <c r="A994" s="136" t="s">
        <v>1869</v>
      </c>
      <c r="B994" s="144">
        <v>180.55</v>
      </c>
      <c r="C994" s="136">
        <v>184.75</v>
      </c>
      <c r="D994" s="136">
        <v>188.8</v>
      </c>
      <c r="E994" s="136">
        <v>178.15</v>
      </c>
      <c r="F994" s="136" t="s">
        <v>1870</v>
      </c>
      <c r="G994" s="142">
        <v>-2.8799999999999999E-2</v>
      </c>
      <c r="H994" s="140" t="str">
        <f t="shared" si="18"/>
        <v>8</v>
      </c>
    </row>
    <row r="995" spans="1:8" x14ac:dyDescent="0.3">
      <c r="A995" s="136" t="s">
        <v>1871</v>
      </c>
      <c r="B995" s="144">
        <v>185.9</v>
      </c>
      <c r="C995" s="136">
        <v>191.45</v>
      </c>
      <c r="D995" s="136">
        <v>191.45</v>
      </c>
      <c r="E995" s="136">
        <v>185.2</v>
      </c>
      <c r="F995" s="136" t="s">
        <v>1872</v>
      </c>
      <c r="G995" s="142">
        <v>-4.5900000000000003E-2</v>
      </c>
      <c r="H995" s="140" t="str">
        <f t="shared" si="18"/>
        <v>9</v>
      </c>
    </row>
    <row r="996" spans="1:8" x14ac:dyDescent="0.3">
      <c r="A996" s="136" t="s">
        <v>1873</v>
      </c>
      <c r="B996" s="144">
        <v>194.85</v>
      </c>
      <c r="C996" s="136">
        <v>197.85</v>
      </c>
      <c r="D996" s="136">
        <v>198.15</v>
      </c>
      <c r="E996" s="136">
        <v>193</v>
      </c>
      <c r="F996" s="136" t="s">
        <v>1874</v>
      </c>
      <c r="G996" s="142">
        <v>-1.52E-2</v>
      </c>
      <c r="H996" s="140" t="str">
        <f t="shared" si="18"/>
        <v>9</v>
      </c>
    </row>
    <row r="997" spans="1:8" x14ac:dyDescent="0.3">
      <c r="A997" s="136" t="s">
        <v>1875</v>
      </c>
      <c r="B997" s="143">
        <v>197.85</v>
      </c>
      <c r="C997" s="136">
        <v>191.9</v>
      </c>
      <c r="D997" s="136">
        <v>198.7</v>
      </c>
      <c r="E997" s="136">
        <v>191.75</v>
      </c>
      <c r="F997" s="136" t="s">
        <v>949</v>
      </c>
      <c r="G997" s="139">
        <v>4.5400000000000003E-2</v>
      </c>
      <c r="H997" s="140" t="str">
        <f t="shared" si="18"/>
        <v>2</v>
      </c>
    </row>
    <row r="998" spans="1:8" x14ac:dyDescent="0.3">
      <c r="A998" s="136" t="s">
        <v>1876</v>
      </c>
      <c r="B998" s="144">
        <v>189.25</v>
      </c>
      <c r="C998" s="136">
        <v>200.8</v>
      </c>
      <c r="D998" s="136">
        <v>200.8</v>
      </c>
      <c r="E998" s="136">
        <v>188.45</v>
      </c>
      <c r="F998" s="136" t="s">
        <v>1877</v>
      </c>
      <c r="G998" s="142">
        <v>-4.5900000000000003E-2</v>
      </c>
      <c r="H998" s="140" t="str">
        <f t="shared" si="18"/>
        <v>8</v>
      </c>
    </row>
    <row r="999" spans="1:8" x14ac:dyDescent="0.3">
      <c r="A999" s="136" t="s">
        <v>1878</v>
      </c>
      <c r="B999" s="144">
        <v>198.35</v>
      </c>
      <c r="C999" s="136">
        <v>208.4</v>
      </c>
      <c r="D999" s="136">
        <v>208.4</v>
      </c>
      <c r="E999" s="136">
        <v>198</v>
      </c>
      <c r="F999" s="136" t="s">
        <v>1879</v>
      </c>
      <c r="G999" s="142">
        <v>-4.0899999999999999E-2</v>
      </c>
      <c r="H999" s="140" t="str">
        <f t="shared" si="18"/>
        <v>7</v>
      </c>
    </row>
    <row r="1000" spans="1:8" x14ac:dyDescent="0.3">
      <c r="A1000" s="136" t="s">
        <v>1880</v>
      </c>
      <c r="B1000" s="143">
        <v>206.8</v>
      </c>
      <c r="C1000" s="136">
        <v>201</v>
      </c>
      <c r="D1000" s="136">
        <v>209.9</v>
      </c>
      <c r="E1000" s="136">
        <v>201</v>
      </c>
      <c r="F1000" s="136" t="s">
        <v>325</v>
      </c>
      <c r="G1000" s="139">
        <v>3.4299999999999997E-2</v>
      </c>
      <c r="H1000" s="140" t="str">
        <f t="shared" si="18"/>
        <v>1</v>
      </c>
    </row>
    <row r="1001" spans="1:8" x14ac:dyDescent="0.3">
      <c r="A1001" s="136" t="s">
        <v>1881</v>
      </c>
      <c r="B1001" s="144">
        <v>199.95</v>
      </c>
      <c r="C1001" s="136">
        <v>208</v>
      </c>
      <c r="D1001" s="136">
        <v>208.95</v>
      </c>
      <c r="E1001" s="136">
        <v>198</v>
      </c>
      <c r="F1001" s="136" t="s">
        <v>1882</v>
      </c>
      <c r="G1001" s="142">
        <v>-3.7100000000000001E-2</v>
      </c>
      <c r="H1001" s="140" t="str">
        <f t="shared" si="18"/>
        <v>9</v>
      </c>
    </row>
    <row r="1002" spans="1:8" x14ac:dyDescent="0.3">
      <c r="A1002" s="136" t="s">
        <v>1883</v>
      </c>
      <c r="B1002" s="144">
        <v>207.65</v>
      </c>
      <c r="C1002" s="136">
        <v>212.1</v>
      </c>
      <c r="D1002" s="136">
        <v>213.45</v>
      </c>
      <c r="E1002" s="136">
        <v>204.85</v>
      </c>
      <c r="F1002" s="136" t="s">
        <v>1884</v>
      </c>
      <c r="G1002" s="142">
        <v>-1.7000000000000001E-2</v>
      </c>
      <c r="H1002" s="140" t="str">
        <f t="shared" si="18"/>
        <v>8</v>
      </c>
    </row>
    <row r="1003" spans="1:8" x14ac:dyDescent="0.3">
      <c r="A1003" s="136" t="s">
        <v>1885</v>
      </c>
      <c r="B1003" s="144">
        <v>211.25</v>
      </c>
      <c r="C1003" s="136">
        <v>215.9</v>
      </c>
      <c r="D1003" s="136">
        <v>217</v>
      </c>
      <c r="E1003" s="136">
        <v>208.15</v>
      </c>
      <c r="F1003" s="136" t="s">
        <v>929</v>
      </c>
      <c r="G1003" s="142">
        <v>-9.7999999999999997E-3</v>
      </c>
      <c r="H1003" s="140" t="str">
        <f t="shared" si="18"/>
        <v>1</v>
      </c>
    </row>
    <row r="1004" spans="1:8" x14ac:dyDescent="0.3">
      <c r="A1004" s="136" t="s">
        <v>1886</v>
      </c>
      <c r="B1004" s="143">
        <v>213.35</v>
      </c>
      <c r="C1004" s="136">
        <v>219.9</v>
      </c>
      <c r="D1004" s="136">
        <v>221.65</v>
      </c>
      <c r="E1004" s="136">
        <v>207</v>
      </c>
      <c r="F1004" s="136" t="s">
        <v>1887</v>
      </c>
      <c r="G1004" s="139">
        <v>1.6000000000000001E-3</v>
      </c>
      <c r="H1004" s="140" t="str">
        <f t="shared" si="18"/>
        <v>2</v>
      </c>
    </row>
    <row r="1005" spans="1:8" x14ac:dyDescent="0.3">
      <c r="A1005" s="136" t="s">
        <v>1888</v>
      </c>
      <c r="B1005" s="143">
        <v>213</v>
      </c>
      <c r="C1005" s="136">
        <v>208.95</v>
      </c>
      <c r="D1005" s="136">
        <v>213</v>
      </c>
      <c r="E1005" s="136">
        <v>206.25</v>
      </c>
      <c r="F1005" s="136" t="s">
        <v>951</v>
      </c>
      <c r="G1005" s="139">
        <v>4.9799999999999997E-2</v>
      </c>
      <c r="H1005" s="140" t="str">
        <f t="shared" si="18"/>
        <v>2</v>
      </c>
    </row>
    <row r="1006" spans="1:8" x14ac:dyDescent="0.3">
      <c r="A1006" s="136" t="s">
        <v>1889</v>
      </c>
      <c r="B1006" s="143">
        <v>202.9</v>
      </c>
      <c r="C1006" s="136">
        <v>193</v>
      </c>
      <c r="D1006" s="136">
        <v>202.9</v>
      </c>
      <c r="E1006" s="136">
        <v>190.5</v>
      </c>
      <c r="F1006" s="136" t="s">
        <v>188</v>
      </c>
      <c r="G1006" s="139">
        <v>4.99E-2</v>
      </c>
      <c r="H1006" s="140" t="str">
        <f t="shared" si="18"/>
        <v>2</v>
      </c>
    </row>
    <row r="1007" spans="1:8" x14ac:dyDescent="0.3">
      <c r="A1007" s="136" t="s">
        <v>1890</v>
      </c>
      <c r="B1007" s="144">
        <v>193.25</v>
      </c>
      <c r="C1007" s="136">
        <v>196</v>
      </c>
      <c r="D1007" s="136">
        <v>203.8</v>
      </c>
      <c r="E1007" s="136">
        <v>190.8</v>
      </c>
      <c r="F1007" s="136" t="s">
        <v>782</v>
      </c>
      <c r="G1007" s="142">
        <v>-2.4E-2</v>
      </c>
      <c r="H1007" s="140" t="str">
        <f t="shared" si="18"/>
        <v>1</v>
      </c>
    </row>
    <row r="1008" spans="1:8" x14ac:dyDescent="0.3">
      <c r="A1008" s="136" t="s">
        <v>1891</v>
      </c>
      <c r="B1008" s="143">
        <v>198</v>
      </c>
      <c r="C1008" s="136">
        <v>201.9</v>
      </c>
      <c r="D1008" s="136">
        <v>205.95</v>
      </c>
      <c r="E1008" s="136">
        <v>190.1</v>
      </c>
      <c r="F1008" s="136" t="s">
        <v>1892</v>
      </c>
      <c r="G1008" s="139">
        <v>9.4000000000000004E-3</v>
      </c>
      <c r="H1008" s="140" t="str">
        <f t="shared" si="18"/>
        <v>3</v>
      </c>
    </row>
    <row r="1009" spans="1:8" x14ac:dyDescent="0.3">
      <c r="A1009" s="136" t="s">
        <v>1893</v>
      </c>
      <c r="B1009" s="143">
        <v>196.15</v>
      </c>
      <c r="C1009" s="136">
        <v>186.85</v>
      </c>
      <c r="D1009" s="136">
        <v>196.15</v>
      </c>
      <c r="E1009" s="136">
        <v>186</v>
      </c>
      <c r="F1009" s="136" t="s">
        <v>525</v>
      </c>
      <c r="G1009" s="139">
        <v>4.9799999999999997E-2</v>
      </c>
      <c r="H1009" s="140" t="str">
        <f t="shared" si="18"/>
        <v>1</v>
      </c>
    </row>
    <row r="1010" spans="1:8" x14ac:dyDescent="0.3">
      <c r="A1010" s="136" t="s">
        <v>1894</v>
      </c>
      <c r="B1010" s="144">
        <v>186.85</v>
      </c>
      <c r="C1010" s="136">
        <v>192.8</v>
      </c>
      <c r="D1010" s="136">
        <v>197.8</v>
      </c>
      <c r="E1010" s="136">
        <v>184.15</v>
      </c>
      <c r="F1010" s="136" t="s">
        <v>491</v>
      </c>
      <c r="G1010" s="142">
        <v>-1.37E-2</v>
      </c>
      <c r="H1010" s="140" t="str">
        <f t="shared" si="18"/>
        <v>1</v>
      </c>
    </row>
    <row r="1011" spans="1:8" x14ac:dyDescent="0.3">
      <c r="A1011" s="136" t="s">
        <v>1895</v>
      </c>
      <c r="B1011" s="143">
        <v>189.45</v>
      </c>
      <c r="C1011" s="136">
        <v>182.5</v>
      </c>
      <c r="D1011" s="136">
        <v>189.45</v>
      </c>
      <c r="E1011" s="136">
        <v>176.85</v>
      </c>
      <c r="F1011" s="136" t="s">
        <v>1896</v>
      </c>
      <c r="G1011" s="139">
        <v>4.99E-2</v>
      </c>
      <c r="H1011" s="140" t="str">
        <f t="shared" si="18"/>
        <v>8</v>
      </c>
    </row>
    <row r="1012" spans="1:8" x14ac:dyDescent="0.3">
      <c r="A1012" s="136" t="s">
        <v>1897</v>
      </c>
      <c r="B1012" s="144">
        <v>180.45</v>
      </c>
      <c r="C1012" s="136">
        <v>186.9</v>
      </c>
      <c r="D1012" s="136">
        <v>187.9</v>
      </c>
      <c r="E1012" s="136">
        <v>177.65</v>
      </c>
      <c r="F1012" s="136" t="s">
        <v>958</v>
      </c>
      <c r="G1012" s="142">
        <v>-3.1399999999999997E-2</v>
      </c>
      <c r="H1012" s="140" t="str">
        <f t="shared" si="18"/>
        <v>1</v>
      </c>
    </row>
    <row r="1013" spans="1:8" x14ac:dyDescent="0.3">
      <c r="A1013" s="136" t="s">
        <v>1898</v>
      </c>
      <c r="B1013" s="144">
        <v>186.3</v>
      </c>
      <c r="C1013" s="136">
        <v>188</v>
      </c>
      <c r="D1013" s="136">
        <v>191</v>
      </c>
      <c r="E1013" s="136">
        <v>185.05</v>
      </c>
      <c r="F1013" s="136" t="s">
        <v>1899</v>
      </c>
      <c r="G1013" s="142">
        <v>-7.1999999999999998E-3</v>
      </c>
      <c r="H1013" s="140" t="str">
        <f t="shared" si="18"/>
        <v>6</v>
      </c>
    </row>
    <row r="1014" spans="1:8" x14ac:dyDescent="0.3">
      <c r="A1014" s="136" t="s">
        <v>1900</v>
      </c>
      <c r="B1014" s="144">
        <v>187.65</v>
      </c>
      <c r="C1014" s="136">
        <v>191.5</v>
      </c>
      <c r="D1014" s="136">
        <v>196.5</v>
      </c>
      <c r="E1014" s="136">
        <v>186.1</v>
      </c>
      <c r="F1014" s="136" t="s">
        <v>1901</v>
      </c>
      <c r="G1014" s="142">
        <v>-1.6299999999999999E-2</v>
      </c>
      <c r="H1014" s="140" t="str">
        <f t="shared" si="18"/>
        <v>9</v>
      </c>
    </row>
    <row r="1015" spans="1:8" x14ac:dyDescent="0.3">
      <c r="A1015" s="136" t="s">
        <v>1902</v>
      </c>
      <c r="B1015" s="143">
        <v>190.75</v>
      </c>
      <c r="C1015" s="136">
        <v>189</v>
      </c>
      <c r="D1015" s="136">
        <v>194.1</v>
      </c>
      <c r="E1015" s="136">
        <v>186.5</v>
      </c>
      <c r="F1015" s="136" t="s">
        <v>1903</v>
      </c>
      <c r="G1015" s="139">
        <v>2.5999999999999999E-3</v>
      </c>
      <c r="H1015" s="140" t="str">
        <f t="shared" si="18"/>
        <v>8</v>
      </c>
    </row>
    <row r="1016" spans="1:8" x14ac:dyDescent="0.3">
      <c r="A1016" s="136" t="s">
        <v>1904</v>
      </c>
      <c r="B1016" s="144">
        <v>190.25</v>
      </c>
      <c r="C1016" s="136">
        <v>187.5</v>
      </c>
      <c r="D1016" s="136">
        <v>194.9</v>
      </c>
      <c r="E1016" s="136">
        <v>182.6</v>
      </c>
      <c r="F1016" s="136" t="s">
        <v>1905</v>
      </c>
      <c r="G1016" s="142">
        <v>-1.01E-2</v>
      </c>
      <c r="H1016" s="140" t="str">
        <f t="shared" si="18"/>
        <v>2</v>
      </c>
    </row>
    <row r="1017" spans="1:8" x14ac:dyDescent="0.3">
      <c r="A1017" s="136" t="s">
        <v>1906</v>
      </c>
      <c r="B1017" s="144">
        <v>192.2</v>
      </c>
      <c r="C1017" s="136">
        <v>199.2</v>
      </c>
      <c r="D1017" s="136">
        <v>199.9</v>
      </c>
      <c r="E1017" s="136">
        <v>190</v>
      </c>
      <c r="F1017" s="136" t="s">
        <v>773</v>
      </c>
      <c r="G1017" s="142">
        <v>-2.76E-2</v>
      </c>
      <c r="H1017" s="140" t="str">
        <f t="shared" si="18"/>
        <v>1</v>
      </c>
    </row>
    <row r="1018" spans="1:8" x14ac:dyDescent="0.3">
      <c r="A1018" s="136" t="s">
        <v>1907</v>
      </c>
      <c r="B1018" s="144">
        <v>197.65</v>
      </c>
      <c r="C1018" s="136">
        <v>204</v>
      </c>
      <c r="D1018" s="136">
        <v>208.95</v>
      </c>
      <c r="E1018" s="136">
        <v>194.55</v>
      </c>
      <c r="F1018" s="136" t="s">
        <v>1908</v>
      </c>
      <c r="G1018" s="142">
        <v>-2.2700000000000001E-2</v>
      </c>
      <c r="H1018" s="140" t="str">
        <f t="shared" si="18"/>
        <v>1</v>
      </c>
    </row>
    <row r="1019" spans="1:8" x14ac:dyDescent="0.3">
      <c r="A1019" s="136" t="s">
        <v>1909</v>
      </c>
      <c r="B1019" s="143">
        <v>202.25</v>
      </c>
      <c r="C1019" s="136">
        <v>199</v>
      </c>
      <c r="D1019" s="136">
        <v>207</v>
      </c>
      <c r="E1019" s="136">
        <v>192</v>
      </c>
      <c r="F1019" s="136" t="s">
        <v>1910</v>
      </c>
      <c r="G1019" s="139">
        <v>2.12E-2</v>
      </c>
      <c r="H1019" s="140" t="str">
        <f t="shared" si="18"/>
        <v>3</v>
      </c>
    </row>
    <row r="1020" spans="1:8" x14ac:dyDescent="0.3">
      <c r="A1020" s="136" t="s">
        <v>1911</v>
      </c>
      <c r="B1020" s="143">
        <v>198.05</v>
      </c>
      <c r="C1020" s="136">
        <v>198.05</v>
      </c>
      <c r="D1020" s="136">
        <v>198.05</v>
      </c>
      <c r="E1020" s="136">
        <v>185</v>
      </c>
      <c r="F1020" s="136" t="s">
        <v>606</v>
      </c>
      <c r="G1020" s="139">
        <v>4.9799999999999997E-2</v>
      </c>
      <c r="H1020" s="140" t="str">
        <f t="shared" si="18"/>
        <v>2</v>
      </c>
    </row>
    <row r="1021" spans="1:8" x14ac:dyDescent="0.3">
      <c r="A1021" s="136" t="s">
        <v>1912</v>
      </c>
      <c r="B1021" s="143">
        <v>188.65</v>
      </c>
      <c r="C1021" s="136">
        <v>175.1</v>
      </c>
      <c r="D1021" s="136">
        <v>188.65</v>
      </c>
      <c r="E1021" s="136">
        <v>172.3</v>
      </c>
      <c r="F1021" s="136" t="s">
        <v>1913</v>
      </c>
      <c r="G1021" s="139">
        <v>4.9799999999999997E-2</v>
      </c>
      <c r="H1021" s="140" t="str">
        <f t="shared" si="18"/>
        <v>6</v>
      </c>
    </row>
    <row r="1022" spans="1:8" x14ac:dyDescent="0.3">
      <c r="A1022" s="136" t="s">
        <v>1914</v>
      </c>
      <c r="B1022" s="144">
        <v>179.7</v>
      </c>
      <c r="C1022" s="136">
        <v>179.7</v>
      </c>
      <c r="D1022" s="136">
        <v>179.7</v>
      </c>
      <c r="E1022" s="136">
        <v>179.7</v>
      </c>
      <c r="F1022" s="136" t="s">
        <v>1915</v>
      </c>
      <c r="G1022" s="142">
        <v>-0.05</v>
      </c>
      <c r="H1022" s="140" t="str">
        <f t="shared" si="18"/>
        <v>6</v>
      </c>
    </row>
    <row r="1023" spans="1:8" x14ac:dyDescent="0.3">
      <c r="A1023" s="136" t="s">
        <v>1916</v>
      </c>
      <c r="B1023" s="144">
        <v>189.15</v>
      </c>
      <c r="C1023" s="136">
        <v>189.15</v>
      </c>
      <c r="D1023" s="136">
        <v>189.15</v>
      </c>
      <c r="E1023" s="136">
        <v>189.15</v>
      </c>
      <c r="F1023" s="136" t="s">
        <v>1917</v>
      </c>
      <c r="G1023" s="142">
        <v>-0.05</v>
      </c>
      <c r="H1023" s="140" t="str">
        <f t="shared" si="18"/>
        <v>5</v>
      </c>
    </row>
    <row r="1024" spans="1:8" x14ac:dyDescent="0.3">
      <c r="A1024" s="136" t="s">
        <v>1918</v>
      </c>
      <c r="B1024" s="144">
        <v>199.1</v>
      </c>
      <c r="C1024" s="136">
        <v>199.1</v>
      </c>
      <c r="D1024" s="136">
        <v>199.1</v>
      </c>
      <c r="E1024" s="136">
        <v>199.1</v>
      </c>
      <c r="F1024" s="136" t="s">
        <v>1919</v>
      </c>
      <c r="G1024" s="142">
        <v>-4.99E-2</v>
      </c>
      <c r="H1024" s="140" t="str">
        <f t="shared" si="18"/>
        <v>8</v>
      </c>
    </row>
    <row r="1025" spans="1:8" x14ac:dyDescent="0.3">
      <c r="A1025" s="136" t="s">
        <v>1920</v>
      </c>
      <c r="B1025" s="144">
        <v>209.55</v>
      </c>
      <c r="C1025" s="136">
        <v>209.55</v>
      </c>
      <c r="D1025" s="136">
        <v>209.55</v>
      </c>
      <c r="E1025" s="136">
        <v>209.55</v>
      </c>
      <c r="F1025" s="136" t="s">
        <v>1921</v>
      </c>
      <c r="G1025" s="142">
        <v>-4.99E-2</v>
      </c>
      <c r="H1025" s="140" t="str">
        <f t="shared" si="18"/>
        <v>1</v>
      </c>
    </row>
    <row r="1026" spans="1:8" x14ac:dyDescent="0.3">
      <c r="A1026" s="136" t="s">
        <v>1922</v>
      </c>
      <c r="B1026" s="144">
        <v>220.55</v>
      </c>
      <c r="C1026" s="136">
        <v>243.75</v>
      </c>
      <c r="D1026" s="136">
        <v>243.75</v>
      </c>
      <c r="E1026" s="136">
        <v>220.55</v>
      </c>
      <c r="F1026" s="136" t="s">
        <v>1923</v>
      </c>
      <c r="G1026" s="142">
        <v>-0.05</v>
      </c>
      <c r="H1026" s="140" t="str">
        <f t="shared" si="18"/>
        <v>3</v>
      </c>
    </row>
    <row r="1027" spans="1:8" x14ac:dyDescent="0.3">
      <c r="A1027" s="136" t="s">
        <v>1924</v>
      </c>
      <c r="B1027" s="143">
        <v>232.15</v>
      </c>
      <c r="C1027" s="136">
        <v>232.15</v>
      </c>
      <c r="D1027" s="136">
        <v>232.15</v>
      </c>
      <c r="E1027" s="136">
        <v>232.15</v>
      </c>
      <c r="F1027" s="136" t="s">
        <v>1925</v>
      </c>
      <c r="G1027" s="139">
        <v>0.05</v>
      </c>
      <c r="H1027" s="140" t="str">
        <f t="shared" ref="H1027:H1090" si="19">LEFT(F1027,1)</f>
        <v>2</v>
      </c>
    </row>
    <row r="1028" spans="1:8" x14ac:dyDescent="0.3">
      <c r="A1028" s="136" t="s">
        <v>1926</v>
      </c>
      <c r="B1028" s="143">
        <v>221.1</v>
      </c>
      <c r="C1028" s="136">
        <v>215.8</v>
      </c>
      <c r="D1028" s="136">
        <v>221.1</v>
      </c>
      <c r="E1028" s="136">
        <v>214.45</v>
      </c>
      <c r="F1028" s="136" t="s">
        <v>88</v>
      </c>
      <c r="G1028" s="139">
        <v>4.99E-2</v>
      </c>
      <c r="H1028" s="140" t="str">
        <f t="shared" si="19"/>
        <v>1</v>
      </c>
    </row>
    <row r="1029" spans="1:8" x14ac:dyDescent="0.3">
      <c r="A1029" s="136" t="s">
        <v>1927</v>
      </c>
      <c r="B1029" s="143">
        <v>210.6</v>
      </c>
      <c r="C1029" s="136">
        <v>208</v>
      </c>
      <c r="D1029" s="136">
        <v>210.6</v>
      </c>
      <c r="E1029" s="136">
        <v>203</v>
      </c>
      <c r="F1029" s="136" t="s">
        <v>174</v>
      </c>
      <c r="G1029" s="139">
        <v>4.99E-2</v>
      </c>
      <c r="H1029" s="140" t="str">
        <f t="shared" si="19"/>
        <v>2</v>
      </c>
    </row>
    <row r="1030" spans="1:8" x14ac:dyDescent="0.3">
      <c r="A1030" s="136" t="s">
        <v>1928</v>
      </c>
      <c r="B1030" s="143">
        <v>200.6</v>
      </c>
      <c r="C1030" s="136">
        <v>200</v>
      </c>
      <c r="D1030" s="136">
        <v>202.2</v>
      </c>
      <c r="E1030" s="136">
        <v>185.55</v>
      </c>
      <c r="F1030" s="136" t="s">
        <v>1929</v>
      </c>
      <c r="G1030" s="139">
        <v>4.1500000000000002E-2</v>
      </c>
      <c r="H1030" s="140" t="str">
        <f t="shared" si="19"/>
        <v>9</v>
      </c>
    </row>
    <row r="1031" spans="1:8" x14ac:dyDescent="0.3">
      <c r="A1031" s="136" t="s">
        <v>1930</v>
      </c>
      <c r="B1031" s="143">
        <v>192.6</v>
      </c>
      <c r="C1031" s="136">
        <v>187.8</v>
      </c>
      <c r="D1031" s="136">
        <v>192.6</v>
      </c>
      <c r="E1031" s="136">
        <v>183</v>
      </c>
      <c r="F1031" s="136" t="s">
        <v>1931</v>
      </c>
      <c r="G1031" s="139">
        <v>4.99E-2</v>
      </c>
      <c r="H1031" s="140" t="str">
        <f t="shared" si="19"/>
        <v>3</v>
      </c>
    </row>
    <row r="1032" spans="1:8" x14ac:dyDescent="0.3">
      <c r="A1032" s="136" t="s">
        <v>1932</v>
      </c>
      <c r="B1032" s="143">
        <v>183.45</v>
      </c>
      <c r="C1032" s="136">
        <v>179.15</v>
      </c>
      <c r="D1032" s="136">
        <v>183.45</v>
      </c>
      <c r="E1032" s="136">
        <v>177.55</v>
      </c>
      <c r="F1032" s="136" t="s">
        <v>1933</v>
      </c>
      <c r="G1032" s="139">
        <v>4.9799999999999997E-2</v>
      </c>
      <c r="H1032" s="140" t="str">
        <f t="shared" si="19"/>
        <v>3</v>
      </c>
    </row>
    <row r="1033" spans="1:8" x14ac:dyDescent="0.3">
      <c r="A1033" s="136" t="s">
        <v>1934</v>
      </c>
      <c r="B1033" s="143">
        <v>174.75</v>
      </c>
      <c r="C1033" s="136">
        <v>169.35</v>
      </c>
      <c r="D1033" s="136">
        <v>174.75</v>
      </c>
      <c r="E1033" s="136">
        <v>168.1</v>
      </c>
      <c r="F1033" s="136" t="s">
        <v>1935</v>
      </c>
      <c r="G1033" s="139">
        <v>4.99E-2</v>
      </c>
      <c r="H1033" s="140" t="str">
        <f t="shared" si="19"/>
        <v>5</v>
      </c>
    </row>
    <row r="1034" spans="1:8" x14ac:dyDescent="0.3">
      <c r="A1034" s="136" t="s">
        <v>1936</v>
      </c>
      <c r="B1034" s="143">
        <v>166.45</v>
      </c>
      <c r="C1034" s="136">
        <v>166.45</v>
      </c>
      <c r="D1034" s="136">
        <v>166.45</v>
      </c>
      <c r="E1034" s="136">
        <v>161.1</v>
      </c>
      <c r="F1034" s="136" t="s">
        <v>1297</v>
      </c>
      <c r="G1034" s="139">
        <v>4.9799999999999997E-2</v>
      </c>
      <c r="H1034" s="140" t="str">
        <f t="shared" si="19"/>
        <v>2</v>
      </c>
    </row>
    <row r="1035" spans="1:8" x14ac:dyDescent="0.3">
      <c r="A1035" s="136" t="s">
        <v>1937</v>
      </c>
      <c r="B1035" s="143">
        <v>158.55000000000001</v>
      </c>
      <c r="C1035" s="136">
        <v>153.69999999999999</v>
      </c>
      <c r="D1035" s="136">
        <v>158.55000000000001</v>
      </c>
      <c r="E1035" s="136">
        <v>152.44999999999999</v>
      </c>
      <c r="F1035" s="136" t="s">
        <v>879</v>
      </c>
      <c r="G1035" s="139">
        <v>0.05</v>
      </c>
      <c r="H1035" s="140" t="str">
        <f t="shared" si="19"/>
        <v>1</v>
      </c>
    </row>
    <row r="1036" spans="1:8" x14ac:dyDescent="0.3">
      <c r="A1036" s="136" t="s">
        <v>1938</v>
      </c>
      <c r="B1036" s="144">
        <v>151</v>
      </c>
      <c r="C1036" s="136">
        <v>159.4</v>
      </c>
      <c r="D1036" s="136">
        <v>164.1</v>
      </c>
      <c r="E1036" s="136">
        <v>149.25</v>
      </c>
      <c r="F1036" s="136" t="s">
        <v>1939</v>
      </c>
      <c r="G1036" s="142">
        <v>-3.39E-2</v>
      </c>
      <c r="H1036" s="140" t="str">
        <f t="shared" si="19"/>
        <v>5</v>
      </c>
    </row>
    <row r="1037" spans="1:8" x14ac:dyDescent="0.3">
      <c r="A1037" s="136" t="s">
        <v>1940</v>
      </c>
      <c r="B1037" s="143">
        <v>156.30000000000001</v>
      </c>
      <c r="C1037" s="136">
        <v>156.30000000000001</v>
      </c>
      <c r="D1037" s="136">
        <v>156.30000000000001</v>
      </c>
      <c r="E1037" s="136">
        <v>156.25</v>
      </c>
      <c r="F1037" s="136" t="s">
        <v>1941</v>
      </c>
      <c r="G1037" s="139">
        <v>4.9700000000000001E-2</v>
      </c>
      <c r="H1037" s="140" t="str">
        <f t="shared" si="19"/>
        <v>3</v>
      </c>
    </row>
    <row r="1038" spans="1:8" x14ac:dyDescent="0.3">
      <c r="A1038" s="136" t="s">
        <v>1942</v>
      </c>
      <c r="B1038" s="143">
        <v>148.9</v>
      </c>
      <c r="C1038" s="136">
        <v>146.44999999999999</v>
      </c>
      <c r="D1038" s="136">
        <v>148.9</v>
      </c>
      <c r="E1038" s="136">
        <v>145.1</v>
      </c>
      <c r="F1038" s="136" t="s">
        <v>525</v>
      </c>
      <c r="G1038" s="139">
        <v>4.9700000000000001E-2</v>
      </c>
      <c r="H1038" s="140" t="str">
        <f t="shared" si="19"/>
        <v>1</v>
      </c>
    </row>
    <row r="1039" spans="1:8" x14ac:dyDescent="0.3">
      <c r="A1039" s="136" t="s">
        <v>1943</v>
      </c>
      <c r="B1039" s="143">
        <v>141.85</v>
      </c>
      <c r="C1039" s="136">
        <v>135.1</v>
      </c>
      <c r="D1039" s="136">
        <v>141.85</v>
      </c>
      <c r="E1039" s="136">
        <v>134.75</v>
      </c>
      <c r="F1039" s="136" t="s">
        <v>1850</v>
      </c>
      <c r="G1039" s="139">
        <v>0.05</v>
      </c>
      <c r="H1039" s="140" t="str">
        <f t="shared" si="19"/>
        <v>2</v>
      </c>
    </row>
    <row r="1040" spans="1:8" x14ac:dyDescent="0.3">
      <c r="A1040" s="136" t="s">
        <v>1944</v>
      </c>
      <c r="B1040" s="143">
        <v>135.1</v>
      </c>
      <c r="C1040" s="136">
        <v>134.75</v>
      </c>
      <c r="D1040" s="136">
        <v>136.4</v>
      </c>
      <c r="E1040" s="136">
        <v>134.1</v>
      </c>
      <c r="F1040" s="136" t="s">
        <v>1945</v>
      </c>
      <c r="G1040" s="139">
        <v>6.3E-3</v>
      </c>
      <c r="H1040" s="140" t="str">
        <f t="shared" si="19"/>
        <v>6</v>
      </c>
    </row>
    <row r="1041" spans="1:8" x14ac:dyDescent="0.3">
      <c r="A1041" s="136" t="s">
        <v>1946</v>
      </c>
      <c r="B1041" s="144">
        <v>134.25</v>
      </c>
      <c r="C1041" s="136">
        <v>134.94999999999999</v>
      </c>
      <c r="D1041" s="136">
        <v>135.44999999999999</v>
      </c>
      <c r="E1041" s="136">
        <v>133.05000000000001</v>
      </c>
      <c r="F1041" s="136" t="s">
        <v>1947</v>
      </c>
      <c r="G1041" s="142">
        <v>-6.3E-3</v>
      </c>
      <c r="H1041" s="140" t="str">
        <f t="shared" si="19"/>
        <v>4</v>
      </c>
    </row>
    <row r="1042" spans="1:8" x14ac:dyDescent="0.3">
      <c r="A1042" s="136" t="s">
        <v>1948</v>
      </c>
      <c r="B1042" s="144">
        <v>135.1</v>
      </c>
      <c r="C1042" s="136">
        <v>136.30000000000001</v>
      </c>
      <c r="D1042" s="136">
        <v>137.30000000000001</v>
      </c>
      <c r="E1042" s="136">
        <v>134</v>
      </c>
      <c r="F1042" s="136" t="s">
        <v>1949</v>
      </c>
      <c r="G1042" s="142">
        <v>-3.3E-3</v>
      </c>
      <c r="H1042" s="140" t="str">
        <f t="shared" si="19"/>
        <v>6</v>
      </c>
    </row>
    <row r="1043" spans="1:8" x14ac:dyDescent="0.3">
      <c r="A1043" s="136" t="s">
        <v>1950</v>
      </c>
      <c r="B1043" s="143">
        <v>135.55000000000001</v>
      </c>
      <c r="C1043" s="136">
        <v>135</v>
      </c>
      <c r="D1043" s="136">
        <v>137</v>
      </c>
      <c r="E1043" s="136">
        <v>134.55000000000001</v>
      </c>
      <c r="F1043" s="136" t="s">
        <v>1951</v>
      </c>
      <c r="G1043" s="139">
        <v>8.6E-3</v>
      </c>
      <c r="H1043" s="140" t="str">
        <f t="shared" si="19"/>
        <v>9</v>
      </c>
    </row>
    <row r="1044" spans="1:8" x14ac:dyDescent="0.3">
      <c r="A1044" s="136" t="s">
        <v>1952</v>
      </c>
      <c r="B1044" s="143">
        <v>134.4</v>
      </c>
      <c r="C1044" s="136">
        <v>133.30000000000001</v>
      </c>
      <c r="D1044" s="136">
        <v>137.9</v>
      </c>
      <c r="E1044" s="136">
        <v>132.69999999999999</v>
      </c>
      <c r="F1044" s="136" t="s">
        <v>1953</v>
      </c>
      <c r="G1044" s="139">
        <v>1.32E-2</v>
      </c>
      <c r="H1044" s="140" t="str">
        <f t="shared" si="19"/>
        <v>2</v>
      </c>
    </row>
    <row r="1045" spans="1:8" x14ac:dyDescent="0.3">
      <c r="A1045" s="136" t="s">
        <v>1954</v>
      </c>
      <c r="B1045" s="143">
        <v>132.65</v>
      </c>
      <c r="C1045" s="136">
        <v>131.9</v>
      </c>
      <c r="D1045" s="136">
        <v>135.5</v>
      </c>
      <c r="E1045" s="136">
        <v>131.5</v>
      </c>
      <c r="F1045" s="136" t="s">
        <v>1955</v>
      </c>
      <c r="G1045" s="139">
        <v>5.7000000000000002E-3</v>
      </c>
      <c r="H1045" s="140" t="str">
        <f t="shared" si="19"/>
        <v>7</v>
      </c>
    </row>
    <row r="1046" spans="1:8" x14ac:dyDescent="0.3">
      <c r="A1046" s="136" t="s">
        <v>1956</v>
      </c>
      <c r="B1046" s="144">
        <v>131.9</v>
      </c>
      <c r="C1046" s="136">
        <v>134.19999999999999</v>
      </c>
      <c r="D1046" s="136">
        <v>135.5</v>
      </c>
      <c r="E1046" s="136">
        <v>129.15</v>
      </c>
      <c r="F1046" s="136" t="s">
        <v>341</v>
      </c>
      <c r="G1046" s="142">
        <v>-4.8999999999999998E-3</v>
      </c>
      <c r="H1046" s="140" t="str">
        <f t="shared" si="19"/>
        <v>1</v>
      </c>
    </row>
    <row r="1047" spans="1:8" x14ac:dyDescent="0.3">
      <c r="A1047" s="136" t="s">
        <v>1957</v>
      </c>
      <c r="B1047" s="143">
        <v>132.55000000000001</v>
      </c>
      <c r="C1047" s="136">
        <v>128</v>
      </c>
      <c r="D1047" s="136">
        <v>133.19999999999999</v>
      </c>
      <c r="E1047" s="136">
        <v>127.2</v>
      </c>
      <c r="F1047" s="136" t="s">
        <v>503</v>
      </c>
      <c r="G1047" s="139">
        <v>4.4499999999999998E-2</v>
      </c>
      <c r="H1047" s="140" t="str">
        <f t="shared" si="19"/>
        <v>2</v>
      </c>
    </row>
    <row r="1048" spans="1:8" x14ac:dyDescent="0.3">
      <c r="A1048" s="136" t="s">
        <v>1958</v>
      </c>
      <c r="B1048" s="143">
        <v>126.9</v>
      </c>
      <c r="C1048" s="136">
        <v>124.35</v>
      </c>
      <c r="D1048" s="136">
        <v>129</v>
      </c>
      <c r="E1048" s="136">
        <v>123.65</v>
      </c>
      <c r="F1048" s="136" t="s">
        <v>180</v>
      </c>
      <c r="G1048" s="139">
        <v>1.8100000000000002E-2</v>
      </c>
      <c r="H1048" s="140" t="str">
        <f t="shared" si="19"/>
        <v>1</v>
      </c>
    </row>
    <row r="1049" spans="1:8" x14ac:dyDescent="0.3">
      <c r="A1049" s="136" t="s">
        <v>1959</v>
      </c>
      <c r="B1049" s="144">
        <v>124.65</v>
      </c>
      <c r="C1049" s="136">
        <v>125.3</v>
      </c>
      <c r="D1049" s="136">
        <v>126.25</v>
      </c>
      <c r="E1049" s="136">
        <v>121.05</v>
      </c>
      <c r="F1049" s="136" t="s">
        <v>1960</v>
      </c>
      <c r="G1049" s="142">
        <v>-1.38E-2</v>
      </c>
      <c r="H1049" s="140" t="str">
        <f t="shared" si="19"/>
        <v>9</v>
      </c>
    </row>
    <row r="1050" spans="1:8" x14ac:dyDescent="0.3">
      <c r="A1050" s="136" t="s">
        <v>1961</v>
      </c>
      <c r="B1050" s="144">
        <v>126.4</v>
      </c>
      <c r="C1050" s="136">
        <v>129.6</v>
      </c>
      <c r="D1050" s="136">
        <v>131.25</v>
      </c>
      <c r="E1050" s="136">
        <v>123.5</v>
      </c>
      <c r="F1050" s="136" t="s">
        <v>1007</v>
      </c>
      <c r="G1050" s="142">
        <v>-2.7300000000000001E-2</v>
      </c>
      <c r="H1050" s="140" t="str">
        <f t="shared" si="19"/>
        <v>1</v>
      </c>
    </row>
    <row r="1051" spans="1:8" x14ac:dyDescent="0.3">
      <c r="A1051" s="136" t="s">
        <v>1962</v>
      </c>
      <c r="B1051" s="143">
        <v>129.94999999999999</v>
      </c>
      <c r="C1051" s="136">
        <v>129</v>
      </c>
      <c r="D1051" s="136">
        <v>133.94999999999999</v>
      </c>
      <c r="E1051" s="136">
        <v>128.6</v>
      </c>
      <c r="F1051" s="136" t="s">
        <v>105</v>
      </c>
      <c r="G1051" s="139">
        <v>1.09E-2</v>
      </c>
      <c r="H1051" s="140" t="str">
        <f t="shared" si="19"/>
        <v>1</v>
      </c>
    </row>
    <row r="1052" spans="1:8" x14ac:dyDescent="0.3">
      <c r="A1052" s="136" t="s">
        <v>1963</v>
      </c>
      <c r="B1052" s="143">
        <v>128.55000000000001</v>
      </c>
      <c r="C1052" s="136">
        <v>119.55</v>
      </c>
      <c r="D1052" s="136">
        <v>130.94999999999999</v>
      </c>
      <c r="E1052" s="136">
        <v>118.55</v>
      </c>
      <c r="F1052" s="136" t="s">
        <v>1964</v>
      </c>
      <c r="G1052" s="139">
        <v>3.0499999999999999E-2</v>
      </c>
      <c r="H1052" s="140" t="str">
        <f t="shared" si="19"/>
        <v>6</v>
      </c>
    </row>
    <row r="1053" spans="1:8" x14ac:dyDescent="0.3">
      <c r="A1053" s="136" t="s">
        <v>1965</v>
      </c>
      <c r="B1053" s="144">
        <v>124.75</v>
      </c>
      <c r="C1053" s="136">
        <v>132</v>
      </c>
      <c r="D1053" s="136">
        <v>132</v>
      </c>
      <c r="E1053" s="136">
        <v>124.75</v>
      </c>
      <c r="F1053" s="136" t="s">
        <v>172</v>
      </c>
      <c r="G1053" s="142">
        <v>-4.99E-2</v>
      </c>
      <c r="H1053" s="140" t="str">
        <f t="shared" si="19"/>
        <v>1</v>
      </c>
    </row>
    <row r="1054" spans="1:8" x14ac:dyDescent="0.3">
      <c r="A1054" s="136" t="s">
        <v>1966</v>
      </c>
      <c r="B1054" s="144">
        <v>131.30000000000001</v>
      </c>
      <c r="C1054" s="136">
        <v>138</v>
      </c>
      <c r="D1054" s="136">
        <v>138.69999999999999</v>
      </c>
      <c r="E1054" s="136">
        <v>130.25</v>
      </c>
      <c r="F1054" s="136" t="s">
        <v>1967</v>
      </c>
      <c r="G1054" s="142">
        <v>-4.2299999999999997E-2</v>
      </c>
      <c r="H1054" s="140" t="str">
        <f t="shared" si="19"/>
        <v>3</v>
      </c>
    </row>
    <row r="1055" spans="1:8" x14ac:dyDescent="0.3">
      <c r="A1055" s="136" t="s">
        <v>1968</v>
      </c>
      <c r="B1055" s="143">
        <v>137.1</v>
      </c>
      <c r="C1055" s="136">
        <v>136</v>
      </c>
      <c r="D1055" s="136">
        <v>138.75</v>
      </c>
      <c r="E1055" s="136">
        <v>132.35</v>
      </c>
      <c r="F1055" s="136" t="s">
        <v>1969</v>
      </c>
      <c r="G1055" s="139">
        <v>3.7499999999999999E-2</v>
      </c>
      <c r="H1055" s="140" t="str">
        <f t="shared" si="19"/>
        <v>5</v>
      </c>
    </row>
    <row r="1056" spans="1:8" x14ac:dyDescent="0.3">
      <c r="A1056" s="136" t="s">
        <v>1970</v>
      </c>
      <c r="B1056" s="143">
        <v>132.15</v>
      </c>
      <c r="C1056" s="136">
        <v>127.25</v>
      </c>
      <c r="D1056" s="136">
        <v>132.15</v>
      </c>
      <c r="E1056" s="136">
        <v>127.25</v>
      </c>
      <c r="F1056" s="136" t="s">
        <v>1971</v>
      </c>
      <c r="G1056" s="139">
        <v>4.9599999999999998E-2</v>
      </c>
      <c r="H1056" s="140" t="str">
        <f t="shared" si="19"/>
        <v>3</v>
      </c>
    </row>
    <row r="1057" spans="1:8" x14ac:dyDescent="0.3">
      <c r="A1057" s="136" t="s">
        <v>1972</v>
      </c>
      <c r="B1057" s="143">
        <v>125.9</v>
      </c>
      <c r="C1057" s="136">
        <v>115.8</v>
      </c>
      <c r="D1057" s="136">
        <v>126.65</v>
      </c>
      <c r="E1057" s="136">
        <v>115.4</v>
      </c>
      <c r="F1057" s="136" t="s">
        <v>1973</v>
      </c>
      <c r="G1057" s="139">
        <v>9.3399999999999997E-2</v>
      </c>
      <c r="H1057" s="140" t="str">
        <f t="shared" si="19"/>
        <v>5</v>
      </c>
    </row>
    <row r="1058" spans="1:8" x14ac:dyDescent="0.3">
      <c r="A1058" s="136" t="s">
        <v>1974</v>
      </c>
      <c r="B1058" s="143">
        <v>115.15</v>
      </c>
      <c r="C1058" s="136">
        <v>114.5</v>
      </c>
      <c r="D1058" s="136">
        <v>118.85</v>
      </c>
      <c r="E1058" s="136">
        <v>110.85</v>
      </c>
      <c r="F1058" s="136" t="s">
        <v>477</v>
      </c>
      <c r="G1058" s="139">
        <v>7.4000000000000003E-3</v>
      </c>
      <c r="H1058" s="140" t="str">
        <f t="shared" si="19"/>
        <v>3</v>
      </c>
    </row>
    <row r="1059" spans="1:8" x14ac:dyDescent="0.3">
      <c r="A1059" s="136" t="s">
        <v>1975</v>
      </c>
      <c r="B1059" s="143">
        <v>114.3</v>
      </c>
      <c r="C1059" s="136">
        <v>107.7</v>
      </c>
      <c r="D1059" s="136">
        <v>117.3</v>
      </c>
      <c r="E1059" s="136">
        <v>106.7</v>
      </c>
      <c r="F1059" s="136" t="s">
        <v>1976</v>
      </c>
      <c r="G1059" s="139">
        <v>7.1199999999999999E-2</v>
      </c>
      <c r="H1059" s="140" t="str">
        <f t="shared" si="19"/>
        <v>6</v>
      </c>
    </row>
    <row r="1060" spans="1:8" x14ac:dyDescent="0.3">
      <c r="A1060" s="136" t="s">
        <v>1977</v>
      </c>
      <c r="B1060" s="143">
        <v>106.7</v>
      </c>
      <c r="C1060" s="136">
        <v>97.45</v>
      </c>
      <c r="D1060" s="136">
        <v>106.7</v>
      </c>
      <c r="E1060" s="136">
        <v>95.3</v>
      </c>
      <c r="F1060" s="136" t="s">
        <v>1978</v>
      </c>
      <c r="G1060" s="139">
        <v>0.1</v>
      </c>
      <c r="H1060" s="140" t="str">
        <f t="shared" si="19"/>
        <v>4</v>
      </c>
    </row>
    <row r="1061" spans="1:8" x14ac:dyDescent="0.3">
      <c r="A1061" s="136" t="s">
        <v>1979</v>
      </c>
      <c r="B1061" s="144">
        <v>97</v>
      </c>
      <c r="C1061" s="136">
        <v>98.65</v>
      </c>
      <c r="D1061" s="136">
        <v>99.2</v>
      </c>
      <c r="E1061" s="136">
        <v>96.3</v>
      </c>
      <c r="F1061" s="136" t="s">
        <v>1980</v>
      </c>
      <c r="G1061" s="142">
        <v>-1.77E-2</v>
      </c>
      <c r="H1061" s="140" t="str">
        <f t="shared" si="19"/>
        <v>8</v>
      </c>
    </row>
    <row r="1062" spans="1:8" x14ac:dyDescent="0.3">
      <c r="A1062" s="136" t="s">
        <v>1981</v>
      </c>
      <c r="B1062" s="143">
        <v>98.75</v>
      </c>
      <c r="C1062" s="136">
        <v>96.8</v>
      </c>
      <c r="D1062" s="136">
        <v>100.9</v>
      </c>
      <c r="E1062" s="136">
        <v>95.6</v>
      </c>
      <c r="F1062" s="136" t="s">
        <v>1669</v>
      </c>
      <c r="G1062" s="139">
        <v>2.6499999999999999E-2</v>
      </c>
      <c r="H1062" s="140" t="str">
        <f t="shared" si="19"/>
        <v>2</v>
      </c>
    </row>
    <row r="1063" spans="1:8" x14ac:dyDescent="0.3">
      <c r="A1063" s="136" t="s">
        <v>1982</v>
      </c>
      <c r="B1063" s="143">
        <v>96.2</v>
      </c>
      <c r="C1063" s="136">
        <v>94.05</v>
      </c>
      <c r="D1063" s="136">
        <v>97.6</v>
      </c>
      <c r="E1063" s="136">
        <v>92</v>
      </c>
      <c r="F1063" s="136" t="s">
        <v>325</v>
      </c>
      <c r="G1063" s="139">
        <v>2.29E-2</v>
      </c>
      <c r="H1063" s="140" t="str">
        <f t="shared" si="19"/>
        <v>1</v>
      </c>
    </row>
    <row r="1064" spans="1:8" x14ac:dyDescent="0.3">
      <c r="A1064" s="136" t="s">
        <v>1983</v>
      </c>
      <c r="B1064" s="144">
        <v>94.05</v>
      </c>
      <c r="C1064" s="136">
        <v>95.95</v>
      </c>
      <c r="D1064" s="136">
        <v>96</v>
      </c>
      <c r="E1064" s="136">
        <v>93.65</v>
      </c>
      <c r="F1064" s="136" t="s">
        <v>1984</v>
      </c>
      <c r="G1064" s="142">
        <v>-1.52E-2</v>
      </c>
      <c r="H1064" s="140" t="str">
        <f t="shared" si="19"/>
        <v>6</v>
      </c>
    </row>
    <row r="1065" spans="1:8" x14ac:dyDescent="0.3">
      <c r="A1065" s="136" t="s">
        <v>1985</v>
      </c>
      <c r="B1065" s="143">
        <v>95.5</v>
      </c>
      <c r="C1065" s="136">
        <v>95.4</v>
      </c>
      <c r="D1065" s="136">
        <v>96.7</v>
      </c>
      <c r="E1065" s="136">
        <v>94.5</v>
      </c>
      <c r="F1065" s="136" t="s">
        <v>1986</v>
      </c>
      <c r="G1065" s="139">
        <v>4.7000000000000002E-3</v>
      </c>
      <c r="H1065" s="140" t="str">
        <f t="shared" si="19"/>
        <v>1</v>
      </c>
    </row>
    <row r="1066" spans="1:8" x14ac:dyDescent="0.3">
      <c r="A1066" s="136" t="s">
        <v>1987</v>
      </c>
      <c r="B1066" s="144">
        <v>95.05</v>
      </c>
      <c r="C1066" s="136">
        <v>96.7</v>
      </c>
      <c r="D1066" s="136">
        <v>98.5</v>
      </c>
      <c r="E1066" s="136">
        <v>93.5</v>
      </c>
      <c r="F1066" s="136" t="s">
        <v>821</v>
      </c>
      <c r="G1066" s="142">
        <v>-9.9000000000000008E-3</v>
      </c>
      <c r="H1066" s="140" t="str">
        <f t="shared" si="19"/>
        <v>1</v>
      </c>
    </row>
    <row r="1067" spans="1:8" x14ac:dyDescent="0.3">
      <c r="A1067" s="136" t="s">
        <v>1988</v>
      </c>
      <c r="B1067" s="143">
        <v>96</v>
      </c>
      <c r="C1067" s="136">
        <v>95</v>
      </c>
      <c r="D1067" s="136">
        <v>99.8</v>
      </c>
      <c r="E1067" s="136">
        <v>94</v>
      </c>
      <c r="F1067" s="136" t="s">
        <v>1989</v>
      </c>
      <c r="G1067" s="139">
        <v>2.29E-2</v>
      </c>
      <c r="H1067" s="140" t="str">
        <f t="shared" si="19"/>
        <v>6</v>
      </c>
    </row>
    <row r="1068" spans="1:8" x14ac:dyDescent="0.3">
      <c r="A1068" s="136" t="s">
        <v>1990</v>
      </c>
      <c r="B1068" s="143">
        <v>93.85</v>
      </c>
      <c r="C1068" s="136">
        <v>86.8</v>
      </c>
      <c r="D1068" s="136">
        <v>95.25</v>
      </c>
      <c r="E1068" s="136">
        <v>85.2</v>
      </c>
      <c r="F1068" s="136" t="s">
        <v>1991</v>
      </c>
      <c r="G1068" s="139">
        <v>8.2500000000000004E-2</v>
      </c>
      <c r="H1068" s="140" t="str">
        <f t="shared" si="19"/>
        <v>4</v>
      </c>
    </row>
    <row r="1069" spans="1:8" x14ac:dyDescent="0.3">
      <c r="A1069" s="136" t="s">
        <v>1992</v>
      </c>
      <c r="B1069" s="144">
        <v>86.7</v>
      </c>
      <c r="C1069" s="136">
        <v>88.8</v>
      </c>
      <c r="D1069" s="136">
        <v>89.6</v>
      </c>
      <c r="E1069" s="136">
        <v>83.6</v>
      </c>
      <c r="F1069" s="136" t="s">
        <v>828</v>
      </c>
      <c r="G1069" s="142">
        <v>-2.2499999999999999E-2</v>
      </c>
      <c r="H1069" s="140" t="str">
        <f t="shared" si="19"/>
        <v>1</v>
      </c>
    </row>
    <row r="1070" spans="1:8" x14ac:dyDescent="0.3">
      <c r="A1070" s="136" t="s">
        <v>1993</v>
      </c>
      <c r="B1070" s="144">
        <v>88.7</v>
      </c>
      <c r="C1070" s="136">
        <v>90.4</v>
      </c>
      <c r="D1070" s="136">
        <v>91.2</v>
      </c>
      <c r="E1070" s="136">
        <v>88.3</v>
      </c>
      <c r="F1070" s="136" t="s">
        <v>1994</v>
      </c>
      <c r="G1070" s="142">
        <v>-1.77E-2</v>
      </c>
      <c r="H1070" s="140" t="str">
        <f t="shared" si="19"/>
        <v>9</v>
      </c>
    </row>
    <row r="1071" spans="1:8" x14ac:dyDescent="0.3">
      <c r="A1071" s="136" t="s">
        <v>1995</v>
      </c>
      <c r="B1071" s="144">
        <v>90.3</v>
      </c>
      <c r="C1071" s="136">
        <v>90</v>
      </c>
      <c r="D1071" s="136">
        <v>92.2</v>
      </c>
      <c r="E1071" s="136">
        <v>89.15</v>
      </c>
      <c r="F1071" s="136" t="s">
        <v>746</v>
      </c>
      <c r="G1071" s="142">
        <v>-4.4000000000000003E-3</v>
      </c>
      <c r="H1071" s="140" t="str">
        <f t="shared" si="19"/>
        <v>1</v>
      </c>
    </row>
    <row r="1072" spans="1:8" x14ac:dyDescent="0.3">
      <c r="A1072" s="136" t="s">
        <v>1996</v>
      </c>
      <c r="B1072" s="144">
        <v>90.7</v>
      </c>
      <c r="C1072" s="136">
        <v>93.2</v>
      </c>
      <c r="D1072" s="136">
        <v>93.6</v>
      </c>
      <c r="E1072" s="136">
        <v>90.1</v>
      </c>
      <c r="F1072" s="136" t="s">
        <v>1997</v>
      </c>
      <c r="G1072" s="142">
        <v>-2.1000000000000001E-2</v>
      </c>
      <c r="H1072" s="140" t="str">
        <f t="shared" si="19"/>
        <v>9</v>
      </c>
    </row>
    <row r="1073" spans="1:8" x14ac:dyDescent="0.3">
      <c r="A1073" s="136" t="s">
        <v>1998</v>
      </c>
      <c r="B1073" s="143">
        <v>92.65</v>
      </c>
      <c r="C1073" s="136">
        <v>89.7</v>
      </c>
      <c r="D1073" s="136">
        <v>95.85</v>
      </c>
      <c r="E1073" s="136">
        <v>89.6</v>
      </c>
      <c r="F1073" s="136" t="s">
        <v>1999</v>
      </c>
      <c r="G1073" s="139">
        <v>0.03</v>
      </c>
      <c r="H1073" s="140" t="str">
        <f t="shared" si="19"/>
        <v>3</v>
      </c>
    </row>
    <row r="1074" spans="1:8" x14ac:dyDescent="0.3">
      <c r="A1074" s="136" t="s">
        <v>2000</v>
      </c>
      <c r="B1074" s="143">
        <v>89.95</v>
      </c>
      <c r="C1074" s="136">
        <v>90.25</v>
      </c>
      <c r="D1074" s="136">
        <v>91</v>
      </c>
      <c r="E1074" s="136">
        <v>88.1</v>
      </c>
      <c r="F1074" s="136" t="s">
        <v>2001</v>
      </c>
      <c r="G1074" s="139">
        <v>2.8E-3</v>
      </c>
      <c r="H1074" s="140" t="str">
        <f t="shared" si="19"/>
        <v>9</v>
      </c>
    </row>
    <row r="1075" spans="1:8" x14ac:dyDescent="0.3">
      <c r="A1075" s="136" t="s">
        <v>2002</v>
      </c>
      <c r="B1075" s="144">
        <v>89.7</v>
      </c>
      <c r="C1075" s="136">
        <v>90.55</v>
      </c>
      <c r="D1075" s="136">
        <v>91.75</v>
      </c>
      <c r="E1075" s="136">
        <v>88.6</v>
      </c>
      <c r="F1075" s="136" t="s">
        <v>1986</v>
      </c>
      <c r="G1075" s="142">
        <v>-2.2000000000000001E-3</v>
      </c>
      <c r="H1075" s="140" t="str">
        <f t="shared" si="19"/>
        <v>1</v>
      </c>
    </row>
    <row r="1076" spans="1:8" x14ac:dyDescent="0.3">
      <c r="A1076" s="136" t="s">
        <v>2003</v>
      </c>
      <c r="B1076" s="143">
        <v>89.9</v>
      </c>
      <c r="C1076" s="136">
        <v>89.6</v>
      </c>
      <c r="D1076" s="136">
        <v>92</v>
      </c>
      <c r="E1076" s="136">
        <v>89.5</v>
      </c>
      <c r="F1076" s="136" t="s">
        <v>746</v>
      </c>
      <c r="G1076" s="139">
        <v>4.4999999999999997E-3</v>
      </c>
      <c r="H1076" s="140" t="str">
        <f t="shared" si="19"/>
        <v>1</v>
      </c>
    </row>
    <row r="1077" spans="1:8" x14ac:dyDescent="0.3">
      <c r="A1077" s="136" t="s">
        <v>2004</v>
      </c>
      <c r="B1077" s="144">
        <v>89.5</v>
      </c>
      <c r="C1077" s="136">
        <v>90.35</v>
      </c>
      <c r="D1077" s="136">
        <v>92.7</v>
      </c>
      <c r="E1077" s="136">
        <v>87.1</v>
      </c>
      <c r="F1077" s="136" t="s">
        <v>114</v>
      </c>
      <c r="G1077" s="142">
        <v>-7.7999999999999996E-3</v>
      </c>
      <c r="H1077" s="140" t="str">
        <f t="shared" si="19"/>
        <v>1</v>
      </c>
    </row>
    <row r="1078" spans="1:8" x14ac:dyDescent="0.3">
      <c r="A1078" s="136" t="s">
        <v>2005</v>
      </c>
      <c r="B1078" s="143">
        <v>90.2</v>
      </c>
      <c r="C1078" s="136">
        <v>90.2</v>
      </c>
      <c r="D1078" s="136">
        <v>90.2</v>
      </c>
      <c r="E1078" s="136">
        <v>90.2</v>
      </c>
      <c r="F1078" s="136">
        <v>0</v>
      </c>
      <c r="G1078" s="139">
        <v>1.41E-2</v>
      </c>
      <c r="H1078" s="140" t="str">
        <f t="shared" si="19"/>
        <v>0</v>
      </c>
    </row>
    <row r="1079" spans="1:8" x14ac:dyDescent="0.3">
      <c r="A1079" s="136" t="s">
        <v>2006</v>
      </c>
      <c r="B1079" s="143">
        <v>88.95</v>
      </c>
      <c r="C1079" s="136">
        <v>85.9</v>
      </c>
      <c r="D1079" s="136">
        <v>93.1</v>
      </c>
      <c r="E1079" s="136">
        <v>85</v>
      </c>
      <c r="F1079" s="136" t="s">
        <v>2007</v>
      </c>
      <c r="G1079" s="139">
        <v>3.2500000000000001E-2</v>
      </c>
      <c r="H1079" s="140" t="str">
        <f t="shared" si="19"/>
        <v>3</v>
      </c>
    </row>
    <row r="1080" spans="1:8" x14ac:dyDescent="0.3">
      <c r="A1080" s="136" t="s">
        <v>2008</v>
      </c>
      <c r="B1080" s="144">
        <v>86.15</v>
      </c>
      <c r="C1080" s="136">
        <v>87.35</v>
      </c>
      <c r="D1080" s="136">
        <v>87.75</v>
      </c>
      <c r="E1080" s="136">
        <v>85.1</v>
      </c>
      <c r="F1080" s="136" t="s">
        <v>341</v>
      </c>
      <c r="G1080" s="142">
        <v>-5.7999999999999996E-3</v>
      </c>
      <c r="H1080" s="140" t="str">
        <f t="shared" si="19"/>
        <v>1</v>
      </c>
    </row>
    <row r="1081" spans="1:8" x14ac:dyDescent="0.3">
      <c r="A1081" s="136" t="s">
        <v>2009</v>
      </c>
      <c r="B1081" s="143">
        <v>86.65</v>
      </c>
      <c r="C1081" s="136">
        <v>86.55</v>
      </c>
      <c r="D1081" s="136">
        <v>89.8</v>
      </c>
      <c r="E1081" s="136">
        <v>85</v>
      </c>
      <c r="F1081" s="136" t="s">
        <v>610</v>
      </c>
      <c r="G1081" s="139">
        <v>5.9999999999999995E-4</v>
      </c>
      <c r="H1081" s="140" t="str">
        <f t="shared" si="19"/>
        <v>1</v>
      </c>
    </row>
    <row r="1082" spans="1:8" x14ac:dyDescent="0.3">
      <c r="A1082" s="136" t="s">
        <v>2010</v>
      </c>
      <c r="B1082" s="144">
        <v>86.6</v>
      </c>
      <c r="C1082" s="136">
        <v>90</v>
      </c>
      <c r="D1082" s="136">
        <v>91.25</v>
      </c>
      <c r="E1082" s="136">
        <v>84</v>
      </c>
      <c r="F1082" s="136" t="s">
        <v>447</v>
      </c>
      <c r="G1082" s="142">
        <v>-3.3500000000000002E-2</v>
      </c>
      <c r="H1082" s="140" t="str">
        <f t="shared" si="19"/>
        <v>2</v>
      </c>
    </row>
    <row r="1083" spans="1:8" x14ac:dyDescent="0.3">
      <c r="A1083" s="136" t="s">
        <v>2011</v>
      </c>
      <c r="B1083" s="143">
        <v>89.6</v>
      </c>
      <c r="C1083" s="136">
        <v>89</v>
      </c>
      <c r="D1083" s="136">
        <v>93</v>
      </c>
      <c r="E1083" s="136">
        <v>88</v>
      </c>
      <c r="F1083" s="136" t="s">
        <v>2012</v>
      </c>
      <c r="G1083" s="139">
        <v>8.3999999999999995E-3</v>
      </c>
      <c r="H1083" s="140" t="str">
        <f t="shared" si="19"/>
        <v>3</v>
      </c>
    </row>
    <row r="1084" spans="1:8" x14ac:dyDescent="0.3">
      <c r="A1084" s="136" t="s">
        <v>2013</v>
      </c>
      <c r="B1084" s="143">
        <v>88.85</v>
      </c>
      <c r="C1084" s="136">
        <v>80.45</v>
      </c>
      <c r="D1084" s="136">
        <v>92.9</v>
      </c>
      <c r="E1084" s="136">
        <v>80.25</v>
      </c>
      <c r="F1084" s="136" t="s">
        <v>2014</v>
      </c>
      <c r="G1084" s="139">
        <v>0.1072</v>
      </c>
      <c r="H1084" s="140" t="str">
        <f t="shared" si="19"/>
        <v>8</v>
      </c>
    </row>
    <row r="1085" spans="1:8" x14ac:dyDescent="0.3">
      <c r="A1085" s="136" t="s">
        <v>2015</v>
      </c>
      <c r="B1085" s="143">
        <v>80.25</v>
      </c>
      <c r="C1085" s="136">
        <v>80.599999999999994</v>
      </c>
      <c r="D1085" s="136">
        <v>81</v>
      </c>
      <c r="E1085" s="136">
        <v>79.3</v>
      </c>
      <c r="F1085" s="136" t="s">
        <v>1484</v>
      </c>
      <c r="G1085" s="139">
        <v>3.8E-3</v>
      </c>
      <c r="H1085" s="140" t="str">
        <f t="shared" si="19"/>
        <v>1</v>
      </c>
    </row>
    <row r="1086" spans="1:8" x14ac:dyDescent="0.3">
      <c r="A1086" s="136" t="s">
        <v>2016</v>
      </c>
      <c r="B1086" s="143">
        <v>79.95</v>
      </c>
      <c r="C1086" s="136">
        <v>79.8</v>
      </c>
      <c r="D1086" s="136">
        <v>81.2</v>
      </c>
      <c r="E1086" s="136">
        <v>77.75</v>
      </c>
      <c r="F1086" s="136" t="s">
        <v>2017</v>
      </c>
      <c r="G1086" s="139">
        <v>1.01E-2</v>
      </c>
      <c r="H1086" s="140" t="str">
        <f t="shared" si="19"/>
        <v>2</v>
      </c>
    </row>
    <row r="1087" spans="1:8" x14ac:dyDescent="0.3">
      <c r="A1087" s="136" t="s">
        <v>2018</v>
      </c>
      <c r="B1087" s="143">
        <v>79.150000000000006</v>
      </c>
      <c r="C1087" s="136">
        <v>79.45</v>
      </c>
      <c r="D1087" s="136">
        <v>81.25</v>
      </c>
      <c r="E1087" s="136">
        <v>72.2</v>
      </c>
      <c r="F1087" s="136" t="s">
        <v>2019</v>
      </c>
      <c r="G1087" s="139">
        <v>5.1000000000000004E-3</v>
      </c>
      <c r="H1087" s="140" t="str">
        <f t="shared" si="19"/>
        <v>5</v>
      </c>
    </row>
    <row r="1088" spans="1:8" x14ac:dyDescent="0.3">
      <c r="A1088" s="136" t="s">
        <v>2020</v>
      </c>
      <c r="B1088" s="143">
        <v>78.75</v>
      </c>
      <c r="C1088" s="136">
        <v>74.599999999999994</v>
      </c>
      <c r="D1088" s="136">
        <v>79.349999999999994</v>
      </c>
      <c r="E1088" s="136">
        <v>74.2</v>
      </c>
      <c r="F1088" s="136" t="s">
        <v>2021</v>
      </c>
      <c r="G1088" s="139">
        <v>6.7100000000000007E-2</v>
      </c>
      <c r="H1088" s="140" t="str">
        <f t="shared" si="19"/>
        <v>6</v>
      </c>
    </row>
    <row r="1089" spans="1:8" x14ac:dyDescent="0.3">
      <c r="A1089" s="136" t="s">
        <v>2022</v>
      </c>
      <c r="B1089" s="143">
        <v>73.8</v>
      </c>
      <c r="C1089" s="136">
        <v>71.400000000000006</v>
      </c>
      <c r="D1089" s="136">
        <v>74.5</v>
      </c>
      <c r="E1089" s="136">
        <v>70.55</v>
      </c>
      <c r="F1089" s="136" t="s">
        <v>479</v>
      </c>
      <c r="G1089" s="139">
        <v>3.2899999999999999E-2</v>
      </c>
      <c r="H1089" s="140" t="str">
        <f t="shared" si="19"/>
        <v>3</v>
      </c>
    </row>
    <row r="1090" spans="1:8" x14ac:dyDescent="0.3">
      <c r="A1090" s="136" t="s">
        <v>2023</v>
      </c>
      <c r="B1090" s="143">
        <v>71.45</v>
      </c>
      <c r="C1090" s="136">
        <v>68.3</v>
      </c>
      <c r="D1090" s="136">
        <v>74.3</v>
      </c>
      <c r="E1090" s="136">
        <v>67.5</v>
      </c>
      <c r="F1090" s="136" t="s">
        <v>2024</v>
      </c>
      <c r="G1090" s="139">
        <v>0.05</v>
      </c>
      <c r="H1090" s="140" t="str">
        <f t="shared" si="19"/>
        <v>6</v>
      </c>
    </row>
    <row r="1091" spans="1:8" x14ac:dyDescent="0.3">
      <c r="A1091" s="136" t="s">
        <v>2025</v>
      </c>
      <c r="B1091" s="143">
        <v>68.05</v>
      </c>
      <c r="C1091" s="136">
        <v>65.45</v>
      </c>
      <c r="D1091" s="136">
        <v>68.7</v>
      </c>
      <c r="E1091" s="136">
        <v>62.6</v>
      </c>
      <c r="F1091" s="136" t="s">
        <v>1450</v>
      </c>
      <c r="G1091" s="139">
        <v>4.4499999999999998E-2</v>
      </c>
      <c r="H1091" s="140" t="str">
        <f t="shared" ref="H1091:H1154" si="20">LEFT(F1091,1)</f>
        <v>4</v>
      </c>
    </row>
    <row r="1092" spans="1:8" x14ac:dyDescent="0.3">
      <c r="A1092" s="136" t="s">
        <v>2026</v>
      </c>
      <c r="B1092" s="143">
        <v>65.150000000000006</v>
      </c>
      <c r="C1092" s="136">
        <v>61.85</v>
      </c>
      <c r="D1092" s="136">
        <v>66</v>
      </c>
      <c r="E1092" s="136">
        <v>61.2</v>
      </c>
      <c r="F1092" s="136" t="s">
        <v>369</v>
      </c>
      <c r="G1092" s="139">
        <v>6.4500000000000002E-2</v>
      </c>
      <c r="H1092" s="140" t="str">
        <f t="shared" si="20"/>
        <v>6</v>
      </c>
    </row>
    <row r="1093" spans="1:8" x14ac:dyDescent="0.3">
      <c r="A1093" s="136" t="s">
        <v>2027</v>
      </c>
      <c r="B1093" s="143">
        <v>61.2</v>
      </c>
      <c r="C1093" s="136">
        <v>56.7</v>
      </c>
      <c r="D1093" s="136">
        <v>63.25</v>
      </c>
      <c r="E1093" s="136">
        <v>55</v>
      </c>
      <c r="F1093" s="136" t="s">
        <v>100</v>
      </c>
      <c r="G1093" s="139">
        <v>8.3199999999999996E-2</v>
      </c>
      <c r="H1093" s="140" t="str">
        <f t="shared" si="20"/>
        <v>3</v>
      </c>
    </row>
    <row r="1094" spans="1:8" x14ac:dyDescent="0.3">
      <c r="A1094" s="136" t="s">
        <v>2028</v>
      </c>
      <c r="B1094" s="144">
        <v>56.5</v>
      </c>
      <c r="C1094" s="136">
        <v>58.75</v>
      </c>
      <c r="D1094" s="136">
        <v>59.3</v>
      </c>
      <c r="E1094" s="136">
        <v>55.9</v>
      </c>
      <c r="F1094" s="136" t="s">
        <v>877</v>
      </c>
      <c r="G1094" s="142">
        <v>-0.03</v>
      </c>
      <c r="H1094" s="140" t="str">
        <f t="shared" si="20"/>
        <v>1</v>
      </c>
    </row>
    <row r="1095" spans="1:8" x14ac:dyDescent="0.3">
      <c r="A1095" s="136" t="s">
        <v>2029</v>
      </c>
      <c r="B1095" s="143">
        <v>58.25</v>
      </c>
      <c r="C1095" s="136">
        <v>57.55</v>
      </c>
      <c r="D1095" s="136">
        <v>61.45</v>
      </c>
      <c r="E1095" s="136">
        <v>55.8</v>
      </c>
      <c r="F1095" s="136" t="s">
        <v>2030</v>
      </c>
      <c r="G1095" s="139">
        <v>1.5699999999999999E-2</v>
      </c>
      <c r="H1095" s="140" t="str">
        <f t="shared" si="20"/>
        <v>4</v>
      </c>
    </row>
    <row r="1096" spans="1:8" x14ac:dyDescent="0.3">
      <c r="A1096" s="136" t="s">
        <v>2031</v>
      </c>
      <c r="B1096" s="144">
        <v>57.35</v>
      </c>
      <c r="C1096" s="136">
        <v>59.15</v>
      </c>
      <c r="D1096" s="136">
        <v>60.05</v>
      </c>
      <c r="E1096" s="136">
        <v>56</v>
      </c>
      <c r="F1096" s="136" t="s">
        <v>367</v>
      </c>
      <c r="G1096" s="142">
        <v>-3.04E-2</v>
      </c>
      <c r="H1096" s="140" t="str">
        <f t="shared" si="20"/>
        <v>2</v>
      </c>
    </row>
    <row r="1097" spans="1:8" x14ac:dyDescent="0.3">
      <c r="A1097" s="136" t="s">
        <v>2032</v>
      </c>
      <c r="B1097" s="143">
        <v>59.15</v>
      </c>
      <c r="C1097" s="136">
        <v>52.6</v>
      </c>
      <c r="D1097" s="136">
        <v>60.45</v>
      </c>
      <c r="E1097" s="136">
        <v>52.1</v>
      </c>
      <c r="F1097" s="136" t="s">
        <v>2033</v>
      </c>
      <c r="G1097" s="139">
        <v>0.12559999999999999</v>
      </c>
      <c r="H1097" s="140" t="str">
        <f t="shared" si="20"/>
        <v>6</v>
      </c>
    </row>
    <row r="1098" spans="1:8" x14ac:dyDescent="0.3">
      <c r="A1098" s="136" t="s">
        <v>2034</v>
      </c>
      <c r="B1098" s="144">
        <v>52.55</v>
      </c>
      <c r="C1098" s="136">
        <v>52.6</v>
      </c>
      <c r="D1098" s="136">
        <v>53.85</v>
      </c>
      <c r="E1098" s="136">
        <v>51.4</v>
      </c>
      <c r="F1098" s="136" t="s">
        <v>2035</v>
      </c>
      <c r="G1098" s="142">
        <v>-2.8E-3</v>
      </c>
      <c r="H1098" s="140" t="str">
        <f t="shared" si="20"/>
        <v>9</v>
      </c>
    </row>
    <row r="1099" spans="1:8" x14ac:dyDescent="0.3">
      <c r="A1099" s="136" t="s">
        <v>2036</v>
      </c>
      <c r="B1099" s="143">
        <v>52.7</v>
      </c>
      <c r="C1099" s="136">
        <v>52</v>
      </c>
      <c r="D1099" s="136">
        <v>53.5</v>
      </c>
      <c r="E1099" s="136">
        <v>51.3</v>
      </c>
      <c r="F1099" s="136" t="s">
        <v>2037</v>
      </c>
      <c r="G1099" s="139">
        <v>9.5999999999999992E-3</v>
      </c>
      <c r="H1099" s="140" t="str">
        <f t="shared" si="20"/>
        <v>7</v>
      </c>
    </row>
    <row r="1100" spans="1:8" x14ac:dyDescent="0.3">
      <c r="A1100" s="136" t="s">
        <v>2038</v>
      </c>
      <c r="B1100" s="143">
        <v>52.2</v>
      </c>
      <c r="C1100" s="136">
        <v>52.5</v>
      </c>
      <c r="D1100" s="136">
        <v>54.5</v>
      </c>
      <c r="E1100" s="136">
        <v>51.7</v>
      </c>
      <c r="F1100" s="136" t="s">
        <v>116</v>
      </c>
      <c r="G1100" s="139">
        <v>1.1599999999999999E-2</v>
      </c>
      <c r="H1100" s="140" t="str">
        <f t="shared" si="20"/>
        <v>1</v>
      </c>
    </row>
    <row r="1101" spans="1:8" x14ac:dyDescent="0.3">
      <c r="A1101" s="136" t="s">
        <v>2039</v>
      </c>
      <c r="B1101" s="143">
        <v>51.6</v>
      </c>
      <c r="C1101" s="136">
        <v>50.5</v>
      </c>
      <c r="D1101" s="136">
        <v>53.4</v>
      </c>
      <c r="E1101" s="136">
        <v>49.2</v>
      </c>
      <c r="F1101" s="136" t="s">
        <v>2040</v>
      </c>
      <c r="G1101" s="139">
        <v>2.8899999999999999E-2</v>
      </c>
      <c r="H1101" s="140" t="str">
        <f t="shared" si="20"/>
        <v>1</v>
      </c>
    </row>
    <row r="1102" spans="1:8" x14ac:dyDescent="0.3">
      <c r="A1102" s="136" t="s">
        <v>2041</v>
      </c>
      <c r="B1102" s="144">
        <v>50.15</v>
      </c>
      <c r="C1102" s="136">
        <v>53.1</v>
      </c>
      <c r="D1102" s="136">
        <v>53.3</v>
      </c>
      <c r="E1102" s="136">
        <v>48.85</v>
      </c>
      <c r="F1102" s="136" t="s">
        <v>300</v>
      </c>
      <c r="G1102" s="142">
        <v>-5.4699999999999999E-2</v>
      </c>
      <c r="H1102" s="140" t="str">
        <f t="shared" si="20"/>
        <v>1</v>
      </c>
    </row>
    <row r="1103" spans="1:8" x14ac:dyDescent="0.3">
      <c r="A1103" s="136" t="s">
        <v>2042</v>
      </c>
      <c r="B1103" s="144">
        <v>53.05</v>
      </c>
      <c r="C1103" s="136">
        <v>55.6</v>
      </c>
      <c r="D1103" s="136">
        <v>55.7</v>
      </c>
      <c r="E1103" s="136">
        <v>52</v>
      </c>
      <c r="F1103" s="136" t="s">
        <v>1986</v>
      </c>
      <c r="G1103" s="142">
        <v>-3.2800000000000003E-2</v>
      </c>
      <c r="H1103" s="140" t="str">
        <f t="shared" si="20"/>
        <v>1</v>
      </c>
    </row>
    <row r="1104" spans="1:8" x14ac:dyDescent="0.3">
      <c r="A1104" s="136" t="s">
        <v>2043</v>
      </c>
      <c r="B1104" s="144">
        <v>54.85</v>
      </c>
      <c r="C1104" s="136">
        <v>55.9</v>
      </c>
      <c r="D1104" s="136">
        <v>57.2</v>
      </c>
      <c r="E1104" s="136">
        <v>53.35</v>
      </c>
      <c r="F1104" s="136" t="s">
        <v>2044</v>
      </c>
      <c r="G1104" s="142">
        <v>-1.26E-2</v>
      </c>
      <c r="H1104" s="140" t="str">
        <f t="shared" si="20"/>
        <v>1</v>
      </c>
    </row>
    <row r="1105" spans="1:8" x14ac:dyDescent="0.3">
      <c r="A1105" s="136" t="s">
        <v>2045</v>
      </c>
      <c r="B1105" s="143">
        <v>55.55</v>
      </c>
      <c r="C1105" s="136">
        <v>49.95</v>
      </c>
      <c r="D1105" s="136">
        <v>57.5</v>
      </c>
      <c r="E1105" s="136">
        <v>49.85</v>
      </c>
      <c r="F1105" s="136" t="s">
        <v>2046</v>
      </c>
      <c r="G1105" s="139">
        <v>0.1055</v>
      </c>
      <c r="H1105" s="140" t="str">
        <f t="shared" si="20"/>
        <v>5</v>
      </c>
    </row>
    <row r="1106" spans="1:8" x14ac:dyDescent="0.3">
      <c r="A1106" s="136" t="s">
        <v>2047</v>
      </c>
      <c r="B1106" s="143">
        <v>50.25</v>
      </c>
      <c r="C1106" s="136">
        <v>49.25</v>
      </c>
      <c r="D1106" s="136">
        <v>50.6</v>
      </c>
      <c r="E1106" s="136">
        <v>48</v>
      </c>
      <c r="F1106" s="136" t="s">
        <v>2048</v>
      </c>
      <c r="G1106" s="139">
        <v>2.76E-2</v>
      </c>
      <c r="H1106" s="140" t="str">
        <f t="shared" si="20"/>
        <v>7</v>
      </c>
    </row>
    <row r="1107" spans="1:8" x14ac:dyDescent="0.3">
      <c r="A1107" s="136" t="s">
        <v>2049</v>
      </c>
      <c r="B1107" s="143">
        <v>48.9</v>
      </c>
      <c r="C1107" s="136">
        <v>49.05</v>
      </c>
      <c r="D1107" s="136">
        <v>50.25</v>
      </c>
      <c r="E1107" s="136">
        <v>48.4</v>
      </c>
      <c r="F1107" s="136" t="s">
        <v>2050</v>
      </c>
      <c r="G1107" s="139">
        <v>1.24E-2</v>
      </c>
      <c r="H1107" s="140" t="str">
        <f t="shared" si="20"/>
        <v>9</v>
      </c>
    </row>
    <row r="1108" spans="1:8" x14ac:dyDescent="0.3">
      <c r="A1108" s="136" t="s">
        <v>2051</v>
      </c>
      <c r="B1108" s="143">
        <v>48.3</v>
      </c>
      <c r="C1108" s="136">
        <v>45.55</v>
      </c>
      <c r="D1108" s="136">
        <v>49.1</v>
      </c>
      <c r="E1108" s="136">
        <v>45.5</v>
      </c>
      <c r="F1108" s="136" t="s">
        <v>345</v>
      </c>
      <c r="G1108" s="139">
        <v>6.1499999999999999E-2</v>
      </c>
      <c r="H1108" s="140" t="str">
        <f t="shared" si="20"/>
        <v>1</v>
      </c>
    </row>
    <row r="1109" spans="1:8" x14ac:dyDescent="0.3">
      <c r="A1109" s="136" t="s">
        <v>2052</v>
      </c>
      <c r="B1109" s="143">
        <v>45.5</v>
      </c>
      <c r="C1109" s="136">
        <v>45.45</v>
      </c>
      <c r="D1109" s="136">
        <v>45.9</v>
      </c>
      <c r="E1109" s="136">
        <v>45</v>
      </c>
      <c r="F1109" s="136" t="s">
        <v>2053</v>
      </c>
      <c r="G1109" s="139">
        <v>8.8999999999999999E-3</v>
      </c>
      <c r="H1109" s="140" t="str">
        <f t="shared" si="20"/>
        <v>3</v>
      </c>
    </row>
    <row r="1110" spans="1:8" x14ac:dyDescent="0.3">
      <c r="A1110" s="136" t="s">
        <v>2054</v>
      </c>
      <c r="B1110" s="143">
        <v>45.1</v>
      </c>
      <c r="C1110" s="136">
        <v>45.25</v>
      </c>
      <c r="D1110" s="136">
        <v>45.8</v>
      </c>
      <c r="E1110" s="136">
        <v>44.75</v>
      </c>
      <c r="F1110" s="136" t="s">
        <v>2055</v>
      </c>
      <c r="G1110" s="139">
        <v>1.1000000000000001E-3</v>
      </c>
      <c r="H1110" s="140" t="str">
        <f t="shared" si="20"/>
        <v>2</v>
      </c>
    </row>
    <row r="1111" spans="1:8" x14ac:dyDescent="0.3">
      <c r="A1111" s="136" t="s">
        <v>2056</v>
      </c>
      <c r="B1111" s="143">
        <v>45.05</v>
      </c>
      <c r="C1111" s="136">
        <v>44.15</v>
      </c>
      <c r="D1111" s="136">
        <v>45.9</v>
      </c>
      <c r="E1111" s="136">
        <v>44.15</v>
      </c>
      <c r="F1111" s="136" t="s">
        <v>2057</v>
      </c>
      <c r="G1111" s="139">
        <v>2.7400000000000001E-2</v>
      </c>
      <c r="H1111" s="140" t="str">
        <f t="shared" si="20"/>
        <v>2</v>
      </c>
    </row>
    <row r="1112" spans="1:8" x14ac:dyDescent="0.3">
      <c r="A1112" s="136" t="s">
        <v>2058</v>
      </c>
      <c r="B1112" s="144">
        <v>43.85</v>
      </c>
      <c r="C1112" s="136">
        <v>44.8</v>
      </c>
      <c r="D1112" s="136">
        <v>44.8</v>
      </c>
      <c r="E1112" s="136">
        <v>43.5</v>
      </c>
      <c r="F1112" s="136" t="s">
        <v>2059</v>
      </c>
      <c r="G1112" s="142">
        <v>-1.35E-2</v>
      </c>
      <c r="H1112" s="140" t="str">
        <f t="shared" si="20"/>
        <v>2</v>
      </c>
    </row>
    <row r="1113" spans="1:8" x14ac:dyDescent="0.3">
      <c r="A1113" s="136" t="s">
        <v>2060</v>
      </c>
      <c r="B1113" s="144">
        <v>44.45</v>
      </c>
      <c r="C1113" s="136">
        <v>46</v>
      </c>
      <c r="D1113" s="136">
        <v>46.2</v>
      </c>
      <c r="E1113" s="136">
        <v>43.5</v>
      </c>
      <c r="F1113" s="136" t="s">
        <v>2061</v>
      </c>
      <c r="G1113" s="142">
        <v>-4.2000000000000003E-2</v>
      </c>
      <c r="H1113" s="140" t="str">
        <f t="shared" si="20"/>
        <v>3</v>
      </c>
    </row>
    <row r="1114" spans="1:8" x14ac:dyDescent="0.3">
      <c r="A1114" s="136" t="s">
        <v>2062</v>
      </c>
      <c r="B1114" s="143">
        <v>46.4</v>
      </c>
      <c r="C1114" s="136">
        <v>46</v>
      </c>
      <c r="D1114" s="136">
        <v>47.85</v>
      </c>
      <c r="E1114" s="136">
        <v>45.5</v>
      </c>
      <c r="F1114" s="136" t="s">
        <v>610</v>
      </c>
      <c r="G1114" s="139">
        <v>6.9099999999999995E-2</v>
      </c>
      <c r="H1114" s="140" t="str">
        <f t="shared" si="20"/>
        <v>1</v>
      </c>
    </row>
    <row r="1115" spans="1:8" x14ac:dyDescent="0.3">
      <c r="A1115" s="136" t="s">
        <v>2063</v>
      </c>
      <c r="B1115" s="144">
        <v>43.4</v>
      </c>
      <c r="C1115" s="136">
        <v>44.15</v>
      </c>
      <c r="D1115" s="136">
        <v>44.3</v>
      </c>
      <c r="E1115" s="136">
        <v>43</v>
      </c>
      <c r="F1115" s="136" t="s">
        <v>2064</v>
      </c>
      <c r="G1115" s="142">
        <v>-1.4800000000000001E-2</v>
      </c>
      <c r="H1115" s="140" t="str">
        <f t="shared" si="20"/>
        <v>1</v>
      </c>
    </row>
    <row r="1116" spans="1:8" x14ac:dyDescent="0.3">
      <c r="A1116" s="136" t="s">
        <v>2065</v>
      </c>
      <c r="B1116" s="144">
        <v>44.05</v>
      </c>
      <c r="C1116" s="136">
        <v>45</v>
      </c>
      <c r="D1116" s="136">
        <v>45.2</v>
      </c>
      <c r="E1116" s="136">
        <v>43.5</v>
      </c>
      <c r="F1116" s="136" t="s">
        <v>2066</v>
      </c>
      <c r="G1116" s="142">
        <v>-0.02</v>
      </c>
      <c r="H1116" s="140" t="str">
        <f t="shared" si="20"/>
        <v>2</v>
      </c>
    </row>
    <row r="1117" spans="1:8" x14ac:dyDescent="0.3">
      <c r="A1117" s="136" t="s">
        <v>2067</v>
      </c>
      <c r="B1117" s="143">
        <v>44.95</v>
      </c>
      <c r="C1117" s="136">
        <v>43.55</v>
      </c>
      <c r="D1117" s="136">
        <v>45.5</v>
      </c>
      <c r="E1117" s="136">
        <v>43.5</v>
      </c>
      <c r="F1117" s="136" t="s">
        <v>2068</v>
      </c>
      <c r="G1117" s="139">
        <v>2.98E-2</v>
      </c>
      <c r="H1117" s="140" t="str">
        <f t="shared" si="20"/>
        <v>4</v>
      </c>
    </row>
    <row r="1118" spans="1:8" x14ac:dyDescent="0.3">
      <c r="A1118" s="136" t="s">
        <v>2069</v>
      </c>
      <c r="B1118" s="144">
        <v>43.65</v>
      </c>
      <c r="C1118" s="136">
        <v>45</v>
      </c>
      <c r="D1118" s="136">
        <v>45</v>
      </c>
      <c r="E1118" s="136">
        <v>42.5</v>
      </c>
      <c r="F1118" s="136" t="s">
        <v>2070</v>
      </c>
      <c r="G1118" s="142">
        <v>-4.5999999999999999E-3</v>
      </c>
      <c r="H1118" s="140" t="str">
        <f t="shared" si="20"/>
        <v>4</v>
      </c>
    </row>
    <row r="1119" spans="1:8" x14ac:dyDescent="0.3">
      <c r="A1119" s="136" t="s">
        <v>2071</v>
      </c>
      <c r="B1119" s="143">
        <v>43.85</v>
      </c>
      <c r="C1119" s="136">
        <v>43</v>
      </c>
      <c r="D1119" s="136">
        <v>44</v>
      </c>
      <c r="E1119" s="136">
        <v>42.75</v>
      </c>
      <c r="F1119" s="136" t="s">
        <v>2072</v>
      </c>
      <c r="G1119" s="139">
        <v>8.0000000000000002E-3</v>
      </c>
      <c r="H1119" s="140" t="str">
        <f t="shared" si="20"/>
        <v>3</v>
      </c>
    </row>
    <row r="1120" spans="1:8" x14ac:dyDescent="0.3">
      <c r="A1120" s="136" t="s">
        <v>2073</v>
      </c>
      <c r="B1120" s="144">
        <v>43.5</v>
      </c>
      <c r="C1120" s="136">
        <v>43.6</v>
      </c>
      <c r="D1120" s="136">
        <v>44.5</v>
      </c>
      <c r="E1120" s="136">
        <v>43.2</v>
      </c>
      <c r="F1120" s="136" t="s">
        <v>2074</v>
      </c>
      <c r="G1120" s="142">
        <v>-1.3599999999999999E-2</v>
      </c>
      <c r="H1120" s="140" t="str">
        <f t="shared" si="20"/>
        <v>4</v>
      </c>
    </row>
    <row r="1121" spans="1:8" x14ac:dyDescent="0.3">
      <c r="A1121" s="136" t="s">
        <v>2075</v>
      </c>
      <c r="B1121" s="144">
        <v>44.1</v>
      </c>
      <c r="C1121" s="136">
        <v>45.9</v>
      </c>
      <c r="D1121" s="136">
        <v>45.9</v>
      </c>
      <c r="E1121" s="136">
        <v>43.8</v>
      </c>
      <c r="F1121" s="136" t="s">
        <v>2076</v>
      </c>
      <c r="G1121" s="142">
        <v>-3.7100000000000001E-2</v>
      </c>
      <c r="H1121" s="140" t="str">
        <f t="shared" si="20"/>
        <v>3</v>
      </c>
    </row>
    <row r="1122" spans="1:8" x14ac:dyDescent="0.3">
      <c r="A1122" s="136" t="s">
        <v>2077</v>
      </c>
      <c r="B1122" s="144">
        <v>45.8</v>
      </c>
      <c r="C1122" s="136">
        <v>46.3</v>
      </c>
      <c r="D1122" s="136">
        <v>46.65</v>
      </c>
      <c r="E1122" s="136">
        <v>45.4</v>
      </c>
      <c r="F1122" s="136" t="s">
        <v>2078</v>
      </c>
      <c r="G1122" s="142">
        <v>-1.1900000000000001E-2</v>
      </c>
      <c r="H1122" s="140" t="str">
        <f t="shared" si="20"/>
        <v>2</v>
      </c>
    </row>
    <row r="1123" spans="1:8" x14ac:dyDescent="0.3">
      <c r="A1123" s="136" t="s">
        <v>2079</v>
      </c>
      <c r="B1123" s="144">
        <v>46.35</v>
      </c>
      <c r="C1123" s="136">
        <v>47.3</v>
      </c>
      <c r="D1123" s="136">
        <v>47.4</v>
      </c>
      <c r="E1123" s="136">
        <v>46.1</v>
      </c>
      <c r="F1123" s="136" t="s">
        <v>2080</v>
      </c>
      <c r="G1123" s="142">
        <v>-1.0699999999999999E-2</v>
      </c>
      <c r="H1123" s="140" t="str">
        <f t="shared" si="20"/>
        <v>2</v>
      </c>
    </row>
    <row r="1124" spans="1:8" x14ac:dyDescent="0.3">
      <c r="A1124" s="136" t="s">
        <v>2081</v>
      </c>
      <c r="B1124" s="143">
        <v>46.85</v>
      </c>
      <c r="C1124" s="136">
        <v>45.2</v>
      </c>
      <c r="D1124" s="136">
        <v>47.65</v>
      </c>
      <c r="E1124" s="136">
        <v>45.2</v>
      </c>
      <c r="F1124" s="136" t="s">
        <v>2082</v>
      </c>
      <c r="G1124" s="139">
        <v>5.4000000000000003E-3</v>
      </c>
      <c r="H1124" s="140" t="str">
        <f t="shared" si="20"/>
        <v>3</v>
      </c>
    </row>
    <row r="1125" spans="1:8" x14ac:dyDescent="0.3">
      <c r="A1125" s="136" t="s">
        <v>2083</v>
      </c>
      <c r="B1125" s="143">
        <v>46.6</v>
      </c>
      <c r="C1125" s="136">
        <v>46.5</v>
      </c>
      <c r="D1125" s="136">
        <v>47</v>
      </c>
      <c r="E1125" s="136">
        <v>46.3</v>
      </c>
      <c r="F1125" s="136" t="s">
        <v>2084</v>
      </c>
      <c r="G1125" s="139">
        <v>2.2000000000000001E-3</v>
      </c>
      <c r="H1125" s="140" t="str">
        <f t="shared" si="20"/>
        <v>2</v>
      </c>
    </row>
    <row r="1126" spans="1:8" x14ac:dyDescent="0.3">
      <c r="A1126" s="136" t="s">
        <v>2085</v>
      </c>
      <c r="B1126" s="143">
        <v>46.5</v>
      </c>
      <c r="C1126" s="136">
        <v>47</v>
      </c>
      <c r="D1126" s="136">
        <v>47.4</v>
      </c>
      <c r="E1126" s="136">
        <v>45.9</v>
      </c>
      <c r="F1126" s="136" t="s">
        <v>2086</v>
      </c>
      <c r="G1126" s="139">
        <v>2.2000000000000001E-3</v>
      </c>
      <c r="H1126" s="140" t="str">
        <f t="shared" si="20"/>
        <v>3</v>
      </c>
    </row>
    <row r="1127" spans="1:8" x14ac:dyDescent="0.3">
      <c r="A1127" s="136" t="s">
        <v>2087</v>
      </c>
      <c r="B1127" s="144">
        <v>46.4</v>
      </c>
      <c r="C1127" s="136">
        <v>47.45</v>
      </c>
      <c r="D1127" s="136">
        <v>48.1</v>
      </c>
      <c r="E1127" s="136">
        <v>46.05</v>
      </c>
      <c r="F1127" s="136" t="s">
        <v>2088</v>
      </c>
      <c r="G1127" s="142">
        <v>-2.01E-2</v>
      </c>
      <c r="H1127" s="140" t="str">
        <f t="shared" si="20"/>
        <v>5</v>
      </c>
    </row>
    <row r="1128" spans="1:8" x14ac:dyDescent="0.3">
      <c r="A1128" s="136" t="s">
        <v>2089</v>
      </c>
      <c r="B1128" s="144">
        <v>47.35</v>
      </c>
      <c r="C1128" s="136">
        <v>48.5</v>
      </c>
      <c r="D1128" s="136">
        <v>49.4</v>
      </c>
      <c r="E1128" s="136">
        <v>46.7</v>
      </c>
      <c r="F1128" s="136" t="s">
        <v>2090</v>
      </c>
      <c r="G1128" s="142">
        <v>-9.4000000000000004E-3</v>
      </c>
      <c r="H1128" s="140" t="str">
        <f t="shared" si="20"/>
        <v>8</v>
      </c>
    </row>
    <row r="1129" spans="1:8" x14ac:dyDescent="0.3">
      <c r="A1129" s="136" t="s">
        <v>2091</v>
      </c>
      <c r="B1129" s="143">
        <v>47.8</v>
      </c>
      <c r="C1129" s="136">
        <v>47.65</v>
      </c>
      <c r="D1129" s="136">
        <v>49.35</v>
      </c>
      <c r="E1129" s="136">
        <v>47.2</v>
      </c>
      <c r="F1129" s="136" t="s">
        <v>1986</v>
      </c>
      <c r="G1129" s="139">
        <v>6.3E-3</v>
      </c>
      <c r="H1129" s="140" t="str">
        <f t="shared" si="20"/>
        <v>1</v>
      </c>
    </row>
    <row r="1130" spans="1:8" x14ac:dyDescent="0.3">
      <c r="A1130" s="136" t="s">
        <v>2092</v>
      </c>
      <c r="B1130" s="143">
        <v>47.5</v>
      </c>
      <c r="C1130" s="136">
        <v>45.95</v>
      </c>
      <c r="D1130" s="136">
        <v>48.15</v>
      </c>
      <c r="E1130" s="136">
        <v>45.5</v>
      </c>
      <c r="F1130" s="136" t="s">
        <v>2093</v>
      </c>
      <c r="G1130" s="139">
        <v>3.7100000000000001E-2</v>
      </c>
      <c r="H1130" s="140" t="str">
        <f t="shared" si="20"/>
        <v>5</v>
      </c>
    </row>
    <row r="1131" spans="1:8" x14ac:dyDescent="0.3">
      <c r="A1131" s="136" t="s">
        <v>2094</v>
      </c>
      <c r="B1131" s="144">
        <v>45.8</v>
      </c>
      <c r="C1131" s="136">
        <v>46.1</v>
      </c>
      <c r="D1131" s="136">
        <v>47.7</v>
      </c>
      <c r="E1131" s="136">
        <v>45.1</v>
      </c>
      <c r="F1131" s="136" t="s">
        <v>2095</v>
      </c>
      <c r="G1131" s="142">
        <v>-2.24E-2</v>
      </c>
      <c r="H1131" s="140" t="str">
        <f t="shared" si="20"/>
        <v>7</v>
      </c>
    </row>
    <row r="1132" spans="1:8" x14ac:dyDescent="0.3">
      <c r="A1132" s="136" t="s">
        <v>2096</v>
      </c>
      <c r="B1132" s="143">
        <v>46.85</v>
      </c>
      <c r="C1132" s="136">
        <v>45.4</v>
      </c>
      <c r="D1132" s="136">
        <v>48.15</v>
      </c>
      <c r="E1132" s="136">
        <v>45</v>
      </c>
      <c r="F1132" s="136" t="s">
        <v>2097</v>
      </c>
      <c r="G1132" s="139">
        <v>2.7400000000000001E-2</v>
      </c>
      <c r="H1132" s="140" t="str">
        <f t="shared" si="20"/>
        <v>9</v>
      </c>
    </row>
    <row r="1133" spans="1:8" x14ac:dyDescent="0.3">
      <c r="A1133" s="136" t="s">
        <v>2098</v>
      </c>
      <c r="B1133" s="144">
        <v>45.6</v>
      </c>
      <c r="C1133" s="136">
        <v>46</v>
      </c>
      <c r="D1133" s="136">
        <v>47.75</v>
      </c>
      <c r="E1133" s="136">
        <v>45.1</v>
      </c>
      <c r="F1133" s="136" t="s">
        <v>2099</v>
      </c>
      <c r="G1133" s="142">
        <v>-2.5600000000000001E-2</v>
      </c>
      <c r="H1133" s="140" t="str">
        <f t="shared" si="20"/>
        <v>5</v>
      </c>
    </row>
    <row r="1134" spans="1:8" x14ac:dyDescent="0.3">
      <c r="A1134" s="136" t="s">
        <v>2100</v>
      </c>
      <c r="B1134" s="143">
        <v>46.8</v>
      </c>
      <c r="C1134" s="136">
        <v>45.6</v>
      </c>
      <c r="D1134" s="136">
        <v>47.8</v>
      </c>
      <c r="E1134" s="136">
        <v>45.4</v>
      </c>
      <c r="F1134" s="136" t="s">
        <v>2101</v>
      </c>
      <c r="G1134" s="139">
        <v>8.6E-3</v>
      </c>
      <c r="H1134" s="140" t="str">
        <f t="shared" si="20"/>
        <v>4</v>
      </c>
    </row>
    <row r="1135" spans="1:8" x14ac:dyDescent="0.3">
      <c r="A1135" s="136" t="s">
        <v>2102</v>
      </c>
      <c r="B1135" s="144">
        <v>46.4</v>
      </c>
      <c r="C1135" s="136">
        <v>49</v>
      </c>
      <c r="D1135" s="136">
        <v>49.2</v>
      </c>
      <c r="E1135" s="136">
        <v>46</v>
      </c>
      <c r="F1135" s="136" t="s">
        <v>2103</v>
      </c>
      <c r="G1135" s="142">
        <v>-4.9200000000000001E-2</v>
      </c>
      <c r="H1135" s="140" t="str">
        <f t="shared" si="20"/>
        <v>6</v>
      </c>
    </row>
    <row r="1136" spans="1:8" x14ac:dyDescent="0.3">
      <c r="A1136" s="136" t="s">
        <v>2104</v>
      </c>
      <c r="B1136" s="144">
        <v>48.8</v>
      </c>
      <c r="C1136" s="136">
        <v>49.05</v>
      </c>
      <c r="D1136" s="136">
        <v>50.05</v>
      </c>
      <c r="E1136" s="136">
        <v>48.55</v>
      </c>
      <c r="F1136" s="136" t="s">
        <v>2105</v>
      </c>
      <c r="G1136" s="142">
        <v>-1.61E-2</v>
      </c>
      <c r="H1136" s="140" t="str">
        <f t="shared" si="20"/>
        <v>3</v>
      </c>
    </row>
    <row r="1137" spans="1:8" x14ac:dyDescent="0.3">
      <c r="A1137" s="136" t="s">
        <v>2106</v>
      </c>
      <c r="B1137" s="143">
        <v>49.6</v>
      </c>
      <c r="C1137" s="136">
        <v>48.8</v>
      </c>
      <c r="D1137" s="136">
        <v>50.35</v>
      </c>
      <c r="E1137" s="136">
        <v>48.2</v>
      </c>
      <c r="F1137" s="136" t="s">
        <v>2107</v>
      </c>
      <c r="G1137" s="139">
        <v>1.6400000000000001E-2</v>
      </c>
      <c r="H1137" s="140" t="str">
        <f t="shared" si="20"/>
        <v>7</v>
      </c>
    </row>
    <row r="1138" spans="1:8" x14ac:dyDescent="0.3">
      <c r="A1138" s="136" t="s">
        <v>2108</v>
      </c>
      <c r="B1138" s="143">
        <v>48.8</v>
      </c>
      <c r="C1138" s="136">
        <v>48.35</v>
      </c>
      <c r="D1138" s="136">
        <v>49.4</v>
      </c>
      <c r="E1138" s="136">
        <v>48.35</v>
      </c>
      <c r="F1138" s="136" t="s">
        <v>2109</v>
      </c>
      <c r="G1138" s="139">
        <v>7.1999999999999998E-3</v>
      </c>
      <c r="H1138" s="140" t="str">
        <f t="shared" si="20"/>
        <v>6</v>
      </c>
    </row>
    <row r="1139" spans="1:8" x14ac:dyDescent="0.3">
      <c r="A1139" s="136" t="s">
        <v>2110</v>
      </c>
      <c r="B1139" s="144">
        <v>48.45</v>
      </c>
      <c r="C1139" s="136">
        <v>49.4</v>
      </c>
      <c r="D1139" s="136">
        <v>49.5</v>
      </c>
      <c r="E1139" s="136">
        <v>48.25</v>
      </c>
      <c r="F1139" s="136" t="s">
        <v>2111</v>
      </c>
      <c r="G1139" s="142">
        <v>-7.1999999999999998E-3</v>
      </c>
      <c r="H1139" s="140" t="str">
        <f t="shared" si="20"/>
        <v>6</v>
      </c>
    </row>
    <row r="1140" spans="1:8" x14ac:dyDescent="0.3">
      <c r="A1140" s="136" t="s">
        <v>2112</v>
      </c>
      <c r="B1140" s="143">
        <v>48.8</v>
      </c>
      <c r="C1140" s="136">
        <v>46.9</v>
      </c>
      <c r="D1140" s="136">
        <v>49.35</v>
      </c>
      <c r="E1140" s="136">
        <v>46.7</v>
      </c>
      <c r="F1140" s="136" t="s">
        <v>762</v>
      </c>
      <c r="G1140" s="139">
        <v>4.2700000000000002E-2</v>
      </c>
      <c r="H1140" s="140" t="str">
        <f t="shared" si="20"/>
        <v>1</v>
      </c>
    </row>
    <row r="1141" spans="1:8" x14ac:dyDescent="0.3">
      <c r="A1141" s="136" t="s">
        <v>2113</v>
      </c>
      <c r="B1141" s="143">
        <v>46.8</v>
      </c>
      <c r="C1141" s="136">
        <v>45.5</v>
      </c>
      <c r="D1141" s="136">
        <v>47.45</v>
      </c>
      <c r="E1141" s="136">
        <v>44.7</v>
      </c>
      <c r="F1141" s="136" t="s">
        <v>958</v>
      </c>
      <c r="G1141" s="139">
        <v>2.18E-2</v>
      </c>
      <c r="H1141" s="140" t="str">
        <f t="shared" si="20"/>
        <v>1</v>
      </c>
    </row>
    <row r="1142" spans="1:8" x14ac:dyDescent="0.3">
      <c r="A1142" s="136" t="s">
        <v>2114</v>
      </c>
      <c r="B1142" s="144">
        <v>45.8</v>
      </c>
      <c r="C1142" s="136">
        <v>48</v>
      </c>
      <c r="D1142" s="136">
        <v>48.15</v>
      </c>
      <c r="E1142" s="136">
        <v>45.2</v>
      </c>
      <c r="F1142" s="136" t="s">
        <v>88</v>
      </c>
      <c r="G1142" s="142">
        <v>-3.5799999999999998E-2</v>
      </c>
      <c r="H1142" s="140" t="str">
        <f t="shared" si="20"/>
        <v>1</v>
      </c>
    </row>
    <row r="1143" spans="1:8" x14ac:dyDescent="0.3">
      <c r="A1143" s="136" t="s">
        <v>2115</v>
      </c>
      <c r="B1143" s="144">
        <v>47.5</v>
      </c>
      <c r="C1143" s="136">
        <v>48.3</v>
      </c>
      <c r="D1143" s="136">
        <v>49.75</v>
      </c>
      <c r="E1143" s="136">
        <v>46.95</v>
      </c>
      <c r="F1143" s="136" t="s">
        <v>2116</v>
      </c>
      <c r="G1143" s="142">
        <v>-1.9599999999999999E-2</v>
      </c>
      <c r="H1143" s="140" t="str">
        <f t="shared" si="20"/>
        <v>9</v>
      </c>
    </row>
    <row r="1144" spans="1:8" x14ac:dyDescent="0.3">
      <c r="A1144" s="136" t="s">
        <v>2117</v>
      </c>
      <c r="B1144" s="144">
        <v>48.45</v>
      </c>
      <c r="C1144" s="136">
        <v>49.4</v>
      </c>
      <c r="D1144" s="136">
        <v>50</v>
      </c>
      <c r="E1144" s="136">
        <v>48.2</v>
      </c>
      <c r="F1144" s="136" t="s">
        <v>2118</v>
      </c>
      <c r="G1144" s="142">
        <v>-1.52E-2</v>
      </c>
      <c r="H1144" s="140" t="str">
        <f t="shared" si="20"/>
        <v>7</v>
      </c>
    </row>
    <row r="1145" spans="1:8" x14ac:dyDescent="0.3">
      <c r="A1145" s="136" t="s">
        <v>2119</v>
      </c>
      <c r="B1145" s="143">
        <v>49.2</v>
      </c>
      <c r="C1145" s="136">
        <v>48.9</v>
      </c>
      <c r="D1145" s="136">
        <v>49.85</v>
      </c>
      <c r="E1145" s="136">
        <v>48</v>
      </c>
      <c r="F1145" s="136" t="s">
        <v>855</v>
      </c>
      <c r="G1145" s="139">
        <v>1.44E-2</v>
      </c>
      <c r="H1145" s="140" t="str">
        <f t="shared" si="20"/>
        <v>1</v>
      </c>
    </row>
    <row r="1146" spans="1:8" x14ac:dyDescent="0.3">
      <c r="A1146" s="136" t="s">
        <v>2120</v>
      </c>
      <c r="B1146" s="144">
        <v>48.5</v>
      </c>
      <c r="C1146" s="136">
        <v>49.9</v>
      </c>
      <c r="D1146" s="136">
        <v>51.1</v>
      </c>
      <c r="E1146" s="136">
        <v>48.1</v>
      </c>
      <c r="F1146" s="136" t="s">
        <v>2121</v>
      </c>
      <c r="G1146" s="142">
        <v>-2.12E-2</v>
      </c>
      <c r="H1146" s="140" t="str">
        <f t="shared" si="20"/>
        <v>9</v>
      </c>
    </row>
    <row r="1147" spans="1:8" x14ac:dyDescent="0.3">
      <c r="A1147" s="136" t="s">
        <v>2122</v>
      </c>
      <c r="B1147" s="143">
        <v>49.55</v>
      </c>
      <c r="C1147" s="136">
        <v>49.75</v>
      </c>
      <c r="D1147" s="136">
        <v>50.8</v>
      </c>
      <c r="E1147" s="136">
        <v>49</v>
      </c>
      <c r="F1147" s="136" t="s">
        <v>1484</v>
      </c>
      <c r="G1147" s="139">
        <v>2E-3</v>
      </c>
      <c r="H1147" s="140" t="str">
        <f t="shared" si="20"/>
        <v>1</v>
      </c>
    </row>
    <row r="1148" spans="1:8" x14ac:dyDescent="0.3">
      <c r="A1148" s="136" t="s">
        <v>2123</v>
      </c>
      <c r="B1148" s="143">
        <v>49.45</v>
      </c>
      <c r="C1148" s="136">
        <v>49.55</v>
      </c>
      <c r="D1148" s="136">
        <v>50.7</v>
      </c>
      <c r="E1148" s="136">
        <v>48.25</v>
      </c>
      <c r="F1148" s="136" t="s">
        <v>877</v>
      </c>
      <c r="G1148" s="139">
        <v>7.1000000000000004E-3</v>
      </c>
      <c r="H1148" s="140" t="str">
        <f t="shared" si="20"/>
        <v>1</v>
      </c>
    </row>
    <row r="1149" spans="1:8" x14ac:dyDescent="0.3">
      <c r="A1149" s="136" t="s">
        <v>2124</v>
      </c>
      <c r="B1149" s="144">
        <v>49.1</v>
      </c>
      <c r="C1149" s="136">
        <v>50.2</v>
      </c>
      <c r="D1149" s="136">
        <v>53</v>
      </c>
      <c r="E1149" s="136">
        <v>48.1</v>
      </c>
      <c r="F1149" s="136" t="s">
        <v>1119</v>
      </c>
      <c r="G1149" s="142">
        <v>-1.01E-2</v>
      </c>
      <c r="H1149" s="140" t="str">
        <f t="shared" si="20"/>
        <v>3</v>
      </c>
    </row>
    <row r="1150" spans="1:8" x14ac:dyDescent="0.3">
      <c r="A1150" s="136" t="s">
        <v>2125</v>
      </c>
      <c r="B1150" s="143">
        <v>49.6</v>
      </c>
      <c r="C1150" s="136">
        <v>44.7</v>
      </c>
      <c r="D1150" s="136">
        <v>51.8</v>
      </c>
      <c r="E1150" s="136">
        <v>43.25</v>
      </c>
      <c r="F1150" s="136" t="s">
        <v>2126</v>
      </c>
      <c r="G1150" s="139">
        <v>0.10589999999999999</v>
      </c>
      <c r="H1150" s="140" t="str">
        <f t="shared" si="20"/>
        <v>5</v>
      </c>
    </row>
    <row r="1151" spans="1:8" x14ac:dyDescent="0.3">
      <c r="A1151" s="136" t="s">
        <v>2127</v>
      </c>
      <c r="B1151" s="144">
        <v>44.85</v>
      </c>
      <c r="C1151" s="136">
        <v>47</v>
      </c>
      <c r="D1151" s="136">
        <v>47</v>
      </c>
      <c r="E1151" s="136">
        <v>44</v>
      </c>
      <c r="F1151" s="136" t="s">
        <v>2128</v>
      </c>
      <c r="G1151" s="142">
        <v>-5.7799999999999997E-2</v>
      </c>
      <c r="H1151" s="140" t="str">
        <f t="shared" si="20"/>
        <v>1</v>
      </c>
    </row>
    <row r="1152" spans="1:8" x14ac:dyDescent="0.3">
      <c r="A1152" s="136" t="s">
        <v>2129</v>
      </c>
      <c r="B1152" s="144">
        <v>47.6</v>
      </c>
      <c r="C1152" s="136">
        <v>51.45</v>
      </c>
      <c r="D1152" s="136">
        <v>52.2</v>
      </c>
      <c r="E1152" s="136">
        <v>46.8</v>
      </c>
      <c r="F1152" s="136" t="s">
        <v>610</v>
      </c>
      <c r="G1152" s="142">
        <v>-6.7599999999999993E-2</v>
      </c>
      <c r="H1152" s="140" t="str">
        <f t="shared" si="20"/>
        <v>1</v>
      </c>
    </row>
    <row r="1153" spans="1:8" x14ac:dyDescent="0.3">
      <c r="A1153" s="136" t="s">
        <v>2130</v>
      </c>
      <c r="B1153" s="144">
        <v>51.05</v>
      </c>
      <c r="C1153" s="136">
        <v>52.5</v>
      </c>
      <c r="D1153" s="136">
        <v>53.4</v>
      </c>
      <c r="E1153" s="136">
        <v>50.25</v>
      </c>
      <c r="F1153" s="136" t="s">
        <v>493</v>
      </c>
      <c r="G1153" s="142">
        <v>-1.83E-2</v>
      </c>
      <c r="H1153" s="140" t="str">
        <f t="shared" si="20"/>
        <v>2</v>
      </c>
    </row>
    <row r="1154" spans="1:8" x14ac:dyDescent="0.3">
      <c r="A1154" s="136" t="s">
        <v>2131</v>
      </c>
      <c r="B1154" s="143">
        <v>52</v>
      </c>
      <c r="C1154" s="136">
        <v>50.75</v>
      </c>
      <c r="D1154" s="136">
        <v>54</v>
      </c>
      <c r="E1154" s="136">
        <v>50.5</v>
      </c>
      <c r="F1154" s="136" t="s">
        <v>286</v>
      </c>
      <c r="G1154" s="139">
        <v>3.5900000000000001E-2</v>
      </c>
      <c r="H1154" s="140" t="str">
        <f t="shared" si="20"/>
        <v>5</v>
      </c>
    </row>
    <row r="1155" spans="1:8" x14ac:dyDescent="0.3">
      <c r="A1155" s="136" t="s">
        <v>2132</v>
      </c>
      <c r="B1155" s="143">
        <v>50.2</v>
      </c>
      <c r="C1155" s="136">
        <v>45.75</v>
      </c>
      <c r="D1155" s="136">
        <v>52.15</v>
      </c>
      <c r="E1155" s="136">
        <v>45.65</v>
      </c>
      <c r="F1155" s="136" t="s">
        <v>2133</v>
      </c>
      <c r="G1155" s="139">
        <v>0.1033</v>
      </c>
      <c r="H1155" s="140" t="str">
        <f t="shared" ref="H1155:H1218" si="21">LEFT(F1155,1)</f>
        <v>9</v>
      </c>
    </row>
    <row r="1156" spans="1:8" x14ac:dyDescent="0.3">
      <c r="A1156" s="136" t="s">
        <v>2134</v>
      </c>
      <c r="B1156" s="143">
        <v>45.5</v>
      </c>
      <c r="C1156" s="136">
        <v>44.95</v>
      </c>
      <c r="D1156" s="136">
        <v>46.1</v>
      </c>
      <c r="E1156" s="136">
        <v>44.45</v>
      </c>
      <c r="F1156" s="136" t="s">
        <v>731</v>
      </c>
      <c r="G1156" s="139">
        <v>2.4799999999999999E-2</v>
      </c>
      <c r="H1156" s="140" t="str">
        <f t="shared" si="21"/>
        <v>1</v>
      </c>
    </row>
    <row r="1157" spans="1:8" x14ac:dyDescent="0.3">
      <c r="A1157" s="136" t="s">
        <v>2135</v>
      </c>
      <c r="B1157" s="143">
        <v>44.4</v>
      </c>
      <c r="C1157" s="136">
        <v>42.8</v>
      </c>
      <c r="D1157" s="136">
        <v>45.75</v>
      </c>
      <c r="E1157" s="136">
        <v>42.6</v>
      </c>
      <c r="F1157" s="136" t="s">
        <v>1009</v>
      </c>
      <c r="G1157" s="139">
        <v>4.8399999999999999E-2</v>
      </c>
      <c r="H1157" s="140" t="str">
        <f t="shared" si="21"/>
        <v>1</v>
      </c>
    </row>
    <row r="1158" spans="1:8" x14ac:dyDescent="0.3">
      <c r="A1158" s="136" t="s">
        <v>2136</v>
      </c>
      <c r="B1158" s="143">
        <v>42.35</v>
      </c>
      <c r="C1158" s="136">
        <v>41.6</v>
      </c>
      <c r="D1158" s="136">
        <v>43.25</v>
      </c>
      <c r="E1158" s="136">
        <v>41.4</v>
      </c>
      <c r="F1158" s="136" t="s">
        <v>2137</v>
      </c>
      <c r="G1158" s="139">
        <v>2.0500000000000001E-2</v>
      </c>
      <c r="H1158" s="140" t="str">
        <f t="shared" si="21"/>
        <v>5</v>
      </c>
    </row>
    <row r="1159" spans="1:8" x14ac:dyDescent="0.3">
      <c r="A1159" s="136" t="s">
        <v>2138</v>
      </c>
      <c r="B1159" s="143">
        <v>41.5</v>
      </c>
      <c r="C1159" s="136">
        <v>41.5</v>
      </c>
      <c r="D1159" s="136">
        <v>41.8</v>
      </c>
      <c r="E1159" s="136">
        <v>41.1</v>
      </c>
      <c r="F1159" s="136" t="s">
        <v>2061</v>
      </c>
      <c r="G1159" s="139">
        <v>3.5999999999999999E-3</v>
      </c>
      <c r="H1159" s="140" t="str">
        <f t="shared" si="21"/>
        <v>3</v>
      </c>
    </row>
    <row r="1160" spans="1:8" x14ac:dyDescent="0.3">
      <c r="A1160" s="136" t="s">
        <v>2139</v>
      </c>
      <c r="B1160" s="143">
        <v>41.35</v>
      </c>
      <c r="C1160" s="136">
        <v>40.75</v>
      </c>
      <c r="D1160" s="136">
        <v>41.95</v>
      </c>
      <c r="E1160" s="136">
        <v>40.75</v>
      </c>
      <c r="F1160" s="136" t="s">
        <v>2140</v>
      </c>
      <c r="G1160" s="139">
        <v>4.8999999999999998E-3</v>
      </c>
      <c r="H1160" s="140" t="str">
        <f t="shared" si="21"/>
        <v>4</v>
      </c>
    </row>
    <row r="1161" spans="1:8" x14ac:dyDescent="0.3">
      <c r="A1161" s="136" t="s">
        <v>2141</v>
      </c>
      <c r="B1161" s="144">
        <v>41.15</v>
      </c>
      <c r="C1161" s="136">
        <v>41.6</v>
      </c>
      <c r="D1161" s="136">
        <v>41.65</v>
      </c>
      <c r="E1161" s="136">
        <v>40.450000000000003</v>
      </c>
      <c r="F1161" s="136" t="s">
        <v>2142</v>
      </c>
      <c r="G1161" s="142">
        <v>-2.3999999999999998E-3</v>
      </c>
      <c r="H1161" s="140" t="str">
        <f t="shared" si="21"/>
        <v>3</v>
      </c>
    </row>
    <row r="1162" spans="1:8" x14ac:dyDescent="0.3">
      <c r="A1162" s="136" t="s">
        <v>2143</v>
      </c>
      <c r="B1162" s="143">
        <v>41.25</v>
      </c>
      <c r="C1162" s="136">
        <v>41.25</v>
      </c>
      <c r="D1162" s="136">
        <v>42.15</v>
      </c>
      <c r="E1162" s="136">
        <v>40.6</v>
      </c>
      <c r="F1162" s="136" t="s">
        <v>2144</v>
      </c>
      <c r="G1162" s="139">
        <v>7.3000000000000001E-3</v>
      </c>
      <c r="H1162" s="140" t="str">
        <f t="shared" si="21"/>
        <v>5</v>
      </c>
    </row>
    <row r="1163" spans="1:8" x14ac:dyDescent="0.3">
      <c r="A1163" s="136" t="s">
        <v>2145</v>
      </c>
      <c r="B1163" s="143">
        <v>40.950000000000003</v>
      </c>
      <c r="C1163" s="136">
        <v>40.9</v>
      </c>
      <c r="D1163" s="136">
        <v>42</v>
      </c>
      <c r="E1163" s="136">
        <v>40.299999999999997</v>
      </c>
      <c r="F1163" s="136" t="s">
        <v>782</v>
      </c>
      <c r="G1163" s="139">
        <v>3.0200000000000001E-2</v>
      </c>
      <c r="H1163" s="140" t="str">
        <f t="shared" si="21"/>
        <v>1</v>
      </c>
    </row>
    <row r="1164" spans="1:8" x14ac:dyDescent="0.3">
      <c r="A1164" s="136" t="s">
        <v>2146</v>
      </c>
      <c r="B1164" s="144">
        <v>39.75</v>
      </c>
      <c r="C1164" s="136">
        <v>40.799999999999997</v>
      </c>
      <c r="D1164" s="136">
        <v>41.9</v>
      </c>
      <c r="E1164" s="136">
        <v>38.6</v>
      </c>
      <c r="F1164" s="136" t="s">
        <v>2147</v>
      </c>
      <c r="G1164" s="142">
        <v>-2.5700000000000001E-2</v>
      </c>
      <c r="H1164" s="140" t="str">
        <f t="shared" si="21"/>
        <v>7</v>
      </c>
    </row>
    <row r="1165" spans="1:8" x14ac:dyDescent="0.3">
      <c r="A1165" s="136" t="s">
        <v>2148</v>
      </c>
      <c r="B1165" s="144">
        <v>40.799999999999997</v>
      </c>
      <c r="C1165" s="136">
        <v>41.65</v>
      </c>
      <c r="D1165" s="136">
        <v>42.3</v>
      </c>
      <c r="E1165" s="136">
        <v>40.299999999999997</v>
      </c>
      <c r="F1165" s="136" t="s">
        <v>2149</v>
      </c>
      <c r="G1165" s="142">
        <v>-2.0400000000000001E-2</v>
      </c>
      <c r="H1165" s="140" t="str">
        <f t="shared" si="21"/>
        <v>5</v>
      </c>
    </row>
    <row r="1166" spans="1:8" x14ac:dyDescent="0.3">
      <c r="A1166" s="136" t="s">
        <v>2150</v>
      </c>
      <c r="B1166" s="144">
        <v>41.65</v>
      </c>
      <c r="C1166" s="136">
        <v>42.3</v>
      </c>
      <c r="D1166" s="136">
        <v>43.05</v>
      </c>
      <c r="E1166" s="136">
        <v>41.35</v>
      </c>
      <c r="F1166" s="136" t="s">
        <v>2151</v>
      </c>
      <c r="G1166" s="142">
        <v>-2.23E-2</v>
      </c>
      <c r="H1166" s="140" t="str">
        <f t="shared" si="21"/>
        <v>4</v>
      </c>
    </row>
    <row r="1167" spans="1:8" x14ac:dyDescent="0.3">
      <c r="A1167" s="136" t="s">
        <v>2152</v>
      </c>
      <c r="B1167" s="144">
        <v>42.6</v>
      </c>
      <c r="C1167" s="136">
        <v>43.2</v>
      </c>
      <c r="D1167" s="136">
        <v>44.1</v>
      </c>
      <c r="E1167" s="136">
        <v>42.5</v>
      </c>
      <c r="F1167" s="136" t="s">
        <v>2153</v>
      </c>
      <c r="G1167" s="142">
        <v>-1.84E-2</v>
      </c>
      <c r="H1167" s="140" t="str">
        <f t="shared" si="21"/>
        <v>7</v>
      </c>
    </row>
    <row r="1168" spans="1:8" x14ac:dyDescent="0.3">
      <c r="A1168" s="136" t="s">
        <v>2154</v>
      </c>
      <c r="B1168" s="143">
        <v>43.4</v>
      </c>
      <c r="C1168" s="136">
        <v>43.3</v>
      </c>
      <c r="D1168" s="136">
        <v>43.7</v>
      </c>
      <c r="E1168" s="136">
        <v>42.1</v>
      </c>
      <c r="F1168" s="136" t="s">
        <v>2155</v>
      </c>
      <c r="G1168" s="139">
        <v>5.7999999999999996E-3</v>
      </c>
      <c r="H1168" s="140" t="str">
        <f t="shared" si="21"/>
        <v>8</v>
      </c>
    </row>
    <row r="1169" spans="1:8" x14ac:dyDescent="0.3">
      <c r="A1169" s="136" t="s">
        <v>2156</v>
      </c>
      <c r="B1169" s="143">
        <v>43.15</v>
      </c>
      <c r="C1169" s="136">
        <v>42.95</v>
      </c>
      <c r="D1169" s="136">
        <v>43.7</v>
      </c>
      <c r="E1169" s="136">
        <v>42.95</v>
      </c>
      <c r="F1169" s="136" t="s">
        <v>2157</v>
      </c>
      <c r="G1169" s="139">
        <v>1.41E-2</v>
      </c>
      <c r="H1169" s="140" t="str">
        <f t="shared" si="21"/>
        <v>1</v>
      </c>
    </row>
    <row r="1170" spans="1:8" x14ac:dyDescent="0.3">
      <c r="A1170" s="136" t="s">
        <v>2158</v>
      </c>
      <c r="B1170" s="144">
        <v>42.55</v>
      </c>
      <c r="C1170" s="136">
        <v>42.9</v>
      </c>
      <c r="D1170" s="136">
        <v>43.15</v>
      </c>
      <c r="E1170" s="136">
        <v>42</v>
      </c>
      <c r="F1170" s="136" t="s">
        <v>2159</v>
      </c>
      <c r="G1170" s="142">
        <v>-8.2000000000000007E-3</v>
      </c>
      <c r="H1170" s="140" t="str">
        <f t="shared" si="21"/>
        <v>3</v>
      </c>
    </row>
    <row r="1171" spans="1:8" x14ac:dyDescent="0.3">
      <c r="A1171" s="136" t="s">
        <v>2160</v>
      </c>
      <c r="B1171" s="144">
        <v>42.9</v>
      </c>
      <c r="C1171" s="136">
        <v>43.95</v>
      </c>
      <c r="D1171" s="136">
        <v>44.1</v>
      </c>
      <c r="E1171" s="136">
        <v>42.8</v>
      </c>
      <c r="F1171" s="136" t="s">
        <v>401</v>
      </c>
      <c r="G1171" s="142">
        <v>-8.0999999999999996E-3</v>
      </c>
      <c r="H1171" s="140" t="str">
        <f t="shared" si="21"/>
        <v>5</v>
      </c>
    </row>
    <row r="1172" spans="1:8" x14ac:dyDescent="0.3">
      <c r="A1172" s="136" t="s">
        <v>2161</v>
      </c>
      <c r="B1172" s="144">
        <v>43.25</v>
      </c>
      <c r="C1172" s="136">
        <v>44.45</v>
      </c>
      <c r="D1172" s="136">
        <v>44.75</v>
      </c>
      <c r="E1172" s="136">
        <v>43</v>
      </c>
      <c r="F1172" s="136" t="s">
        <v>2162</v>
      </c>
      <c r="G1172" s="142">
        <v>-2.4799999999999999E-2</v>
      </c>
      <c r="H1172" s="140" t="str">
        <f t="shared" si="21"/>
        <v>9</v>
      </c>
    </row>
    <row r="1173" spans="1:8" x14ac:dyDescent="0.3">
      <c r="A1173" s="136" t="s">
        <v>2163</v>
      </c>
      <c r="B1173" s="144">
        <v>44.35</v>
      </c>
      <c r="C1173" s="136">
        <v>45.65</v>
      </c>
      <c r="D1173" s="136">
        <v>45.9</v>
      </c>
      <c r="E1173" s="136">
        <v>44.15</v>
      </c>
      <c r="F1173" s="136" t="s">
        <v>128</v>
      </c>
      <c r="G1173" s="142">
        <v>-1.8800000000000001E-2</v>
      </c>
      <c r="H1173" s="140" t="str">
        <f t="shared" si="21"/>
        <v>1</v>
      </c>
    </row>
    <row r="1174" spans="1:8" x14ac:dyDescent="0.3">
      <c r="A1174" s="136" t="s">
        <v>2164</v>
      </c>
      <c r="B1174" s="143">
        <v>45.2</v>
      </c>
      <c r="C1174" s="136">
        <v>43.9</v>
      </c>
      <c r="D1174" s="136">
        <v>46.15</v>
      </c>
      <c r="E1174" s="136">
        <v>43.6</v>
      </c>
      <c r="F1174" s="136" t="s">
        <v>635</v>
      </c>
      <c r="G1174" s="139">
        <v>2.4899999999999999E-2</v>
      </c>
      <c r="H1174" s="140" t="str">
        <f t="shared" si="21"/>
        <v>1</v>
      </c>
    </row>
    <row r="1175" spans="1:8" x14ac:dyDescent="0.3">
      <c r="A1175" s="136" t="s">
        <v>2165</v>
      </c>
      <c r="B1175" s="143">
        <v>44.1</v>
      </c>
      <c r="C1175" s="136">
        <v>43.55</v>
      </c>
      <c r="D1175" s="136">
        <v>45.1</v>
      </c>
      <c r="E1175" s="136">
        <v>42.05</v>
      </c>
      <c r="F1175" s="136" t="s">
        <v>161</v>
      </c>
      <c r="G1175" s="139">
        <v>1.8499999999999999E-2</v>
      </c>
      <c r="H1175" s="140" t="str">
        <f t="shared" si="21"/>
        <v>1</v>
      </c>
    </row>
    <row r="1176" spans="1:8" x14ac:dyDescent="0.3">
      <c r="A1176" s="136" t="s">
        <v>2166</v>
      </c>
      <c r="B1176" s="144">
        <v>43.3</v>
      </c>
      <c r="C1176" s="136">
        <v>44.8</v>
      </c>
      <c r="D1176" s="136">
        <v>45</v>
      </c>
      <c r="E1176" s="136">
        <v>41.95</v>
      </c>
      <c r="F1176" s="136" t="s">
        <v>2167</v>
      </c>
      <c r="G1176" s="142">
        <v>-2.9100000000000001E-2</v>
      </c>
      <c r="H1176" s="140" t="str">
        <f t="shared" si="21"/>
        <v>7</v>
      </c>
    </row>
    <row r="1177" spans="1:8" x14ac:dyDescent="0.3">
      <c r="A1177" s="136" t="s">
        <v>2168</v>
      </c>
      <c r="B1177" s="144">
        <v>44.6</v>
      </c>
      <c r="C1177" s="136">
        <v>44.9</v>
      </c>
      <c r="D1177" s="136">
        <v>45.2</v>
      </c>
      <c r="E1177" s="136">
        <v>44.25</v>
      </c>
      <c r="F1177" s="136" t="s">
        <v>2169</v>
      </c>
      <c r="G1177" s="142">
        <v>-2.2000000000000001E-3</v>
      </c>
      <c r="H1177" s="140" t="str">
        <f t="shared" si="21"/>
        <v>7</v>
      </c>
    </row>
    <row r="1178" spans="1:8" x14ac:dyDescent="0.3">
      <c r="A1178" s="136" t="s">
        <v>2170</v>
      </c>
      <c r="B1178" s="144">
        <v>44.7</v>
      </c>
      <c r="C1178" s="136">
        <v>45.2</v>
      </c>
      <c r="D1178" s="136">
        <v>46</v>
      </c>
      <c r="E1178" s="136">
        <v>44.2</v>
      </c>
      <c r="F1178" s="136" t="s">
        <v>128</v>
      </c>
      <c r="G1178" s="142">
        <v>-6.7000000000000002E-3</v>
      </c>
      <c r="H1178" s="140" t="str">
        <f t="shared" si="21"/>
        <v>1</v>
      </c>
    </row>
    <row r="1179" spans="1:8" x14ac:dyDescent="0.3">
      <c r="A1179" s="136" t="s">
        <v>2171</v>
      </c>
      <c r="B1179" s="143">
        <v>45</v>
      </c>
      <c r="C1179" s="136">
        <v>43.5</v>
      </c>
      <c r="D1179" s="136">
        <v>46.6</v>
      </c>
      <c r="E1179" s="136">
        <v>43.05</v>
      </c>
      <c r="F1179" s="136" t="s">
        <v>2172</v>
      </c>
      <c r="G1179" s="139">
        <v>4.2900000000000001E-2</v>
      </c>
      <c r="H1179" s="140" t="str">
        <f t="shared" si="21"/>
        <v>2</v>
      </c>
    </row>
    <row r="1180" spans="1:8" x14ac:dyDescent="0.3">
      <c r="A1180" s="136" t="s">
        <v>2173</v>
      </c>
      <c r="B1180" s="143">
        <v>43.15</v>
      </c>
      <c r="C1180" s="136">
        <v>42.55</v>
      </c>
      <c r="D1180" s="136">
        <v>44</v>
      </c>
      <c r="E1180" s="136">
        <v>42.3</v>
      </c>
      <c r="F1180" s="136" t="s">
        <v>2174</v>
      </c>
      <c r="G1180" s="139">
        <v>2.01E-2</v>
      </c>
      <c r="H1180" s="140" t="str">
        <f t="shared" si="21"/>
        <v>7</v>
      </c>
    </row>
    <row r="1181" spans="1:8" x14ac:dyDescent="0.3">
      <c r="A1181" s="136" t="s">
        <v>2175</v>
      </c>
      <c r="B1181" s="144">
        <v>42.3</v>
      </c>
      <c r="C1181" s="136">
        <v>44</v>
      </c>
      <c r="D1181" s="136">
        <v>44.3</v>
      </c>
      <c r="E1181" s="136">
        <v>41.5</v>
      </c>
      <c r="F1181" s="136" t="s">
        <v>2176</v>
      </c>
      <c r="G1181" s="142">
        <v>-2.53E-2</v>
      </c>
      <c r="H1181" s="140" t="str">
        <f t="shared" si="21"/>
        <v>8</v>
      </c>
    </row>
    <row r="1182" spans="1:8" x14ac:dyDescent="0.3">
      <c r="A1182" s="136" t="s">
        <v>2177</v>
      </c>
      <c r="B1182" s="144">
        <v>43.4</v>
      </c>
      <c r="C1182" s="136">
        <v>46</v>
      </c>
      <c r="D1182" s="136">
        <v>47.4</v>
      </c>
      <c r="E1182" s="136">
        <v>43.05</v>
      </c>
      <c r="F1182" s="136" t="s">
        <v>1717</v>
      </c>
      <c r="G1182" s="142">
        <v>-1.2500000000000001E-2</v>
      </c>
      <c r="H1182" s="140" t="str">
        <f t="shared" si="21"/>
        <v>3</v>
      </c>
    </row>
    <row r="1183" spans="1:8" x14ac:dyDescent="0.3">
      <c r="A1183" s="136" t="s">
        <v>2178</v>
      </c>
      <c r="B1183" s="143">
        <v>43.95</v>
      </c>
      <c r="C1183" s="136">
        <v>44.2</v>
      </c>
      <c r="D1183" s="136">
        <v>44.25</v>
      </c>
      <c r="E1183" s="136">
        <v>42.45</v>
      </c>
      <c r="F1183" s="136" t="s">
        <v>731</v>
      </c>
      <c r="G1183" s="139">
        <v>1.38E-2</v>
      </c>
      <c r="H1183" s="140" t="str">
        <f t="shared" si="21"/>
        <v>1</v>
      </c>
    </row>
    <row r="1184" spans="1:8" x14ac:dyDescent="0.3">
      <c r="A1184" s="136" t="s">
        <v>2179</v>
      </c>
      <c r="B1184" s="143">
        <v>43.35</v>
      </c>
      <c r="C1184" s="136">
        <v>44.1</v>
      </c>
      <c r="D1184" s="136">
        <v>45.2</v>
      </c>
      <c r="E1184" s="136">
        <v>43.1</v>
      </c>
      <c r="F1184" s="136" t="s">
        <v>606</v>
      </c>
      <c r="G1184" s="139">
        <v>5.7999999999999996E-3</v>
      </c>
      <c r="H1184" s="140" t="str">
        <f t="shared" si="21"/>
        <v>2</v>
      </c>
    </row>
    <row r="1185" spans="1:8" x14ac:dyDescent="0.3">
      <c r="A1185" s="136" t="s">
        <v>2180</v>
      </c>
      <c r="B1185" s="143">
        <v>43.1</v>
      </c>
      <c r="C1185" s="136">
        <v>41</v>
      </c>
      <c r="D1185" s="136">
        <v>43.9</v>
      </c>
      <c r="E1185" s="136">
        <v>41</v>
      </c>
      <c r="F1185" s="136" t="s">
        <v>2181</v>
      </c>
      <c r="G1185" s="139">
        <v>0.15240000000000001</v>
      </c>
      <c r="H1185" s="140" t="str">
        <f t="shared" si="21"/>
        <v>2</v>
      </c>
    </row>
    <row r="1186" spans="1:8" x14ac:dyDescent="0.3">
      <c r="A1186" s="136" t="s">
        <v>2182</v>
      </c>
      <c r="B1186" s="143">
        <v>37.4</v>
      </c>
      <c r="C1186" s="136">
        <v>37</v>
      </c>
      <c r="D1186" s="136">
        <v>37.85</v>
      </c>
      <c r="E1186" s="136">
        <v>36.6</v>
      </c>
      <c r="F1186" s="136" t="s">
        <v>2183</v>
      </c>
      <c r="G1186" s="139">
        <v>2.1899999999999999E-2</v>
      </c>
      <c r="H1186" s="140" t="str">
        <f t="shared" si="21"/>
        <v>6</v>
      </c>
    </row>
    <row r="1187" spans="1:8" x14ac:dyDescent="0.3">
      <c r="A1187" s="136" t="s">
        <v>2184</v>
      </c>
      <c r="B1187" s="144">
        <v>36.6</v>
      </c>
      <c r="C1187" s="136">
        <v>37.5</v>
      </c>
      <c r="D1187" s="136">
        <v>37.5</v>
      </c>
      <c r="E1187" s="136">
        <v>35.6</v>
      </c>
      <c r="F1187" s="136" t="s">
        <v>2185</v>
      </c>
      <c r="G1187" s="142">
        <v>-2.4E-2</v>
      </c>
      <c r="H1187" s="140" t="str">
        <f t="shared" si="21"/>
        <v>7</v>
      </c>
    </row>
    <row r="1188" spans="1:8" x14ac:dyDescent="0.3">
      <c r="A1188" s="136" t="s">
        <v>2186</v>
      </c>
      <c r="B1188" s="144">
        <v>37.5</v>
      </c>
      <c r="C1188" s="136">
        <v>38.1</v>
      </c>
      <c r="D1188" s="136">
        <v>39.85</v>
      </c>
      <c r="E1188" s="136">
        <v>37.1</v>
      </c>
      <c r="F1188" s="136" t="s">
        <v>2187</v>
      </c>
      <c r="G1188" s="142">
        <v>-5.3E-3</v>
      </c>
      <c r="H1188" s="140" t="str">
        <f t="shared" si="21"/>
        <v>9</v>
      </c>
    </row>
    <row r="1189" spans="1:8" x14ac:dyDescent="0.3">
      <c r="A1189" s="136" t="s">
        <v>2188</v>
      </c>
      <c r="B1189" s="144">
        <v>37.700000000000003</v>
      </c>
      <c r="C1189" s="136">
        <v>37.6</v>
      </c>
      <c r="D1189" s="136">
        <v>37.950000000000003</v>
      </c>
      <c r="E1189" s="136">
        <v>37.15</v>
      </c>
      <c r="F1189" s="136" t="s">
        <v>2189</v>
      </c>
      <c r="G1189" s="142">
        <v>-2.5999999999999999E-3</v>
      </c>
      <c r="H1189" s="140" t="str">
        <f t="shared" si="21"/>
        <v>5</v>
      </c>
    </row>
    <row r="1190" spans="1:8" x14ac:dyDescent="0.3">
      <c r="A1190" s="136" t="s">
        <v>2190</v>
      </c>
      <c r="B1190" s="144">
        <v>37.799999999999997</v>
      </c>
      <c r="C1190" s="136">
        <v>39.35</v>
      </c>
      <c r="D1190" s="136">
        <v>40</v>
      </c>
      <c r="E1190" s="136">
        <v>37.65</v>
      </c>
      <c r="F1190" s="136" t="s">
        <v>2191</v>
      </c>
      <c r="G1190" s="142">
        <v>-3.32E-2</v>
      </c>
      <c r="H1190" s="140" t="str">
        <f t="shared" si="21"/>
        <v>3</v>
      </c>
    </row>
    <row r="1191" spans="1:8" x14ac:dyDescent="0.3">
      <c r="A1191" s="136" t="s">
        <v>2192</v>
      </c>
      <c r="B1191" s="144">
        <v>39.1</v>
      </c>
      <c r="C1191" s="136">
        <v>39.700000000000003</v>
      </c>
      <c r="D1191" s="136">
        <v>40</v>
      </c>
      <c r="E1191" s="136">
        <v>38.700000000000003</v>
      </c>
      <c r="F1191" s="136" t="s">
        <v>2193</v>
      </c>
      <c r="G1191" s="142">
        <v>-1.2999999999999999E-3</v>
      </c>
      <c r="H1191" s="140" t="str">
        <f t="shared" si="21"/>
        <v>3</v>
      </c>
    </row>
    <row r="1192" spans="1:8" x14ac:dyDescent="0.3">
      <c r="A1192" s="136" t="s">
        <v>2194</v>
      </c>
      <c r="B1192" s="143">
        <v>39.15</v>
      </c>
      <c r="C1192" s="136">
        <v>38.25</v>
      </c>
      <c r="D1192" s="136">
        <v>39.5</v>
      </c>
      <c r="E1192" s="136">
        <v>37.450000000000003</v>
      </c>
      <c r="F1192" s="136" t="s">
        <v>2195</v>
      </c>
      <c r="G1192" s="139">
        <v>2.8899999999999999E-2</v>
      </c>
      <c r="H1192" s="140" t="str">
        <f t="shared" si="21"/>
        <v>7</v>
      </c>
    </row>
    <row r="1193" spans="1:8" x14ac:dyDescent="0.3">
      <c r="A1193" s="136" t="s">
        <v>2196</v>
      </c>
      <c r="B1193" s="144">
        <v>38.049999999999997</v>
      </c>
      <c r="C1193" s="136">
        <v>39.85</v>
      </c>
      <c r="D1193" s="136">
        <v>40</v>
      </c>
      <c r="E1193" s="136">
        <v>37.799999999999997</v>
      </c>
      <c r="F1193" s="136" t="s">
        <v>2197</v>
      </c>
      <c r="G1193" s="142">
        <v>-3.5499999999999997E-2</v>
      </c>
      <c r="H1193" s="140" t="str">
        <f t="shared" si="21"/>
        <v>7</v>
      </c>
    </row>
    <row r="1194" spans="1:8" x14ac:dyDescent="0.3">
      <c r="A1194" s="136" t="s">
        <v>2198</v>
      </c>
      <c r="B1194" s="144">
        <v>39.450000000000003</v>
      </c>
      <c r="C1194" s="136">
        <v>40.5</v>
      </c>
      <c r="D1194" s="136">
        <v>41.65</v>
      </c>
      <c r="E1194" s="136">
        <v>39.1</v>
      </c>
      <c r="F1194" s="136" t="s">
        <v>2199</v>
      </c>
      <c r="G1194" s="142">
        <v>-1.8700000000000001E-2</v>
      </c>
      <c r="H1194" s="140" t="str">
        <f t="shared" si="21"/>
        <v>7</v>
      </c>
    </row>
    <row r="1195" spans="1:8" x14ac:dyDescent="0.3">
      <c r="A1195" s="136" t="s">
        <v>2200</v>
      </c>
      <c r="B1195" s="144">
        <v>40.200000000000003</v>
      </c>
      <c r="C1195" s="136">
        <v>41.4</v>
      </c>
      <c r="D1195" s="136">
        <v>41.55</v>
      </c>
      <c r="E1195" s="136">
        <v>39.950000000000003</v>
      </c>
      <c r="F1195" s="136" t="s">
        <v>2201</v>
      </c>
      <c r="G1195" s="142">
        <v>-4.0599999999999997E-2</v>
      </c>
      <c r="H1195" s="140" t="str">
        <f t="shared" si="21"/>
        <v>4</v>
      </c>
    </row>
    <row r="1196" spans="1:8" x14ac:dyDescent="0.3">
      <c r="A1196" s="136" t="s">
        <v>2202</v>
      </c>
      <c r="B1196" s="143">
        <v>41.9</v>
      </c>
      <c r="C1196" s="136">
        <v>41.9</v>
      </c>
      <c r="D1196" s="136">
        <v>43.65</v>
      </c>
      <c r="E1196" s="136">
        <v>41.5</v>
      </c>
      <c r="F1196" s="136" t="s">
        <v>2203</v>
      </c>
      <c r="G1196" s="139">
        <v>2.3999999999999998E-3</v>
      </c>
      <c r="H1196" s="140" t="str">
        <f t="shared" si="21"/>
        <v>4</v>
      </c>
    </row>
    <row r="1197" spans="1:8" x14ac:dyDescent="0.3">
      <c r="A1197" s="136" t="s">
        <v>2204</v>
      </c>
      <c r="B1197" s="143">
        <v>41.8</v>
      </c>
      <c r="C1197" s="136">
        <v>40</v>
      </c>
      <c r="D1197" s="136">
        <v>44</v>
      </c>
      <c r="E1197" s="136">
        <v>39.299999999999997</v>
      </c>
      <c r="F1197" s="136" t="s">
        <v>1848</v>
      </c>
      <c r="G1197" s="139">
        <v>4.3700000000000003E-2</v>
      </c>
      <c r="H1197" s="140" t="str">
        <f t="shared" si="21"/>
        <v>1</v>
      </c>
    </row>
    <row r="1198" spans="1:8" x14ac:dyDescent="0.3">
      <c r="A1198" s="136" t="s">
        <v>2205</v>
      </c>
      <c r="B1198" s="144">
        <v>40.049999999999997</v>
      </c>
      <c r="C1198" s="136">
        <v>42.95</v>
      </c>
      <c r="D1198" s="136">
        <v>43</v>
      </c>
      <c r="E1198" s="136">
        <v>39.65</v>
      </c>
      <c r="F1198" s="136" t="s">
        <v>2206</v>
      </c>
      <c r="G1198" s="142">
        <v>-6.8599999999999994E-2</v>
      </c>
      <c r="H1198" s="140" t="str">
        <f t="shared" si="21"/>
        <v>9</v>
      </c>
    </row>
    <row r="1199" spans="1:8" x14ac:dyDescent="0.3">
      <c r="A1199" s="136" t="s">
        <v>2207</v>
      </c>
      <c r="B1199" s="144">
        <v>43</v>
      </c>
      <c r="C1199" s="136">
        <v>43.55</v>
      </c>
      <c r="D1199" s="136">
        <v>44</v>
      </c>
      <c r="E1199" s="136">
        <v>42.5</v>
      </c>
      <c r="F1199" s="136" t="s">
        <v>2208</v>
      </c>
      <c r="G1199" s="142">
        <v>-1.83E-2</v>
      </c>
      <c r="H1199" s="140" t="str">
        <f t="shared" si="21"/>
        <v>6</v>
      </c>
    </row>
    <row r="1200" spans="1:8" x14ac:dyDescent="0.3">
      <c r="A1200" s="136" t="s">
        <v>2209</v>
      </c>
      <c r="B1200" s="144">
        <v>43.8</v>
      </c>
      <c r="C1200" s="136">
        <v>44.75</v>
      </c>
      <c r="D1200" s="136">
        <v>45.1</v>
      </c>
      <c r="E1200" s="136">
        <v>43.5</v>
      </c>
      <c r="F1200" s="136" t="s">
        <v>2210</v>
      </c>
      <c r="G1200" s="142">
        <v>-2.01E-2</v>
      </c>
      <c r="H1200" s="140" t="str">
        <f t="shared" si="21"/>
        <v>5</v>
      </c>
    </row>
    <row r="1201" spans="1:8" x14ac:dyDescent="0.3">
      <c r="A1201" s="136" t="s">
        <v>2211</v>
      </c>
      <c r="B1201" s="143">
        <v>44.7</v>
      </c>
      <c r="C1201" s="136">
        <v>44.4</v>
      </c>
      <c r="D1201" s="136">
        <v>45.45</v>
      </c>
      <c r="E1201" s="136">
        <v>44.3</v>
      </c>
      <c r="F1201" s="136" t="s">
        <v>2212</v>
      </c>
      <c r="G1201" s="139">
        <v>1.1299999999999999E-2</v>
      </c>
      <c r="H1201" s="140" t="str">
        <f t="shared" si="21"/>
        <v>8</v>
      </c>
    </row>
    <row r="1202" spans="1:8" x14ac:dyDescent="0.3">
      <c r="A1202" s="136" t="s">
        <v>2213</v>
      </c>
      <c r="B1202" s="144">
        <v>44.2</v>
      </c>
      <c r="C1202" s="136">
        <v>44.6</v>
      </c>
      <c r="D1202" s="136">
        <v>46.15</v>
      </c>
      <c r="E1202" s="136">
        <v>43.85</v>
      </c>
      <c r="F1202" s="136" t="s">
        <v>345</v>
      </c>
      <c r="G1202" s="142">
        <v>-1.23E-2</v>
      </c>
      <c r="H1202" s="140" t="str">
        <f t="shared" si="21"/>
        <v>1</v>
      </c>
    </row>
    <row r="1203" spans="1:8" x14ac:dyDescent="0.3">
      <c r="A1203" s="136" t="s">
        <v>2214</v>
      </c>
      <c r="B1203" s="144">
        <v>44.75</v>
      </c>
      <c r="C1203" s="136">
        <v>44.4</v>
      </c>
      <c r="D1203" s="136">
        <v>46.95</v>
      </c>
      <c r="E1203" s="136">
        <v>43.65</v>
      </c>
      <c r="F1203" s="136" t="s">
        <v>868</v>
      </c>
      <c r="G1203" s="142">
        <v>-5.5999999999999999E-3</v>
      </c>
      <c r="H1203" s="140" t="str">
        <f t="shared" si="21"/>
        <v>2</v>
      </c>
    </row>
    <row r="1204" spans="1:8" x14ac:dyDescent="0.3">
      <c r="A1204" s="136" t="s">
        <v>2215</v>
      </c>
      <c r="B1204" s="143">
        <v>45</v>
      </c>
      <c r="C1204" s="136">
        <v>44.9</v>
      </c>
      <c r="D1204" s="136">
        <v>48.05</v>
      </c>
      <c r="E1204" s="136">
        <v>41.3</v>
      </c>
      <c r="F1204" s="136" t="s">
        <v>308</v>
      </c>
      <c r="G1204" s="139">
        <v>1.12E-2</v>
      </c>
      <c r="H1204" s="140" t="str">
        <f t="shared" si="21"/>
        <v>7</v>
      </c>
    </row>
    <row r="1205" spans="1:8" x14ac:dyDescent="0.3">
      <c r="A1205" s="136" t="s">
        <v>2216</v>
      </c>
      <c r="B1205" s="143">
        <v>44.5</v>
      </c>
      <c r="C1205" s="136">
        <v>37.6</v>
      </c>
      <c r="D1205" s="136">
        <v>44.9</v>
      </c>
      <c r="E1205" s="136">
        <v>37.6</v>
      </c>
      <c r="F1205" s="136" t="s">
        <v>2217</v>
      </c>
      <c r="G1205" s="139">
        <v>0.1883</v>
      </c>
      <c r="H1205" s="140" t="str">
        <f t="shared" si="21"/>
        <v>1</v>
      </c>
    </row>
    <row r="1206" spans="1:8" x14ac:dyDescent="0.3">
      <c r="A1206" s="136" t="s">
        <v>2218</v>
      </c>
      <c r="B1206" s="143">
        <v>37.450000000000003</v>
      </c>
      <c r="C1206" s="136">
        <v>37.299999999999997</v>
      </c>
      <c r="D1206" s="136">
        <v>37.75</v>
      </c>
      <c r="E1206" s="136">
        <v>37.15</v>
      </c>
      <c r="F1206" s="136" t="s">
        <v>2219</v>
      </c>
      <c r="G1206" s="139">
        <v>1.2200000000000001E-2</v>
      </c>
      <c r="H1206" s="140" t="str">
        <f t="shared" si="21"/>
        <v>5</v>
      </c>
    </row>
    <row r="1207" spans="1:8" x14ac:dyDescent="0.3">
      <c r="A1207" s="136" t="s">
        <v>2220</v>
      </c>
      <c r="B1207" s="143">
        <v>37</v>
      </c>
      <c r="C1207" s="136">
        <v>36.35</v>
      </c>
      <c r="D1207" s="136">
        <v>37.450000000000003</v>
      </c>
      <c r="E1207" s="136">
        <v>36.200000000000003</v>
      </c>
      <c r="F1207" s="136" t="s">
        <v>2221</v>
      </c>
      <c r="G1207" s="139">
        <v>2.7799999999999998E-2</v>
      </c>
      <c r="H1207" s="140" t="str">
        <f t="shared" si="21"/>
        <v>7</v>
      </c>
    </row>
    <row r="1208" spans="1:8" x14ac:dyDescent="0.3">
      <c r="A1208" s="136" t="s">
        <v>2222</v>
      </c>
      <c r="B1208" s="144">
        <v>36</v>
      </c>
      <c r="C1208" s="136">
        <v>37</v>
      </c>
      <c r="D1208" s="136">
        <v>37.299999999999997</v>
      </c>
      <c r="E1208" s="136">
        <v>35.700000000000003</v>
      </c>
      <c r="F1208" s="136" t="s">
        <v>2223</v>
      </c>
      <c r="G1208" s="142">
        <v>-2.5700000000000001E-2</v>
      </c>
      <c r="H1208" s="140" t="str">
        <f t="shared" si="21"/>
        <v>5</v>
      </c>
    </row>
    <row r="1209" spans="1:8" x14ac:dyDescent="0.3">
      <c r="A1209" s="136" t="s">
        <v>2224</v>
      </c>
      <c r="B1209" s="144">
        <v>36.950000000000003</v>
      </c>
      <c r="C1209" s="136">
        <v>36.9</v>
      </c>
      <c r="D1209" s="136">
        <v>38.1</v>
      </c>
      <c r="E1209" s="136">
        <v>36.35</v>
      </c>
      <c r="F1209" s="136" t="s">
        <v>2225</v>
      </c>
      <c r="G1209" s="142">
        <v>-1.4E-3</v>
      </c>
      <c r="H1209" s="140" t="str">
        <f t="shared" si="21"/>
        <v>4</v>
      </c>
    </row>
    <row r="1210" spans="1:8" x14ac:dyDescent="0.3">
      <c r="A1210" s="136" t="s">
        <v>2226</v>
      </c>
      <c r="B1210" s="143">
        <v>37</v>
      </c>
      <c r="C1210" s="136">
        <v>36.5</v>
      </c>
      <c r="D1210" s="136">
        <v>37.25</v>
      </c>
      <c r="E1210" s="136">
        <v>36</v>
      </c>
      <c r="F1210" s="136" t="s">
        <v>2227</v>
      </c>
      <c r="G1210" s="139">
        <v>2.07E-2</v>
      </c>
      <c r="H1210" s="140" t="str">
        <f t="shared" si="21"/>
        <v>4</v>
      </c>
    </row>
    <row r="1211" spans="1:8" x14ac:dyDescent="0.3">
      <c r="A1211" s="136" t="s">
        <v>2228</v>
      </c>
      <c r="B1211" s="144">
        <v>36.25</v>
      </c>
      <c r="C1211" s="136">
        <v>36.950000000000003</v>
      </c>
      <c r="D1211" s="136">
        <v>37.4</v>
      </c>
      <c r="E1211" s="136">
        <v>36.1</v>
      </c>
      <c r="F1211" s="136" t="s">
        <v>2229</v>
      </c>
      <c r="G1211" s="142">
        <v>-1.09E-2</v>
      </c>
      <c r="H1211" s="140" t="str">
        <f t="shared" si="21"/>
        <v>6</v>
      </c>
    </row>
    <row r="1212" spans="1:8" x14ac:dyDescent="0.3">
      <c r="A1212" s="136" t="s">
        <v>2230</v>
      </c>
      <c r="B1212" s="144">
        <v>36.65</v>
      </c>
      <c r="C1212" s="136">
        <v>37</v>
      </c>
      <c r="D1212" s="136">
        <v>37.25</v>
      </c>
      <c r="E1212" s="136">
        <v>36.35</v>
      </c>
      <c r="F1212" s="136" t="s">
        <v>2231</v>
      </c>
      <c r="G1212" s="142">
        <v>-8.0999999999999996E-3</v>
      </c>
      <c r="H1212" s="140" t="str">
        <f t="shared" si="21"/>
        <v>2</v>
      </c>
    </row>
    <row r="1213" spans="1:8" x14ac:dyDescent="0.3">
      <c r="A1213" s="136" t="s">
        <v>2232</v>
      </c>
      <c r="B1213" s="144">
        <v>36.950000000000003</v>
      </c>
      <c r="C1213" s="136">
        <v>37.299999999999997</v>
      </c>
      <c r="D1213" s="136">
        <v>37.700000000000003</v>
      </c>
      <c r="E1213" s="136">
        <v>36.450000000000003</v>
      </c>
      <c r="F1213" s="136" t="s">
        <v>2233</v>
      </c>
      <c r="G1213" s="142">
        <v>-8.0999999999999996E-3</v>
      </c>
      <c r="H1213" s="140" t="str">
        <f t="shared" si="21"/>
        <v>4</v>
      </c>
    </row>
    <row r="1214" spans="1:8" x14ac:dyDescent="0.3">
      <c r="A1214" s="136" t="s">
        <v>2234</v>
      </c>
      <c r="B1214" s="144">
        <v>37.25</v>
      </c>
      <c r="C1214" s="136">
        <v>37.75</v>
      </c>
      <c r="D1214" s="136">
        <v>38.450000000000003</v>
      </c>
      <c r="E1214" s="136">
        <v>36.85</v>
      </c>
      <c r="F1214" s="136" t="s">
        <v>2235</v>
      </c>
      <c r="G1214" s="142">
        <v>-1.32E-2</v>
      </c>
      <c r="H1214" s="140" t="str">
        <f t="shared" si="21"/>
        <v>3</v>
      </c>
    </row>
    <row r="1215" spans="1:8" x14ac:dyDescent="0.3">
      <c r="A1215" s="136" t="s">
        <v>2236</v>
      </c>
      <c r="B1215" s="144">
        <v>37.75</v>
      </c>
      <c r="C1215" s="136">
        <v>38.950000000000003</v>
      </c>
      <c r="D1215" s="136">
        <v>39.4</v>
      </c>
      <c r="E1215" s="136">
        <v>37.6</v>
      </c>
      <c r="F1215" s="136" t="s">
        <v>2237</v>
      </c>
      <c r="G1215" s="142">
        <v>-2.4500000000000001E-2</v>
      </c>
      <c r="H1215" s="140" t="str">
        <f t="shared" si="21"/>
        <v>7</v>
      </c>
    </row>
    <row r="1216" spans="1:8" x14ac:dyDescent="0.3">
      <c r="A1216" s="136" t="s">
        <v>2238</v>
      </c>
      <c r="B1216" s="143">
        <v>38.700000000000003</v>
      </c>
      <c r="C1216" s="136">
        <v>37.549999999999997</v>
      </c>
      <c r="D1216" s="136">
        <v>39.200000000000003</v>
      </c>
      <c r="E1216" s="136">
        <v>37.549999999999997</v>
      </c>
      <c r="F1216" s="136" t="s">
        <v>2239</v>
      </c>
      <c r="G1216" s="139">
        <v>4.1700000000000001E-2</v>
      </c>
      <c r="H1216" s="140" t="str">
        <f t="shared" si="21"/>
        <v>7</v>
      </c>
    </row>
    <row r="1217" spans="1:8" x14ac:dyDescent="0.3">
      <c r="A1217" s="136" t="s">
        <v>2240</v>
      </c>
      <c r="B1217" s="143">
        <v>37.15</v>
      </c>
      <c r="C1217" s="136">
        <v>35.950000000000003</v>
      </c>
      <c r="D1217" s="136">
        <v>38.25</v>
      </c>
      <c r="E1217" s="136">
        <v>35.450000000000003</v>
      </c>
      <c r="F1217" s="136" t="s">
        <v>186</v>
      </c>
      <c r="G1217" s="139">
        <v>3.6299999999999999E-2</v>
      </c>
      <c r="H1217" s="140" t="str">
        <f t="shared" si="21"/>
        <v>2</v>
      </c>
    </row>
    <row r="1218" spans="1:8" x14ac:dyDescent="0.3">
      <c r="A1218" s="136" t="s">
        <v>2241</v>
      </c>
      <c r="B1218" s="143">
        <v>35.85</v>
      </c>
      <c r="C1218" s="136">
        <v>35.6</v>
      </c>
      <c r="D1218" s="136">
        <v>36.4</v>
      </c>
      <c r="E1218" s="136">
        <v>35.25</v>
      </c>
      <c r="F1218" s="136" t="s">
        <v>2242</v>
      </c>
      <c r="G1218" s="139">
        <v>8.3999999999999995E-3</v>
      </c>
      <c r="H1218" s="140" t="str">
        <f t="shared" si="21"/>
        <v>4</v>
      </c>
    </row>
    <row r="1219" spans="1:8" x14ac:dyDescent="0.3">
      <c r="A1219" s="136" t="s">
        <v>2243</v>
      </c>
      <c r="B1219" s="144">
        <v>35.549999999999997</v>
      </c>
      <c r="C1219" s="136">
        <v>36.1</v>
      </c>
      <c r="D1219" s="136">
        <v>36.700000000000003</v>
      </c>
      <c r="E1219" s="136">
        <v>35.15</v>
      </c>
      <c r="F1219" s="136" t="s">
        <v>2244</v>
      </c>
      <c r="G1219" s="142">
        <v>-1.11E-2</v>
      </c>
      <c r="H1219" s="140" t="str">
        <f t="shared" ref="H1219:H1278" si="22">LEFT(F1219,1)</f>
        <v>3</v>
      </c>
    </row>
    <row r="1220" spans="1:8" x14ac:dyDescent="0.3">
      <c r="A1220" s="136" t="s">
        <v>2245</v>
      </c>
      <c r="B1220" s="143">
        <v>35.950000000000003</v>
      </c>
      <c r="C1220" s="136">
        <v>35.049999999999997</v>
      </c>
      <c r="D1220" s="136">
        <v>36.25</v>
      </c>
      <c r="E1220" s="136">
        <v>34.9</v>
      </c>
      <c r="F1220" s="136" t="s">
        <v>2246</v>
      </c>
      <c r="G1220" s="139">
        <v>2.2800000000000001E-2</v>
      </c>
      <c r="H1220" s="140" t="str">
        <f t="shared" si="22"/>
        <v>4</v>
      </c>
    </row>
    <row r="1221" spans="1:8" x14ac:dyDescent="0.3">
      <c r="A1221" s="136" t="s">
        <v>2247</v>
      </c>
      <c r="B1221" s="144">
        <v>35.15</v>
      </c>
      <c r="C1221" s="136">
        <v>35.549999999999997</v>
      </c>
      <c r="D1221" s="136">
        <v>35.700000000000003</v>
      </c>
      <c r="E1221" s="136">
        <v>34.700000000000003</v>
      </c>
      <c r="F1221" s="136" t="s">
        <v>2248</v>
      </c>
      <c r="G1221" s="142">
        <v>-2.3599999999999999E-2</v>
      </c>
      <c r="H1221" s="140" t="str">
        <f t="shared" si="22"/>
        <v>4</v>
      </c>
    </row>
    <row r="1222" spans="1:8" x14ac:dyDescent="0.3">
      <c r="A1222" s="136" t="s">
        <v>2249</v>
      </c>
      <c r="B1222" s="144">
        <v>36</v>
      </c>
      <c r="C1222" s="136">
        <v>36.6</v>
      </c>
      <c r="D1222" s="136">
        <v>37</v>
      </c>
      <c r="E1222" s="136">
        <v>35.35</v>
      </c>
      <c r="F1222" s="136" t="s">
        <v>2250</v>
      </c>
      <c r="G1222" s="142">
        <v>-1.23E-2</v>
      </c>
      <c r="H1222" s="140" t="str">
        <f t="shared" si="22"/>
        <v>5</v>
      </c>
    </row>
    <row r="1223" spans="1:8" x14ac:dyDescent="0.3">
      <c r="A1223" s="136" t="s">
        <v>2251</v>
      </c>
      <c r="B1223" s="144">
        <v>36.450000000000003</v>
      </c>
      <c r="C1223" s="136">
        <v>37</v>
      </c>
      <c r="D1223" s="136">
        <v>37.25</v>
      </c>
      <c r="E1223" s="136">
        <v>36.200000000000003</v>
      </c>
      <c r="F1223" s="136" t="s">
        <v>2252</v>
      </c>
      <c r="G1223" s="142">
        <v>-1.7500000000000002E-2</v>
      </c>
      <c r="H1223" s="140" t="str">
        <f t="shared" si="22"/>
        <v>4</v>
      </c>
    </row>
    <row r="1224" spans="1:8" x14ac:dyDescent="0.3">
      <c r="A1224" s="136" t="s">
        <v>2253</v>
      </c>
      <c r="B1224" s="144">
        <v>37.1</v>
      </c>
      <c r="C1224" s="136">
        <v>37.4</v>
      </c>
      <c r="D1224" s="136">
        <v>38</v>
      </c>
      <c r="E1224" s="136">
        <v>37</v>
      </c>
      <c r="F1224" s="136" t="s">
        <v>2254</v>
      </c>
      <c r="G1224" s="142">
        <v>-8.0000000000000002E-3</v>
      </c>
      <c r="H1224" s="140" t="str">
        <f t="shared" si="22"/>
        <v>5</v>
      </c>
    </row>
    <row r="1225" spans="1:8" x14ac:dyDescent="0.3">
      <c r="A1225" s="136" t="s">
        <v>2255</v>
      </c>
      <c r="B1225" s="144">
        <v>37.4</v>
      </c>
      <c r="C1225" s="136">
        <v>38.25</v>
      </c>
      <c r="D1225" s="136">
        <v>38.450000000000003</v>
      </c>
      <c r="E1225" s="136">
        <v>36.450000000000003</v>
      </c>
      <c r="F1225" s="136" t="s">
        <v>2256</v>
      </c>
      <c r="G1225" s="142">
        <v>-1.06E-2</v>
      </c>
      <c r="H1225" s="140" t="str">
        <f t="shared" si="22"/>
        <v>5</v>
      </c>
    </row>
    <row r="1226" spans="1:8" x14ac:dyDescent="0.3">
      <c r="A1226" s="136" t="s">
        <v>2257</v>
      </c>
      <c r="B1226" s="144">
        <v>37.799999999999997</v>
      </c>
      <c r="C1226" s="136">
        <v>38.9</v>
      </c>
      <c r="D1226" s="136">
        <v>39.6</v>
      </c>
      <c r="E1226" s="136">
        <v>37.299999999999997</v>
      </c>
      <c r="F1226" s="136" t="s">
        <v>2258</v>
      </c>
      <c r="G1226" s="142">
        <v>-1.95E-2</v>
      </c>
      <c r="H1226" s="140" t="str">
        <f t="shared" si="22"/>
        <v>8</v>
      </c>
    </row>
    <row r="1227" spans="1:8" x14ac:dyDescent="0.3">
      <c r="A1227" s="136" t="s">
        <v>2259</v>
      </c>
      <c r="B1227" s="144">
        <v>38.549999999999997</v>
      </c>
      <c r="C1227" s="136">
        <v>40.200000000000003</v>
      </c>
      <c r="D1227" s="136">
        <v>40.299999999999997</v>
      </c>
      <c r="E1227" s="136">
        <v>38.25</v>
      </c>
      <c r="F1227" s="136" t="s">
        <v>2260</v>
      </c>
      <c r="G1227" s="142">
        <v>-3.0200000000000001E-2</v>
      </c>
      <c r="H1227" s="140" t="str">
        <f t="shared" si="22"/>
        <v>7</v>
      </c>
    </row>
    <row r="1228" spans="1:8" x14ac:dyDescent="0.3">
      <c r="A1228" s="136" t="s">
        <v>2261</v>
      </c>
      <c r="B1228" s="143">
        <v>39.75</v>
      </c>
      <c r="C1228" s="136">
        <v>39.299999999999997</v>
      </c>
      <c r="D1228" s="136">
        <v>41.6</v>
      </c>
      <c r="E1228" s="136">
        <v>38.4</v>
      </c>
      <c r="F1228" s="136" t="s">
        <v>168</v>
      </c>
      <c r="G1228" s="139">
        <v>1.66E-2</v>
      </c>
      <c r="H1228" s="140" t="str">
        <f t="shared" si="22"/>
        <v>2</v>
      </c>
    </row>
    <row r="1229" spans="1:8" x14ac:dyDescent="0.3">
      <c r="A1229" s="136" t="s">
        <v>2262</v>
      </c>
      <c r="B1229" s="143">
        <v>39.1</v>
      </c>
      <c r="C1229" s="136">
        <v>36.5</v>
      </c>
      <c r="D1229" s="136">
        <v>40.700000000000003</v>
      </c>
      <c r="E1229" s="136">
        <v>36.4</v>
      </c>
      <c r="F1229" s="136" t="s">
        <v>2263</v>
      </c>
      <c r="G1229" s="139">
        <v>8.1600000000000006E-2</v>
      </c>
      <c r="H1229" s="140" t="str">
        <f t="shared" si="22"/>
        <v>3</v>
      </c>
    </row>
    <row r="1230" spans="1:8" x14ac:dyDescent="0.3">
      <c r="A1230" s="136" t="s">
        <v>2264</v>
      </c>
      <c r="B1230" s="143">
        <v>36.15</v>
      </c>
      <c r="C1230" s="136">
        <v>35.4</v>
      </c>
      <c r="D1230" s="136">
        <v>36.25</v>
      </c>
      <c r="E1230" s="136">
        <v>35.15</v>
      </c>
      <c r="F1230" s="136" t="s">
        <v>2265</v>
      </c>
      <c r="G1230" s="139">
        <v>3.2899999999999999E-2</v>
      </c>
      <c r="H1230" s="140" t="str">
        <f t="shared" si="22"/>
        <v>5</v>
      </c>
    </row>
    <row r="1231" spans="1:8" x14ac:dyDescent="0.3">
      <c r="A1231" s="136" t="s">
        <v>2266</v>
      </c>
      <c r="B1231" s="144">
        <v>35</v>
      </c>
      <c r="C1231" s="136">
        <v>35.6</v>
      </c>
      <c r="D1231" s="136">
        <v>35.950000000000003</v>
      </c>
      <c r="E1231" s="136">
        <v>34.700000000000003</v>
      </c>
      <c r="F1231" s="136" t="s">
        <v>2267</v>
      </c>
      <c r="G1231" s="142">
        <v>-1.6899999999999998E-2</v>
      </c>
      <c r="H1231" s="140" t="str">
        <f t="shared" si="22"/>
        <v>5</v>
      </c>
    </row>
    <row r="1232" spans="1:8" x14ac:dyDescent="0.3">
      <c r="A1232" s="136" t="s">
        <v>2268</v>
      </c>
      <c r="B1232" s="143">
        <v>35.6</v>
      </c>
      <c r="C1232" s="136">
        <v>36</v>
      </c>
      <c r="D1232" s="136">
        <v>36.450000000000003</v>
      </c>
      <c r="E1232" s="136">
        <v>34.950000000000003</v>
      </c>
      <c r="F1232" s="136" t="s">
        <v>2269</v>
      </c>
      <c r="G1232" s="139">
        <v>5.5999999999999999E-3</v>
      </c>
      <c r="H1232" s="140" t="str">
        <f t="shared" si="22"/>
        <v>8</v>
      </c>
    </row>
    <row r="1233" spans="1:8" x14ac:dyDescent="0.3">
      <c r="A1233" s="136" t="s">
        <v>2270</v>
      </c>
      <c r="B1233" s="144">
        <v>35.4</v>
      </c>
      <c r="C1233" s="136">
        <v>36.75</v>
      </c>
      <c r="D1233" s="136">
        <v>37.450000000000003</v>
      </c>
      <c r="E1233" s="136">
        <v>35</v>
      </c>
      <c r="F1233" s="136" t="s">
        <v>2271</v>
      </c>
      <c r="G1233" s="142">
        <v>-2.3400000000000001E-2</v>
      </c>
      <c r="H1233" s="140" t="str">
        <f t="shared" si="22"/>
        <v>9</v>
      </c>
    </row>
    <row r="1234" spans="1:8" x14ac:dyDescent="0.3">
      <c r="A1234" s="136" t="s">
        <v>2272</v>
      </c>
      <c r="B1234" s="143">
        <v>36.25</v>
      </c>
      <c r="C1234" s="136">
        <v>34.25</v>
      </c>
      <c r="D1234" s="136">
        <v>37.4</v>
      </c>
      <c r="E1234" s="136">
        <v>34.1</v>
      </c>
      <c r="F1234" s="136" t="s">
        <v>558</v>
      </c>
      <c r="G1234" s="139">
        <v>5.9900000000000002E-2</v>
      </c>
      <c r="H1234" s="140" t="str">
        <f t="shared" si="22"/>
        <v>1</v>
      </c>
    </row>
    <row r="1235" spans="1:8" x14ac:dyDescent="0.3">
      <c r="A1235" s="136" t="s">
        <v>2273</v>
      </c>
      <c r="B1235" s="143">
        <v>34.200000000000003</v>
      </c>
      <c r="C1235" s="136">
        <v>33.1</v>
      </c>
      <c r="D1235" s="136">
        <v>35.299999999999997</v>
      </c>
      <c r="E1235" s="136">
        <v>33.1</v>
      </c>
      <c r="F1235" s="136" t="s">
        <v>958</v>
      </c>
      <c r="G1235" s="139">
        <v>3.4799999999999998E-2</v>
      </c>
      <c r="H1235" s="140" t="str">
        <f t="shared" si="22"/>
        <v>1</v>
      </c>
    </row>
    <row r="1236" spans="1:8" x14ac:dyDescent="0.3">
      <c r="A1236" s="136" t="s">
        <v>2274</v>
      </c>
      <c r="B1236" s="143">
        <v>33.049999999999997</v>
      </c>
      <c r="C1236" s="136">
        <v>33</v>
      </c>
      <c r="D1236" s="136">
        <v>33.5</v>
      </c>
      <c r="E1236" s="136">
        <v>32.65</v>
      </c>
      <c r="F1236" s="136" t="s">
        <v>2275</v>
      </c>
      <c r="G1236" s="139">
        <v>4.5999999999999999E-3</v>
      </c>
      <c r="H1236" s="140" t="str">
        <f t="shared" si="22"/>
        <v>3</v>
      </c>
    </row>
    <row r="1237" spans="1:8" x14ac:dyDescent="0.3">
      <c r="A1237" s="136" t="s">
        <v>2276</v>
      </c>
      <c r="B1237" s="144">
        <v>32.9</v>
      </c>
      <c r="C1237" s="136">
        <v>33.25</v>
      </c>
      <c r="D1237" s="136">
        <v>34.5</v>
      </c>
      <c r="E1237" s="136">
        <v>32.549999999999997</v>
      </c>
      <c r="F1237" s="136" t="s">
        <v>2277</v>
      </c>
      <c r="G1237" s="142">
        <v>0</v>
      </c>
      <c r="H1237" s="140" t="str">
        <f t="shared" si="22"/>
        <v>9</v>
      </c>
    </row>
    <row r="1238" spans="1:8" x14ac:dyDescent="0.3">
      <c r="A1238" s="136" t="s">
        <v>2278</v>
      </c>
      <c r="B1238" s="144">
        <v>32.9</v>
      </c>
      <c r="C1238" s="136">
        <v>32.75</v>
      </c>
      <c r="D1238" s="136">
        <v>33.25</v>
      </c>
      <c r="E1238" s="136">
        <v>30.55</v>
      </c>
      <c r="F1238" s="136" t="s">
        <v>2279</v>
      </c>
      <c r="G1238" s="142">
        <v>-1.5E-3</v>
      </c>
      <c r="H1238" s="140" t="str">
        <f t="shared" si="22"/>
        <v>6</v>
      </c>
    </row>
    <row r="1239" spans="1:8" x14ac:dyDescent="0.3">
      <c r="A1239" s="136" t="s">
        <v>2280</v>
      </c>
      <c r="B1239" s="143">
        <v>32.950000000000003</v>
      </c>
      <c r="C1239" s="136">
        <v>33.4</v>
      </c>
      <c r="D1239" s="136">
        <v>33.5</v>
      </c>
      <c r="E1239" s="136">
        <v>32.299999999999997</v>
      </c>
      <c r="F1239" s="136" t="s">
        <v>2281</v>
      </c>
      <c r="G1239" s="139">
        <v>7.6E-3</v>
      </c>
      <c r="H1239" s="140" t="str">
        <f t="shared" si="22"/>
        <v>4</v>
      </c>
    </row>
    <row r="1240" spans="1:8" x14ac:dyDescent="0.3">
      <c r="A1240" s="136" t="s">
        <v>2282</v>
      </c>
      <c r="B1240" s="143">
        <v>32.700000000000003</v>
      </c>
      <c r="C1240" s="136">
        <v>31.1</v>
      </c>
      <c r="D1240" s="136">
        <v>32.950000000000003</v>
      </c>
      <c r="E1240" s="136">
        <v>30.75</v>
      </c>
      <c r="F1240" s="136" t="s">
        <v>2283</v>
      </c>
      <c r="G1240" s="139">
        <v>0.06</v>
      </c>
      <c r="H1240" s="140" t="str">
        <f t="shared" si="22"/>
        <v>7</v>
      </c>
    </row>
    <row r="1241" spans="1:8" x14ac:dyDescent="0.3">
      <c r="A1241" s="136" t="s">
        <v>2284</v>
      </c>
      <c r="B1241" s="144">
        <v>30.85</v>
      </c>
      <c r="C1241" s="136">
        <v>31</v>
      </c>
      <c r="D1241" s="136">
        <v>31.8</v>
      </c>
      <c r="E1241" s="136">
        <v>30.35</v>
      </c>
      <c r="F1241" s="136" t="s">
        <v>2285</v>
      </c>
      <c r="G1241" s="142">
        <v>-3.2000000000000002E-3</v>
      </c>
      <c r="H1241" s="140" t="str">
        <f t="shared" si="22"/>
        <v>3</v>
      </c>
    </row>
    <row r="1242" spans="1:8" x14ac:dyDescent="0.3">
      <c r="A1242" s="136" t="s">
        <v>2286</v>
      </c>
      <c r="B1242" s="143">
        <v>30.95</v>
      </c>
      <c r="C1242" s="136">
        <v>31.15</v>
      </c>
      <c r="D1242" s="136">
        <v>31.65</v>
      </c>
      <c r="E1242" s="136">
        <v>30.55</v>
      </c>
      <c r="F1242" s="136" t="s">
        <v>2287</v>
      </c>
      <c r="G1242" s="139">
        <v>4.8999999999999998E-3</v>
      </c>
      <c r="H1242" s="140" t="str">
        <f t="shared" si="22"/>
        <v>2</v>
      </c>
    </row>
    <row r="1243" spans="1:8" x14ac:dyDescent="0.3">
      <c r="A1243" s="136" t="s">
        <v>2288</v>
      </c>
      <c r="B1243" s="143">
        <v>30.8</v>
      </c>
      <c r="C1243" s="136">
        <v>30.25</v>
      </c>
      <c r="D1243" s="136">
        <v>31.5</v>
      </c>
      <c r="E1243" s="136">
        <v>30.2</v>
      </c>
      <c r="F1243" s="136" t="s">
        <v>2289</v>
      </c>
      <c r="G1243" s="139">
        <v>1.8200000000000001E-2</v>
      </c>
      <c r="H1243" s="140" t="str">
        <f t="shared" si="22"/>
        <v>2</v>
      </c>
    </row>
    <row r="1244" spans="1:8" x14ac:dyDescent="0.3">
      <c r="A1244" s="136" t="s">
        <v>2290</v>
      </c>
      <c r="B1244" s="144">
        <v>30.25</v>
      </c>
      <c r="C1244" s="136">
        <v>31.45</v>
      </c>
      <c r="D1244" s="136">
        <v>31.45</v>
      </c>
      <c r="E1244" s="136">
        <v>30.15</v>
      </c>
      <c r="F1244" s="136" t="s">
        <v>2291</v>
      </c>
      <c r="G1244" s="142">
        <v>-2.4199999999999999E-2</v>
      </c>
      <c r="H1244" s="140" t="str">
        <f t="shared" si="22"/>
        <v>2</v>
      </c>
    </row>
    <row r="1245" spans="1:8" x14ac:dyDescent="0.3">
      <c r="A1245" s="136" t="s">
        <v>2292</v>
      </c>
      <c r="B1245" s="144">
        <v>31</v>
      </c>
      <c r="C1245" s="136">
        <v>32.049999999999997</v>
      </c>
      <c r="D1245" s="136">
        <v>32.5</v>
      </c>
      <c r="E1245" s="136">
        <v>30.8</v>
      </c>
      <c r="F1245" s="136" t="s">
        <v>2293</v>
      </c>
      <c r="G1245" s="142">
        <v>-2.9700000000000001E-2</v>
      </c>
      <c r="H1245" s="140" t="str">
        <f t="shared" si="22"/>
        <v>4</v>
      </c>
    </row>
    <row r="1246" spans="1:8" x14ac:dyDescent="0.3">
      <c r="A1246" s="136" t="s">
        <v>2294</v>
      </c>
      <c r="B1246" s="144">
        <v>31.95</v>
      </c>
      <c r="C1246" s="136">
        <v>32.549999999999997</v>
      </c>
      <c r="D1246" s="136">
        <v>33.75</v>
      </c>
      <c r="E1246" s="136">
        <v>31.65</v>
      </c>
      <c r="F1246" s="136" t="s">
        <v>2295</v>
      </c>
      <c r="G1246" s="142">
        <v>-1.3899999999999999E-2</v>
      </c>
      <c r="H1246" s="140" t="str">
        <f t="shared" si="22"/>
        <v>4</v>
      </c>
    </row>
    <row r="1247" spans="1:8" x14ac:dyDescent="0.3">
      <c r="A1247" s="136" t="s">
        <v>2296</v>
      </c>
      <c r="B1247" s="143">
        <v>32.4</v>
      </c>
      <c r="C1247" s="136">
        <v>32.700000000000003</v>
      </c>
      <c r="D1247" s="136">
        <v>34.5</v>
      </c>
      <c r="E1247" s="136">
        <v>31.05</v>
      </c>
      <c r="F1247" s="136" t="s">
        <v>2297</v>
      </c>
      <c r="G1247" s="139">
        <v>9.2999999999999992E-3</v>
      </c>
      <c r="H1247" s="140" t="str">
        <f t="shared" si="22"/>
        <v>5</v>
      </c>
    </row>
    <row r="1248" spans="1:8" x14ac:dyDescent="0.3">
      <c r="A1248" s="136" t="s">
        <v>2298</v>
      </c>
      <c r="B1248" s="144">
        <v>32.1</v>
      </c>
      <c r="C1248" s="136">
        <v>33</v>
      </c>
      <c r="D1248" s="136">
        <v>33.4</v>
      </c>
      <c r="E1248" s="136">
        <v>31.85</v>
      </c>
      <c r="F1248" s="136" t="s">
        <v>2299</v>
      </c>
      <c r="G1248" s="142">
        <v>-2.2800000000000001E-2</v>
      </c>
      <c r="H1248" s="140" t="str">
        <f t="shared" si="22"/>
        <v>2</v>
      </c>
    </row>
    <row r="1249" spans="1:8" x14ac:dyDescent="0.3">
      <c r="A1249" s="136" t="s">
        <v>2300</v>
      </c>
      <c r="B1249" s="144">
        <v>32.85</v>
      </c>
      <c r="C1249" s="136">
        <v>33</v>
      </c>
      <c r="D1249" s="136">
        <v>35.200000000000003</v>
      </c>
      <c r="E1249" s="136">
        <v>32.6</v>
      </c>
      <c r="F1249" s="136" t="s">
        <v>2301</v>
      </c>
      <c r="G1249" s="142">
        <v>-3.1E-2</v>
      </c>
      <c r="H1249" s="140" t="str">
        <f t="shared" si="22"/>
        <v>1</v>
      </c>
    </row>
    <row r="1250" spans="1:8" x14ac:dyDescent="0.3">
      <c r="A1250" s="136" t="s">
        <v>2302</v>
      </c>
      <c r="B1250" s="144">
        <v>33.9</v>
      </c>
      <c r="C1250" s="136">
        <v>34.75</v>
      </c>
      <c r="D1250" s="136">
        <v>34.75</v>
      </c>
      <c r="E1250" s="136">
        <v>33</v>
      </c>
      <c r="F1250" s="136" t="s">
        <v>2303</v>
      </c>
      <c r="G1250" s="142">
        <v>-1.4500000000000001E-2</v>
      </c>
      <c r="H1250" s="140" t="str">
        <f t="shared" si="22"/>
        <v>1</v>
      </c>
    </row>
    <row r="1251" spans="1:8" x14ac:dyDescent="0.3">
      <c r="A1251" s="136" t="s">
        <v>2304</v>
      </c>
      <c r="B1251" s="143">
        <v>34.4</v>
      </c>
      <c r="C1251" s="136">
        <v>33.5</v>
      </c>
      <c r="D1251" s="136">
        <v>37.799999999999997</v>
      </c>
      <c r="E1251" s="136">
        <v>33.5</v>
      </c>
      <c r="F1251" s="136" t="s">
        <v>855</v>
      </c>
      <c r="G1251" s="139">
        <v>3.9300000000000002E-2</v>
      </c>
      <c r="H1251" s="140" t="str">
        <f t="shared" si="22"/>
        <v>1</v>
      </c>
    </row>
    <row r="1252" spans="1:8" x14ac:dyDescent="0.3">
      <c r="A1252" s="136" t="s">
        <v>2305</v>
      </c>
      <c r="B1252" s="143">
        <v>33.1</v>
      </c>
      <c r="C1252" s="136">
        <v>33.4</v>
      </c>
      <c r="D1252" s="136">
        <v>34</v>
      </c>
      <c r="E1252" s="136">
        <v>33</v>
      </c>
      <c r="F1252" s="136" t="s">
        <v>2306</v>
      </c>
      <c r="G1252" s="139">
        <v>4.5999999999999999E-3</v>
      </c>
      <c r="H1252" s="140" t="str">
        <f t="shared" si="22"/>
        <v>3</v>
      </c>
    </row>
    <row r="1253" spans="1:8" x14ac:dyDescent="0.3">
      <c r="A1253" s="136" t="s">
        <v>2307</v>
      </c>
      <c r="B1253" s="144">
        <v>32.950000000000003</v>
      </c>
      <c r="C1253" s="136">
        <v>34.299999999999997</v>
      </c>
      <c r="D1253" s="136">
        <v>34.35</v>
      </c>
      <c r="E1253" s="136">
        <v>32.6</v>
      </c>
      <c r="F1253" s="136" t="s">
        <v>2308</v>
      </c>
      <c r="G1253" s="142">
        <v>-2.6599999999999999E-2</v>
      </c>
      <c r="H1253" s="140" t="str">
        <f t="shared" si="22"/>
        <v>1</v>
      </c>
    </row>
    <row r="1254" spans="1:8" x14ac:dyDescent="0.3">
      <c r="A1254" s="136" t="s">
        <v>2309</v>
      </c>
      <c r="B1254" s="144">
        <v>33.85</v>
      </c>
      <c r="C1254" s="136">
        <v>35.950000000000003</v>
      </c>
      <c r="D1254" s="136">
        <v>36.299999999999997</v>
      </c>
      <c r="E1254" s="136">
        <v>33</v>
      </c>
      <c r="F1254" s="136" t="s">
        <v>2310</v>
      </c>
      <c r="G1254" s="142">
        <v>-5.3100000000000001E-2</v>
      </c>
      <c r="H1254" s="140" t="str">
        <f t="shared" si="22"/>
        <v>2</v>
      </c>
    </row>
    <row r="1255" spans="1:8" x14ac:dyDescent="0.3">
      <c r="A1255" s="136" t="s">
        <v>2311</v>
      </c>
      <c r="B1255" s="143">
        <v>35.75</v>
      </c>
      <c r="C1255" s="136">
        <v>36.4</v>
      </c>
      <c r="D1255" s="136">
        <v>37</v>
      </c>
      <c r="E1255" s="136">
        <v>35.5</v>
      </c>
      <c r="F1255" s="136" t="s">
        <v>2312</v>
      </c>
      <c r="G1255" s="139">
        <v>4.1999999999999997E-3</v>
      </c>
      <c r="H1255" s="140" t="str">
        <f t="shared" si="22"/>
        <v>3</v>
      </c>
    </row>
    <row r="1256" spans="1:8" x14ac:dyDescent="0.3">
      <c r="A1256" s="136" t="s">
        <v>2313</v>
      </c>
      <c r="B1256" s="144">
        <v>35.6</v>
      </c>
      <c r="C1256" s="136">
        <v>38</v>
      </c>
      <c r="D1256" s="136">
        <v>39.85</v>
      </c>
      <c r="E1256" s="136">
        <v>35</v>
      </c>
      <c r="F1256" s="136" t="s">
        <v>2314</v>
      </c>
      <c r="G1256" s="142">
        <v>-4.5600000000000002E-2</v>
      </c>
      <c r="H1256" s="140" t="str">
        <f t="shared" si="22"/>
        <v>7</v>
      </c>
    </row>
    <row r="1257" spans="1:8" x14ac:dyDescent="0.3">
      <c r="A1257" s="136" t="s">
        <v>2315</v>
      </c>
      <c r="B1257" s="143">
        <v>37.299999999999997</v>
      </c>
      <c r="C1257" s="136">
        <v>35.950000000000003</v>
      </c>
      <c r="D1257" s="136">
        <v>38.200000000000003</v>
      </c>
      <c r="E1257" s="136">
        <v>34.200000000000003</v>
      </c>
      <c r="F1257" s="136" t="s">
        <v>2316</v>
      </c>
      <c r="G1257" s="139">
        <v>6.88E-2</v>
      </c>
      <c r="H1257" s="140" t="str">
        <f t="shared" si="22"/>
        <v>5</v>
      </c>
    </row>
    <row r="1258" spans="1:8" x14ac:dyDescent="0.3">
      <c r="A1258" s="136" t="s">
        <v>2317</v>
      </c>
      <c r="B1258" s="143">
        <v>34.9</v>
      </c>
      <c r="C1258" s="136">
        <v>33</v>
      </c>
      <c r="D1258" s="136">
        <v>35.75</v>
      </c>
      <c r="E1258" s="136">
        <v>32.25</v>
      </c>
      <c r="F1258" s="136" t="s">
        <v>2318</v>
      </c>
      <c r="G1258" s="139">
        <v>7.3800000000000004E-2</v>
      </c>
      <c r="H1258" s="140" t="str">
        <f t="shared" si="22"/>
        <v>5</v>
      </c>
    </row>
    <row r="1259" spans="1:8" x14ac:dyDescent="0.3">
      <c r="A1259" s="136" t="s">
        <v>2319</v>
      </c>
      <c r="B1259" s="144">
        <v>32.5</v>
      </c>
      <c r="C1259" s="136">
        <v>35.450000000000003</v>
      </c>
      <c r="D1259" s="136">
        <v>36</v>
      </c>
      <c r="E1259" s="136">
        <v>31.6</v>
      </c>
      <c r="F1259" s="136" t="s">
        <v>2320</v>
      </c>
      <c r="G1259" s="142">
        <v>-7.4099999999999999E-2</v>
      </c>
      <c r="H1259" s="140" t="str">
        <f t="shared" si="22"/>
        <v>7</v>
      </c>
    </row>
    <row r="1260" spans="1:8" x14ac:dyDescent="0.3">
      <c r="A1260" s="136" t="s">
        <v>2321</v>
      </c>
      <c r="B1260" s="144">
        <v>35.1</v>
      </c>
      <c r="C1260" s="136">
        <v>38.049999999999997</v>
      </c>
      <c r="D1260" s="136">
        <v>38.049999999999997</v>
      </c>
      <c r="E1260" s="136">
        <v>34.700000000000003</v>
      </c>
      <c r="F1260" s="136" t="s">
        <v>2322</v>
      </c>
      <c r="G1260" s="142">
        <v>-6.0199999999999997E-2</v>
      </c>
      <c r="H1260" s="140" t="str">
        <f t="shared" si="22"/>
        <v>2</v>
      </c>
    </row>
    <row r="1261" spans="1:8" x14ac:dyDescent="0.3">
      <c r="A1261" s="136" t="s">
        <v>2323</v>
      </c>
      <c r="B1261" s="144">
        <v>37.35</v>
      </c>
      <c r="C1261" s="136">
        <v>37.700000000000003</v>
      </c>
      <c r="D1261" s="136">
        <v>38.200000000000003</v>
      </c>
      <c r="E1261" s="136">
        <v>37</v>
      </c>
      <c r="F1261" s="136" t="s">
        <v>2324</v>
      </c>
      <c r="G1261" s="142">
        <v>-1.5800000000000002E-2</v>
      </c>
      <c r="H1261" s="140" t="str">
        <f t="shared" si="22"/>
        <v>1</v>
      </c>
    </row>
    <row r="1262" spans="1:8" x14ac:dyDescent="0.3">
      <c r="A1262" s="136" t="s">
        <v>2325</v>
      </c>
      <c r="B1262" s="143">
        <v>37.950000000000003</v>
      </c>
      <c r="C1262" s="136">
        <v>37.75</v>
      </c>
      <c r="D1262" s="136">
        <v>38.35</v>
      </c>
      <c r="E1262" s="136">
        <v>37.549999999999997</v>
      </c>
      <c r="F1262" s="136" t="s">
        <v>2326</v>
      </c>
      <c r="G1262" s="139">
        <v>5.3E-3</v>
      </c>
      <c r="H1262" s="140" t="str">
        <f t="shared" si="22"/>
        <v>1</v>
      </c>
    </row>
    <row r="1263" spans="1:8" x14ac:dyDescent="0.3">
      <c r="A1263" s="136" t="s">
        <v>2327</v>
      </c>
      <c r="B1263" s="144">
        <v>37.75</v>
      </c>
      <c r="C1263" s="136">
        <v>38</v>
      </c>
      <c r="D1263" s="136">
        <v>38.9</v>
      </c>
      <c r="E1263" s="136">
        <v>36.549999999999997</v>
      </c>
      <c r="F1263" s="136" t="s">
        <v>2328</v>
      </c>
      <c r="G1263" s="142">
        <v>-5.3E-3</v>
      </c>
      <c r="H1263" s="140" t="str">
        <f t="shared" si="22"/>
        <v>2</v>
      </c>
    </row>
    <row r="1264" spans="1:8" x14ac:dyDescent="0.3">
      <c r="A1264" s="136" t="s">
        <v>2329</v>
      </c>
      <c r="B1264" s="144">
        <v>37.950000000000003</v>
      </c>
      <c r="C1264" s="136">
        <v>39</v>
      </c>
      <c r="D1264" s="136">
        <v>39.1</v>
      </c>
      <c r="E1264" s="136">
        <v>37.5</v>
      </c>
      <c r="F1264" s="136" t="s">
        <v>2330</v>
      </c>
      <c r="G1264" s="142">
        <v>-2.06E-2</v>
      </c>
      <c r="H1264" s="140" t="str">
        <f t="shared" si="22"/>
        <v>1</v>
      </c>
    </row>
    <row r="1265" spans="1:8" x14ac:dyDescent="0.3">
      <c r="A1265" s="136" t="s">
        <v>2331</v>
      </c>
      <c r="B1265" s="144">
        <v>38.75</v>
      </c>
      <c r="C1265" s="136">
        <v>39.65</v>
      </c>
      <c r="D1265" s="136">
        <v>40.15</v>
      </c>
      <c r="E1265" s="136">
        <v>38.35</v>
      </c>
      <c r="F1265" s="136" t="s">
        <v>2332</v>
      </c>
      <c r="G1265" s="142">
        <v>-2.2700000000000001E-2</v>
      </c>
      <c r="H1265" s="140" t="str">
        <f t="shared" si="22"/>
        <v>1</v>
      </c>
    </row>
    <row r="1266" spans="1:8" x14ac:dyDescent="0.3">
      <c r="A1266" s="136" t="s">
        <v>2333</v>
      </c>
      <c r="B1266" s="143">
        <v>39.65</v>
      </c>
      <c r="C1266" s="136">
        <v>39.75</v>
      </c>
      <c r="D1266" s="136">
        <v>40.25</v>
      </c>
      <c r="E1266" s="136">
        <v>39.15</v>
      </c>
      <c r="F1266" s="136" t="s">
        <v>2334</v>
      </c>
      <c r="G1266" s="139">
        <v>1.2800000000000001E-2</v>
      </c>
      <c r="H1266" s="140" t="str">
        <f t="shared" si="22"/>
        <v>2</v>
      </c>
    </row>
    <row r="1267" spans="1:8" x14ac:dyDescent="0.3">
      <c r="A1267" s="136" t="s">
        <v>2335</v>
      </c>
      <c r="B1267" s="143">
        <v>39.15</v>
      </c>
      <c r="C1267" s="136">
        <v>39.299999999999997</v>
      </c>
      <c r="D1267" s="136">
        <v>39.35</v>
      </c>
      <c r="E1267" s="136">
        <v>38.549999999999997</v>
      </c>
      <c r="F1267" s="136" t="s">
        <v>2336</v>
      </c>
      <c r="G1267" s="139">
        <v>1.03E-2</v>
      </c>
      <c r="H1267" s="140" t="str">
        <f t="shared" si="22"/>
        <v>1</v>
      </c>
    </row>
    <row r="1268" spans="1:8" x14ac:dyDescent="0.3">
      <c r="A1268" s="136" t="s">
        <v>2337</v>
      </c>
      <c r="B1268" s="144">
        <v>38.75</v>
      </c>
      <c r="C1268" s="136">
        <v>40.1</v>
      </c>
      <c r="D1268" s="136">
        <v>40.1</v>
      </c>
      <c r="E1268" s="136">
        <v>38.5</v>
      </c>
      <c r="F1268" s="136" t="s">
        <v>2338</v>
      </c>
      <c r="G1268" s="142">
        <v>-2.1499999999999998E-2</v>
      </c>
      <c r="H1268" s="140" t="str">
        <f t="shared" si="22"/>
        <v>2</v>
      </c>
    </row>
    <row r="1269" spans="1:8" x14ac:dyDescent="0.3">
      <c r="A1269" s="136" t="s">
        <v>2339</v>
      </c>
      <c r="B1269" s="144">
        <v>39.6</v>
      </c>
      <c r="C1269" s="136">
        <v>40.5</v>
      </c>
      <c r="D1269" s="136">
        <v>40.950000000000003</v>
      </c>
      <c r="E1269" s="136">
        <v>39.5</v>
      </c>
      <c r="F1269" s="136" t="s">
        <v>2340</v>
      </c>
      <c r="G1269" s="142">
        <v>-3.8E-3</v>
      </c>
      <c r="H1269" s="140" t="str">
        <f t="shared" si="22"/>
        <v>2</v>
      </c>
    </row>
    <row r="1270" spans="1:8" x14ac:dyDescent="0.3">
      <c r="A1270" s="136" t="s">
        <v>2341</v>
      </c>
      <c r="B1270" s="144">
        <v>39.75</v>
      </c>
      <c r="C1270" s="136">
        <v>40.65</v>
      </c>
      <c r="D1270" s="136">
        <v>41.35</v>
      </c>
      <c r="E1270" s="136">
        <v>39.5</v>
      </c>
      <c r="F1270" s="136" t="s">
        <v>2342</v>
      </c>
      <c r="G1270" s="142">
        <v>-2.2100000000000002E-2</v>
      </c>
      <c r="H1270" s="140" t="str">
        <f t="shared" si="22"/>
        <v>3</v>
      </c>
    </row>
    <row r="1271" spans="1:8" x14ac:dyDescent="0.3">
      <c r="A1271" s="136" t="s">
        <v>2343</v>
      </c>
      <c r="B1271" s="144">
        <v>40.65</v>
      </c>
      <c r="C1271" s="136">
        <v>40.950000000000003</v>
      </c>
      <c r="D1271" s="136">
        <v>40.950000000000003</v>
      </c>
      <c r="E1271" s="136">
        <v>40.5</v>
      </c>
      <c r="F1271" s="136" t="s">
        <v>2344</v>
      </c>
      <c r="G1271" s="142">
        <v>0</v>
      </c>
      <c r="H1271" s="140" t="str">
        <f t="shared" si="22"/>
        <v>8</v>
      </c>
    </row>
    <row r="1272" spans="1:8" x14ac:dyDescent="0.3">
      <c r="A1272" s="136" t="s">
        <v>2345</v>
      </c>
      <c r="B1272" s="144">
        <v>40.65</v>
      </c>
      <c r="C1272" s="136">
        <v>41.2</v>
      </c>
      <c r="D1272" s="136">
        <v>41.2</v>
      </c>
      <c r="E1272" s="136">
        <v>40.5</v>
      </c>
      <c r="F1272" s="136" t="s">
        <v>2346</v>
      </c>
      <c r="G1272" s="142">
        <v>-2.5000000000000001E-3</v>
      </c>
      <c r="H1272" s="140" t="str">
        <f t="shared" si="22"/>
        <v>1</v>
      </c>
    </row>
    <row r="1273" spans="1:8" x14ac:dyDescent="0.3">
      <c r="A1273" s="136" t="s">
        <v>2347</v>
      </c>
      <c r="B1273" s="144">
        <v>40.75</v>
      </c>
      <c r="C1273" s="136">
        <v>41.1</v>
      </c>
      <c r="D1273" s="136">
        <v>41.5</v>
      </c>
      <c r="E1273" s="136">
        <v>40.5</v>
      </c>
      <c r="F1273" s="136" t="s">
        <v>2348</v>
      </c>
      <c r="G1273" s="142">
        <v>-8.5000000000000006E-3</v>
      </c>
      <c r="H1273" s="140" t="str">
        <f t="shared" si="22"/>
        <v>2</v>
      </c>
    </row>
    <row r="1274" spans="1:8" x14ac:dyDescent="0.3">
      <c r="A1274" s="136" t="s">
        <v>2349</v>
      </c>
      <c r="B1274" s="143">
        <v>41.1</v>
      </c>
      <c r="C1274" s="136">
        <v>41</v>
      </c>
      <c r="D1274" s="136">
        <v>42.25</v>
      </c>
      <c r="E1274" s="136">
        <v>41</v>
      </c>
      <c r="F1274" s="136" t="s">
        <v>2350</v>
      </c>
      <c r="G1274" s="139">
        <v>1.3599999999999999E-2</v>
      </c>
      <c r="H1274" s="140" t="str">
        <f t="shared" si="22"/>
        <v>2</v>
      </c>
    </row>
    <row r="1275" spans="1:8" x14ac:dyDescent="0.3">
      <c r="A1275" s="136" t="s">
        <v>2351</v>
      </c>
      <c r="B1275" s="144">
        <v>40.549999999999997</v>
      </c>
      <c r="C1275" s="136">
        <v>40.950000000000003</v>
      </c>
      <c r="D1275" s="136">
        <v>41.3</v>
      </c>
      <c r="E1275" s="136">
        <v>40.4</v>
      </c>
      <c r="F1275" s="136" t="s">
        <v>2352</v>
      </c>
      <c r="G1275" s="142">
        <v>-9.7999999999999997E-3</v>
      </c>
      <c r="H1275" s="140" t="str">
        <f t="shared" si="22"/>
        <v>1</v>
      </c>
    </row>
    <row r="1276" spans="1:8" x14ac:dyDescent="0.3">
      <c r="A1276" s="136" t="s">
        <v>2353</v>
      </c>
      <c r="B1276" s="144">
        <v>40.950000000000003</v>
      </c>
      <c r="C1276" s="136">
        <v>41.5</v>
      </c>
      <c r="D1276" s="136">
        <v>42.15</v>
      </c>
      <c r="E1276" s="136">
        <v>40.75</v>
      </c>
      <c r="F1276" s="136" t="s">
        <v>2354</v>
      </c>
      <c r="G1276" s="142">
        <v>-4.8999999999999998E-3</v>
      </c>
      <c r="H1276" s="140" t="str">
        <f t="shared" si="22"/>
        <v>2</v>
      </c>
    </row>
    <row r="1277" spans="1:8" x14ac:dyDescent="0.3">
      <c r="A1277" s="136" t="s">
        <v>2355</v>
      </c>
      <c r="B1277" s="144">
        <v>41.15</v>
      </c>
      <c r="C1277" s="136">
        <v>41.1</v>
      </c>
      <c r="D1277" s="136">
        <v>42.5</v>
      </c>
      <c r="E1277" s="136">
        <v>40.549999999999997</v>
      </c>
      <c r="F1277" s="136" t="s">
        <v>2356</v>
      </c>
      <c r="G1277" s="142">
        <v>-6.0000000000000001E-3</v>
      </c>
      <c r="H1277" s="140" t="str">
        <f t="shared" si="22"/>
        <v>2</v>
      </c>
    </row>
    <row r="1278" spans="1:8" x14ac:dyDescent="0.3">
      <c r="A1278" s="136" t="s">
        <v>2357</v>
      </c>
      <c r="B1278" s="144">
        <v>41.4</v>
      </c>
      <c r="C1278" s="136">
        <v>41.85</v>
      </c>
      <c r="D1278" s="136">
        <v>41.85</v>
      </c>
      <c r="E1278" s="136">
        <v>41.15</v>
      </c>
      <c r="F1278" s="136" t="s">
        <v>2358</v>
      </c>
      <c r="G1278" s="142">
        <v>-1.0800000000000001E-2</v>
      </c>
      <c r="H1278" s="140" t="str">
        <f t="shared" si="22"/>
        <v>1</v>
      </c>
    </row>
    <row r="1279" spans="1:8" x14ac:dyDescent="0.3">
      <c r="A1279" s="125"/>
      <c r="B1279" s="126"/>
      <c r="C1279" s="127"/>
      <c r="D1279" s="127"/>
      <c r="E1279" s="127"/>
      <c r="F1279" s="127"/>
      <c r="G1279" s="128"/>
    </row>
    <row r="1280" spans="1:8" x14ac:dyDescent="0.3">
      <c r="A1280" s="129" t="s">
        <v>2359</v>
      </c>
    </row>
    <row r="1281" spans="1:1" x14ac:dyDescent="0.3">
      <c r="A1281" s="130"/>
    </row>
    <row r="1282" spans="1:1" x14ac:dyDescent="0.3">
      <c r="A1282" s="131" t="s">
        <v>2360</v>
      </c>
    </row>
    <row r="1283" spans="1:1" x14ac:dyDescent="0.3">
      <c r="A1283" s="132">
        <v>3050</v>
      </c>
    </row>
    <row r="1284" spans="1:1" x14ac:dyDescent="0.3">
      <c r="A1284" s="131" t="s">
        <v>2361</v>
      </c>
    </row>
    <row r="1285" spans="1:1" x14ac:dyDescent="0.3">
      <c r="A1285" s="133">
        <v>30.15</v>
      </c>
    </row>
    <row r="1286" spans="1:1" x14ac:dyDescent="0.3">
      <c r="A1286" s="131" t="s">
        <v>94</v>
      </c>
    </row>
    <row r="1287" spans="1:1" x14ac:dyDescent="0.3">
      <c r="A1287" s="132">
        <v>3019.85</v>
      </c>
    </row>
    <row r="1288" spans="1:1" x14ac:dyDescent="0.3">
      <c r="A1288" s="131" t="s">
        <v>2362</v>
      </c>
    </row>
    <row r="1289" spans="1:1" x14ac:dyDescent="0.3">
      <c r="A1289" s="133">
        <v>983.94</v>
      </c>
    </row>
    <row r="1290" spans="1:1" x14ac:dyDescent="0.3">
      <c r="A1290" s="131" t="s">
        <v>2363</v>
      </c>
    </row>
    <row r="1291" spans="1:1" x14ac:dyDescent="0.3">
      <c r="A1291" s="132">
        <v>4499.6400000000003</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91101-D762-41F1-ADE3-0CC83314FDEC}">
  <dimension ref="A1:D1730"/>
  <sheetViews>
    <sheetView topLeftCell="A249" workbookViewId="0">
      <selection activeCell="N31" sqref="N31"/>
    </sheetView>
  </sheetViews>
  <sheetFormatPr defaultRowHeight="14.4" x14ac:dyDescent="0.3"/>
  <cols>
    <col min="1" max="1" width="9.6640625" bestFit="1" customWidth="1"/>
    <col min="2" max="2" width="10.33203125" bestFit="1" customWidth="1"/>
    <col min="4" max="4" width="10.88671875" customWidth="1"/>
  </cols>
  <sheetData>
    <row r="1" spans="1:4" x14ac:dyDescent="0.3">
      <c r="A1" s="195" t="s">
        <v>66</v>
      </c>
      <c r="B1" s="196" t="s">
        <v>74</v>
      </c>
      <c r="C1" s="196" t="s">
        <v>2426</v>
      </c>
      <c r="D1" s="197" t="s">
        <v>2427</v>
      </c>
    </row>
    <row r="2" spans="1:4" hidden="1" x14ac:dyDescent="0.3">
      <c r="A2" s="106" t="s">
        <v>70</v>
      </c>
      <c r="B2" s="200">
        <v>44980</v>
      </c>
      <c r="C2" s="3">
        <v>48.25</v>
      </c>
      <c r="D2" s="34">
        <v>47.532193897354396</v>
      </c>
    </row>
    <row r="3" spans="1:4" hidden="1" x14ac:dyDescent="0.3">
      <c r="A3" s="106" t="s">
        <v>70</v>
      </c>
      <c r="B3" s="200">
        <v>44981</v>
      </c>
      <c r="C3" s="3">
        <v>47.549999237060497</v>
      </c>
      <c r="D3" s="34">
        <v>48.216289610144003</v>
      </c>
    </row>
    <row r="4" spans="1:4" hidden="1" x14ac:dyDescent="0.3">
      <c r="A4" s="106" t="s">
        <v>70</v>
      </c>
      <c r="B4" s="200">
        <v>44984</v>
      </c>
      <c r="C4" s="3">
        <v>48.099998474121001</v>
      </c>
      <c r="D4" s="34">
        <v>47.684525383719802</v>
      </c>
    </row>
    <row r="5" spans="1:4" hidden="1" x14ac:dyDescent="0.3">
      <c r="A5" s="106" t="s">
        <v>70</v>
      </c>
      <c r="B5" s="200">
        <v>44985</v>
      </c>
      <c r="C5" s="3">
        <v>48.349998474121001</v>
      </c>
      <c r="D5" s="34">
        <v>47.584275154322199</v>
      </c>
    </row>
    <row r="6" spans="1:4" hidden="1" x14ac:dyDescent="0.3">
      <c r="A6" s="106" t="s">
        <v>70</v>
      </c>
      <c r="B6" s="200">
        <v>44986</v>
      </c>
      <c r="C6" s="3">
        <v>50.150001525878899</v>
      </c>
      <c r="D6" s="34">
        <v>48.4717044549568</v>
      </c>
    </row>
    <row r="7" spans="1:4" hidden="1" x14ac:dyDescent="0.3">
      <c r="A7" s="106" t="s">
        <v>70</v>
      </c>
      <c r="B7" s="200">
        <v>44987</v>
      </c>
      <c r="C7" s="3">
        <v>49.75</v>
      </c>
      <c r="D7" s="34">
        <v>50.006880334469798</v>
      </c>
    </row>
    <row r="8" spans="1:4" hidden="1" x14ac:dyDescent="0.3">
      <c r="A8" s="106" t="s">
        <v>70</v>
      </c>
      <c r="B8" s="200">
        <v>44988</v>
      </c>
      <c r="C8" s="3">
        <v>51.799999237060497</v>
      </c>
      <c r="D8" s="34">
        <v>49.675685184284198</v>
      </c>
    </row>
    <row r="9" spans="1:4" hidden="1" x14ac:dyDescent="0.3">
      <c r="A9" s="106" t="s">
        <v>70</v>
      </c>
      <c r="B9" s="200">
        <v>44991</v>
      </c>
      <c r="C9" s="3">
        <v>51.299999237060497</v>
      </c>
      <c r="D9" s="34">
        <v>51.684975386560197</v>
      </c>
    </row>
    <row r="10" spans="1:4" hidden="1" x14ac:dyDescent="0.3">
      <c r="A10" s="106" t="s">
        <v>70</v>
      </c>
      <c r="B10" s="200">
        <v>44993</v>
      </c>
      <c r="C10" s="3">
        <v>51.5</v>
      </c>
      <c r="D10" s="34">
        <v>51.395229083653803</v>
      </c>
    </row>
    <row r="11" spans="1:4" hidden="1" x14ac:dyDescent="0.3">
      <c r="A11" s="106" t="s">
        <v>70</v>
      </c>
      <c r="B11" s="200">
        <v>44994</v>
      </c>
      <c r="C11" s="3">
        <v>50.900001525878899</v>
      </c>
      <c r="D11" s="34">
        <v>51.6818543755926</v>
      </c>
    </row>
    <row r="12" spans="1:4" hidden="1" x14ac:dyDescent="0.3">
      <c r="A12" s="106" t="s">
        <v>70</v>
      </c>
      <c r="B12" s="200">
        <v>44995</v>
      </c>
      <c r="C12" s="3">
        <v>49.900001525878899</v>
      </c>
      <c r="D12" s="34">
        <v>50.926675266144898</v>
      </c>
    </row>
    <row r="13" spans="1:4" hidden="1" x14ac:dyDescent="0.3">
      <c r="A13" s="106" t="s">
        <v>70</v>
      </c>
      <c r="B13" s="200">
        <v>44998</v>
      </c>
      <c r="C13" s="3">
        <v>48.150001525878899</v>
      </c>
      <c r="D13" s="34">
        <v>49.904239351483</v>
      </c>
    </row>
    <row r="14" spans="1:4" hidden="1" x14ac:dyDescent="0.3">
      <c r="A14" s="106" t="s">
        <v>70</v>
      </c>
      <c r="B14" s="200">
        <v>44999</v>
      </c>
      <c r="C14" s="3">
        <v>48.150001525878899</v>
      </c>
      <c r="D14" s="34">
        <v>48.100056832870401</v>
      </c>
    </row>
    <row r="15" spans="1:4" hidden="1" x14ac:dyDescent="0.3">
      <c r="A15" s="106" t="s">
        <v>70</v>
      </c>
      <c r="B15" s="200">
        <v>45000</v>
      </c>
      <c r="C15" s="3">
        <v>47.700000762939403</v>
      </c>
      <c r="D15" s="34">
        <v>48.4433721410769</v>
      </c>
    </row>
    <row r="16" spans="1:4" hidden="1" x14ac:dyDescent="0.3">
      <c r="A16" s="106" t="s">
        <v>70</v>
      </c>
      <c r="B16" s="200">
        <v>45001</v>
      </c>
      <c r="C16" s="3">
        <v>48</v>
      </c>
      <c r="D16" s="34">
        <v>47.615324390038303</v>
      </c>
    </row>
    <row r="17" spans="1:4" hidden="1" x14ac:dyDescent="0.3">
      <c r="A17" s="106" t="s">
        <v>70</v>
      </c>
      <c r="B17" s="200">
        <v>45002</v>
      </c>
      <c r="C17" s="3">
        <v>47.950000762939403</v>
      </c>
      <c r="D17" s="34">
        <v>48.034804214907901</v>
      </c>
    </row>
    <row r="18" spans="1:4" hidden="1" x14ac:dyDescent="0.3">
      <c r="A18" s="106" t="s">
        <v>70</v>
      </c>
      <c r="B18" s="200">
        <v>45005</v>
      </c>
      <c r="C18" s="3">
        <v>47</v>
      </c>
      <c r="D18" s="34">
        <v>48.130178879479097</v>
      </c>
    </row>
    <row r="19" spans="1:4" hidden="1" x14ac:dyDescent="0.3">
      <c r="A19" s="106" t="s">
        <v>70</v>
      </c>
      <c r="B19" s="200">
        <v>45006</v>
      </c>
      <c r="C19" s="3">
        <v>47.75</v>
      </c>
      <c r="D19" s="34">
        <v>46.952349717532201</v>
      </c>
    </row>
    <row r="20" spans="1:4" hidden="1" x14ac:dyDescent="0.3">
      <c r="A20" s="106" t="s">
        <v>70</v>
      </c>
      <c r="B20" s="200">
        <v>45007</v>
      </c>
      <c r="C20" s="3">
        <v>47.849998474121001</v>
      </c>
      <c r="D20" s="34">
        <v>47.635425473338699</v>
      </c>
    </row>
    <row r="21" spans="1:4" hidden="1" x14ac:dyDescent="0.3">
      <c r="A21" s="106" t="s">
        <v>70</v>
      </c>
      <c r="B21" s="200">
        <v>45008</v>
      </c>
      <c r="C21" s="3">
        <v>46.849998474121001</v>
      </c>
      <c r="D21" s="34">
        <v>47.776196004767499</v>
      </c>
    </row>
    <row r="22" spans="1:4" hidden="1" x14ac:dyDescent="0.3">
      <c r="A22" s="106" t="s">
        <v>70</v>
      </c>
      <c r="B22" s="200">
        <v>45009</v>
      </c>
      <c r="C22" s="3">
        <v>45.5</v>
      </c>
      <c r="D22" s="34">
        <v>46.743847361031897</v>
      </c>
    </row>
    <row r="23" spans="1:4" hidden="1" x14ac:dyDescent="0.3">
      <c r="A23" s="106" t="s">
        <v>70</v>
      </c>
      <c r="B23" s="200">
        <v>45012</v>
      </c>
      <c r="C23" s="3">
        <v>45.549999237060497</v>
      </c>
      <c r="D23" s="34">
        <v>45.537925527231003</v>
      </c>
    </row>
    <row r="24" spans="1:4" hidden="1" x14ac:dyDescent="0.3">
      <c r="A24" s="106" t="s">
        <v>70</v>
      </c>
      <c r="B24" s="200">
        <v>45013</v>
      </c>
      <c r="C24" s="3">
        <v>44.900001525878899</v>
      </c>
      <c r="D24" s="34">
        <v>45.621415953351899</v>
      </c>
    </row>
    <row r="25" spans="1:4" hidden="1" x14ac:dyDescent="0.3">
      <c r="A25" s="106" t="s">
        <v>70</v>
      </c>
      <c r="B25" s="200">
        <v>45014</v>
      </c>
      <c r="C25" s="3">
        <v>46.299999237060497</v>
      </c>
      <c r="D25" s="34">
        <v>44.8501808293382</v>
      </c>
    </row>
    <row r="26" spans="1:4" hidden="1" x14ac:dyDescent="0.3">
      <c r="A26" s="106" t="s">
        <v>70</v>
      </c>
      <c r="B26" s="200">
        <v>45016</v>
      </c>
      <c r="C26" s="3">
        <v>46.599998474121001</v>
      </c>
      <c r="D26" s="34">
        <v>46.334470066075802</v>
      </c>
    </row>
    <row r="27" spans="1:4" hidden="1" x14ac:dyDescent="0.3">
      <c r="A27" s="106" t="s">
        <v>70</v>
      </c>
      <c r="B27" s="200">
        <v>45019</v>
      </c>
      <c r="C27" s="3">
        <v>47.349998474121001</v>
      </c>
      <c r="D27" s="34">
        <v>46.516032872907701</v>
      </c>
    </row>
    <row r="28" spans="1:4" hidden="1" x14ac:dyDescent="0.3">
      <c r="A28" s="106" t="s">
        <v>70</v>
      </c>
      <c r="B28" s="200">
        <v>45021</v>
      </c>
      <c r="C28" s="3">
        <v>46.700000762939403</v>
      </c>
      <c r="D28" s="34">
        <v>47.299239484542397</v>
      </c>
    </row>
    <row r="29" spans="1:4" hidden="1" x14ac:dyDescent="0.3">
      <c r="A29" s="106" t="s">
        <v>70</v>
      </c>
      <c r="B29" s="200">
        <v>45022</v>
      </c>
      <c r="C29" s="3">
        <v>47.200000762939403</v>
      </c>
      <c r="D29" s="34">
        <v>46.784787673099501</v>
      </c>
    </row>
    <row r="30" spans="1:4" hidden="1" x14ac:dyDescent="0.3">
      <c r="A30" s="106" t="s">
        <v>70</v>
      </c>
      <c r="B30" s="200">
        <v>45026</v>
      </c>
      <c r="C30" s="3">
        <v>47.049999237060497</v>
      </c>
      <c r="D30" s="34">
        <v>47.059820280614296</v>
      </c>
    </row>
    <row r="31" spans="1:4" hidden="1" x14ac:dyDescent="0.3">
      <c r="A31" s="106" t="s">
        <v>70</v>
      </c>
      <c r="B31" s="200">
        <v>45027</v>
      </c>
      <c r="C31" s="3">
        <v>47.25</v>
      </c>
      <c r="D31" s="34">
        <v>47.082436711714202</v>
      </c>
    </row>
    <row r="32" spans="1:4" hidden="1" x14ac:dyDescent="0.3">
      <c r="A32" s="106" t="s">
        <v>70</v>
      </c>
      <c r="B32" s="200">
        <v>45028</v>
      </c>
      <c r="C32" s="3">
        <v>47.049999237060497</v>
      </c>
      <c r="D32" s="34">
        <v>47.329858917303</v>
      </c>
    </row>
    <row r="33" spans="1:4" hidden="1" x14ac:dyDescent="0.3">
      <c r="A33" s="106" t="s">
        <v>70</v>
      </c>
      <c r="B33" s="200">
        <v>45029</v>
      </c>
      <c r="C33" s="3">
        <v>47.75</v>
      </c>
      <c r="D33" s="34">
        <v>46.893988873055001</v>
      </c>
    </row>
    <row r="34" spans="1:4" hidden="1" x14ac:dyDescent="0.3">
      <c r="A34" s="106" t="s">
        <v>70</v>
      </c>
      <c r="B34" s="200">
        <v>45033</v>
      </c>
      <c r="C34" s="3">
        <v>48.799999237060497</v>
      </c>
      <c r="D34" s="34">
        <v>47.821204505167898</v>
      </c>
    </row>
    <row r="35" spans="1:4" hidden="1" x14ac:dyDescent="0.3">
      <c r="A35" s="106" t="s">
        <v>70</v>
      </c>
      <c r="B35" s="200">
        <v>45034</v>
      </c>
      <c r="C35" s="3">
        <v>49.099998474121001</v>
      </c>
      <c r="D35" s="34">
        <v>48.751634128040003</v>
      </c>
    </row>
    <row r="36" spans="1:4" hidden="1" x14ac:dyDescent="0.3">
      <c r="A36" s="106" t="s">
        <v>70</v>
      </c>
      <c r="B36" s="200">
        <v>45035</v>
      </c>
      <c r="C36" s="3">
        <v>48.549999237060497</v>
      </c>
      <c r="D36" s="34">
        <v>49.382982757686896</v>
      </c>
    </row>
    <row r="37" spans="1:4" hidden="1" x14ac:dyDescent="0.3">
      <c r="A37" s="106" t="s">
        <v>70</v>
      </c>
      <c r="B37" s="200">
        <v>45036</v>
      </c>
      <c r="C37" s="3">
        <v>48.599998474121001</v>
      </c>
      <c r="D37" s="34">
        <v>48.429254800260701</v>
      </c>
    </row>
    <row r="38" spans="1:4" hidden="1" x14ac:dyDescent="0.3">
      <c r="A38" s="106" t="s">
        <v>70</v>
      </c>
      <c r="B38" s="200">
        <v>45037</v>
      </c>
      <c r="C38" s="3">
        <v>48.25</v>
      </c>
      <c r="D38" s="34">
        <v>48.708128380215399</v>
      </c>
    </row>
    <row r="39" spans="1:4" hidden="1" x14ac:dyDescent="0.3">
      <c r="A39" s="106" t="s">
        <v>70</v>
      </c>
      <c r="B39" s="200">
        <v>45040</v>
      </c>
      <c r="C39" s="3">
        <v>49.25</v>
      </c>
      <c r="D39" s="34">
        <v>48.266383300098603</v>
      </c>
    </row>
    <row r="40" spans="1:4" hidden="1" x14ac:dyDescent="0.3">
      <c r="A40" s="106" t="s">
        <v>70</v>
      </c>
      <c r="B40" s="200">
        <v>45041</v>
      </c>
      <c r="C40" s="3">
        <v>49.799999237060497</v>
      </c>
      <c r="D40" s="34">
        <v>49.331317467570898</v>
      </c>
    </row>
    <row r="41" spans="1:4" hidden="1" x14ac:dyDescent="0.3">
      <c r="A41" s="106" t="s">
        <v>70</v>
      </c>
      <c r="B41" s="200">
        <v>45042</v>
      </c>
      <c r="C41" s="3">
        <v>50.25</v>
      </c>
      <c r="D41" s="34">
        <v>49.694913850397903</v>
      </c>
    </row>
    <row r="42" spans="1:4" hidden="1" x14ac:dyDescent="0.3">
      <c r="A42" s="106" t="s">
        <v>70</v>
      </c>
      <c r="B42" s="200">
        <v>45043</v>
      </c>
      <c r="C42" s="3">
        <v>50.400001525878899</v>
      </c>
      <c r="D42" s="34">
        <v>50.279477274756204</v>
      </c>
    </row>
    <row r="43" spans="1:4" hidden="1" x14ac:dyDescent="0.3">
      <c r="A43" s="106" t="s">
        <v>70</v>
      </c>
      <c r="B43" s="200">
        <v>45044</v>
      </c>
      <c r="C43" s="3">
        <v>52.25</v>
      </c>
      <c r="D43" s="34">
        <v>50.394099735984703</v>
      </c>
    </row>
    <row r="44" spans="1:4" hidden="1" x14ac:dyDescent="0.3">
      <c r="A44" s="106" t="s">
        <v>70</v>
      </c>
      <c r="B44" s="200">
        <v>45048</v>
      </c>
      <c r="C44" s="3">
        <v>52.75</v>
      </c>
      <c r="D44" s="34">
        <v>52.372154699937703</v>
      </c>
    </row>
    <row r="45" spans="1:4" hidden="1" x14ac:dyDescent="0.3">
      <c r="A45" s="106" t="s">
        <v>70</v>
      </c>
      <c r="B45" s="200">
        <v>45049</v>
      </c>
      <c r="C45" s="3">
        <v>52.549999237060497</v>
      </c>
      <c r="D45" s="34">
        <v>52.654200443168399</v>
      </c>
    </row>
    <row r="46" spans="1:4" hidden="1" x14ac:dyDescent="0.3">
      <c r="A46" s="106" t="s">
        <v>70</v>
      </c>
      <c r="B46" s="200">
        <v>45050</v>
      </c>
      <c r="C46" s="3">
        <v>53.349998474121001</v>
      </c>
      <c r="D46" s="34">
        <v>52.4558356341985</v>
      </c>
    </row>
    <row r="47" spans="1:4" hidden="1" x14ac:dyDescent="0.3">
      <c r="A47" s="106" t="s">
        <v>70</v>
      </c>
      <c r="B47" s="200">
        <v>45051</v>
      </c>
      <c r="C47" s="3">
        <v>52.349998474121001</v>
      </c>
      <c r="D47" s="34">
        <v>53.435062529032599</v>
      </c>
    </row>
    <row r="48" spans="1:4" hidden="1" x14ac:dyDescent="0.3">
      <c r="A48" s="106" t="s">
        <v>70</v>
      </c>
      <c r="B48" s="200">
        <v>45054</v>
      </c>
      <c r="C48" s="3">
        <v>52.099998474121001</v>
      </c>
      <c r="D48" s="34">
        <v>52.526346446308601</v>
      </c>
    </row>
    <row r="49" spans="1:4" hidden="1" x14ac:dyDescent="0.3">
      <c r="A49" s="106" t="s">
        <v>70</v>
      </c>
      <c r="B49" s="200">
        <v>45055</v>
      </c>
      <c r="C49" s="3">
        <v>50.25</v>
      </c>
      <c r="D49" s="34">
        <v>52.068085108094301</v>
      </c>
    </row>
    <row r="50" spans="1:4" hidden="1" x14ac:dyDescent="0.3">
      <c r="A50" s="106" t="s">
        <v>70</v>
      </c>
      <c r="B50" s="200">
        <v>45056</v>
      </c>
      <c r="C50" s="3">
        <v>48.5</v>
      </c>
      <c r="D50" s="34">
        <v>50.254647323972598</v>
      </c>
    </row>
    <row r="51" spans="1:4" hidden="1" x14ac:dyDescent="0.3">
      <c r="A51" s="106" t="s">
        <v>70</v>
      </c>
      <c r="B51" s="200">
        <v>45057</v>
      </c>
      <c r="C51" s="3">
        <v>48.5</v>
      </c>
      <c r="D51" s="34">
        <v>48.764279426776604</v>
      </c>
    </row>
    <row r="52" spans="1:4" hidden="1" x14ac:dyDescent="0.3">
      <c r="A52" s="106" t="s">
        <v>70</v>
      </c>
      <c r="B52" s="200">
        <v>45058</v>
      </c>
      <c r="C52" s="3">
        <v>48.549999237060497</v>
      </c>
      <c r="D52" s="34">
        <v>48.410625662355599</v>
      </c>
    </row>
    <row r="53" spans="1:4" hidden="1" x14ac:dyDescent="0.3">
      <c r="A53" s="106" t="s">
        <v>70</v>
      </c>
      <c r="B53" s="200">
        <v>45061</v>
      </c>
      <c r="C53" s="3">
        <v>48.950000762939403</v>
      </c>
      <c r="D53" s="34">
        <v>48.613079935577801</v>
      </c>
    </row>
    <row r="54" spans="1:4" hidden="1" x14ac:dyDescent="0.3">
      <c r="A54" s="106" t="s">
        <v>70</v>
      </c>
      <c r="B54" s="200">
        <v>45062</v>
      </c>
      <c r="C54" s="3">
        <v>49</v>
      </c>
      <c r="D54" s="34">
        <v>49.074371307693397</v>
      </c>
    </row>
    <row r="55" spans="1:4" hidden="1" x14ac:dyDescent="0.3">
      <c r="A55" s="106" t="s">
        <v>70</v>
      </c>
      <c r="B55" s="200">
        <v>45063</v>
      </c>
      <c r="C55" s="3">
        <v>49.299999237060497</v>
      </c>
      <c r="D55" s="34">
        <v>48.823463773339903</v>
      </c>
    </row>
    <row r="56" spans="1:4" hidden="1" x14ac:dyDescent="0.3">
      <c r="A56" s="106" t="s">
        <v>70</v>
      </c>
      <c r="B56" s="200">
        <v>45064</v>
      </c>
      <c r="C56" s="3">
        <v>48.450000762939403</v>
      </c>
      <c r="D56" s="34">
        <v>49.353983888305898</v>
      </c>
    </row>
    <row r="57" spans="1:4" hidden="1" x14ac:dyDescent="0.3">
      <c r="A57" s="106" t="s">
        <v>70</v>
      </c>
      <c r="B57" s="200">
        <v>45065</v>
      </c>
      <c r="C57" s="3">
        <v>49.25</v>
      </c>
      <c r="D57" s="34">
        <v>48.508879153868698</v>
      </c>
    </row>
    <row r="58" spans="1:4" hidden="1" x14ac:dyDescent="0.3">
      <c r="A58" s="106" t="s">
        <v>70</v>
      </c>
      <c r="B58" s="200">
        <v>45068</v>
      </c>
      <c r="C58" s="3">
        <v>50.549999237060497</v>
      </c>
      <c r="D58" s="34">
        <v>49.050199345023003</v>
      </c>
    </row>
    <row r="59" spans="1:4" hidden="1" x14ac:dyDescent="0.3">
      <c r="A59" s="106" t="s">
        <v>70</v>
      </c>
      <c r="B59" s="200">
        <v>45069</v>
      </c>
      <c r="C59" s="3">
        <v>50.599998474121001</v>
      </c>
      <c r="D59" s="34">
        <v>50.649069044562403</v>
      </c>
    </row>
    <row r="60" spans="1:4" hidden="1" x14ac:dyDescent="0.3">
      <c r="A60" s="106" t="s">
        <v>70</v>
      </c>
      <c r="B60" s="200">
        <v>45070</v>
      </c>
      <c r="C60" s="3">
        <v>49.900001525878899</v>
      </c>
      <c r="D60" s="34">
        <v>50.542600912868799</v>
      </c>
    </row>
    <row r="61" spans="1:4" hidden="1" x14ac:dyDescent="0.3">
      <c r="A61" s="106" t="s">
        <v>70</v>
      </c>
      <c r="B61" s="200">
        <v>45071</v>
      </c>
      <c r="C61" s="3">
        <v>49.650001525878899</v>
      </c>
      <c r="D61" s="34">
        <v>49.822261255546302</v>
      </c>
    </row>
    <row r="62" spans="1:4" hidden="1" x14ac:dyDescent="0.3">
      <c r="A62" s="106" t="s">
        <v>70</v>
      </c>
      <c r="B62" s="200">
        <v>45072</v>
      </c>
      <c r="C62" s="3">
        <v>50.349998474121001</v>
      </c>
      <c r="D62" s="34">
        <v>49.799149357754999</v>
      </c>
    </row>
    <row r="63" spans="1:4" hidden="1" x14ac:dyDescent="0.3">
      <c r="A63" s="106" t="s">
        <v>70</v>
      </c>
      <c r="B63" s="200">
        <v>45075</v>
      </c>
      <c r="C63" s="3">
        <v>50.799999237060497</v>
      </c>
      <c r="D63" s="34">
        <v>50.245223187023498</v>
      </c>
    </row>
    <row r="64" spans="1:4" hidden="1" x14ac:dyDescent="0.3">
      <c r="A64" s="106" t="s">
        <v>70</v>
      </c>
      <c r="B64" s="200">
        <v>45076</v>
      </c>
      <c r="C64" s="3">
        <v>51.450000762939403</v>
      </c>
      <c r="D64" s="34">
        <v>50.753680455363202</v>
      </c>
    </row>
    <row r="65" spans="1:4" hidden="1" x14ac:dyDescent="0.3">
      <c r="A65" s="106" t="s">
        <v>70</v>
      </c>
      <c r="B65" s="200">
        <v>45077</v>
      </c>
      <c r="C65" s="3">
        <v>51.849998474121001</v>
      </c>
      <c r="D65" s="34">
        <v>51.541554030612602</v>
      </c>
    </row>
    <row r="66" spans="1:4" hidden="1" x14ac:dyDescent="0.3">
      <c r="A66" s="106" t="s">
        <v>70</v>
      </c>
      <c r="B66" s="200">
        <v>45078</v>
      </c>
      <c r="C66" s="3">
        <v>51.700000762939403</v>
      </c>
      <c r="D66" s="34">
        <v>51.695274939884797</v>
      </c>
    </row>
    <row r="67" spans="1:4" hidden="1" x14ac:dyDescent="0.3">
      <c r="A67" s="106" t="s">
        <v>70</v>
      </c>
      <c r="B67" s="200">
        <v>45079</v>
      </c>
      <c r="C67" s="3">
        <v>52.299999237060497</v>
      </c>
      <c r="D67" s="34">
        <v>51.739613749375103</v>
      </c>
    </row>
    <row r="68" spans="1:4" hidden="1" x14ac:dyDescent="0.3">
      <c r="A68" s="106" t="s">
        <v>70</v>
      </c>
      <c r="B68" s="200">
        <v>45082</v>
      </c>
      <c r="C68" s="3">
        <v>52.150001525878899</v>
      </c>
      <c r="D68" s="34">
        <v>52.339360723581997</v>
      </c>
    </row>
    <row r="69" spans="1:4" hidden="1" x14ac:dyDescent="0.3">
      <c r="A69" s="106" t="s">
        <v>70</v>
      </c>
      <c r="B69" s="200">
        <v>45083</v>
      </c>
      <c r="C69" s="3">
        <v>52.049999237060497</v>
      </c>
      <c r="D69" s="34">
        <v>52.051356432782399</v>
      </c>
    </row>
    <row r="70" spans="1:4" hidden="1" x14ac:dyDescent="0.3">
      <c r="A70" s="106" t="s">
        <v>70</v>
      </c>
      <c r="B70" s="200">
        <v>45084</v>
      </c>
      <c r="C70" s="3">
        <v>52.349998474121001</v>
      </c>
      <c r="D70" s="34">
        <v>52.149277880554799</v>
      </c>
    </row>
    <row r="71" spans="1:4" hidden="1" x14ac:dyDescent="0.3">
      <c r="A71" s="106" t="s">
        <v>70</v>
      </c>
      <c r="B71" s="200">
        <v>45085</v>
      </c>
      <c r="C71" s="3">
        <v>51.950000762939403</v>
      </c>
      <c r="D71" s="34">
        <v>52.327327594405503</v>
      </c>
    </row>
    <row r="72" spans="1:4" hidden="1" x14ac:dyDescent="0.3">
      <c r="A72" s="106" t="s">
        <v>70</v>
      </c>
      <c r="B72" s="200">
        <v>45086</v>
      </c>
      <c r="C72" s="3">
        <v>51.349998474121001</v>
      </c>
      <c r="D72" s="34">
        <v>51.906748648933899</v>
      </c>
    </row>
    <row r="73" spans="1:4" hidden="1" x14ac:dyDescent="0.3">
      <c r="A73" s="106" t="s">
        <v>70</v>
      </c>
      <c r="B73" s="200">
        <v>45089</v>
      </c>
      <c r="C73" s="3">
        <v>51.549999237060497</v>
      </c>
      <c r="D73" s="34">
        <v>51.480033312746102</v>
      </c>
    </row>
    <row r="74" spans="1:4" hidden="1" x14ac:dyDescent="0.3">
      <c r="A74" s="106" t="s">
        <v>70</v>
      </c>
      <c r="B74" s="200">
        <v>45090</v>
      </c>
      <c r="C74" s="3">
        <v>52</v>
      </c>
      <c r="D74" s="34">
        <v>51.480422780610198</v>
      </c>
    </row>
    <row r="75" spans="1:4" hidden="1" x14ac:dyDescent="0.3">
      <c r="A75" s="106" t="s">
        <v>70</v>
      </c>
      <c r="B75" s="200">
        <v>45091</v>
      </c>
      <c r="C75" s="3">
        <v>51.799999237060497</v>
      </c>
      <c r="D75" s="34">
        <v>51.965285705945703</v>
      </c>
    </row>
    <row r="76" spans="1:4" hidden="1" x14ac:dyDescent="0.3">
      <c r="A76" s="106" t="s">
        <v>70</v>
      </c>
      <c r="B76" s="200">
        <v>45092</v>
      </c>
      <c r="C76" s="3">
        <v>50.400001525878899</v>
      </c>
      <c r="D76" s="34">
        <v>51.893803925758398</v>
      </c>
    </row>
    <row r="77" spans="1:4" hidden="1" x14ac:dyDescent="0.3">
      <c r="A77" s="106" t="s">
        <v>70</v>
      </c>
      <c r="B77" s="200">
        <v>45093</v>
      </c>
      <c r="C77" s="3">
        <v>51.549999237060497</v>
      </c>
      <c r="D77" s="34">
        <v>50.336665591438901</v>
      </c>
    </row>
    <row r="78" spans="1:4" hidden="1" x14ac:dyDescent="0.3">
      <c r="A78" s="106" t="s">
        <v>70</v>
      </c>
      <c r="B78" s="200">
        <v>45096</v>
      </c>
      <c r="C78" s="3">
        <v>51.950000762939403</v>
      </c>
      <c r="D78" s="34">
        <v>51.558363859231001</v>
      </c>
    </row>
    <row r="79" spans="1:4" hidden="1" x14ac:dyDescent="0.3">
      <c r="A79" s="106" t="s">
        <v>70</v>
      </c>
      <c r="B79" s="200">
        <v>45097</v>
      </c>
      <c r="C79" s="3">
        <v>51.900001525878899</v>
      </c>
      <c r="D79" s="34">
        <v>51.985753376420398</v>
      </c>
    </row>
    <row r="80" spans="1:4" hidden="1" x14ac:dyDescent="0.3">
      <c r="A80" s="106" t="s">
        <v>70</v>
      </c>
      <c r="B80" s="200">
        <v>45098</v>
      </c>
      <c r="C80" s="3">
        <v>52.849998474121001</v>
      </c>
      <c r="D80" s="34">
        <v>51.8253534669876</v>
      </c>
    </row>
    <row r="81" spans="1:4" hidden="1" x14ac:dyDescent="0.3">
      <c r="A81" s="106" t="s">
        <v>70</v>
      </c>
      <c r="B81" s="200">
        <v>45099</v>
      </c>
      <c r="C81" s="3">
        <v>51</v>
      </c>
      <c r="D81" s="34">
        <v>52.856807413953298</v>
      </c>
    </row>
    <row r="82" spans="1:4" hidden="1" x14ac:dyDescent="0.3">
      <c r="A82" s="106" t="s">
        <v>70</v>
      </c>
      <c r="B82" s="200">
        <v>45100</v>
      </c>
      <c r="C82" s="3">
        <v>50.5</v>
      </c>
      <c r="D82" s="34">
        <v>51.082680988255298</v>
      </c>
    </row>
    <row r="83" spans="1:4" hidden="1" x14ac:dyDescent="0.3">
      <c r="A83" s="106" t="s">
        <v>70</v>
      </c>
      <c r="B83" s="200">
        <v>45103</v>
      </c>
      <c r="C83" s="3">
        <v>50.299999237060497</v>
      </c>
      <c r="D83" s="34">
        <v>50.456469449530097</v>
      </c>
    </row>
    <row r="84" spans="1:4" hidden="1" x14ac:dyDescent="0.3">
      <c r="A84" s="106" t="s">
        <v>70</v>
      </c>
      <c r="B84" s="200">
        <v>45104</v>
      </c>
      <c r="C84" s="3">
        <v>50.849998474121001</v>
      </c>
      <c r="D84" s="34">
        <v>50.403845625113902</v>
      </c>
    </row>
    <row r="85" spans="1:4" hidden="1" x14ac:dyDescent="0.3">
      <c r="A85" s="106" t="s">
        <v>70</v>
      </c>
      <c r="B85" s="200">
        <v>45105</v>
      </c>
      <c r="C85" s="3">
        <v>50.400001525878899</v>
      </c>
      <c r="D85" s="34">
        <v>50.860857378067401</v>
      </c>
    </row>
    <row r="86" spans="1:4" hidden="1" x14ac:dyDescent="0.3">
      <c r="A86" s="106" t="s">
        <v>70</v>
      </c>
      <c r="B86" s="200">
        <v>45107</v>
      </c>
      <c r="C86" s="3">
        <v>51.650001525878899</v>
      </c>
      <c r="D86" s="34">
        <v>50.356386200423501</v>
      </c>
    </row>
    <row r="87" spans="1:4" hidden="1" x14ac:dyDescent="0.3">
      <c r="A87" s="106" t="s">
        <v>70</v>
      </c>
      <c r="B87" s="200">
        <v>45110</v>
      </c>
      <c r="C87" s="3">
        <v>53.849998474121001</v>
      </c>
      <c r="D87" s="34">
        <v>51.651517296591202</v>
      </c>
    </row>
    <row r="88" spans="1:4" hidden="1" x14ac:dyDescent="0.3">
      <c r="A88" s="106" t="s">
        <v>70</v>
      </c>
      <c r="B88" s="200">
        <v>45111</v>
      </c>
      <c r="C88" s="3">
        <v>57.049999237060497</v>
      </c>
      <c r="D88" s="34">
        <v>53.7025826337049</v>
      </c>
    </row>
    <row r="89" spans="1:4" hidden="1" x14ac:dyDescent="0.3">
      <c r="A89" s="106" t="s">
        <v>70</v>
      </c>
      <c r="B89" s="200">
        <v>45112</v>
      </c>
      <c r="C89" s="3">
        <v>58.599998474121001</v>
      </c>
      <c r="D89" s="34">
        <v>56.865191382366802</v>
      </c>
    </row>
    <row r="90" spans="1:4" hidden="1" x14ac:dyDescent="0.3">
      <c r="A90" s="106" t="s">
        <v>70</v>
      </c>
      <c r="B90" s="200">
        <v>45113</v>
      </c>
      <c r="C90" s="3">
        <v>59</v>
      </c>
      <c r="D90" s="34">
        <v>58.588594594536403</v>
      </c>
    </row>
    <row r="91" spans="1:4" hidden="1" x14ac:dyDescent="0.3">
      <c r="A91" s="106" t="s">
        <v>70</v>
      </c>
      <c r="B91" s="200">
        <v>45114</v>
      </c>
      <c r="C91" s="3">
        <v>60.400001525878899</v>
      </c>
      <c r="D91" s="34">
        <v>58.805941391260603</v>
      </c>
    </row>
    <row r="92" spans="1:4" hidden="1" x14ac:dyDescent="0.3">
      <c r="A92" s="106" t="s">
        <v>70</v>
      </c>
      <c r="B92" s="200">
        <v>45117</v>
      </c>
      <c r="C92" s="3">
        <v>60.599998474121001</v>
      </c>
      <c r="D92" s="34">
        <v>60.325412080702399</v>
      </c>
    </row>
    <row r="93" spans="1:4" hidden="1" x14ac:dyDescent="0.3">
      <c r="A93" s="106" t="s">
        <v>70</v>
      </c>
      <c r="B93" s="200">
        <v>45118</v>
      </c>
      <c r="C93" s="3">
        <v>60.450000762939403</v>
      </c>
      <c r="D93" s="34">
        <v>60.597272787443998</v>
      </c>
    </row>
    <row r="94" spans="1:4" hidden="1" x14ac:dyDescent="0.3">
      <c r="A94" s="106" t="s">
        <v>70</v>
      </c>
      <c r="B94" s="200">
        <v>45119</v>
      </c>
      <c r="C94" s="3">
        <v>61.400001525878899</v>
      </c>
      <c r="D94" s="34">
        <v>60.381874091778599</v>
      </c>
    </row>
    <row r="95" spans="1:4" hidden="1" x14ac:dyDescent="0.3">
      <c r="A95" s="106" t="s">
        <v>70</v>
      </c>
      <c r="B95" s="200">
        <v>45120</v>
      </c>
      <c r="C95" s="3">
        <v>59.099998474121001</v>
      </c>
      <c r="D95" s="34">
        <v>61.250823279491101</v>
      </c>
    </row>
    <row r="96" spans="1:4" hidden="1" x14ac:dyDescent="0.3">
      <c r="A96" s="106" t="s">
        <v>70</v>
      </c>
      <c r="B96" s="200">
        <v>45121</v>
      </c>
      <c r="C96" s="3">
        <v>60.700000762939403</v>
      </c>
      <c r="D96" s="34">
        <v>59.254380802700098</v>
      </c>
    </row>
    <row r="97" spans="1:4" hidden="1" x14ac:dyDescent="0.3">
      <c r="A97" s="106" t="s">
        <v>70</v>
      </c>
      <c r="B97" s="200">
        <v>45124</v>
      </c>
      <c r="C97" s="3">
        <v>62.349998474121001</v>
      </c>
      <c r="D97" s="34">
        <v>60.524199249835398</v>
      </c>
    </row>
    <row r="98" spans="1:4" hidden="1" x14ac:dyDescent="0.3">
      <c r="A98" s="106" t="s">
        <v>70</v>
      </c>
      <c r="B98" s="200">
        <v>45125</v>
      </c>
      <c r="C98" s="3">
        <v>61.599998474121001</v>
      </c>
      <c r="D98" s="34">
        <v>62.410380751418799</v>
      </c>
    </row>
    <row r="99" spans="1:4" hidden="1" x14ac:dyDescent="0.3">
      <c r="A99" s="106" t="s">
        <v>70</v>
      </c>
      <c r="B99" s="200">
        <v>45126</v>
      </c>
      <c r="C99" s="3">
        <v>64.150001525878906</v>
      </c>
      <c r="D99" s="34">
        <v>61.616024883272601</v>
      </c>
    </row>
    <row r="100" spans="1:4" hidden="1" x14ac:dyDescent="0.3">
      <c r="A100" s="106" t="s">
        <v>70</v>
      </c>
      <c r="B100" s="200">
        <v>45127</v>
      </c>
      <c r="C100" s="3">
        <v>63.849998474121001</v>
      </c>
      <c r="D100" s="34">
        <v>64.150906447819395</v>
      </c>
    </row>
    <row r="101" spans="1:4" hidden="1" x14ac:dyDescent="0.3">
      <c r="A101" s="106" t="s">
        <v>70</v>
      </c>
      <c r="B101" s="200">
        <v>45128</v>
      </c>
      <c r="C101" s="3">
        <v>62.599998474121001</v>
      </c>
      <c r="D101" s="34">
        <v>63.854321783791498</v>
      </c>
    </row>
    <row r="102" spans="1:4" hidden="1" x14ac:dyDescent="0.3">
      <c r="A102" s="106" t="s">
        <v>70</v>
      </c>
      <c r="B102" s="200">
        <v>45131</v>
      </c>
      <c r="C102" s="3">
        <v>62.099998474121001</v>
      </c>
      <c r="D102" s="34">
        <v>62.499888549857197</v>
      </c>
    </row>
    <row r="103" spans="1:4" hidden="1" x14ac:dyDescent="0.3">
      <c r="A103" s="106" t="s">
        <v>70</v>
      </c>
      <c r="B103" s="200">
        <v>45132</v>
      </c>
      <c r="C103" s="3">
        <v>60.700000762939403</v>
      </c>
      <c r="D103" s="34">
        <v>61.976467126994997</v>
      </c>
    </row>
    <row r="104" spans="1:4" hidden="1" x14ac:dyDescent="0.3">
      <c r="A104" s="106" t="s">
        <v>70</v>
      </c>
      <c r="B104" s="200">
        <v>45133</v>
      </c>
      <c r="C104" s="3">
        <v>63.150001525878899</v>
      </c>
      <c r="D104" s="34">
        <v>60.769837488230998</v>
      </c>
    </row>
    <row r="105" spans="1:4" hidden="1" x14ac:dyDescent="0.3">
      <c r="A105" s="106" t="s">
        <v>70</v>
      </c>
      <c r="B105" s="200">
        <v>45134</v>
      </c>
      <c r="C105" s="3">
        <v>62.400001525878899</v>
      </c>
      <c r="D105" s="34">
        <v>62.8749002721121</v>
      </c>
    </row>
    <row r="106" spans="1:4" hidden="1" x14ac:dyDescent="0.3">
      <c r="A106" s="106" t="s">
        <v>70</v>
      </c>
      <c r="B106" s="200">
        <v>45135</v>
      </c>
      <c r="C106" s="3">
        <v>61.950000762939403</v>
      </c>
      <c r="D106" s="34">
        <v>62.3570444844989</v>
      </c>
    </row>
    <row r="107" spans="1:4" hidden="1" x14ac:dyDescent="0.3">
      <c r="A107" s="106" t="s">
        <v>70</v>
      </c>
      <c r="B107" s="200">
        <v>45138</v>
      </c>
      <c r="C107" s="3">
        <v>61.849998474121001</v>
      </c>
      <c r="D107" s="34">
        <v>61.849725099854503</v>
      </c>
    </row>
    <row r="108" spans="1:4" hidden="1" x14ac:dyDescent="0.3">
      <c r="A108" s="106" t="s">
        <v>70</v>
      </c>
      <c r="B108" s="200">
        <v>45139</v>
      </c>
      <c r="C108" s="3">
        <v>61.349998474121001</v>
      </c>
      <c r="D108" s="34">
        <v>61.889557369676197</v>
      </c>
    </row>
    <row r="109" spans="1:4" hidden="1" x14ac:dyDescent="0.3">
      <c r="A109" s="106" t="s">
        <v>70</v>
      </c>
      <c r="B109" s="200">
        <v>45140</v>
      </c>
      <c r="C109" s="3">
        <v>59.5</v>
      </c>
      <c r="D109" s="34">
        <v>61.527376863654403</v>
      </c>
    </row>
    <row r="110" spans="1:4" hidden="1" x14ac:dyDescent="0.3">
      <c r="A110" s="106" t="s">
        <v>70</v>
      </c>
      <c r="B110" s="200">
        <v>45141</v>
      </c>
      <c r="C110" s="3">
        <v>59.450000762939403</v>
      </c>
      <c r="D110" s="34">
        <v>59.8146056613787</v>
      </c>
    </row>
    <row r="111" spans="1:4" hidden="1" x14ac:dyDescent="0.3">
      <c r="A111" s="106" t="s">
        <v>70</v>
      </c>
      <c r="B111" s="200">
        <v>45142</v>
      </c>
      <c r="C111" s="3">
        <v>59.950000762939403</v>
      </c>
      <c r="D111" s="34">
        <v>59.3981023352937</v>
      </c>
    </row>
    <row r="112" spans="1:4" hidden="1" x14ac:dyDescent="0.3">
      <c r="A112" s="106" t="s">
        <v>70</v>
      </c>
      <c r="B112" s="200">
        <v>45145</v>
      </c>
      <c r="C112" s="3">
        <v>60.400001525878899</v>
      </c>
      <c r="D112" s="34">
        <v>60.096912968785603</v>
      </c>
    </row>
    <row r="113" spans="1:4" hidden="1" x14ac:dyDescent="0.3">
      <c r="A113" s="106" t="s">
        <v>70</v>
      </c>
      <c r="B113" s="200">
        <v>45146</v>
      </c>
      <c r="C113" s="3">
        <v>62.150001525878899</v>
      </c>
      <c r="D113" s="34">
        <v>60.305815333681501</v>
      </c>
    </row>
    <row r="114" spans="1:4" hidden="1" x14ac:dyDescent="0.3">
      <c r="A114" s="106" t="s">
        <v>70</v>
      </c>
      <c r="B114" s="200">
        <v>45147</v>
      </c>
      <c r="C114" s="3">
        <v>61.549999237060497</v>
      </c>
      <c r="D114" s="34">
        <v>61.866661765233601</v>
      </c>
    </row>
    <row r="115" spans="1:4" hidden="1" x14ac:dyDescent="0.3">
      <c r="A115" s="106" t="s">
        <v>70</v>
      </c>
      <c r="B115" s="200">
        <v>45148</v>
      </c>
      <c r="C115" s="3">
        <v>61.25</v>
      </c>
      <c r="D115" s="34">
        <v>61.625199310055798</v>
      </c>
    </row>
    <row r="116" spans="1:4" hidden="1" x14ac:dyDescent="0.3">
      <c r="A116" s="106" t="s">
        <v>70</v>
      </c>
      <c r="B116" s="200">
        <v>45149</v>
      </c>
      <c r="C116" s="3">
        <v>62.549999237060497</v>
      </c>
      <c r="D116" s="34">
        <v>61.141664203154903</v>
      </c>
    </row>
    <row r="117" spans="1:4" hidden="1" x14ac:dyDescent="0.3">
      <c r="A117" s="106" t="s">
        <v>70</v>
      </c>
      <c r="B117" s="200">
        <v>45152</v>
      </c>
      <c r="C117" s="3">
        <v>62.349998474121001</v>
      </c>
      <c r="D117" s="34">
        <v>62.251748165374103</v>
      </c>
    </row>
    <row r="118" spans="1:4" hidden="1" x14ac:dyDescent="0.3">
      <c r="A118" s="106" t="s">
        <v>70</v>
      </c>
      <c r="B118" s="200">
        <v>45154</v>
      </c>
      <c r="C118" s="3">
        <v>61.700000762939403</v>
      </c>
      <c r="D118" s="34">
        <v>62.4870404549348</v>
      </c>
    </row>
    <row r="119" spans="1:4" hidden="1" x14ac:dyDescent="0.3">
      <c r="A119" s="106" t="s">
        <v>70</v>
      </c>
      <c r="B119" s="200">
        <v>45155</v>
      </c>
      <c r="C119" s="3">
        <v>63.25</v>
      </c>
      <c r="D119" s="34">
        <v>61.552185161989598</v>
      </c>
    </row>
    <row r="120" spans="1:4" hidden="1" x14ac:dyDescent="0.3">
      <c r="A120" s="106" t="s">
        <v>70</v>
      </c>
      <c r="B120" s="200">
        <v>45156</v>
      </c>
      <c r="C120" s="3">
        <v>62.799999237060497</v>
      </c>
      <c r="D120" s="34">
        <v>63.046852538963499</v>
      </c>
    </row>
    <row r="121" spans="1:4" hidden="1" x14ac:dyDescent="0.3">
      <c r="A121" s="106" t="s">
        <v>70</v>
      </c>
      <c r="B121" s="200">
        <v>45159</v>
      </c>
      <c r="C121" s="3">
        <v>62.349998474121001</v>
      </c>
      <c r="D121" s="34">
        <v>63.0053983579296</v>
      </c>
    </row>
    <row r="122" spans="1:4" hidden="1" x14ac:dyDescent="0.3">
      <c r="A122" s="106" t="s">
        <v>70</v>
      </c>
      <c r="B122" s="200">
        <v>45160</v>
      </c>
      <c r="C122" s="3">
        <v>62.450000762939403</v>
      </c>
      <c r="D122" s="34">
        <v>62.242664492926203</v>
      </c>
    </row>
    <row r="123" spans="1:4" hidden="1" x14ac:dyDescent="0.3">
      <c r="A123" s="106" t="s">
        <v>70</v>
      </c>
      <c r="B123" s="200">
        <v>45161</v>
      </c>
      <c r="C123" s="3">
        <v>63.349998474121001</v>
      </c>
      <c r="D123" s="34">
        <v>62.516385085623398</v>
      </c>
    </row>
    <row r="124" spans="1:4" hidden="1" x14ac:dyDescent="0.3">
      <c r="A124" s="106" t="s">
        <v>70</v>
      </c>
      <c r="B124" s="200">
        <v>45162</v>
      </c>
      <c r="C124" s="3">
        <v>62.849998474121001</v>
      </c>
      <c r="D124" s="34">
        <v>63.557023262369697</v>
      </c>
    </row>
    <row r="125" spans="1:4" hidden="1" x14ac:dyDescent="0.3">
      <c r="A125" s="106" t="s">
        <v>70</v>
      </c>
      <c r="B125" s="200">
        <v>45163</v>
      </c>
      <c r="C125" s="3">
        <v>61.5</v>
      </c>
      <c r="D125" s="34">
        <v>62.741234849335399</v>
      </c>
    </row>
    <row r="126" spans="1:4" hidden="1" x14ac:dyDescent="0.3">
      <c r="A126" s="106" t="s">
        <v>70</v>
      </c>
      <c r="B126" s="200">
        <v>45166</v>
      </c>
      <c r="C126" s="3">
        <v>62.5</v>
      </c>
      <c r="D126" s="34">
        <v>61.674112715862698</v>
      </c>
    </row>
    <row r="127" spans="1:4" hidden="1" x14ac:dyDescent="0.3">
      <c r="A127" s="106" t="s">
        <v>70</v>
      </c>
      <c r="B127" s="200">
        <v>45167</v>
      </c>
      <c r="C127" s="3">
        <v>62.950000762939403</v>
      </c>
      <c r="D127" s="34">
        <v>62.5002736721258</v>
      </c>
    </row>
    <row r="128" spans="1:4" hidden="1" x14ac:dyDescent="0.3">
      <c r="A128" s="106" t="s">
        <v>70</v>
      </c>
      <c r="B128" s="200">
        <v>45168</v>
      </c>
      <c r="C128" s="3">
        <v>63.450000762939403</v>
      </c>
      <c r="D128" s="34">
        <v>0</v>
      </c>
    </row>
    <row r="129" spans="1:4" hidden="1" x14ac:dyDescent="0.3">
      <c r="A129" s="106" t="s">
        <v>70</v>
      </c>
      <c r="B129" s="200">
        <v>45169</v>
      </c>
      <c r="C129" s="3">
        <v>63</v>
      </c>
      <c r="D129" s="34">
        <v>63.574796497811299</v>
      </c>
    </row>
    <row r="130" spans="1:4" hidden="1" x14ac:dyDescent="0.3">
      <c r="A130" s="106" t="s">
        <v>70</v>
      </c>
      <c r="B130" s="200">
        <v>45170</v>
      </c>
      <c r="C130" s="3">
        <v>65.400001525878906</v>
      </c>
      <c r="D130" s="34">
        <v>62.820346954802901</v>
      </c>
    </row>
    <row r="131" spans="1:4" hidden="1" x14ac:dyDescent="0.3">
      <c r="A131" s="106" t="s">
        <v>70</v>
      </c>
      <c r="B131" s="200">
        <v>45173</v>
      </c>
      <c r="C131" s="3">
        <v>67.400001525878906</v>
      </c>
      <c r="D131" s="34">
        <v>65.1585702076259</v>
      </c>
    </row>
    <row r="132" spans="1:4" hidden="1" x14ac:dyDescent="0.3">
      <c r="A132" s="106" t="s">
        <v>70</v>
      </c>
      <c r="B132" s="200">
        <v>45174</v>
      </c>
      <c r="C132" s="3">
        <v>67.349998474121094</v>
      </c>
      <c r="D132" s="34">
        <v>67.453677396505995</v>
      </c>
    </row>
    <row r="133" spans="1:4" hidden="1" x14ac:dyDescent="0.3">
      <c r="A133" s="106" t="s">
        <v>70</v>
      </c>
      <c r="B133" s="200">
        <v>45175</v>
      </c>
      <c r="C133" s="3">
        <v>65.699996948242102</v>
      </c>
      <c r="D133" s="34">
        <v>67.134912846632702</v>
      </c>
    </row>
    <row r="134" spans="1:4" hidden="1" x14ac:dyDescent="0.3">
      <c r="A134" s="106" t="s">
        <v>70</v>
      </c>
      <c r="B134" s="200">
        <v>45176</v>
      </c>
      <c r="C134" s="3">
        <v>66.599998474121094</v>
      </c>
      <c r="D134" s="34">
        <v>65.450190918748504</v>
      </c>
    </row>
    <row r="135" spans="1:4" hidden="1" x14ac:dyDescent="0.3">
      <c r="A135" s="106" t="s">
        <v>70</v>
      </c>
      <c r="B135" s="200">
        <v>45177</v>
      </c>
      <c r="C135" s="3">
        <v>66.849998474121094</v>
      </c>
      <c r="D135" s="34">
        <v>66.809924261688394</v>
      </c>
    </row>
    <row r="136" spans="1:4" hidden="1" x14ac:dyDescent="0.3">
      <c r="A136" s="106" t="s">
        <v>70</v>
      </c>
      <c r="B136" s="200">
        <v>45180</v>
      </c>
      <c r="C136" s="3">
        <v>69.150001525878906</v>
      </c>
      <c r="D136" s="34">
        <v>66.881014875913095</v>
      </c>
    </row>
    <row r="137" spans="1:4" hidden="1" x14ac:dyDescent="0.3">
      <c r="A137" s="106" t="s">
        <v>70</v>
      </c>
      <c r="B137" s="200">
        <v>45181</v>
      </c>
      <c r="C137" s="3">
        <v>66.849998474121094</v>
      </c>
      <c r="D137" s="34">
        <v>69.081195549382002</v>
      </c>
    </row>
    <row r="138" spans="1:4" hidden="1" x14ac:dyDescent="0.3">
      <c r="A138" s="106" t="s">
        <v>70</v>
      </c>
      <c r="B138" s="200">
        <v>45182</v>
      </c>
      <c r="C138" s="3">
        <v>72.550003051757798</v>
      </c>
      <c r="D138" s="34">
        <v>67.098581477380606</v>
      </c>
    </row>
    <row r="139" spans="1:4" hidden="1" x14ac:dyDescent="0.3">
      <c r="A139" s="106" t="s">
        <v>70</v>
      </c>
      <c r="B139" s="200">
        <v>45183</v>
      </c>
      <c r="C139" s="3">
        <v>73.699996948242102</v>
      </c>
      <c r="D139" s="34">
        <v>72.374031749506898</v>
      </c>
    </row>
    <row r="140" spans="1:4" hidden="1" x14ac:dyDescent="0.3">
      <c r="A140" s="106" t="s">
        <v>70</v>
      </c>
      <c r="B140" s="200">
        <v>45184</v>
      </c>
      <c r="C140" s="3">
        <v>74.150001525878906</v>
      </c>
      <c r="D140" s="34">
        <v>73.701879016006103</v>
      </c>
    </row>
    <row r="141" spans="1:4" hidden="1" x14ac:dyDescent="0.3">
      <c r="A141" s="106" t="s">
        <v>70</v>
      </c>
      <c r="B141" s="200">
        <v>45187</v>
      </c>
      <c r="C141" s="3">
        <v>76.900001525878906</v>
      </c>
      <c r="D141" s="34">
        <v>74.419694708497602</v>
      </c>
    </row>
    <row r="142" spans="1:4" hidden="1" x14ac:dyDescent="0.3">
      <c r="A142" s="106" t="s">
        <v>70</v>
      </c>
      <c r="B142" s="200">
        <v>45189</v>
      </c>
      <c r="C142" s="3">
        <v>76.449996948242102</v>
      </c>
      <c r="D142" s="34">
        <v>76.567976566912904</v>
      </c>
    </row>
    <row r="143" spans="1:4" hidden="1" x14ac:dyDescent="0.3">
      <c r="A143" s="106" t="s">
        <v>70</v>
      </c>
      <c r="B143" s="200">
        <v>45190</v>
      </c>
      <c r="C143" s="3">
        <v>75</v>
      </c>
      <c r="D143" s="34">
        <v>76.475874280148602</v>
      </c>
    </row>
    <row r="144" spans="1:4" hidden="1" x14ac:dyDescent="0.3">
      <c r="A144" s="106" t="s">
        <v>70</v>
      </c>
      <c r="B144" s="200">
        <v>45191</v>
      </c>
      <c r="C144" s="3">
        <v>77.5</v>
      </c>
      <c r="D144" s="34">
        <v>74.715970802292503</v>
      </c>
    </row>
    <row r="145" spans="1:4" hidden="1" x14ac:dyDescent="0.3">
      <c r="A145" s="106" t="s">
        <v>70</v>
      </c>
      <c r="B145" s="200">
        <v>45194</v>
      </c>
      <c r="C145" s="3">
        <v>80.199996948242102</v>
      </c>
      <c r="D145" s="34">
        <v>77.210756199181802</v>
      </c>
    </row>
    <row r="146" spans="1:4" hidden="1" x14ac:dyDescent="0.3">
      <c r="A146" s="106" t="s">
        <v>70</v>
      </c>
      <c r="B146" s="200">
        <v>45195</v>
      </c>
      <c r="C146" s="3">
        <v>79.349998474121094</v>
      </c>
      <c r="D146" s="34">
        <v>80.596268146181202</v>
      </c>
    </row>
    <row r="147" spans="1:4" hidden="1" x14ac:dyDescent="0.3">
      <c r="A147" s="106" t="s">
        <v>70</v>
      </c>
      <c r="B147" s="200">
        <v>45196</v>
      </c>
      <c r="C147" s="3">
        <v>81.5</v>
      </c>
      <c r="D147" s="34">
        <v>79.462232585290707</v>
      </c>
    </row>
    <row r="148" spans="1:4" hidden="1" x14ac:dyDescent="0.3">
      <c r="A148" s="106" t="s">
        <v>70</v>
      </c>
      <c r="B148" s="200">
        <v>45197</v>
      </c>
      <c r="C148" s="3">
        <v>79.650001525878906</v>
      </c>
      <c r="D148" s="34">
        <v>81.382161120480504</v>
      </c>
    </row>
    <row r="149" spans="1:4" hidden="1" x14ac:dyDescent="0.3">
      <c r="A149" s="106" t="s">
        <v>70</v>
      </c>
      <c r="B149" s="200">
        <v>45198</v>
      </c>
      <c r="C149" s="3">
        <v>80.199996948242102</v>
      </c>
      <c r="D149" s="34">
        <v>79.958919356743607</v>
      </c>
    </row>
    <row r="150" spans="1:4" hidden="1" x14ac:dyDescent="0.3">
      <c r="A150" s="106" t="s">
        <v>70</v>
      </c>
      <c r="B150" s="200">
        <v>45202</v>
      </c>
      <c r="C150" s="3">
        <v>83.199996948242102</v>
      </c>
      <c r="D150" s="34">
        <v>80.021499998037498</v>
      </c>
    </row>
    <row r="151" spans="1:4" hidden="1" x14ac:dyDescent="0.3">
      <c r="A151" s="106" t="s">
        <v>70</v>
      </c>
      <c r="B151" s="200">
        <v>45203</v>
      </c>
      <c r="C151" s="3">
        <v>79.75</v>
      </c>
      <c r="D151" s="34">
        <v>83.044227388425696</v>
      </c>
    </row>
    <row r="152" spans="1:4" hidden="1" x14ac:dyDescent="0.3">
      <c r="A152" s="106" t="s">
        <v>70</v>
      </c>
      <c r="B152" s="200">
        <v>45204</v>
      </c>
      <c r="C152" s="3">
        <v>77.099998474121094</v>
      </c>
      <c r="D152" s="34">
        <v>79.958777178948694</v>
      </c>
    </row>
    <row r="153" spans="1:4" hidden="1" x14ac:dyDescent="0.3">
      <c r="A153" s="106" t="s">
        <v>70</v>
      </c>
      <c r="B153" s="200">
        <v>45205</v>
      </c>
      <c r="C153" s="3">
        <v>76.75</v>
      </c>
      <c r="D153" s="34">
        <v>77.142180815687496</v>
      </c>
    </row>
    <row r="154" spans="1:4" hidden="1" x14ac:dyDescent="0.3">
      <c r="A154" s="106" t="s">
        <v>70</v>
      </c>
      <c r="B154" s="200">
        <v>45208</v>
      </c>
      <c r="C154" s="3">
        <v>73.349998474121094</v>
      </c>
      <c r="D154" s="34">
        <v>76.735568771907396</v>
      </c>
    </row>
    <row r="155" spans="1:4" hidden="1" x14ac:dyDescent="0.3">
      <c r="A155" s="106" t="s">
        <v>70</v>
      </c>
      <c r="B155" s="200">
        <v>45209</v>
      </c>
      <c r="C155" s="3">
        <v>75.25</v>
      </c>
      <c r="D155" s="34">
        <v>73.604827338927095</v>
      </c>
    </row>
    <row r="156" spans="1:4" hidden="1" x14ac:dyDescent="0.3">
      <c r="A156" s="106" t="s">
        <v>70</v>
      </c>
      <c r="B156" s="200">
        <v>45210</v>
      </c>
      <c r="C156" s="3">
        <v>76.050003051757798</v>
      </c>
      <c r="D156" s="34">
        <v>75.152812112648206</v>
      </c>
    </row>
    <row r="157" spans="1:4" hidden="1" x14ac:dyDescent="0.3">
      <c r="A157" s="106" t="s">
        <v>70</v>
      </c>
      <c r="B157" s="200">
        <v>45211</v>
      </c>
      <c r="C157" s="3">
        <v>75.75</v>
      </c>
      <c r="D157" s="34">
        <v>76.027931903109007</v>
      </c>
    </row>
    <row r="158" spans="1:4" hidden="1" x14ac:dyDescent="0.3">
      <c r="A158" s="106" t="s">
        <v>70</v>
      </c>
      <c r="B158" s="200">
        <v>45212</v>
      </c>
      <c r="C158" s="3">
        <v>75.199996948242102</v>
      </c>
      <c r="D158" s="34">
        <v>75.818184583204697</v>
      </c>
    </row>
    <row r="159" spans="1:4" hidden="1" x14ac:dyDescent="0.3">
      <c r="A159" s="106" t="s">
        <v>70</v>
      </c>
      <c r="B159" s="200">
        <v>45215</v>
      </c>
      <c r="C159" s="3">
        <v>75.25</v>
      </c>
      <c r="D159" s="34">
        <v>74.968387090653593</v>
      </c>
    </row>
    <row r="160" spans="1:4" hidden="1" x14ac:dyDescent="0.3">
      <c r="A160" s="106" t="s">
        <v>70</v>
      </c>
      <c r="B160" s="200">
        <v>45216</v>
      </c>
      <c r="C160" s="3">
        <v>75.800003051757798</v>
      </c>
      <c r="D160" s="34">
        <v>75.247999046276306</v>
      </c>
    </row>
    <row r="161" spans="1:4" hidden="1" x14ac:dyDescent="0.3">
      <c r="A161" s="106" t="s">
        <v>70</v>
      </c>
      <c r="B161" s="200">
        <v>45217</v>
      </c>
      <c r="C161" s="3">
        <v>74.199996948242102</v>
      </c>
      <c r="D161" s="34">
        <v>75.769366345140298</v>
      </c>
    </row>
    <row r="162" spans="1:4" hidden="1" x14ac:dyDescent="0.3">
      <c r="A162" s="106" t="s">
        <v>70</v>
      </c>
      <c r="B162" s="200">
        <v>45218</v>
      </c>
      <c r="C162" s="3">
        <v>74</v>
      </c>
      <c r="D162" s="34">
        <v>74.0031384179225</v>
      </c>
    </row>
    <row r="163" spans="1:4" hidden="1" x14ac:dyDescent="0.3">
      <c r="A163" s="106" t="s">
        <v>70</v>
      </c>
      <c r="B163" s="200">
        <v>45219</v>
      </c>
      <c r="C163" s="3">
        <v>72.25</v>
      </c>
      <c r="D163" s="34">
        <v>74.075290197150494</v>
      </c>
    </row>
    <row r="164" spans="1:4" hidden="1" x14ac:dyDescent="0.3">
      <c r="A164" s="106" t="s">
        <v>70</v>
      </c>
      <c r="B164" s="200">
        <v>45222</v>
      </c>
      <c r="C164" s="3">
        <v>69.650001525878906</v>
      </c>
      <c r="D164" s="34">
        <v>72.235401248962006</v>
      </c>
    </row>
    <row r="165" spans="1:4" hidden="1" x14ac:dyDescent="0.3">
      <c r="A165" s="106" t="s">
        <v>70</v>
      </c>
      <c r="B165" s="200">
        <v>45224</v>
      </c>
      <c r="C165" s="3">
        <v>69.5</v>
      </c>
      <c r="D165" s="34">
        <v>69.794699529842902</v>
      </c>
    </row>
    <row r="166" spans="1:4" hidden="1" x14ac:dyDescent="0.3">
      <c r="A166" s="106" t="s">
        <v>70</v>
      </c>
      <c r="B166" s="200">
        <v>45225</v>
      </c>
      <c r="C166" s="3">
        <v>69.849998474121094</v>
      </c>
      <c r="D166" s="34">
        <v>69.774374134059201</v>
      </c>
    </row>
    <row r="167" spans="1:4" hidden="1" x14ac:dyDescent="0.3">
      <c r="A167" s="106" t="s">
        <v>70</v>
      </c>
      <c r="B167" s="200">
        <v>45226</v>
      </c>
      <c r="C167" s="3">
        <v>73.150001525878906</v>
      </c>
      <c r="D167" s="34">
        <v>69.892252262349601</v>
      </c>
    </row>
    <row r="168" spans="1:4" hidden="1" x14ac:dyDescent="0.3">
      <c r="A168" s="106" t="s">
        <v>70</v>
      </c>
      <c r="B168" s="200">
        <v>45229</v>
      </c>
      <c r="C168" s="3">
        <v>73.150001525878906</v>
      </c>
      <c r="D168" s="34">
        <v>73.232229119887407</v>
      </c>
    </row>
    <row r="169" spans="1:4" hidden="1" x14ac:dyDescent="0.3">
      <c r="A169" s="106" t="s">
        <v>70</v>
      </c>
      <c r="B169" s="200">
        <v>45230</v>
      </c>
      <c r="C169" s="3">
        <v>73</v>
      </c>
      <c r="D169" s="34">
        <v>73.170350489082693</v>
      </c>
    </row>
    <row r="170" spans="1:4" hidden="1" x14ac:dyDescent="0.3">
      <c r="A170" s="106" t="s">
        <v>70</v>
      </c>
      <c r="B170" s="200">
        <v>45231</v>
      </c>
      <c r="C170" s="3">
        <v>72.900001525878906</v>
      </c>
      <c r="D170" s="34">
        <v>72.797315228467497</v>
      </c>
    </row>
    <row r="171" spans="1:4" hidden="1" x14ac:dyDescent="0.3">
      <c r="A171" s="106" t="s">
        <v>70</v>
      </c>
      <c r="B171" s="200">
        <v>45232</v>
      </c>
      <c r="C171" s="3">
        <v>74.25</v>
      </c>
      <c r="D171" s="34">
        <v>72.812184669410101</v>
      </c>
    </row>
    <row r="172" spans="1:4" hidden="1" x14ac:dyDescent="0.3">
      <c r="A172" s="106" t="s">
        <v>70</v>
      </c>
      <c r="B172" s="200">
        <v>45233</v>
      </c>
      <c r="C172" s="3">
        <v>74.75</v>
      </c>
      <c r="D172" s="34">
        <v>74.0557740289631</v>
      </c>
    </row>
    <row r="173" spans="1:4" hidden="1" x14ac:dyDescent="0.3">
      <c r="A173" s="106" t="s">
        <v>70</v>
      </c>
      <c r="B173" s="200">
        <v>45236</v>
      </c>
      <c r="C173" s="3">
        <v>74.900001525878906</v>
      </c>
      <c r="D173" s="34">
        <v>74.495665413732894</v>
      </c>
    </row>
    <row r="174" spans="1:4" hidden="1" x14ac:dyDescent="0.3">
      <c r="A174" s="106" t="s">
        <v>70</v>
      </c>
      <c r="B174" s="200">
        <v>45237</v>
      </c>
      <c r="C174" s="3">
        <v>76.150001525878906</v>
      </c>
      <c r="D174" s="34">
        <v>74.865523191913198</v>
      </c>
    </row>
    <row r="175" spans="1:4" hidden="1" x14ac:dyDescent="0.3">
      <c r="A175" s="106" t="s">
        <v>70</v>
      </c>
      <c r="B175" s="200">
        <v>45238</v>
      </c>
      <c r="C175" s="3">
        <v>75.800003051757798</v>
      </c>
      <c r="D175" s="34">
        <v>75.963494170117102</v>
      </c>
    </row>
    <row r="176" spans="1:4" hidden="1" x14ac:dyDescent="0.3">
      <c r="A176" s="106" t="s">
        <v>70</v>
      </c>
      <c r="B176" s="200">
        <v>45239</v>
      </c>
      <c r="C176" s="3">
        <v>76</v>
      </c>
      <c r="D176" s="34">
        <v>75.820037934993593</v>
      </c>
    </row>
    <row r="177" spans="1:4" hidden="1" x14ac:dyDescent="0.3">
      <c r="A177" s="106" t="s">
        <v>70</v>
      </c>
      <c r="B177" s="200">
        <v>45240</v>
      </c>
      <c r="C177" s="3">
        <v>76.25</v>
      </c>
      <c r="D177" s="34">
        <v>76.151544845711399</v>
      </c>
    </row>
    <row r="178" spans="1:4" hidden="1" x14ac:dyDescent="0.3">
      <c r="A178" s="106" t="s">
        <v>70</v>
      </c>
      <c r="B178" s="200">
        <v>45243</v>
      </c>
      <c r="C178" s="3">
        <v>79.099998474121094</v>
      </c>
      <c r="D178" s="34">
        <v>76.256528687540097</v>
      </c>
    </row>
    <row r="179" spans="1:4" hidden="1" x14ac:dyDescent="0.3">
      <c r="A179" s="106" t="s">
        <v>70</v>
      </c>
      <c r="B179" s="200">
        <v>45245</v>
      </c>
      <c r="C179" s="3">
        <v>78.949996948242102</v>
      </c>
      <c r="D179" s="34">
        <v>79.174245650902293</v>
      </c>
    </row>
    <row r="180" spans="1:4" hidden="1" x14ac:dyDescent="0.3">
      <c r="A180" s="106" t="s">
        <v>70</v>
      </c>
      <c r="B180" s="200">
        <v>45246</v>
      </c>
      <c r="C180" s="3">
        <v>79.599998474121094</v>
      </c>
      <c r="D180" s="34">
        <v>79.047423482941596</v>
      </c>
    </row>
    <row r="181" spans="1:4" hidden="1" x14ac:dyDescent="0.3">
      <c r="A181" s="106" t="s">
        <v>70</v>
      </c>
      <c r="B181" s="200">
        <v>45247</v>
      </c>
      <c r="C181" s="3">
        <v>77.900001525878906</v>
      </c>
      <c r="D181" s="34">
        <v>79.541268883711595</v>
      </c>
    </row>
    <row r="182" spans="1:4" hidden="1" x14ac:dyDescent="0.3">
      <c r="A182" s="106" t="s">
        <v>70</v>
      </c>
      <c r="B182" s="200">
        <v>45250</v>
      </c>
      <c r="C182" s="3">
        <v>78.400001525878906</v>
      </c>
      <c r="D182" s="34">
        <v>77.743464240600701</v>
      </c>
    </row>
    <row r="183" spans="1:4" hidden="1" x14ac:dyDescent="0.3">
      <c r="A183" s="106" t="s">
        <v>70</v>
      </c>
      <c r="B183" s="200">
        <v>45251</v>
      </c>
      <c r="C183" s="3">
        <v>78.050003051757798</v>
      </c>
      <c r="D183" s="34">
        <v>78.371380667759396</v>
      </c>
    </row>
    <row r="184" spans="1:4" hidden="1" x14ac:dyDescent="0.3">
      <c r="A184" s="106" t="s">
        <v>70</v>
      </c>
      <c r="B184" s="200">
        <v>45252</v>
      </c>
      <c r="C184" s="3">
        <v>76.349998474121094</v>
      </c>
      <c r="D184" s="34">
        <v>77.909813950180506</v>
      </c>
    </row>
    <row r="185" spans="1:4" hidden="1" x14ac:dyDescent="0.3">
      <c r="A185" s="106" t="s">
        <v>70</v>
      </c>
      <c r="B185" s="200">
        <v>45253</v>
      </c>
      <c r="C185" s="3">
        <v>76.550003051757798</v>
      </c>
      <c r="D185" s="34">
        <v>76.441087848027095</v>
      </c>
    </row>
    <row r="186" spans="1:4" hidden="1" x14ac:dyDescent="0.3">
      <c r="A186" s="106" t="s">
        <v>70</v>
      </c>
      <c r="B186" s="200">
        <v>45254</v>
      </c>
      <c r="C186" s="3">
        <v>75.949996948242102</v>
      </c>
      <c r="D186" s="34">
        <v>76.508938168258794</v>
      </c>
    </row>
    <row r="187" spans="1:4" hidden="1" x14ac:dyDescent="0.3">
      <c r="A187" s="106" t="s">
        <v>70</v>
      </c>
      <c r="B187" s="200">
        <v>45258</v>
      </c>
      <c r="C187" s="3">
        <v>78.550003051757798</v>
      </c>
      <c r="D187" s="34">
        <v>75.939093476002895</v>
      </c>
    </row>
    <row r="188" spans="1:4" hidden="1" x14ac:dyDescent="0.3">
      <c r="A188" s="106" t="s">
        <v>70</v>
      </c>
      <c r="B188" s="200">
        <v>45259</v>
      </c>
      <c r="C188" s="3">
        <v>79.150001525878906</v>
      </c>
      <c r="D188" s="34">
        <v>78.654088842356003</v>
      </c>
    </row>
    <row r="189" spans="1:4" hidden="1" x14ac:dyDescent="0.3">
      <c r="A189" s="106" t="s">
        <v>70</v>
      </c>
      <c r="B189" s="200">
        <v>45260</v>
      </c>
      <c r="C189" s="3">
        <v>77.599998474121094</v>
      </c>
      <c r="D189" s="34">
        <v>78.999425061631499</v>
      </c>
    </row>
    <row r="190" spans="1:4" hidden="1" x14ac:dyDescent="0.3">
      <c r="A190" s="106" t="s">
        <v>70</v>
      </c>
      <c r="B190" s="200">
        <v>45261</v>
      </c>
      <c r="C190" s="3">
        <v>80.699996948242102</v>
      </c>
      <c r="D190" s="34">
        <v>77.692332702387205</v>
      </c>
    </row>
    <row r="191" spans="1:4" hidden="1" x14ac:dyDescent="0.3">
      <c r="A191" s="106" t="s">
        <v>70</v>
      </c>
      <c r="B191" s="200">
        <v>45264</v>
      </c>
      <c r="C191" s="3">
        <v>83.75</v>
      </c>
      <c r="D191" s="34">
        <v>80.536418657248802</v>
      </c>
    </row>
    <row r="192" spans="1:4" hidden="1" x14ac:dyDescent="0.3">
      <c r="A192" s="106" t="s">
        <v>70</v>
      </c>
      <c r="B192" s="200">
        <v>45265</v>
      </c>
      <c r="C192" s="3">
        <v>85</v>
      </c>
      <c r="D192" s="34">
        <v>83.541128697265805</v>
      </c>
    </row>
    <row r="193" spans="1:4" hidden="1" x14ac:dyDescent="0.3">
      <c r="A193" s="106" t="s">
        <v>70</v>
      </c>
      <c r="B193" s="200">
        <v>45266</v>
      </c>
      <c r="C193" s="3">
        <v>85.449996948242102</v>
      </c>
      <c r="D193" s="34">
        <v>85.216869450356995</v>
      </c>
    </row>
    <row r="194" spans="1:4" hidden="1" x14ac:dyDescent="0.3">
      <c r="A194" s="106" t="s">
        <v>70</v>
      </c>
      <c r="B194" s="200">
        <v>45267</v>
      </c>
      <c r="C194" s="3">
        <v>86.800003051757798</v>
      </c>
      <c r="D194" s="34">
        <v>85.429880173703907</v>
      </c>
    </row>
    <row r="195" spans="1:4" hidden="1" x14ac:dyDescent="0.3">
      <c r="A195" s="106" t="s">
        <v>70</v>
      </c>
      <c r="B195" s="200">
        <v>45268</v>
      </c>
      <c r="C195" s="3">
        <v>86.550003051757798</v>
      </c>
      <c r="D195" s="34">
        <v>86.692187810108905</v>
      </c>
    </row>
    <row r="196" spans="1:4" hidden="1" x14ac:dyDescent="0.3">
      <c r="A196" s="106" t="s">
        <v>70</v>
      </c>
      <c r="B196" s="200">
        <v>45271</v>
      </c>
      <c r="C196" s="3">
        <v>88.449996948242102</v>
      </c>
      <c r="D196" s="34">
        <v>86.793066047695007</v>
      </c>
    </row>
    <row r="197" spans="1:4" hidden="1" x14ac:dyDescent="0.3">
      <c r="A197" s="106" t="s">
        <v>70</v>
      </c>
      <c r="B197" s="200">
        <v>45272</v>
      </c>
      <c r="C197" s="3">
        <v>88.150001525878906</v>
      </c>
      <c r="D197" s="34">
        <v>88.331412017402997</v>
      </c>
    </row>
    <row r="198" spans="1:4" hidden="1" x14ac:dyDescent="0.3">
      <c r="A198" s="106" t="s">
        <v>70</v>
      </c>
      <c r="B198" s="200">
        <v>45273</v>
      </c>
      <c r="C198" s="3">
        <v>88.75</v>
      </c>
      <c r="D198" s="34">
        <v>88.135657552075102</v>
      </c>
    </row>
    <row r="199" spans="1:4" hidden="1" x14ac:dyDescent="0.3">
      <c r="A199" s="106" t="s">
        <v>70</v>
      </c>
      <c r="B199" s="200">
        <v>45274</v>
      </c>
      <c r="C199" s="3">
        <v>89.900001525878906</v>
      </c>
      <c r="D199" s="34">
        <v>88.839723933924404</v>
      </c>
    </row>
    <row r="200" spans="1:4" hidden="1" x14ac:dyDescent="0.3">
      <c r="A200" s="106" t="s">
        <v>70</v>
      </c>
      <c r="B200" s="200">
        <v>45275</v>
      </c>
      <c r="C200" s="3">
        <v>91.25</v>
      </c>
      <c r="D200" s="34">
        <v>89.648783243885205</v>
      </c>
    </row>
    <row r="201" spans="1:4" hidden="1" x14ac:dyDescent="0.3">
      <c r="A201" s="106" t="s">
        <v>70</v>
      </c>
      <c r="B201" s="200">
        <v>45278</v>
      </c>
      <c r="C201" s="3">
        <v>91.349998474121094</v>
      </c>
      <c r="D201" s="34">
        <v>91.360263363669205</v>
      </c>
    </row>
    <row r="202" spans="1:4" hidden="1" x14ac:dyDescent="0.3">
      <c r="A202" s="106" t="s">
        <v>70</v>
      </c>
      <c r="B202" s="200">
        <v>45279</v>
      </c>
      <c r="C202" s="3">
        <v>91.400001525878906</v>
      </c>
      <c r="D202" s="34">
        <v>91.477527932903996</v>
      </c>
    </row>
    <row r="203" spans="1:4" hidden="1" x14ac:dyDescent="0.3">
      <c r="A203" s="106" t="s">
        <v>70</v>
      </c>
      <c r="B203" s="200">
        <v>45280</v>
      </c>
      <c r="C203" s="3">
        <v>86.849998474121094</v>
      </c>
      <c r="D203" s="34">
        <v>91.225287369161705</v>
      </c>
    </row>
    <row r="204" spans="1:4" hidden="1" x14ac:dyDescent="0.3">
      <c r="A204" s="106" t="s">
        <v>70</v>
      </c>
      <c r="B204" s="200">
        <v>45281</v>
      </c>
      <c r="C204" s="3">
        <v>89.849998474121094</v>
      </c>
      <c r="D204" s="34">
        <v>87.112563767123504</v>
      </c>
    </row>
    <row r="205" spans="1:4" hidden="1" x14ac:dyDescent="0.3">
      <c r="A205" s="106" t="s">
        <v>70</v>
      </c>
      <c r="B205" s="200">
        <v>45282</v>
      </c>
      <c r="C205" s="3">
        <v>89.25</v>
      </c>
      <c r="D205" s="34">
        <v>89.653340277337094</v>
      </c>
    </row>
    <row r="206" spans="1:4" hidden="1" x14ac:dyDescent="0.3">
      <c r="A206" s="106" t="s">
        <v>70</v>
      </c>
      <c r="B206" s="200">
        <v>45286</v>
      </c>
      <c r="C206" s="3">
        <v>88.5</v>
      </c>
      <c r="D206" s="34">
        <v>89.144064967810493</v>
      </c>
    </row>
    <row r="207" spans="1:4" hidden="1" x14ac:dyDescent="0.3">
      <c r="A207" s="106" t="s">
        <v>70</v>
      </c>
      <c r="B207" s="200">
        <v>45287</v>
      </c>
      <c r="C207" s="3">
        <v>91.800003051757798</v>
      </c>
      <c r="D207" s="34">
        <v>88.725682886492507</v>
      </c>
    </row>
    <row r="208" spans="1:4" hidden="1" x14ac:dyDescent="0.3">
      <c r="A208" s="106" t="s">
        <v>70</v>
      </c>
      <c r="B208" s="200">
        <v>45288</v>
      </c>
      <c r="C208" s="3">
        <v>95.5</v>
      </c>
      <c r="D208" s="34">
        <v>91.607909581032999</v>
      </c>
    </row>
    <row r="209" spans="1:4" hidden="1" x14ac:dyDescent="0.3">
      <c r="A209" s="106" t="s">
        <v>70</v>
      </c>
      <c r="B209" s="200">
        <v>45289</v>
      </c>
      <c r="C209" s="3">
        <v>95.75</v>
      </c>
      <c r="D209" s="34">
        <v>95.670338080336407</v>
      </c>
    </row>
    <row r="210" spans="1:4" hidden="1" x14ac:dyDescent="0.3">
      <c r="A210" s="106" t="s">
        <v>70</v>
      </c>
      <c r="B210" s="200">
        <v>45292</v>
      </c>
      <c r="C210" s="3">
        <v>97.800003051757798</v>
      </c>
      <c r="D210" s="34">
        <v>96.278362215501801</v>
      </c>
    </row>
    <row r="211" spans="1:4" hidden="1" x14ac:dyDescent="0.3">
      <c r="A211" s="106" t="s">
        <v>70</v>
      </c>
      <c r="B211" s="200">
        <v>45293</v>
      </c>
      <c r="C211" s="3">
        <v>97</v>
      </c>
      <c r="D211" s="34">
        <v>97.290154795975894</v>
      </c>
    </row>
    <row r="212" spans="1:4" hidden="1" x14ac:dyDescent="0.3">
      <c r="A212" s="106" t="s">
        <v>70</v>
      </c>
      <c r="B212" s="200">
        <v>45294</v>
      </c>
      <c r="C212" s="3">
        <v>96.449996948242102</v>
      </c>
      <c r="D212" s="34">
        <v>97.021378752259295</v>
      </c>
    </row>
    <row r="213" spans="1:4" hidden="1" x14ac:dyDescent="0.3">
      <c r="A213" s="106" t="s">
        <v>70</v>
      </c>
      <c r="B213" s="200">
        <v>45295</v>
      </c>
      <c r="C213" s="3">
        <v>97.400001525878906</v>
      </c>
      <c r="D213" s="34">
        <v>96.570644166597901</v>
      </c>
    </row>
    <row r="214" spans="1:4" hidden="1" x14ac:dyDescent="0.3">
      <c r="A214" s="106" t="s">
        <v>70</v>
      </c>
      <c r="B214" s="200">
        <v>45296</v>
      </c>
      <c r="C214" s="3">
        <v>97.25</v>
      </c>
      <c r="D214" s="34">
        <v>97.334035980421604</v>
      </c>
    </row>
    <row r="215" spans="1:4" hidden="1" x14ac:dyDescent="0.3">
      <c r="A215" s="106" t="s">
        <v>70</v>
      </c>
      <c r="B215" s="200">
        <v>45299</v>
      </c>
      <c r="C215" s="3">
        <v>95</v>
      </c>
      <c r="D215" s="34">
        <v>97.363471283042898</v>
      </c>
    </row>
    <row r="216" spans="1:4" hidden="1" x14ac:dyDescent="0.3">
      <c r="A216" s="106" t="s">
        <v>70</v>
      </c>
      <c r="B216" s="200">
        <v>45300</v>
      </c>
      <c r="C216" s="3">
        <v>94.949996948242102</v>
      </c>
      <c r="D216" s="34">
        <v>95.1646648430536</v>
      </c>
    </row>
    <row r="217" spans="1:4" hidden="1" x14ac:dyDescent="0.3">
      <c r="A217" s="106" t="s">
        <v>70</v>
      </c>
      <c r="B217" s="200">
        <v>45301</v>
      </c>
      <c r="C217" s="3">
        <v>94.400001525878906</v>
      </c>
      <c r="D217" s="34">
        <v>94.964096284346795</v>
      </c>
    </row>
    <row r="218" spans="1:4" hidden="1" x14ac:dyDescent="0.3">
      <c r="A218" s="106" t="s">
        <v>70</v>
      </c>
      <c r="B218" s="200">
        <v>45302</v>
      </c>
      <c r="C218" s="3">
        <v>94.800003051757798</v>
      </c>
      <c r="D218" s="34">
        <v>94.827321663551302</v>
      </c>
    </row>
    <row r="219" spans="1:4" hidden="1" x14ac:dyDescent="0.3">
      <c r="A219" s="106" t="s">
        <v>70</v>
      </c>
      <c r="B219" s="200">
        <v>45303</v>
      </c>
      <c r="C219" s="3">
        <v>97.699996948242102</v>
      </c>
      <c r="D219" s="34">
        <v>94.913741225889495</v>
      </c>
    </row>
    <row r="220" spans="1:4" hidden="1" x14ac:dyDescent="0.3">
      <c r="A220" s="106" t="s">
        <v>70</v>
      </c>
      <c r="B220" s="200">
        <v>45306</v>
      </c>
      <c r="C220" s="3">
        <v>98.199996948242102</v>
      </c>
      <c r="D220" s="34">
        <v>97.504711298192902</v>
      </c>
    </row>
    <row r="221" spans="1:4" hidden="1" x14ac:dyDescent="0.3">
      <c r="A221" s="106" t="s">
        <v>70</v>
      </c>
      <c r="B221" s="200">
        <v>45307</v>
      </c>
      <c r="C221" s="3">
        <v>98.25</v>
      </c>
      <c r="D221" s="34">
        <v>98.215656618231506</v>
      </c>
    </row>
    <row r="222" spans="1:4" hidden="1" x14ac:dyDescent="0.3">
      <c r="A222" s="106" t="s">
        <v>70</v>
      </c>
      <c r="B222" s="200">
        <v>45308</v>
      </c>
      <c r="C222" s="3">
        <v>97.199996948242102</v>
      </c>
      <c r="D222" s="34">
        <v>97.928271516270101</v>
      </c>
    </row>
    <row r="223" spans="1:4" hidden="1" x14ac:dyDescent="0.3">
      <c r="A223" s="106" t="s">
        <v>70</v>
      </c>
      <c r="B223" s="200">
        <v>45309</v>
      </c>
      <c r="C223" s="3">
        <v>98.5</v>
      </c>
      <c r="D223" s="34">
        <v>97.031202030862303</v>
      </c>
    </row>
    <row r="224" spans="1:4" hidden="1" x14ac:dyDescent="0.3">
      <c r="A224" s="106" t="s">
        <v>70</v>
      </c>
      <c r="B224" s="200">
        <v>45310</v>
      </c>
      <c r="C224" s="3">
        <v>102.199996948242</v>
      </c>
      <c r="D224" s="34">
        <v>98.477603833843503</v>
      </c>
    </row>
    <row r="225" spans="1:4" hidden="1" x14ac:dyDescent="0.3">
      <c r="A225" s="106" t="s">
        <v>70</v>
      </c>
      <c r="B225" s="200">
        <v>45314</v>
      </c>
      <c r="C225" s="3">
        <v>98.75</v>
      </c>
      <c r="D225" s="34">
        <v>101.78187589747201</v>
      </c>
    </row>
    <row r="226" spans="1:4" hidden="1" x14ac:dyDescent="0.3">
      <c r="A226" s="106" t="s">
        <v>70</v>
      </c>
      <c r="B226" s="200">
        <v>45315</v>
      </c>
      <c r="C226" s="3">
        <v>102.199996948242</v>
      </c>
      <c r="D226" s="34">
        <v>99.119560690605894</v>
      </c>
    </row>
    <row r="227" spans="1:4" hidden="1" x14ac:dyDescent="0.3">
      <c r="A227" s="106" t="s">
        <v>70</v>
      </c>
      <c r="B227" s="200">
        <v>45316</v>
      </c>
      <c r="C227" s="3">
        <v>104.5</v>
      </c>
      <c r="D227" s="34">
        <v>102.339284173322</v>
      </c>
    </row>
    <row r="228" spans="1:4" hidden="1" x14ac:dyDescent="0.3">
      <c r="A228" s="106" t="s">
        <v>70</v>
      </c>
      <c r="B228" s="200">
        <v>45320</v>
      </c>
      <c r="C228" s="3">
        <v>107.5</v>
      </c>
      <c r="D228" s="34">
        <v>103.964749461233</v>
      </c>
    </row>
    <row r="229" spans="1:4" hidden="1" x14ac:dyDescent="0.3">
      <c r="A229" s="106" t="s">
        <v>70</v>
      </c>
      <c r="B229" s="200">
        <v>45321</v>
      </c>
      <c r="C229" s="3">
        <v>109.25</v>
      </c>
      <c r="D229" s="34">
        <v>107.87699386444</v>
      </c>
    </row>
    <row r="230" spans="1:4" hidden="1" x14ac:dyDescent="0.3">
      <c r="A230" s="106" t="s">
        <v>70</v>
      </c>
      <c r="B230" s="200">
        <v>45322</v>
      </c>
      <c r="C230" s="3">
        <v>114.400001525878</v>
      </c>
      <c r="D230" s="34">
        <v>109.149351558538</v>
      </c>
    </row>
    <row r="231" spans="1:4" hidden="1" x14ac:dyDescent="0.3">
      <c r="A231" s="106" t="s">
        <v>70</v>
      </c>
      <c r="B231" s="200">
        <v>45323</v>
      </c>
      <c r="C231" s="3">
        <v>118.84999847412099</v>
      </c>
      <c r="D231" s="34">
        <v>114.225091718774</v>
      </c>
    </row>
    <row r="232" spans="1:4" hidden="1" x14ac:dyDescent="0.3">
      <c r="A232" s="106" t="s">
        <v>70</v>
      </c>
      <c r="B232" s="200">
        <v>45324</v>
      </c>
      <c r="C232" s="3">
        <v>125.400001525878</v>
      </c>
      <c r="D232" s="34">
        <v>119.14160762027301</v>
      </c>
    </row>
    <row r="233" spans="1:4" hidden="1" x14ac:dyDescent="0.3">
      <c r="A233" s="106" t="s">
        <v>70</v>
      </c>
      <c r="B233" s="200">
        <v>45327</v>
      </c>
      <c r="C233" s="3">
        <v>121.650001525878</v>
      </c>
      <c r="D233" s="34">
        <v>125.765410451858</v>
      </c>
    </row>
    <row r="234" spans="1:4" hidden="1" x14ac:dyDescent="0.3">
      <c r="A234" s="106" t="s">
        <v>70</v>
      </c>
      <c r="B234" s="200">
        <v>45328</v>
      </c>
      <c r="C234" s="3">
        <v>121.900001525878</v>
      </c>
      <c r="D234" s="34">
        <v>122.300757070621</v>
      </c>
    </row>
    <row r="235" spans="1:4" hidden="1" x14ac:dyDescent="0.3">
      <c r="A235" s="106" t="s">
        <v>70</v>
      </c>
      <c r="B235" s="200">
        <v>45329</v>
      </c>
      <c r="C235" s="3">
        <v>123.900001525878</v>
      </c>
      <c r="D235" s="34">
        <v>122.587128643705</v>
      </c>
    </row>
    <row r="236" spans="1:4" hidden="1" x14ac:dyDescent="0.3">
      <c r="A236" s="106" t="s">
        <v>70</v>
      </c>
      <c r="B236" s="200">
        <v>45330</v>
      </c>
      <c r="C236" s="3">
        <v>124.300003051757</v>
      </c>
      <c r="D236" s="34">
        <v>123.92282903573999</v>
      </c>
    </row>
    <row r="237" spans="1:4" hidden="1" x14ac:dyDescent="0.3">
      <c r="A237" s="106" t="s">
        <v>70</v>
      </c>
      <c r="B237" s="200">
        <v>45331</v>
      </c>
      <c r="C237" s="3">
        <v>123.900001525878</v>
      </c>
      <c r="D237" s="34">
        <v>125.28472795335701</v>
      </c>
    </row>
    <row r="238" spans="1:4" hidden="1" x14ac:dyDescent="0.3">
      <c r="A238" s="106" t="s">
        <v>70</v>
      </c>
      <c r="B238" s="200">
        <v>45334</v>
      </c>
      <c r="C238" s="3">
        <v>118.25</v>
      </c>
      <c r="D238" s="34">
        <v>124.52676210480401</v>
      </c>
    </row>
    <row r="239" spans="1:4" hidden="1" x14ac:dyDescent="0.3">
      <c r="A239" s="106" t="s">
        <v>70</v>
      </c>
      <c r="B239" s="200">
        <v>45335</v>
      </c>
      <c r="C239" s="3">
        <v>122.09999847412099</v>
      </c>
      <c r="D239" s="34">
        <v>118.46566342031601</v>
      </c>
    </row>
    <row r="240" spans="1:4" hidden="1" x14ac:dyDescent="0.3">
      <c r="A240" s="106" t="s">
        <v>70</v>
      </c>
      <c r="B240" s="200">
        <v>45336</v>
      </c>
      <c r="C240" s="3">
        <v>122.949996948242</v>
      </c>
      <c r="D240" s="34">
        <v>122.48748903994</v>
      </c>
    </row>
    <row r="241" spans="1:4" hidden="1" x14ac:dyDescent="0.3">
      <c r="A241" s="106" t="s">
        <v>70</v>
      </c>
      <c r="B241" s="200">
        <v>45337</v>
      </c>
      <c r="C241" s="3">
        <v>128.850006103515</v>
      </c>
      <c r="D241" s="34">
        <v>122.771221550006</v>
      </c>
    </row>
    <row r="242" spans="1:4" hidden="1" x14ac:dyDescent="0.3">
      <c r="A242" s="106" t="s">
        <v>70</v>
      </c>
      <c r="B242" s="200">
        <v>45338</v>
      </c>
      <c r="C242" s="3">
        <v>130.14999389648401</v>
      </c>
      <c r="D242" s="34">
        <v>128.782652625163</v>
      </c>
    </row>
    <row r="243" spans="1:4" hidden="1" x14ac:dyDescent="0.3">
      <c r="A243" s="106" t="s">
        <v>70</v>
      </c>
      <c r="B243" s="200">
        <v>45341</v>
      </c>
      <c r="C243" s="3">
        <v>128.44999694824199</v>
      </c>
      <c r="D243" s="34">
        <v>130.28490057294599</v>
      </c>
    </row>
    <row r="244" spans="1:4" hidden="1" x14ac:dyDescent="0.3">
      <c r="A244" s="106" t="s">
        <v>70</v>
      </c>
      <c r="B244" s="200">
        <v>45342</v>
      </c>
      <c r="C244" s="3">
        <v>129.5</v>
      </c>
      <c r="D244" s="34">
        <v>128.40183887907401</v>
      </c>
    </row>
    <row r="245" spans="1:4" hidden="1" x14ac:dyDescent="0.3">
      <c r="A245" s="106" t="s">
        <v>70</v>
      </c>
      <c r="B245" s="200">
        <v>45343</v>
      </c>
      <c r="C245" s="3">
        <v>128.350006103515</v>
      </c>
      <c r="D245" s="34">
        <v>129.59949220606001</v>
      </c>
    </row>
    <row r="246" spans="1:4" hidden="1" x14ac:dyDescent="0.3">
      <c r="A246" s="106" t="s">
        <v>70</v>
      </c>
      <c r="B246" s="200">
        <v>45344</v>
      </c>
      <c r="C246" s="3">
        <v>129</v>
      </c>
      <c r="D246" s="34">
        <v>128.38311324846799</v>
      </c>
    </row>
    <row r="247" spans="1:4" hidden="1" x14ac:dyDescent="0.3">
      <c r="A247" s="106" t="s">
        <v>70</v>
      </c>
      <c r="B247" s="200">
        <v>45345</v>
      </c>
      <c r="C247" s="3">
        <v>127.949996948242</v>
      </c>
      <c r="D247" s="34">
        <v>128.85833202942399</v>
      </c>
    </row>
    <row r="248" spans="1:4" hidden="1" x14ac:dyDescent="0.3">
      <c r="A248" s="106" t="s">
        <v>70</v>
      </c>
      <c r="B248" s="200">
        <v>45348</v>
      </c>
      <c r="C248" s="3">
        <v>126.150001525878</v>
      </c>
      <c r="D248" s="34">
        <v>127.872186750311</v>
      </c>
    </row>
    <row r="249" spans="1:4" x14ac:dyDescent="0.3">
      <c r="A249" s="106" t="s">
        <v>44</v>
      </c>
      <c r="B249" s="200">
        <v>44980</v>
      </c>
      <c r="C249" s="3">
        <v>521</v>
      </c>
      <c r="D249" s="34">
        <v>515.78372534933396</v>
      </c>
    </row>
    <row r="250" spans="1:4" x14ac:dyDescent="0.3">
      <c r="A250" s="106" t="s">
        <v>44</v>
      </c>
      <c r="B250" s="200">
        <v>44981</v>
      </c>
      <c r="C250" s="3">
        <v>521.04998779296795</v>
      </c>
      <c r="D250" s="34">
        <v>520.17203979839996</v>
      </c>
    </row>
    <row r="251" spans="1:4" x14ac:dyDescent="0.3">
      <c r="A251" s="106" t="s">
        <v>44</v>
      </c>
      <c r="B251" s="200">
        <v>44984</v>
      </c>
      <c r="C251" s="3">
        <v>527.70001220703102</v>
      </c>
      <c r="D251" s="34">
        <v>520.25954123675206</v>
      </c>
    </row>
    <row r="252" spans="1:4" x14ac:dyDescent="0.3">
      <c r="A252" s="106" t="s">
        <v>44</v>
      </c>
      <c r="B252" s="200">
        <v>44985</v>
      </c>
      <c r="C252" s="3">
        <v>522.79998779296795</v>
      </c>
      <c r="D252" s="34">
        <v>526.97689741091494</v>
      </c>
    </row>
    <row r="253" spans="1:4" x14ac:dyDescent="0.3">
      <c r="A253" s="106" t="s">
        <v>44</v>
      </c>
      <c r="B253" s="200">
        <v>44986</v>
      </c>
      <c r="C253" s="3">
        <v>536.70001220703102</v>
      </c>
      <c r="D253" s="34">
        <v>522.40742987008798</v>
      </c>
    </row>
    <row r="254" spans="1:4" x14ac:dyDescent="0.3">
      <c r="A254" s="106" t="s">
        <v>44</v>
      </c>
      <c r="B254" s="200">
        <v>44987</v>
      </c>
      <c r="C254" s="3">
        <v>533.75</v>
      </c>
      <c r="D254" s="34">
        <v>536.34148544399602</v>
      </c>
    </row>
    <row r="255" spans="1:4" x14ac:dyDescent="0.3">
      <c r="A255" s="106" t="s">
        <v>44</v>
      </c>
      <c r="B255" s="200">
        <v>44988</v>
      </c>
      <c r="C255" s="3">
        <v>561.20001220703102</v>
      </c>
      <c r="D255" s="34">
        <v>533.85623351414802</v>
      </c>
    </row>
    <row r="256" spans="1:4" x14ac:dyDescent="0.3">
      <c r="A256" s="106" t="s">
        <v>44</v>
      </c>
      <c r="B256" s="200">
        <v>44991</v>
      </c>
      <c r="C256" s="3">
        <v>561.70001220703102</v>
      </c>
      <c r="D256" s="34">
        <v>561.28656104616095</v>
      </c>
    </row>
    <row r="257" spans="1:4" x14ac:dyDescent="0.3">
      <c r="A257" s="106" t="s">
        <v>44</v>
      </c>
      <c r="B257" s="200">
        <v>44993</v>
      </c>
      <c r="C257" s="3">
        <v>564.79998779296795</v>
      </c>
      <c r="D257" s="34">
        <v>562.592582159637</v>
      </c>
    </row>
    <row r="258" spans="1:4" x14ac:dyDescent="0.3">
      <c r="A258" s="106" t="s">
        <v>44</v>
      </c>
      <c r="B258" s="200">
        <v>44994</v>
      </c>
      <c r="C258" s="3">
        <v>558.90002441406205</v>
      </c>
      <c r="D258" s="34">
        <v>566.07222669268197</v>
      </c>
    </row>
    <row r="259" spans="1:4" x14ac:dyDescent="0.3">
      <c r="A259" s="106" t="s">
        <v>44</v>
      </c>
      <c r="B259" s="200">
        <v>44995</v>
      </c>
      <c r="C259" s="3">
        <v>547.34997558593705</v>
      </c>
      <c r="D259" s="34">
        <v>560.34519983615905</v>
      </c>
    </row>
    <row r="260" spans="1:4" x14ac:dyDescent="0.3">
      <c r="A260" s="106" t="s">
        <v>44</v>
      </c>
      <c r="B260" s="200">
        <v>44998</v>
      </c>
      <c r="C260" s="3">
        <v>530</v>
      </c>
      <c r="D260" s="34">
        <v>548.59291507906698</v>
      </c>
    </row>
    <row r="261" spans="1:4" x14ac:dyDescent="0.3">
      <c r="A261" s="106" t="s">
        <v>44</v>
      </c>
      <c r="B261" s="200">
        <v>44999</v>
      </c>
      <c r="C261" s="3">
        <v>525.40002441406205</v>
      </c>
      <c r="D261" s="34">
        <v>530.66529033658696</v>
      </c>
    </row>
    <row r="262" spans="1:4" x14ac:dyDescent="0.3">
      <c r="A262" s="106" t="s">
        <v>44</v>
      </c>
      <c r="B262" s="200">
        <v>45000</v>
      </c>
      <c r="C262" s="3">
        <v>517.54998779296795</v>
      </c>
      <c r="D262" s="34">
        <v>525.31585902359905</v>
      </c>
    </row>
    <row r="263" spans="1:4" x14ac:dyDescent="0.3">
      <c r="A263" s="106" t="s">
        <v>44</v>
      </c>
      <c r="B263" s="200">
        <v>45001</v>
      </c>
      <c r="C263" s="3">
        <v>524.5</v>
      </c>
      <c r="D263" s="34">
        <v>516.891250103262</v>
      </c>
    </row>
    <row r="264" spans="1:4" x14ac:dyDescent="0.3">
      <c r="A264" s="106" t="s">
        <v>44</v>
      </c>
      <c r="B264" s="200">
        <v>45002</v>
      </c>
      <c r="C264" s="3">
        <v>529.79998779296795</v>
      </c>
      <c r="D264" s="34">
        <v>523.583161702609</v>
      </c>
    </row>
    <row r="265" spans="1:4" x14ac:dyDescent="0.3">
      <c r="A265" s="106" t="s">
        <v>44</v>
      </c>
      <c r="B265" s="200">
        <v>45005</v>
      </c>
      <c r="C265" s="3">
        <v>519.20001220703102</v>
      </c>
      <c r="D265" s="34">
        <v>528.98509575882201</v>
      </c>
    </row>
    <row r="266" spans="1:4" x14ac:dyDescent="0.3">
      <c r="A266" s="106" t="s">
        <v>44</v>
      </c>
      <c r="B266" s="200">
        <v>45006</v>
      </c>
      <c r="C266" s="3">
        <v>521.84997558593705</v>
      </c>
      <c r="D266" s="34">
        <v>518.52901960211898</v>
      </c>
    </row>
    <row r="267" spans="1:4" x14ac:dyDescent="0.3">
      <c r="A267" s="106" t="s">
        <v>44</v>
      </c>
      <c r="B267" s="200">
        <v>45007</v>
      </c>
      <c r="C267" s="3">
        <v>521.54998779296795</v>
      </c>
      <c r="D267" s="34">
        <v>521.19413521284696</v>
      </c>
    </row>
    <row r="268" spans="1:4" x14ac:dyDescent="0.3">
      <c r="A268" s="106" t="s">
        <v>44</v>
      </c>
      <c r="B268" s="200">
        <v>45008</v>
      </c>
      <c r="C268" s="3">
        <v>512.75</v>
      </c>
      <c r="D268" s="34">
        <v>521.030565413099</v>
      </c>
    </row>
    <row r="269" spans="1:4" x14ac:dyDescent="0.3">
      <c r="A269" s="106" t="s">
        <v>44</v>
      </c>
      <c r="B269" s="200">
        <v>45009</v>
      </c>
      <c r="C269" s="3">
        <v>505.350006103515</v>
      </c>
      <c r="D269" s="34">
        <v>512.36230567924304</v>
      </c>
    </row>
    <row r="270" spans="1:4" x14ac:dyDescent="0.3">
      <c r="A270" s="106" t="s">
        <v>44</v>
      </c>
      <c r="B270" s="200">
        <v>45012</v>
      </c>
      <c r="C270" s="3">
        <v>510.14999389648398</v>
      </c>
      <c r="D270" s="34">
        <v>504.90813905004802</v>
      </c>
    </row>
    <row r="271" spans="1:4" x14ac:dyDescent="0.3">
      <c r="A271" s="106" t="s">
        <v>44</v>
      </c>
      <c r="B271" s="200">
        <v>45013</v>
      </c>
      <c r="C271" s="3">
        <v>508.100006103515</v>
      </c>
      <c r="D271" s="34">
        <v>509.61144717100302</v>
      </c>
    </row>
    <row r="272" spans="1:4" x14ac:dyDescent="0.3">
      <c r="A272" s="106" t="s">
        <v>44</v>
      </c>
      <c r="B272" s="200">
        <v>45014</v>
      </c>
      <c r="C272" s="3">
        <v>516.5</v>
      </c>
      <c r="D272" s="34">
        <v>507.64630057275002</v>
      </c>
    </row>
    <row r="273" spans="1:4" x14ac:dyDescent="0.3">
      <c r="A273" s="106" t="s">
        <v>44</v>
      </c>
      <c r="B273" s="200">
        <v>45016</v>
      </c>
      <c r="C273" s="3">
        <v>523.75</v>
      </c>
      <c r="D273" s="34">
        <v>516.09770920716596</v>
      </c>
    </row>
    <row r="274" spans="1:4" x14ac:dyDescent="0.3">
      <c r="A274" s="106" t="s">
        <v>44</v>
      </c>
      <c r="B274" s="200">
        <v>45019</v>
      </c>
      <c r="C274" s="3">
        <v>526.75</v>
      </c>
      <c r="D274" s="34">
        <v>523.58706842179799</v>
      </c>
    </row>
    <row r="275" spans="1:4" x14ac:dyDescent="0.3">
      <c r="A275" s="106" t="s">
        <v>44</v>
      </c>
      <c r="B275" s="200">
        <v>45021</v>
      </c>
      <c r="C275" s="3">
        <v>523</v>
      </c>
      <c r="D275" s="34">
        <v>526.88872895514999</v>
      </c>
    </row>
    <row r="276" spans="1:4" x14ac:dyDescent="0.3">
      <c r="A276" s="106" t="s">
        <v>44</v>
      </c>
      <c r="B276" s="200">
        <v>45022</v>
      </c>
      <c r="C276" s="3">
        <v>527.65002441406205</v>
      </c>
      <c r="D276" s="34">
        <v>523.36308041677296</v>
      </c>
    </row>
    <row r="277" spans="1:4" x14ac:dyDescent="0.3">
      <c r="A277" s="106" t="s">
        <v>44</v>
      </c>
      <c r="B277" s="200">
        <v>45026</v>
      </c>
      <c r="C277" s="3">
        <v>526.29998779296795</v>
      </c>
      <c r="D277" s="34">
        <v>528.04173169653598</v>
      </c>
    </row>
    <row r="278" spans="1:4" x14ac:dyDescent="0.3">
      <c r="A278" s="106" t="s">
        <v>44</v>
      </c>
      <c r="B278" s="200">
        <v>45027</v>
      </c>
      <c r="C278" s="3">
        <v>532.09997558593705</v>
      </c>
      <c r="D278" s="34">
        <v>526.74851317038394</v>
      </c>
    </row>
    <row r="279" spans="1:4" x14ac:dyDescent="0.3">
      <c r="A279" s="106" t="s">
        <v>44</v>
      </c>
      <c r="B279" s="200">
        <v>45028</v>
      </c>
      <c r="C279" s="3">
        <v>528.20001220703102</v>
      </c>
      <c r="D279" s="34">
        <v>532.49675265579697</v>
      </c>
    </row>
    <row r="280" spans="1:4" x14ac:dyDescent="0.3">
      <c r="A280" s="106" t="s">
        <v>44</v>
      </c>
      <c r="B280" s="200">
        <v>45029</v>
      </c>
      <c r="C280" s="3">
        <v>532.95001220703102</v>
      </c>
      <c r="D280" s="34">
        <v>528.63555339985203</v>
      </c>
    </row>
    <row r="281" spans="1:4" x14ac:dyDescent="0.3">
      <c r="A281" s="106" t="s">
        <v>44</v>
      </c>
      <c r="B281" s="200">
        <v>45033</v>
      </c>
      <c r="C281" s="3">
        <v>544</v>
      </c>
      <c r="D281" s="34">
        <v>533.26850843435898</v>
      </c>
    </row>
    <row r="282" spans="1:4" x14ac:dyDescent="0.3">
      <c r="A282" s="106" t="s">
        <v>44</v>
      </c>
      <c r="B282" s="200">
        <v>45034</v>
      </c>
      <c r="C282" s="3">
        <v>545.84997558593705</v>
      </c>
      <c r="D282" s="34">
        <v>544.28820037321395</v>
      </c>
    </row>
    <row r="283" spans="1:4" x14ac:dyDescent="0.3">
      <c r="A283" s="106" t="s">
        <v>44</v>
      </c>
      <c r="B283" s="200">
        <v>45035</v>
      </c>
      <c r="C283" s="3">
        <v>540.29998779296795</v>
      </c>
      <c r="D283" s="34">
        <v>546.289662788545</v>
      </c>
    </row>
    <row r="284" spans="1:4" x14ac:dyDescent="0.3">
      <c r="A284" s="106" t="s">
        <v>44</v>
      </c>
      <c r="B284" s="200">
        <v>45036</v>
      </c>
      <c r="C284" s="3">
        <v>544.79998779296795</v>
      </c>
      <c r="D284" s="34">
        <v>540.82854372644204</v>
      </c>
    </row>
    <row r="285" spans="1:4" x14ac:dyDescent="0.3">
      <c r="A285" s="106" t="s">
        <v>44</v>
      </c>
      <c r="B285" s="200">
        <v>45037</v>
      </c>
      <c r="C285" s="3">
        <v>543.15002441406205</v>
      </c>
      <c r="D285" s="34">
        <v>545.20968544127595</v>
      </c>
    </row>
    <row r="286" spans="1:4" x14ac:dyDescent="0.3">
      <c r="A286" s="106" t="s">
        <v>44</v>
      </c>
      <c r="B286" s="200">
        <v>45040</v>
      </c>
      <c r="C286" s="3">
        <v>554.59997558593705</v>
      </c>
      <c r="D286" s="34">
        <v>543.52740259814198</v>
      </c>
    </row>
    <row r="287" spans="1:4" x14ac:dyDescent="0.3">
      <c r="A287" s="106" t="s">
        <v>44</v>
      </c>
      <c r="B287" s="200">
        <v>45041</v>
      </c>
      <c r="C287" s="3">
        <v>561.79998779296795</v>
      </c>
      <c r="D287" s="34">
        <v>554.84919489814502</v>
      </c>
    </row>
    <row r="288" spans="1:4" x14ac:dyDescent="0.3">
      <c r="A288" s="106" t="s">
        <v>44</v>
      </c>
      <c r="B288" s="200">
        <v>45042</v>
      </c>
      <c r="C288" s="3">
        <v>566.34997558593705</v>
      </c>
      <c r="D288" s="34">
        <v>562.16275637439105</v>
      </c>
    </row>
    <row r="289" spans="1:4" x14ac:dyDescent="0.3">
      <c r="A289" s="106" t="s">
        <v>44</v>
      </c>
      <c r="B289" s="200">
        <v>45043</v>
      </c>
      <c r="C289" s="3">
        <v>564.75</v>
      </c>
      <c r="D289" s="34">
        <v>566.87465623450998</v>
      </c>
    </row>
    <row r="290" spans="1:4" x14ac:dyDescent="0.3">
      <c r="A290" s="106" t="s">
        <v>44</v>
      </c>
      <c r="B290" s="200">
        <v>45044</v>
      </c>
      <c r="C290" s="3">
        <v>578.29998779296795</v>
      </c>
      <c r="D290" s="34">
        <v>565.39824112456995</v>
      </c>
    </row>
    <row r="291" spans="1:4" x14ac:dyDescent="0.3">
      <c r="A291" s="106" t="s">
        <v>44</v>
      </c>
      <c r="B291" s="200">
        <v>45048</v>
      </c>
      <c r="C291" s="3">
        <v>575.29998779296795</v>
      </c>
      <c r="D291" s="34">
        <v>578.92127778563099</v>
      </c>
    </row>
    <row r="292" spans="1:4" x14ac:dyDescent="0.3">
      <c r="A292" s="106" t="s">
        <v>44</v>
      </c>
      <c r="B292" s="200">
        <v>45049</v>
      </c>
      <c r="C292" s="3">
        <v>570.5</v>
      </c>
      <c r="D292" s="34">
        <v>576.09501356645205</v>
      </c>
    </row>
    <row r="293" spans="1:4" x14ac:dyDescent="0.3">
      <c r="A293" s="106" t="s">
        <v>44</v>
      </c>
      <c r="B293" s="200">
        <v>45050</v>
      </c>
      <c r="C293" s="3">
        <v>580</v>
      </c>
      <c r="D293" s="34">
        <v>571.25873577667801</v>
      </c>
    </row>
    <row r="294" spans="1:4" x14ac:dyDescent="0.3">
      <c r="A294" s="106" t="s">
        <v>44</v>
      </c>
      <c r="B294" s="200">
        <v>45051</v>
      </c>
      <c r="C294" s="3">
        <v>576.5</v>
      </c>
      <c r="D294" s="34">
        <v>580.54277145751496</v>
      </c>
    </row>
    <row r="295" spans="1:4" x14ac:dyDescent="0.3">
      <c r="A295" s="106" t="s">
        <v>44</v>
      </c>
      <c r="B295" s="200">
        <v>45054</v>
      </c>
      <c r="C295" s="3">
        <v>583.59997558593705</v>
      </c>
      <c r="D295" s="34">
        <v>577.04692393876701</v>
      </c>
    </row>
    <row r="296" spans="1:4" x14ac:dyDescent="0.3">
      <c r="A296" s="106" t="s">
        <v>44</v>
      </c>
      <c r="B296" s="200">
        <v>45055</v>
      </c>
      <c r="C296" s="3">
        <v>573.5</v>
      </c>
      <c r="D296" s="34">
        <v>583.99272093874401</v>
      </c>
    </row>
    <row r="297" spans="1:4" x14ac:dyDescent="0.3">
      <c r="A297" s="106" t="s">
        <v>44</v>
      </c>
      <c r="B297" s="200">
        <v>45056</v>
      </c>
      <c r="C297" s="3">
        <v>572.20001220703102</v>
      </c>
      <c r="D297" s="34">
        <v>573.937830065909</v>
      </c>
    </row>
    <row r="298" spans="1:4" x14ac:dyDescent="0.3">
      <c r="A298" s="106" t="s">
        <v>44</v>
      </c>
      <c r="B298" s="200">
        <v>45057</v>
      </c>
      <c r="C298" s="3">
        <v>573.45001220703102</v>
      </c>
      <c r="D298" s="34">
        <v>572.39587130981295</v>
      </c>
    </row>
    <row r="299" spans="1:4" x14ac:dyDescent="0.3">
      <c r="A299" s="106" t="s">
        <v>44</v>
      </c>
      <c r="B299" s="200">
        <v>45058</v>
      </c>
      <c r="C299" s="3">
        <v>578.15002441406205</v>
      </c>
      <c r="D299" s="34">
        <v>573.43884968149996</v>
      </c>
    </row>
    <row r="300" spans="1:4" x14ac:dyDescent="0.3">
      <c r="A300" s="106" t="s">
        <v>44</v>
      </c>
      <c r="B300" s="200">
        <v>45061</v>
      </c>
      <c r="C300" s="3">
        <v>581.90002441406205</v>
      </c>
      <c r="D300" s="34">
        <v>578.02387626807797</v>
      </c>
    </row>
    <row r="301" spans="1:4" x14ac:dyDescent="0.3">
      <c r="A301" s="106" t="s">
        <v>44</v>
      </c>
      <c r="B301" s="200">
        <v>45062</v>
      </c>
      <c r="C301" s="3">
        <v>586.29998779296795</v>
      </c>
      <c r="D301" s="34">
        <v>581.809901288275</v>
      </c>
    </row>
    <row r="302" spans="1:4" x14ac:dyDescent="0.3">
      <c r="A302" s="106" t="s">
        <v>44</v>
      </c>
      <c r="B302" s="200">
        <v>45063</v>
      </c>
      <c r="C302" s="3">
        <v>586.29998779296795</v>
      </c>
      <c r="D302" s="34">
        <v>586.30898954531006</v>
      </c>
    </row>
    <row r="303" spans="1:4" x14ac:dyDescent="0.3">
      <c r="A303" s="106" t="s">
        <v>44</v>
      </c>
      <c r="B303" s="200">
        <v>45064</v>
      </c>
      <c r="C303" s="3">
        <v>574.20001220703102</v>
      </c>
      <c r="D303" s="34">
        <v>586.46220284977403</v>
      </c>
    </row>
    <row r="304" spans="1:4" x14ac:dyDescent="0.3">
      <c r="A304" s="106" t="s">
        <v>44</v>
      </c>
      <c r="B304" s="200">
        <v>45065</v>
      </c>
      <c r="C304" s="3">
        <v>575.15002441406205</v>
      </c>
      <c r="D304" s="34">
        <v>574.47713233868103</v>
      </c>
    </row>
    <row r="305" spans="1:4" x14ac:dyDescent="0.3">
      <c r="A305" s="106" t="s">
        <v>44</v>
      </c>
      <c r="B305" s="200">
        <v>45068</v>
      </c>
      <c r="C305" s="3">
        <v>577.15002441406205</v>
      </c>
      <c r="D305" s="34">
        <v>575.21386843186303</v>
      </c>
    </row>
    <row r="306" spans="1:4" x14ac:dyDescent="0.3">
      <c r="A306" s="106" t="s">
        <v>44</v>
      </c>
      <c r="B306" s="200">
        <v>45069</v>
      </c>
      <c r="C306" s="3">
        <v>581.59997558593705</v>
      </c>
      <c r="D306" s="34">
        <v>577.08200154602298</v>
      </c>
    </row>
    <row r="307" spans="1:4" x14ac:dyDescent="0.3">
      <c r="A307" s="106" t="s">
        <v>44</v>
      </c>
      <c r="B307" s="200">
        <v>45070</v>
      </c>
      <c r="C307" s="3">
        <v>582.70001220703102</v>
      </c>
      <c r="D307" s="34">
        <v>581.47875606035495</v>
      </c>
    </row>
    <row r="308" spans="1:4" x14ac:dyDescent="0.3">
      <c r="A308" s="106" t="s">
        <v>44</v>
      </c>
      <c r="B308" s="200">
        <v>45071</v>
      </c>
      <c r="C308" s="3">
        <v>581.25</v>
      </c>
      <c r="D308" s="34">
        <v>582.65161647477498</v>
      </c>
    </row>
    <row r="309" spans="1:4" x14ac:dyDescent="0.3">
      <c r="A309" s="106" t="s">
        <v>44</v>
      </c>
      <c r="B309" s="200">
        <v>45072</v>
      </c>
      <c r="C309" s="3">
        <v>586</v>
      </c>
      <c r="D309" s="34">
        <v>581.28446114008102</v>
      </c>
    </row>
    <row r="310" spans="1:4" x14ac:dyDescent="0.3">
      <c r="A310" s="106" t="s">
        <v>44</v>
      </c>
      <c r="B310" s="200">
        <v>45075</v>
      </c>
      <c r="C310" s="3">
        <v>595</v>
      </c>
      <c r="D310" s="34">
        <v>586.02832416190097</v>
      </c>
    </row>
    <row r="311" spans="1:4" x14ac:dyDescent="0.3">
      <c r="A311" s="106" t="s">
        <v>44</v>
      </c>
      <c r="B311" s="200">
        <v>45076</v>
      </c>
      <c r="C311" s="3">
        <v>592.79998779296795</v>
      </c>
      <c r="D311" s="34">
        <v>595.087487336045</v>
      </c>
    </row>
    <row r="312" spans="1:4" x14ac:dyDescent="0.3">
      <c r="A312" s="106" t="s">
        <v>44</v>
      </c>
      <c r="B312" s="200">
        <v>45077</v>
      </c>
      <c r="C312" s="3">
        <v>579.84997558593705</v>
      </c>
      <c r="D312" s="34">
        <v>593.11932911940801</v>
      </c>
    </row>
    <row r="313" spans="1:4" x14ac:dyDescent="0.3">
      <c r="A313" s="106" t="s">
        <v>44</v>
      </c>
      <c r="B313" s="200">
        <v>45078</v>
      </c>
      <c r="C313" s="3">
        <v>582.75</v>
      </c>
      <c r="D313" s="34">
        <v>580.28326876759502</v>
      </c>
    </row>
    <row r="314" spans="1:4" x14ac:dyDescent="0.3">
      <c r="A314" s="106" t="s">
        <v>44</v>
      </c>
      <c r="B314" s="200">
        <v>45079</v>
      </c>
      <c r="C314" s="3">
        <v>587.20001220703102</v>
      </c>
      <c r="D314" s="34">
        <v>582.92735702359801</v>
      </c>
    </row>
    <row r="315" spans="1:4" x14ac:dyDescent="0.3">
      <c r="A315" s="106" t="s">
        <v>44</v>
      </c>
      <c r="B315" s="200">
        <v>45082</v>
      </c>
      <c r="C315" s="3">
        <v>587.20001220703102</v>
      </c>
      <c r="D315" s="34">
        <v>587.23070771401797</v>
      </c>
    </row>
    <row r="316" spans="1:4" x14ac:dyDescent="0.3">
      <c r="A316" s="106" t="s">
        <v>44</v>
      </c>
      <c r="B316" s="200">
        <v>45083</v>
      </c>
      <c r="C316" s="3">
        <v>585.34997558593705</v>
      </c>
      <c r="D316" s="34">
        <v>587.23158761488503</v>
      </c>
    </row>
    <row r="317" spans="1:4" x14ac:dyDescent="0.3">
      <c r="A317" s="106" t="s">
        <v>44</v>
      </c>
      <c r="B317" s="200">
        <v>45084</v>
      </c>
      <c r="C317" s="3">
        <v>589.20001220703102</v>
      </c>
      <c r="D317" s="34">
        <v>585.38844374592304</v>
      </c>
    </row>
    <row r="318" spans="1:4" x14ac:dyDescent="0.3">
      <c r="A318" s="106" t="s">
        <v>44</v>
      </c>
      <c r="B318" s="200">
        <v>45085</v>
      </c>
      <c r="C318" s="3">
        <v>588.5</v>
      </c>
      <c r="D318" s="34">
        <v>589.17687043478099</v>
      </c>
    </row>
    <row r="319" spans="1:4" x14ac:dyDescent="0.3">
      <c r="A319" s="106" t="s">
        <v>44</v>
      </c>
      <c r="B319" s="200">
        <v>45086</v>
      </c>
      <c r="C319" s="3">
        <v>578.70001220703102</v>
      </c>
      <c r="D319" s="34">
        <v>588.52975633976496</v>
      </c>
    </row>
    <row r="320" spans="1:4" x14ac:dyDescent="0.3">
      <c r="A320" s="106" t="s">
        <v>44</v>
      </c>
      <c r="B320" s="200">
        <v>45089</v>
      </c>
      <c r="C320" s="3">
        <v>578.65002441406205</v>
      </c>
      <c r="D320" s="34">
        <v>578.79999188232898</v>
      </c>
    </row>
    <row r="321" spans="1:4" x14ac:dyDescent="0.3">
      <c r="A321" s="106" t="s">
        <v>44</v>
      </c>
      <c r="B321" s="200">
        <v>45090</v>
      </c>
      <c r="C321" s="3">
        <v>576.40002441406205</v>
      </c>
      <c r="D321" s="34">
        <v>578.56286228239605</v>
      </c>
    </row>
    <row r="322" spans="1:4" x14ac:dyDescent="0.3">
      <c r="A322" s="106" t="s">
        <v>44</v>
      </c>
      <c r="B322" s="200">
        <v>45091</v>
      </c>
      <c r="C322" s="3">
        <v>576.54998779296795</v>
      </c>
      <c r="D322" s="34">
        <v>576.21416798155701</v>
      </c>
    </row>
    <row r="323" spans="1:4" x14ac:dyDescent="0.3">
      <c r="A323" s="106" t="s">
        <v>44</v>
      </c>
      <c r="B323" s="200">
        <v>45092</v>
      </c>
      <c r="C323" s="3">
        <v>566.5</v>
      </c>
      <c r="D323" s="34">
        <v>576.270729638381</v>
      </c>
    </row>
    <row r="324" spans="1:4" x14ac:dyDescent="0.3">
      <c r="A324" s="106" t="s">
        <v>44</v>
      </c>
      <c r="B324" s="200">
        <v>45093</v>
      </c>
      <c r="C324" s="3">
        <v>571.25</v>
      </c>
      <c r="D324" s="34">
        <v>566.248426886532</v>
      </c>
    </row>
    <row r="325" spans="1:4" x14ac:dyDescent="0.3">
      <c r="A325" s="106" t="s">
        <v>44</v>
      </c>
      <c r="B325" s="200">
        <v>45096</v>
      </c>
      <c r="C325" s="3">
        <v>568.84997558593705</v>
      </c>
      <c r="D325" s="34">
        <v>570.79221826677099</v>
      </c>
    </row>
    <row r="326" spans="1:4" x14ac:dyDescent="0.3">
      <c r="A326" s="106" t="s">
        <v>44</v>
      </c>
      <c r="B326" s="200">
        <v>45097</v>
      </c>
      <c r="C326" s="3">
        <v>567.40002441406205</v>
      </c>
      <c r="D326" s="34">
        <v>568.43316765851603</v>
      </c>
    </row>
    <row r="327" spans="1:4" x14ac:dyDescent="0.3">
      <c r="A327" s="106" t="s">
        <v>44</v>
      </c>
      <c r="B327" s="200">
        <v>45098</v>
      </c>
      <c r="C327" s="3">
        <v>566.34997558593705</v>
      </c>
      <c r="D327" s="34">
        <v>567.00966366143302</v>
      </c>
    </row>
    <row r="328" spans="1:4" x14ac:dyDescent="0.3">
      <c r="A328" s="106" t="s">
        <v>44</v>
      </c>
      <c r="B328" s="200">
        <v>45099</v>
      </c>
      <c r="C328" s="3">
        <v>562.95001220703102</v>
      </c>
      <c r="D328" s="34">
        <v>565.99328076463905</v>
      </c>
    </row>
    <row r="329" spans="1:4" x14ac:dyDescent="0.3">
      <c r="A329" s="106" t="s">
        <v>44</v>
      </c>
      <c r="B329" s="200">
        <v>45100</v>
      </c>
      <c r="C329" s="3">
        <v>554.59997558593705</v>
      </c>
      <c r="D329" s="34">
        <v>562.64995775739305</v>
      </c>
    </row>
    <row r="330" spans="1:4" x14ac:dyDescent="0.3">
      <c r="A330" s="106" t="s">
        <v>44</v>
      </c>
      <c r="B330" s="200">
        <v>45103</v>
      </c>
      <c r="C330" s="3">
        <v>557.04998779296795</v>
      </c>
      <c r="D330" s="34">
        <v>554.33345612702794</v>
      </c>
    </row>
    <row r="331" spans="1:4" x14ac:dyDescent="0.3">
      <c r="A331" s="106" t="s">
        <v>44</v>
      </c>
      <c r="B331" s="200">
        <v>45104</v>
      </c>
      <c r="C331" s="3">
        <v>566.09997558593705</v>
      </c>
      <c r="D331" s="34">
        <v>556.63443336245405</v>
      </c>
    </row>
    <row r="332" spans="1:4" x14ac:dyDescent="0.3">
      <c r="A332" s="106" t="s">
        <v>44</v>
      </c>
      <c r="B332" s="200">
        <v>45105</v>
      </c>
      <c r="C332" s="3">
        <v>569.79998779296795</v>
      </c>
      <c r="D332" s="34">
        <v>565.64101347375197</v>
      </c>
    </row>
    <row r="333" spans="1:4" x14ac:dyDescent="0.3">
      <c r="A333" s="106" t="s">
        <v>44</v>
      </c>
      <c r="B333" s="200">
        <v>45107</v>
      </c>
      <c r="C333" s="3">
        <v>572.84997558593705</v>
      </c>
      <c r="D333" s="34">
        <v>569.55390934392801</v>
      </c>
    </row>
    <row r="334" spans="1:4" x14ac:dyDescent="0.3">
      <c r="A334" s="106" t="s">
        <v>44</v>
      </c>
      <c r="B334" s="200">
        <v>45110</v>
      </c>
      <c r="C334" s="3">
        <v>585.45001220703102</v>
      </c>
      <c r="D334" s="34">
        <v>572.83404253315598</v>
      </c>
    </row>
    <row r="335" spans="1:4" x14ac:dyDescent="0.3">
      <c r="A335" s="106" t="s">
        <v>44</v>
      </c>
      <c r="B335" s="200">
        <v>45111</v>
      </c>
      <c r="C335" s="3">
        <v>589.25</v>
      </c>
      <c r="D335" s="34">
        <v>585.60892725094004</v>
      </c>
    </row>
    <row r="336" spans="1:4" x14ac:dyDescent="0.3">
      <c r="A336" s="106" t="s">
        <v>44</v>
      </c>
      <c r="B336" s="200">
        <v>45112</v>
      </c>
      <c r="C336" s="3">
        <v>590.59997558593705</v>
      </c>
      <c r="D336" s="34">
        <v>589.75892360637204</v>
      </c>
    </row>
    <row r="337" spans="1:4" x14ac:dyDescent="0.3">
      <c r="A337" s="106" t="s">
        <v>44</v>
      </c>
      <c r="B337" s="200">
        <v>45113</v>
      </c>
      <c r="C337" s="3">
        <v>592.5</v>
      </c>
      <c r="D337" s="34">
        <v>591.34496520940797</v>
      </c>
    </row>
    <row r="338" spans="1:4" x14ac:dyDescent="0.3">
      <c r="A338" s="106" t="s">
        <v>44</v>
      </c>
      <c r="B338" s="200">
        <v>45114</v>
      </c>
      <c r="C338" s="3">
        <v>593.59997558593705</v>
      </c>
      <c r="D338" s="34">
        <v>593.333879812958</v>
      </c>
    </row>
    <row r="339" spans="1:4" x14ac:dyDescent="0.3">
      <c r="A339" s="106" t="s">
        <v>44</v>
      </c>
      <c r="B339" s="200">
        <v>45117</v>
      </c>
      <c r="C339" s="3">
        <v>592.59997558593705</v>
      </c>
      <c r="D339" s="34">
        <v>594.42822956207306</v>
      </c>
    </row>
    <row r="340" spans="1:4" x14ac:dyDescent="0.3">
      <c r="A340" s="106" t="s">
        <v>44</v>
      </c>
      <c r="B340" s="200">
        <v>45118</v>
      </c>
      <c r="C340" s="3">
        <v>588.54998779296795</v>
      </c>
      <c r="D340" s="34">
        <v>593.35027787315403</v>
      </c>
    </row>
    <row r="341" spans="1:4" x14ac:dyDescent="0.3">
      <c r="A341" s="106" t="s">
        <v>44</v>
      </c>
      <c r="B341" s="200">
        <v>45119</v>
      </c>
      <c r="C341" s="3">
        <v>589.25</v>
      </c>
      <c r="D341" s="34">
        <v>589.14574314580204</v>
      </c>
    </row>
    <row r="342" spans="1:4" x14ac:dyDescent="0.3">
      <c r="A342" s="106" t="s">
        <v>44</v>
      </c>
      <c r="B342" s="200">
        <v>45120</v>
      </c>
      <c r="C342" s="3">
        <v>585.65002441406205</v>
      </c>
      <c r="D342" s="34">
        <v>589.59988321496405</v>
      </c>
    </row>
    <row r="343" spans="1:4" x14ac:dyDescent="0.3">
      <c r="A343" s="106" t="s">
        <v>44</v>
      </c>
      <c r="B343" s="200">
        <v>45121</v>
      </c>
      <c r="C343" s="3">
        <v>584.40002441406205</v>
      </c>
      <c r="D343" s="34">
        <v>585.81501237359203</v>
      </c>
    </row>
    <row r="344" spans="1:4" x14ac:dyDescent="0.3">
      <c r="A344" s="106" t="s">
        <v>44</v>
      </c>
      <c r="B344" s="200">
        <v>45124</v>
      </c>
      <c r="C344" s="3">
        <v>601.09997558593705</v>
      </c>
      <c r="D344" s="34">
        <v>584.36011741916002</v>
      </c>
    </row>
    <row r="345" spans="1:4" x14ac:dyDescent="0.3">
      <c r="A345" s="106" t="s">
        <v>44</v>
      </c>
      <c r="B345" s="200">
        <v>45125</v>
      </c>
      <c r="C345" s="3">
        <v>592.34997558593705</v>
      </c>
      <c r="D345" s="34">
        <v>600.90898625431601</v>
      </c>
    </row>
    <row r="346" spans="1:4" x14ac:dyDescent="0.3">
      <c r="A346" s="106" t="s">
        <v>44</v>
      </c>
      <c r="B346" s="200">
        <v>45126</v>
      </c>
      <c r="C346" s="3">
        <v>601.45001220703102</v>
      </c>
      <c r="D346" s="34">
        <v>592.39441050035305</v>
      </c>
    </row>
    <row r="347" spans="1:4" x14ac:dyDescent="0.3">
      <c r="A347" s="106" t="s">
        <v>44</v>
      </c>
      <c r="B347" s="200">
        <v>45127</v>
      </c>
      <c r="C347" s="3">
        <v>610.04998779296795</v>
      </c>
      <c r="D347" s="34">
        <v>601.44914623393595</v>
      </c>
    </row>
    <row r="348" spans="1:4" x14ac:dyDescent="0.3">
      <c r="A348" s="106" t="s">
        <v>44</v>
      </c>
      <c r="B348" s="200">
        <v>45128</v>
      </c>
      <c r="C348" s="3">
        <v>615.09997558593705</v>
      </c>
      <c r="D348" s="34">
        <v>610.19223032253399</v>
      </c>
    </row>
    <row r="349" spans="1:4" x14ac:dyDescent="0.3">
      <c r="A349" s="106" t="s">
        <v>44</v>
      </c>
      <c r="B349" s="200">
        <v>45131</v>
      </c>
      <c r="C349" s="3">
        <v>617.65002441406205</v>
      </c>
      <c r="D349" s="34">
        <v>615.48328263354199</v>
      </c>
    </row>
    <row r="350" spans="1:4" x14ac:dyDescent="0.3">
      <c r="A350" s="106" t="s">
        <v>44</v>
      </c>
      <c r="B350" s="200">
        <v>45132</v>
      </c>
      <c r="C350" s="3">
        <v>609.59997558593705</v>
      </c>
      <c r="D350" s="34">
        <v>618.23346343478795</v>
      </c>
    </row>
    <row r="351" spans="1:4" x14ac:dyDescent="0.3">
      <c r="A351" s="106" t="s">
        <v>44</v>
      </c>
      <c r="B351" s="200">
        <v>45133</v>
      </c>
      <c r="C351" s="3">
        <v>615.15002441406205</v>
      </c>
      <c r="D351" s="34">
        <v>610.29889004667803</v>
      </c>
    </row>
    <row r="352" spans="1:4" x14ac:dyDescent="0.3">
      <c r="A352" s="106" t="s">
        <v>44</v>
      </c>
      <c r="B352" s="200">
        <v>45134</v>
      </c>
      <c r="C352" s="3">
        <v>616.54998779296795</v>
      </c>
      <c r="D352" s="34">
        <v>615.67026941204904</v>
      </c>
    </row>
    <row r="353" spans="1:4" x14ac:dyDescent="0.3">
      <c r="A353" s="106" t="s">
        <v>44</v>
      </c>
      <c r="B353" s="200">
        <v>45135</v>
      </c>
      <c r="C353" s="3">
        <v>616.04998779296795</v>
      </c>
      <c r="D353" s="34">
        <v>617.00818335421798</v>
      </c>
    </row>
    <row r="354" spans="1:4" x14ac:dyDescent="0.3">
      <c r="A354" s="106" t="s">
        <v>44</v>
      </c>
      <c r="B354" s="200">
        <v>45138</v>
      </c>
      <c r="C354" s="3">
        <v>620.20001220703102</v>
      </c>
      <c r="D354" s="34">
        <v>616.45065290868899</v>
      </c>
    </row>
    <row r="355" spans="1:4" x14ac:dyDescent="0.3">
      <c r="A355" s="106" t="s">
        <v>44</v>
      </c>
      <c r="B355" s="200">
        <v>45139</v>
      </c>
      <c r="C355" s="3">
        <v>611.84997558593705</v>
      </c>
      <c r="D355" s="34">
        <v>620.49166933896799</v>
      </c>
    </row>
    <row r="356" spans="1:4" x14ac:dyDescent="0.3">
      <c r="A356" s="106" t="s">
        <v>44</v>
      </c>
      <c r="B356" s="200">
        <v>45140</v>
      </c>
      <c r="C356" s="3">
        <v>598.45001220703102</v>
      </c>
      <c r="D356" s="34">
        <v>612.17035686202996</v>
      </c>
    </row>
    <row r="357" spans="1:4" x14ac:dyDescent="0.3">
      <c r="A357" s="106" t="s">
        <v>44</v>
      </c>
      <c r="B357" s="200">
        <v>45141</v>
      </c>
      <c r="C357" s="3">
        <v>590.5</v>
      </c>
      <c r="D357" s="34">
        <v>598.60432717132403</v>
      </c>
    </row>
    <row r="358" spans="1:4" x14ac:dyDescent="0.3">
      <c r="A358" s="106" t="s">
        <v>44</v>
      </c>
      <c r="B358" s="200">
        <v>45142</v>
      </c>
      <c r="C358" s="3">
        <v>573.29998779296795</v>
      </c>
      <c r="D358" s="34">
        <v>590.24997355001096</v>
      </c>
    </row>
    <row r="359" spans="1:4" x14ac:dyDescent="0.3">
      <c r="A359" s="106" t="s">
        <v>44</v>
      </c>
      <c r="B359" s="200">
        <v>45145</v>
      </c>
      <c r="C359" s="3">
        <v>567.90002441406205</v>
      </c>
      <c r="D359" s="34">
        <v>572.62902293179195</v>
      </c>
    </row>
    <row r="360" spans="1:4" x14ac:dyDescent="0.3">
      <c r="A360" s="106" t="s">
        <v>44</v>
      </c>
      <c r="B360" s="200">
        <v>45146</v>
      </c>
      <c r="C360" s="3">
        <v>573.09997558593705</v>
      </c>
      <c r="D360" s="34">
        <v>566.73977716054401</v>
      </c>
    </row>
    <row r="361" spans="1:4" x14ac:dyDescent="0.3">
      <c r="A361" s="106" t="s">
        <v>44</v>
      </c>
      <c r="B361" s="200">
        <v>45147</v>
      </c>
      <c r="C361" s="3">
        <v>573.75</v>
      </c>
      <c r="D361" s="34">
        <v>571.76949060048003</v>
      </c>
    </row>
    <row r="362" spans="1:4" x14ac:dyDescent="0.3">
      <c r="A362" s="106" t="s">
        <v>44</v>
      </c>
      <c r="B362" s="200">
        <v>45148</v>
      </c>
      <c r="C362" s="3">
        <v>573.65002441406205</v>
      </c>
      <c r="D362" s="34">
        <v>572.55765174130102</v>
      </c>
    </row>
    <row r="363" spans="1:4" x14ac:dyDescent="0.3">
      <c r="A363" s="106" t="s">
        <v>44</v>
      </c>
      <c r="B363" s="200">
        <v>45149</v>
      </c>
      <c r="C363" s="3">
        <v>574.15002441406205</v>
      </c>
      <c r="D363" s="34">
        <v>572.69369029504799</v>
      </c>
    </row>
    <row r="364" spans="1:4" x14ac:dyDescent="0.3">
      <c r="A364" s="106" t="s">
        <v>44</v>
      </c>
      <c r="B364" s="200">
        <v>45152</v>
      </c>
      <c r="C364" s="3">
        <v>560.79998779296795</v>
      </c>
      <c r="D364" s="34">
        <v>573.45720628843503</v>
      </c>
    </row>
    <row r="365" spans="1:4" x14ac:dyDescent="0.3">
      <c r="A365" s="106" t="s">
        <v>44</v>
      </c>
      <c r="B365" s="200">
        <v>45154</v>
      </c>
      <c r="C365" s="3">
        <v>565.34997558593705</v>
      </c>
      <c r="D365" s="34">
        <v>560.25990348487903</v>
      </c>
    </row>
    <row r="366" spans="1:4" x14ac:dyDescent="0.3">
      <c r="A366" s="106" t="s">
        <v>44</v>
      </c>
      <c r="B366" s="200">
        <v>45155</v>
      </c>
      <c r="C366" s="3">
        <v>572.15002441406205</v>
      </c>
      <c r="D366" s="34">
        <v>564.83766890173001</v>
      </c>
    </row>
    <row r="367" spans="1:4" x14ac:dyDescent="0.3">
      <c r="A367" s="106" t="s">
        <v>44</v>
      </c>
      <c r="B367" s="200">
        <v>45156</v>
      </c>
      <c r="C367" s="3">
        <v>572.95001220703102</v>
      </c>
      <c r="D367" s="34">
        <v>571.80171148871398</v>
      </c>
    </row>
    <row r="368" spans="1:4" x14ac:dyDescent="0.3">
      <c r="A368" s="106" t="s">
        <v>44</v>
      </c>
      <c r="B368" s="200">
        <v>45159</v>
      </c>
      <c r="C368" s="3">
        <v>571.70001220703102</v>
      </c>
      <c r="D368" s="34">
        <v>572.85617484781096</v>
      </c>
    </row>
    <row r="369" spans="1:4" x14ac:dyDescent="0.3">
      <c r="A369" s="106" t="s">
        <v>44</v>
      </c>
      <c r="B369" s="200">
        <v>45160</v>
      </c>
      <c r="C369" s="3">
        <v>568.5</v>
      </c>
      <c r="D369" s="34">
        <v>571.78195605955102</v>
      </c>
    </row>
    <row r="370" spans="1:4" x14ac:dyDescent="0.3">
      <c r="A370" s="106" t="s">
        <v>44</v>
      </c>
      <c r="B370" s="200">
        <v>45161</v>
      </c>
      <c r="C370" s="3">
        <v>576.90002441406205</v>
      </c>
      <c r="D370" s="34">
        <v>568.64915525261699</v>
      </c>
    </row>
    <row r="371" spans="1:4" x14ac:dyDescent="0.3">
      <c r="A371" s="106" t="s">
        <v>44</v>
      </c>
      <c r="B371" s="200">
        <v>45162</v>
      </c>
      <c r="C371" s="3">
        <v>576.95001220703102</v>
      </c>
      <c r="D371" s="34">
        <v>577.03379760818405</v>
      </c>
    </row>
    <row r="372" spans="1:4" x14ac:dyDescent="0.3">
      <c r="A372" s="106" t="s">
        <v>44</v>
      </c>
      <c r="B372" s="200">
        <v>45163</v>
      </c>
      <c r="C372" s="3">
        <v>569.95001220703102</v>
      </c>
      <c r="D372" s="34">
        <v>577.20322277604203</v>
      </c>
    </row>
    <row r="373" spans="1:4" x14ac:dyDescent="0.3">
      <c r="A373" s="106" t="s">
        <v>44</v>
      </c>
      <c r="B373" s="200">
        <v>45166</v>
      </c>
      <c r="C373" s="3">
        <v>572.84997558593705</v>
      </c>
      <c r="D373" s="34">
        <v>570.24825740640495</v>
      </c>
    </row>
    <row r="374" spans="1:4" x14ac:dyDescent="0.3">
      <c r="A374" s="106" t="s">
        <v>44</v>
      </c>
      <c r="B374" s="200">
        <v>45167</v>
      </c>
      <c r="C374" s="3">
        <v>574.84997558593705</v>
      </c>
      <c r="D374" s="34">
        <v>573.00083711442596</v>
      </c>
    </row>
    <row r="375" spans="1:4" x14ac:dyDescent="0.3">
      <c r="A375" s="106" t="s">
        <v>44</v>
      </c>
      <c r="B375" s="200">
        <v>45168</v>
      </c>
      <c r="C375" s="3">
        <v>567.40002441406205</v>
      </c>
      <c r="D375" s="34">
        <v>574.94563729962397</v>
      </c>
    </row>
    <row r="376" spans="1:4" x14ac:dyDescent="0.3">
      <c r="A376" s="106" t="s">
        <v>44</v>
      </c>
      <c r="B376" s="200">
        <v>45169</v>
      </c>
      <c r="C376" s="3">
        <v>561.34997558593705</v>
      </c>
      <c r="D376" s="34">
        <v>567.49927769640794</v>
      </c>
    </row>
    <row r="377" spans="1:4" x14ac:dyDescent="0.3">
      <c r="A377" s="106" t="s">
        <v>44</v>
      </c>
      <c r="B377" s="200">
        <v>45170</v>
      </c>
      <c r="C377" s="3">
        <v>569.54998779296795</v>
      </c>
      <c r="D377" s="34">
        <v>561.29384194045599</v>
      </c>
    </row>
    <row r="378" spans="1:4" x14ac:dyDescent="0.3">
      <c r="A378" s="106" t="s">
        <v>44</v>
      </c>
      <c r="B378" s="200">
        <v>45173</v>
      </c>
      <c r="C378" s="3">
        <v>575.54998779296795</v>
      </c>
      <c r="D378" s="34">
        <v>569.27133115075605</v>
      </c>
    </row>
    <row r="379" spans="1:4" x14ac:dyDescent="0.3">
      <c r="A379" s="106" t="s">
        <v>44</v>
      </c>
      <c r="B379" s="200">
        <v>45174</v>
      </c>
      <c r="C379" s="3">
        <v>573</v>
      </c>
      <c r="D379" s="34">
        <v>575.33655424641995</v>
      </c>
    </row>
    <row r="380" spans="1:4" x14ac:dyDescent="0.3">
      <c r="A380" s="106" t="s">
        <v>44</v>
      </c>
      <c r="B380" s="200">
        <v>45175</v>
      </c>
      <c r="C380" s="3">
        <v>570.5</v>
      </c>
      <c r="D380" s="34">
        <v>572.96882396618696</v>
      </c>
    </row>
    <row r="381" spans="1:4" x14ac:dyDescent="0.3">
      <c r="A381" s="106" t="s">
        <v>44</v>
      </c>
      <c r="B381" s="200">
        <v>45176</v>
      </c>
      <c r="C381" s="3">
        <v>579.04998779296795</v>
      </c>
      <c r="D381" s="34">
        <v>570.54082962306904</v>
      </c>
    </row>
    <row r="382" spans="1:4" x14ac:dyDescent="0.3">
      <c r="A382" s="106" t="s">
        <v>44</v>
      </c>
      <c r="B382" s="200">
        <v>45177</v>
      </c>
      <c r="C382" s="3">
        <v>583.45001220703102</v>
      </c>
      <c r="D382" s="34">
        <v>579.05922677408603</v>
      </c>
    </row>
    <row r="383" spans="1:4" x14ac:dyDescent="0.3">
      <c r="A383" s="106" t="s">
        <v>44</v>
      </c>
      <c r="B383" s="200">
        <v>45180</v>
      </c>
      <c r="C383" s="3">
        <v>591.70001220703102</v>
      </c>
      <c r="D383" s="34">
        <v>583.608754007583</v>
      </c>
    </row>
    <row r="384" spans="1:4" x14ac:dyDescent="0.3">
      <c r="A384" s="106" t="s">
        <v>44</v>
      </c>
      <c r="B384" s="200">
        <v>45181</v>
      </c>
      <c r="C384" s="3">
        <v>588.34997558593705</v>
      </c>
      <c r="D384" s="34">
        <v>592.01036252158701</v>
      </c>
    </row>
    <row r="385" spans="1:4" x14ac:dyDescent="0.3">
      <c r="A385" s="106" t="s">
        <v>44</v>
      </c>
      <c r="B385" s="200">
        <v>45182</v>
      </c>
      <c r="C385" s="3">
        <v>596.45001220703102</v>
      </c>
      <c r="D385" s="34">
        <v>588.87870023525898</v>
      </c>
    </row>
    <row r="386" spans="1:4" x14ac:dyDescent="0.3">
      <c r="A386" s="106" t="s">
        <v>44</v>
      </c>
      <c r="B386" s="200">
        <v>45183</v>
      </c>
      <c r="C386" s="3">
        <v>597.29998779296795</v>
      </c>
      <c r="D386" s="34">
        <v>596.96808803553597</v>
      </c>
    </row>
    <row r="387" spans="1:4" x14ac:dyDescent="0.3">
      <c r="A387" s="106" t="s">
        <v>44</v>
      </c>
      <c r="B387" s="200">
        <v>45184</v>
      </c>
      <c r="C387" s="3">
        <v>598.79998779296795</v>
      </c>
      <c r="D387" s="34">
        <v>597.90697127552005</v>
      </c>
    </row>
    <row r="388" spans="1:4" x14ac:dyDescent="0.3">
      <c r="A388" s="106" t="s">
        <v>44</v>
      </c>
      <c r="B388" s="200">
        <v>45187</v>
      </c>
      <c r="C388" s="3">
        <v>603.95001220703102</v>
      </c>
      <c r="D388" s="34">
        <v>599.39565010611602</v>
      </c>
    </row>
    <row r="389" spans="1:4" x14ac:dyDescent="0.3">
      <c r="A389" s="106" t="s">
        <v>44</v>
      </c>
      <c r="B389" s="200">
        <v>45189</v>
      </c>
      <c r="C389" s="3">
        <v>601.09997558593705</v>
      </c>
      <c r="D389" s="34">
        <v>604.48413035780698</v>
      </c>
    </row>
    <row r="390" spans="1:4" x14ac:dyDescent="0.3">
      <c r="A390" s="106" t="s">
        <v>44</v>
      </c>
      <c r="B390" s="200">
        <v>45190</v>
      </c>
      <c r="C390" s="3">
        <v>588.15002441406205</v>
      </c>
      <c r="D390" s="34">
        <v>601.63572803374097</v>
      </c>
    </row>
    <row r="391" spans="1:4" x14ac:dyDescent="0.3">
      <c r="A391" s="106" t="s">
        <v>44</v>
      </c>
      <c r="B391" s="200">
        <v>45191</v>
      </c>
      <c r="C391" s="3">
        <v>598.15002441406205</v>
      </c>
      <c r="D391" s="34">
        <v>588.56393202049003</v>
      </c>
    </row>
    <row r="392" spans="1:4" x14ac:dyDescent="0.3">
      <c r="A392" s="106" t="s">
        <v>44</v>
      </c>
      <c r="B392" s="200">
        <v>45194</v>
      </c>
      <c r="C392" s="3">
        <v>594.04998779296795</v>
      </c>
      <c r="D392" s="34">
        <v>598.14595889346299</v>
      </c>
    </row>
    <row r="393" spans="1:4" x14ac:dyDescent="0.3">
      <c r="A393" s="106" t="s">
        <v>44</v>
      </c>
      <c r="B393" s="200">
        <v>45195</v>
      </c>
      <c r="C393" s="3">
        <v>594.40002441406205</v>
      </c>
      <c r="D393" s="34">
        <v>594.01509749223101</v>
      </c>
    </row>
    <row r="394" spans="1:4" x14ac:dyDescent="0.3">
      <c r="A394" s="106" t="s">
        <v>44</v>
      </c>
      <c r="B394" s="200">
        <v>45196</v>
      </c>
      <c r="C394" s="3">
        <v>589.75</v>
      </c>
      <c r="D394" s="34">
        <v>594.25987387289604</v>
      </c>
    </row>
    <row r="395" spans="1:4" x14ac:dyDescent="0.3">
      <c r="A395" s="106" t="s">
        <v>44</v>
      </c>
      <c r="B395" s="200">
        <v>45197</v>
      </c>
      <c r="C395" s="3">
        <v>589.95001220703102</v>
      </c>
      <c r="D395" s="34">
        <v>589.58624205530396</v>
      </c>
    </row>
    <row r="396" spans="1:4" x14ac:dyDescent="0.3">
      <c r="A396" s="106" t="s">
        <v>44</v>
      </c>
      <c r="B396" s="200">
        <v>45198</v>
      </c>
      <c r="C396" s="3">
        <v>598.54998779296795</v>
      </c>
      <c r="D396" s="34">
        <v>589.68886823363505</v>
      </c>
    </row>
    <row r="397" spans="1:4" x14ac:dyDescent="0.3">
      <c r="A397" s="106" t="s">
        <v>44</v>
      </c>
      <c r="B397" s="200">
        <v>45202</v>
      </c>
      <c r="C397" s="3">
        <v>602.95001220703102</v>
      </c>
      <c r="D397" s="34">
        <v>598.24080426385501</v>
      </c>
    </row>
    <row r="398" spans="1:4" x14ac:dyDescent="0.3">
      <c r="A398" s="106" t="s">
        <v>44</v>
      </c>
      <c r="B398" s="200">
        <v>45203</v>
      </c>
      <c r="C398" s="3">
        <v>586.25</v>
      </c>
      <c r="D398" s="34">
        <v>602.84486207221596</v>
      </c>
    </row>
    <row r="399" spans="1:4" x14ac:dyDescent="0.3">
      <c r="A399" s="106" t="s">
        <v>44</v>
      </c>
      <c r="B399" s="200">
        <v>45204</v>
      </c>
      <c r="C399" s="3">
        <v>592.15002441406205</v>
      </c>
      <c r="D399" s="34">
        <v>586.45772545324598</v>
      </c>
    </row>
    <row r="400" spans="1:4" x14ac:dyDescent="0.3">
      <c r="A400" s="106" t="s">
        <v>44</v>
      </c>
      <c r="B400" s="200">
        <v>45205</v>
      </c>
      <c r="C400" s="3">
        <v>594.25</v>
      </c>
      <c r="D400" s="34">
        <v>592.08912008597201</v>
      </c>
    </row>
    <row r="401" spans="1:4" x14ac:dyDescent="0.3">
      <c r="A401" s="106" t="s">
        <v>44</v>
      </c>
      <c r="B401" s="200">
        <v>45208</v>
      </c>
      <c r="C401" s="3">
        <v>585.09997558593705</v>
      </c>
      <c r="D401" s="34">
        <v>594.16355445174202</v>
      </c>
    </row>
    <row r="402" spans="1:4" x14ac:dyDescent="0.3">
      <c r="A402" s="106" t="s">
        <v>44</v>
      </c>
      <c r="B402" s="200">
        <v>45209</v>
      </c>
      <c r="C402" s="3">
        <v>591.65002441406205</v>
      </c>
      <c r="D402" s="34">
        <v>585.12845028383902</v>
      </c>
    </row>
    <row r="403" spans="1:4" x14ac:dyDescent="0.3">
      <c r="A403" s="106" t="s">
        <v>44</v>
      </c>
      <c r="B403" s="200">
        <v>45210</v>
      </c>
      <c r="C403" s="3">
        <v>588.34997558593705</v>
      </c>
      <c r="D403" s="34">
        <v>591.45214695714105</v>
      </c>
    </row>
    <row r="404" spans="1:4" x14ac:dyDescent="0.3">
      <c r="A404" s="106" t="s">
        <v>44</v>
      </c>
      <c r="B404" s="200">
        <v>45211</v>
      </c>
      <c r="C404" s="3">
        <v>586.04998779296795</v>
      </c>
      <c r="D404" s="34">
        <v>588.24726732591705</v>
      </c>
    </row>
    <row r="405" spans="1:4" x14ac:dyDescent="0.3">
      <c r="A405" s="106" t="s">
        <v>44</v>
      </c>
      <c r="B405" s="200">
        <v>45212</v>
      </c>
      <c r="C405" s="3">
        <v>576.15002441406205</v>
      </c>
      <c r="D405" s="34">
        <v>585.94677136683003</v>
      </c>
    </row>
    <row r="406" spans="1:4" x14ac:dyDescent="0.3">
      <c r="A406" s="106" t="s">
        <v>44</v>
      </c>
      <c r="B406" s="200">
        <v>45215</v>
      </c>
      <c r="C406" s="3">
        <v>575.65002441406205</v>
      </c>
      <c r="D406" s="34">
        <v>576.07288160511496</v>
      </c>
    </row>
    <row r="407" spans="1:4" x14ac:dyDescent="0.3">
      <c r="A407" s="106" t="s">
        <v>44</v>
      </c>
      <c r="B407" s="200">
        <v>45216</v>
      </c>
      <c r="C407" s="3">
        <v>576.45001220703102</v>
      </c>
      <c r="D407" s="34">
        <v>575.33011281517304</v>
      </c>
    </row>
    <row r="408" spans="1:4" x14ac:dyDescent="0.3">
      <c r="A408" s="106" t="s">
        <v>44</v>
      </c>
      <c r="B408" s="200">
        <v>45217</v>
      </c>
      <c r="C408" s="3">
        <v>572.65002441406205</v>
      </c>
      <c r="D408" s="34">
        <v>576.01471397582498</v>
      </c>
    </row>
    <row r="409" spans="1:4" x14ac:dyDescent="0.3">
      <c r="A409" s="106" t="s">
        <v>44</v>
      </c>
      <c r="B409" s="200">
        <v>45218</v>
      </c>
      <c r="C409" s="3">
        <v>571.20001220703102</v>
      </c>
      <c r="D409" s="34">
        <v>572.25805658705997</v>
      </c>
    </row>
    <row r="410" spans="1:4" x14ac:dyDescent="0.3">
      <c r="A410" s="106" t="s">
        <v>44</v>
      </c>
      <c r="B410" s="200">
        <v>45219</v>
      </c>
      <c r="C410" s="3">
        <v>563.09997558593705</v>
      </c>
      <c r="D410" s="34">
        <v>570.79840610704196</v>
      </c>
    </row>
    <row r="411" spans="1:4" x14ac:dyDescent="0.3">
      <c r="A411" s="106" t="s">
        <v>44</v>
      </c>
      <c r="B411" s="200">
        <v>45222</v>
      </c>
      <c r="C411" s="3">
        <v>552.95001220703102</v>
      </c>
      <c r="D411" s="34">
        <v>562.76828676355501</v>
      </c>
    </row>
    <row r="412" spans="1:4" x14ac:dyDescent="0.3">
      <c r="A412" s="106" t="s">
        <v>44</v>
      </c>
      <c r="B412" s="200">
        <v>45224</v>
      </c>
      <c r="C412" s="3">
        <v>556.20001220703102</v>
      </c>
      <c r="D412" s="34">
        <v>552.54258823944201</v>
      </c>
    </row>
    <row r="413" spans="1:4" x14ac:dyDescent="0.3">
      <c r="A413" s="106" t="s">
        <v>44</v>
      </c>
      <c r="B413" s="200">
        <v>45225</v>
      </c>
      <c r="C413" s="3">
        <v>547</v>
      </c>
      <c r="D413" s="34">
        <v>555.52345450915902</v>
      </c>
    </row>
    <row r="414" spans="1:4" x14ac:dyDescent="0.3">
      <c r="A414" s="106" t="s">
        <v>44</v>
      </c>
      <c r="B414" s="200">
        <v>45226</v>
      </c>
      <c r="C414" s="3">
        <v>561.15002441406205</v>
      </c>
      <c r="D414" s="34">
        <v>546.39382678138304</v>
      </c>
    </row>
    <row r="415" spans="1:4" x14ac:dyDescent="0.3">
      <c r="A415" s="106" t="s">
        <v>44</v>
      </c>
      <c r="B415" s="200">
        <v>45229</v>
      </c>
      <c r="C415" s="3">
        <v>565.20001220703102</v>
      </c>
      <c r="D415" s="34">
        <v>560.33580798705395</v>
      </c>
    </row>
    <row r="416" spans="1:4" x14ac:dyDescent="0.3">
      <c r="A416" s="106" t="s">
        <v>44</v>
      </c>
      <c r="B416" s="200">
        <v>45230</v>
      </c>
      <c r="C416" s="3">
        <v>565.54998779296795</v>
      </c>
      <c r="D416" s="34">
        <v>564.74927907785502</v>
      </c>
    </row>
    <row r="417" spans="1:4" x14ac:dyDescent="0.3">
      <c r="A417" s="106" t="s">
        <v>44</v>
      </c>
      <c r="B417" s="200">
        <v>45231</v>
      </c>
      <c r="C417" s="3">
        <v>566.40002441406205</v>
      </c>
      <c r="D417" s="34">
        <v>565.48315348509402</v>
      </c>
    </row>
    <row r="418" spans="1:4" x14ac:dyDescent="0.3">
      <c r="A418" s="106" t="s">
        <v>44</v>
      </c>
      <c r="B418" s="200">
        <v>45232</v>
      </c>
      <c r="C418" s="3">
        <v>572.09997558593705</v>
      </c>
      <c r="D418" s="34">
        <v>566.576173100868</v>
      </c>
    </row>
    <row r="419" spans="1:4" x14ac:dyDescent="0.3">
      <c r="A419" s="106" t="s">
        <v>44</v>
      </c>
      <c r="B419" s="200">
        <v>45233</v>
      </c>
      <c r="C419" s="3">
        <v>578.15002441406205</v>
      </c>
      <c r="D419" s="34">
        <v>572.39248623261904</v>
      </c>
    </row>
    <row r="420" spans="1:4" x14ac:dyDescent="0.3">
      <c r="A420" s="106" t="s">
        <v>44</v>
      </c>
      <c r="B420" s="200">
        <v>45236</v>
      </c>
      <c r="C420" s="3">
        <v>574.34997558593705</v>
      </c>
      <c r="D420" s="34">
        <v>578.58766704086895</v>
      </c>
    </row>
    <row r="421" spans="1:4" x14ac:dyDescent="0.3">
      <c r="A421" s="106" t="s">
        <v>44</v>
      </c>
      <c r="B421" s="200">
        <v>45237</v>
      </c>
      <c r="C421" s="3">
        <v>579.75</v>
      </c>
      <c r="D421" s="34">
        <v>574.98265429755099</v>
      </c>
    </row>
    <row r="422" spans="1:4" x14ac:dyDescent="0.3">
      <c r="A422" s="106" t="s">
        <v>44</v>
      </c>
      <c r="B422" s="200">
        <v>45238</v>
      </c>
      <c r="C422" s="3">
        <v>580.29998779296795</v>
      </c>
      <c r="D422" s="34">
        <v>580.26850138852296</v>
      </c>
    </row>
    <row r="423" spans="1:4" x14ac:dyDescent="0.3">
      <c r="A423" s="106" t="s">
        <v>44</v>
      </c>
      <c r="B423" s="200">
        <v>45239</v>
      </c>
      <c r="C423" s="3">
        <v>578.34997558593705</v>
      </c>
      <c r="D423" s="34">
        <v>580.81024353109603</v>
      </c>
    </row>
    <row r="424" spans="1:4" x14ac:dyDescent="0.3">
      <c r="A424" s="106" t="s">
        <v>44</v>
      </c>
      <c r="B424" s="200">
        <v>45240</v>
      </c>
      <c r="C424" s="3">
        <v>579.5</v>
      </c>
      <c r="D424" s="34">
        <v>578.80289590597602</v>
      </c>
    </row>
    <row r="425" spans="1:4" x14ac:dyDescent="0.3">
      <c r="A425" s="106" t="s">
        <v>44</v>
      </c>
      <c r="B425" s="200">
        <v>45243</v>
      </c>
      <c r="C425" s="3">
        <v>581.34997558593705</v>
      </c>
      <c r="D425" s="34">
        <v>579.78426746698699</v>
      </c>
    </row>
    <row r="426" spans="1:4" x14ac:dyDescent="0.3">
      <c r="A426" s="106" t="s">
        <v>44</v>
      </c>
      <c r="B426" s="200">
        <v>45245</v>
      </c>
      <c r="C426" s="3">
        <v>584.70001220703102</v>
      </c>
      <c r="D426" s="34">
        <v>581.50812002561202</v>
      </c>
    </row>
    <row r="427" spans="1:4" x14ac:dyDescent="0.3">
      <c r="A427" s="106" t="s">
        <v>44</v>
      </c>
      <c r="B427" s="200">
        <v>45246</v>
      </c>
      <c r="C427" s="3">
        <v>584.65002441406205</v>
      </c>
      <c r="D427" s="34">
        <v>584.78982097912296</v>
      </c>
    </row>
    <row r="428" spans="1:4" x14ac:dyDescent="0.3">
      <c r="A428" s="106" t="s">
        <v>44</v>
      </c>
      <c r="B428" s="200">
        <v>45247</v>
      </c>
      <c r="C428" s="3">
        <v>563.04998779296795</v>
      </c>
      <c r="D428" s="34">
        <v>584.77551564620603</v>
      </c>
    </row>
    <row r="429" spans="1:4" x14ac:dyDescent="0.3">
      <c r="A429" s="106" t="s">
        <v>44</v>
      </c>
      <c r="B429" s="200">
        <v>45250</v>
      </c>
      <c r="C429" s="3">
        <v>563.75</v>
      </c>
      <c r="D429" s="34">
        <v>563.32280754153203</v>
      </c>
    </row>
    <row r="430" spans="1:4" x14ac:dyDescent="0.3">
      <c r="A430" s="106" t="s">
        <v>44</v>
      </c>
      <c r="B430" s="200">
        <v>45251</v>
      </c>
      <c r="C430" s="3">
        <v>561.5</v>
      </c>
      <c r="D430" s="34">
        <v>563.47018941645399</v>
      </c>
    </row>
    <row r="431" spans="1:4" x14ac:dyDescent="0.3">
      <c r="A431" s="106" t="s">
        <v>44</v>
      </c>
      <c r="B431" s="200">
        <v>45252</v>
      </c>
      <c r="C431" s="3">
        <v>558.95001220703102</v>
      </c>
      <c r="D431" s="34">
        <v>560.952532915284</v>
      </c>
    </row>
    <row r="432" spans="1:4" x14ac:dyDescent="0.3">
      <c r="A432" s="106" t="s">
        <v>44</v>
      </c>
      <c r="B432" s="200">
        <v>45253</v>
      </c>
      <c r="C432" s="3">
        <v>559.95001220703102</v>
      </c>
      <c r="D432" s="34">
        <v>558.28133517401102</v>
      </c>
    </row>
    <row r="433" spans="1:4" x14ac:dyDescent="0.3">
      <c r="A433" s="106" t="s">
        <v>44</v>
      </c>
      <c r="B433" s="200">
        <v>45254</v>
      </c>
      <c r="C433" s="3">
        <v>560.34997558593705</v>
      </c>
      <c r="D433" s="34">
        <v>559.238427312932</v>
      </c>
    </row>
    <row r="434" spans="1:4" x14ac:dyDescent="0.3">
      <c r="A434" s="106" t="s">
        <v>44</v>
      </c>
      <c r="B434" s="200">
        <v>45258</v>
      </c>
      <c r="C434" s="3">
        <v>564.45001220703102</v>
      </c>
      <c r="D434" s="34">
        <v>559.75682622801901</v>
      </c>
    </row>
    <row r="435" spans="1:4" x14ac:dyDescent="0.3">
      <c r="A435" s="106" t="s">
        <v>44</v>
      </c>
      <c r="B435" s="200">
        <v>45259</v>
      </c>
      <c r="C435" s="3">
        <v>568.59997558593705</v>
      </c>
      <c r="D435" s="34">
        <v>564.01480722072097</v>
      </c>
    </row>
    <row r="436" spans="1:4" x14ac:dyDescent="0.3">
      <c r="A436" s="106" t="s">
        <v>44</v>
      </c>
      <c r="B436" s="200">
        <v>45260</v>
      </c>
      <c r="C436" s="3">
        <v>564.75</v>
      </c>
      <c r="D436" s="34">
        <v>568.42733288002103</v>
      </c>
    </row>
    <row r="437" spans="1:4" x14ac:dyDescent="0.3">
      <c r="A437" s="106" t="s">
        <v>44</v>
      </c>
      <c r="B437" s="200">
        <v>45261</v>
      </c>
      <c r="C437" s="3">
        <v>571.75</v>
      </c>
      <c r="D437" s="34">
        <v>564.907229367024</v>
      </c>
    </row>
    <row r="438" spans="1:4" x14ac:dyDescent="0.3">
      <c r="A438" s="106" t="s">
        <v>44</v>
      </c>
      <c r="B438" s="200">
        <v>45264</v>
      </c>
      <c r="C438" s="3">
        <v>594.70001220703102</v>
      </c>
      <c r="D438" s="34">
        <v>571.95162900820105</v>
      </c>
    </row>
    <row r="439" spans="1:4" x14ac:dyDescent="0.3">
      <c r="A439" s="106" t="s">
        <v>44</v>
      </c>
      <c r="B439" s="200">
        <v>45265</v>
      </c>
      <c r="C439" s="3">
        <v>608.25</v>
      </c>
      <c r="D439" s="34">
        <v>594.97449842945798</v>
      </c>
    </row>
    <row r="440" spans="1:4" x14ac:dyDescent="0.3">
      <c r="A440" s="106" t="s">
        <v>44</v>
      </c>
      <c r="B440" s="200">
        <v>45266</v>
      </c>
      <c r="C440" s="3">
        <v>608.45001220703102</v>
      </c>
      <c r="D440" s="34">
        <v>609.11050158558305</v>
      </c>
    </row>
    <row r="441" spans="1:4" x14ac:dyDescent="0.3">
      <c r="A441" s="106" t="s">
        <v>44</v>
      </c>
      <c r="B441" s="200">
        <v>45267</v>
      </c>
      <c r="C441" s="3">
        <v>611.70001220703102</v>
      </c>
      <c r="D441" s="34">
        <v>609.82347417766096</v>
      </c>
    </row>
    <row r="442" spans="1:4" x14ac:dyDescent="0.3">
      <c r="A442" s="106" t="s">
        <v>44</v>
      </c>
      <c r="B442" s="200">
        <v>45268</v>
      </c>
      <c r="C442" s="3">
        <v>614.15002441406205</v>
      </c>
      <c r="D442" s="34">
        <v>613.18619799888802</v>
      </c>
    </row>
    <row r="443" spans="1:4" x14ac:dyDescent="0.3">
      <c r="A443" s="106" t="s">
        <v>44</v>
      </c>
      <c r="B443" s="200">
        <v>45271</v>
      </c>
      <c r="C443" s="3">
        <v>614.25</v>
      </c>
      <c r="D443" s="34">
        <v>615.50498416410005</v>
      </c>
    </row>
    <row r="444" spans="1:4" x14ac:dyDescent="0.3">
      <c r="A444" s="106" t="s">
        <v>44</v>
      </c>
      <c r="B444" s="200">
        <v>45272</v>
      </c>
      <c r="C444" s="3">
        <v>612.40002441406205</v>
      </c>
      <c r="D444" s="34">
        <v>615.30667850994496</v>
      </c>
    </row>
    <row r="445" spans="1:4" x14ac:dyDescent="0.3">
      <c r="A445" s="106" t="s">
        <v>44</v>
      </c>
      <c r="B445" s="200">
        <v>45273</v>
      </c>
      <c r="C445" s="3">
        <v>619.84997558593705</v>
      </c>
      <c r="D445" s="34">
        <v>613.04450815136704</v>
      </c>
    </row>
    <row r="446" spans="1:4" x14ac:dyDescent="0.3">
      <c r="A446" s="106" t="s">
        <v>44</v>
      </c>
      <c r="B446" s="200">
        <v>45274</v>
      </c>
      <c r="C446" s="3">
        <v>623.65002441406205</v>
      </c>
      <c r="D446" s="34">
        <v>620.06723894009895</v>
      </c>
    </row>
    <row r="447" spans="1:4" x14ac:dyDescent="0.3">
      <c r="A447" s="106" t="s">
        <v>44</v>
      </c>
      <c r="B447" s="200">
        <v>45275</v>
      </c>
      <c r="C447" s="3">
        <v>648.25</v>
      </c>
      <c r="D447" s="34">
        <v>623.70006605566005</v>
      </c>
    </row>
    <row r="448" spans="1:4" x14ac:dyDescent="0.3">
      <c r="A448" s="106" t="s">
        <v>44</v>
      </c>
      <c r="B448" s="200">
        <v>45278</v>
      </c>
      <c r="C448" s="3">
        <v>648.5</v>
      </c>
      <c r="D448" s="34">
        <v>648.55537605392897</v>
      </c>
    </row>
    <row r="449" spans="1:4" x14ac:dyDescent="0.3">
      <c r="A449" s="106" t="s">
        <v>44</v>
      </c>
      <c r="B449" s="200">
        <v>45279</v>
      </c>
      <c r="C449" s="3">
        <v>655.40002441406205</v>
      </c>
      <c r="D449" s="34">
        <v>649.24538997591799</v>
      </c>
    </row>
    <row r="450" spans="1:4" x14ac:dyDescent="0.3">
      <c r="A450" s="106" t="s">
        <v>44</v>
      </c>
      <c r="B450" s="200">
        <v>45280</v>
      </c>
      <c r="C450" s="3">
        <v>636.45001220703102</v>
      </c>
      <c r="D450" s="34">
        <v>656.37697589344702</v>
      </c>
    </row>
    <row r="451" spans="1:4" x14ac:dyDescent="0.3">
      <c r="A451" s="106" t="s">
        <v>44</v>
      </c>
      <c r="B451" s="200">
        <v>45281</v>
      </c>
      <c r="C451" s="3">
        <v>643.75</v>
      </c>
      <c r="D451" s="34">
        <v>637.41663957253297</v>
      </c>
    </row>
    <row r="452" spans="1:4" x14ac:dyDescent="0.3">
      <c r="A452" s="106" t="s">
        <v>44</v>
      </c>
      <c r="B452" s="200">
        <v>45282</v>
      </c>
      <c r="C452" s="3">
        <v>636.75</v>
      </c>
      <c r="D452" s="34">
        <v>644.30168067359796</v>
      </c>
    </row>
    <row r="453" spans="1:4" x14ac:dyDescent="0.3">
      <c r="A453" s="106" t="s">
        <v>44</v>
      </c>
      <c r="B453" s="200">
        <v>45286</v>
      </c>
      <c r="C453" s="3">
        <v>638.04998779296795</v>
      </c>
      <c r="D453" s="34">
        <v>637.09015408701896</v>
      </c>
    </row>
    <row r="454" spans="1:4" x14ac:dyDescent="0.3">
      <c r="A454" s="106" t="s">
        <v>44</v>
      </c>
      <c r="B454" s="200">
        <v>45287</v>
      </c>
      <c r="C454" s="3">
        <v>648.54998779296795</v>
      </c>
      <c r="D454" s="34">
        <v>638.04260402914497</v>
      </c>
    </row>
    <row r="455" spans="1:4" x14ac:dyDescent="0.3">
      <c r="A455" s="106" t="s">
        <v>44</v>
      </c>
      <c r="B455" s="200">
        <v>45288</v>
      </c>
      <c r="C455" s="3">
        <v>651.40002441406205</v>
      </c>
      <c r="D455" s="34">
        <v>648.31905280000399</v>
      </c>
    </row>
    <row r="456" spans="1:4" x14ac:dyDescent="0.3">
      <c r="A456" s="106" t="s">
        <v>44</v>
      </c>
      <c r="B456" s="200">
        <v>45289</v>
      </c>
      <c r="C456" s="3">
        <v>642.04998779296795</v>
      </c>
      <c r="D456" s="34">
        <v>651.29566191976403</v>
      </c>
    </row>
    <row r="457" spans="1:4" x14ac:dyDescent="0.3">
      <c r="A457" s="106" t="s">
        <v>44</v>
      </c>
      <c r="B457" s="200">
        <v>45292</v>
      </c>
      <c r="C457" s="3">
        <v>641.34997558593705</v>
      </c>
      <c r="D457" s="34">
        <v>642.12449531678897</v>
      </c>
    </row>
    <row r="458" spans="1:4" x14ac:dyDescent="0.3">
      <c r="A458" s="106" t="s">
        <v>44</v>
      </c>
      <c r="B458" s="200">
        <v>45293</v>
      </c>
      <c r="C458" s="3">
        <v>639.45001220703102</v>
      </c>
      <c r="D458" s="34">
        <v>641.32597579970195</v>
      </c>
    </row>
    <row r="459" spans="1:4" x14ac:dyDescent="0.3">
      <c r="A459" s="106" t="s">
        <v>44</v>
      </c>
      <c r="B459" s="200">
        <v>45294</v>
      </c>
      <c r="C459" s="3">
        <v>643.45001220703102</v>
      </c>
      <c r="D459" s="34">
        <v>639.35656825664501</v>
      </c>
    </row>
    <row r="460" spans="1:4" x14ac:dyDescent="0.3">
      <c r="A460" s="106" t="s">
        <v>44</v>
      </c>
      <c r="B460" s="200">
        <v>45295</v>
      </c>
      <c r="C460" s="3">
        <v>642.75</v>
      </c>
      <c r="D460" s="34">
        <v>643.26067770516499</v>
      </c>
    </row>
    <row r="461" spans="1:4" x14ac:dyDescent="0.3">
      <c r="A461" s="106" t="s">
        <v>44</v>
      </c>
      <c r="B461" s="200">
        <v>45296</v>
      </c>
      <c r="C461" s="3">
        <v>641.95001220703102</v>
      </c>
      <c r="D461" s="34">
        <v>642.62624708312205</v>
      </c>
    </row>
    <row r="462" spans="1:4" x14ac:dyDescent="0.3">
      <c r="A462" s="106" t="s">
        <v>44</v>
      </c>
      <c r="B462" s="200">
        <v>45299</v>
      </c>
      <c r="C462" s="3">
        <v>627</v>
      </c>
      <c r="D462" s="34">
        <v>641.87521976585106</v>
      </c>
    </row>
    <row r="463" spans="1:4" x14ac:dyDescent="0.3">
      <c r="A463" s="106" t="s">
        <v>44</v>
      </c>
      <c r="B463" s="200">
        <v>45300</v>
      </c>
      <c r="C463" s="3">
        <v>625.40002441406205</v>
      </c>
      <c r="D463" s="34">
        <v>627.01705513909098</v>
      </c>
    </row>
    <row r="464" spans="1:4" x14ac:dyDescent="0.3">
      <c r="A464" s="106" t="s">
        <v>44</v>
      </c>
      <c r="B464" s="200">
        <v>45301</v>
      </c>
      <c r="C464" s="3">
        <v>621.75</v>
      </c>
      <c r="D464" s="34">
        <v>625.11841927278101</v>
      </c>
    </row>
    <row r="465" spans="1:4" x14ac:dyDescent="0.3">
      <c r="A465" s="106" t="s">
        <v>44</v>
      </c>
      <c r="B465" s="200">
        <v>45302</v>
      </c>
      <c r="C465" s="3">
        <v>620.20001220703102</v>
      </c>
      <c r="D465" s="34">
        <v>621.28899797746794</v>
      </c>
    </row>
    <row r="466" spans="1:4" x14ac:dyDescent="0.3">
      <c r="A466" s="106" t="s">
        <v>44</v>
      </c>
      <c r="B466" s="200">
        <v>45303</v>
      </c>
      <c r="C466" s="3">
        <v>633.59997558593705</v>
      </c>
      <c r="D466" s="34">
        <v>619.61102264301201</v>
      </c>
    </row>
    <row r="467" spans="1:4" x14ac:dyDescent="0.3">
      <c r="A467" s="106" t="s">
        <v>44</v>
      </c>
      <c r="B467" s="200">
        <v>45306</v>
      </c>
      <c r="C467" s="3">
        <v>640.09997558593705</v>
      </c>
      <c r="D467" s="34">
        <v>632.93975830922102</v>
      </c>
    </row>
    <row r="468" spans="1:4" x14ac:dyDescent="0.3">
      <c r="A468" s="106" t="s">
        <v>44</v>
      </c>
      <c r="B468" s="200">
        <v>45307</v>
      </c>
      <c r="C468" s="3">
        <v>636.90002441406205</v>
      </c>
      <c r="D468" s="34">
        <v>639.78313931531204</v>
      </c>
    </row>
    <row r="469" spans="1:4" x14ac:dyDescent="0.3">
      <c r="A469" s="106" t="s">
        <v>44</v>
      </c>
      <c r="B469" s="200">
        <v>45308</v>
      </c>
      <c r="C469" s="3">
        <v>626</v>
      </c>
      <c r="D469" s="34">
        <v>636.98434571136795</v>
      </c>
    </row>
    <row r="470" spans="1:4" x14ac:dyDescent="0.3">
      <c r="A470" s="106" t="s">
        <v>44</v>
      </c>
      <c r="B470" s="200">
        <v>45309</v>
      </c>
      <c r="C470" s="3">
        <v>628.29998779296795</v>
      </c>
      <c r="D470" s="34">
        <v>626.29868465204504</v>
      </c>
    </row>
    <row r="471" spans="1:4" x14ac:dyDescent="0.3">
      <c r="A471" s="106" t="s">
        <v>44</v>
      </c>
      <c r="B471" s="200">
        <v>45310</v>
      </c>
      <c r="C471" s="3">
        <v>627.75</v>
      </c>
      <c r="D471" s="34">
        <v>628.47028661566401</v>
      </c>
    </row>
    <row r="472" spans="1:4" x14ac:dyDescent="0.3">
      <c r="A472" s="106" t="s">
        <v>44</v>
      </c>
      <c r="B472" s="200">
        <v>45314</v>
      </c>
      <c r="C472" s="3">
        <v>605.09997558593705</v>
      </c>
      <c r="D472" s="34">
        <v>627.85604822815299</v>
      </c>
    </row>
    <row r="473" spans="1:4" x14ac:dyDescent="0.3">
      <c r="A473" s="106" t="s">
        <v>44</v>
      </c>
      <c r="B473" s="200">
        <v>45315</v>
      </c>
      <c r="C473" s="3">
        <v>618.29998779296795</v>
      </c>
      <c r="D473" s="34">
        <v>605.16937323775699</v>
      </c>
    </row>
    <row r="474" spans="1:4" x14ac:dyDescent="0.3">
      <c r="A474" s="106" t="s">
        <v>44</v>
      </c>
      <c r="B474" s="200">
        <v>45316</v>
      </c>
      <c r="C474" s="3">
        <v>612.75</v>
      </c>
      <c r="D474" s="34">
        <v>617.85494146143401</v>
      </c>
    </row>
    <row r="475" spans="1:4" x14ac:dyDescent="0.3">
      <c r="A475" s="106" t="s">
        <v>44</v>
      </c>
      <c r="B475" s="200">
        <v>45320</v>
      </c>
      <c r="C475" s="3">
        <v>622.95001220703102</v>
      </c>
      <c r="D475" s="34">
        <v>612.31424648873099</v>
      </c>
    </row>
    <row r="476" spans="1:4" x14ac:dyDescent="0.3">
      <c r="A476" s="106" t="s">
        <v>44</v>
      </c>
      <c r="B476" s="200">
        <v>45321</v>
      </c>
      <c r="C476" s="3">
        <v>626.75</v>
      </c>
      <c r="D476" s="34">
        <v>622.40051356719005</v>
      </c>
    </row>
    <row r="477" spans="1:4" x14ac:dyDescent="0.3">
      <c r="A477" s="106" t="s">
        <v>44</v>
      </c>
      <c r="B477" s="200">
        <v>45322</v>
      </c>
      <c r="C477" s="3">
        <v>640.5</v>
      </c>
      <c r="D477" s="34">
        <v>626.43071966858702</v>
      </c>
    </row>
    <row r="478" spans="1:4" x14ac:dyDescent="0.3">
      <c r="A478" s="106" t="s">
        <v>44</v>
      </c>
      <c r="B478" s="200">
        <v>45323</v>
      </c>
      <c r="C478" s="3">
        <v>647.65002441406205</v>
      </c>
      <c r="D478" s="34">
        <v>640.41790690106495</v>
      </c>
    </row>
    <row r="479" spans="1:4" x14ac:dyDescent="0.3">
      <c r="A479" s="106" t="s">
        <v>44</v>
      </c>
      <c r="B479" s="200">
        <v>45324</v>
      </c>
      <c r="C479" s="3">
        <v>649.65002441406205</v>
      </c>
      <c r="D479" s="34">
        <v>648.00989658293202</v>
      </c>
    </row>
    <row r="480" spans="1:4" x14ac:dyDescent="0.3">
      <c r="A480" s="106" t="s">
        <v>44</v>
      </c>
      <c r="B480" s="200">
        <v>45327</v>
      </c>
      <c r="C480" s="3">
        <v>642.95001220703102</v>
      </c>
      <c r="D480" s="34">
        <v>650.36979538114497</v>
      </c>
    </row>
    <row r="481" spans="1:4" x14ac:dyDescent="0.3">
      <c r="A481" s="106" t="s">
        <v>44</v>
      </c>
      <c r="B481" s="200">
        <v>45328</v>
      </c>
      <c r="C481" s="3">
        <v>650.25</v>
      </c>
      <c r="D481" s="34">
        <v>643.82482696989996</v>
      </c>
    </row>
    <row r="482" spans="1:4" x14ac:dyDescent="0.3">
      <c r="A482" s="106" t="s">
        <v>44</v>
      </c>
      <c r="B482" s="200">
        <v>45329</v>
      </c>
      <c r="C482" s="3">
        <v>675.25</v>
      </c>
      <c r="D482" s="34">
        <v>651.00654006756895</v>
      </c>
    </row>
    <row r="483" spans="1:4" x14ac:dyDescent="0.3">
      <c r="A483" s="106" t="s">
        <v>44</v>
      </c>
      <c r="B483" s="200">
        <v>45330</v>
      </c>
      <c r="C483" s="3">
        <v>699.54998779296795</v>
      </c>
      <c r="D483" s="34">
        <v>675.92318728708506</v>
      </c>
    </row>
    <row r="484" spans="1:4" x14ac:dyDescent="0.3">
      <c r="A484" s="106" t="s">
        <v>44</v>
      </c>
      <c r="B484" s="200">
        <v>45331</v>
      </c>
      <c r="C484" s="3">
        <v>725.25</v>
      </c>
      <c r="D484" s="34">
        <v>700.74530428078003</v>
      </c>
    </row>
    <row r="485" spans="1:4" x14ac:dyDescent="0.3">
      <c r="A485" s="106" t="s">
        <v>44</v>
      </c>
      <c r="B485" s="200">
        <v>45334</v>
      </c>
      <c r="C485" s="3">
        <v>707.90002441406205</v>
      </c>
      <c r="D485" s="34">
        <v>727.48460230672799</v>
      </c>
    </row>
    <row r="486" spans="1:4" x14ac:dyDescent="0.3">
      <c r="A486" s="106" t="s">
        <v>44</v>
      </c>
      <c r="B486" s="200">
        <v>45335</v>
      </c>
      <c r="C486" s="3">
        <v>713.45001220703102</v>
      </c>
      <c r="D486" s="34">
        <v>710.15943144737196</v>
      </c>
    </row>
    <row r="487" spans="1:4" x14ac:dyDescent="0.3">
      <c r="A487" s="106" t="s">
        <v>44</v>
      </c>
      <c r="B487" s="200">
        <v>45336</v>
      </c>
      <c r="C487" s="3">
        <v>743.40002441406205</v>
      </c>
      <c r="D487" s="34">
        <v>715.56321766479095</v>
      </c>
    </row>
    <row r="488" spans="1:4" x14ac:dyDescent="0.3">
      <c r="A488" s="106" t="s">
        <v>44</v>
      </c>
      <c r="B488" s="200">
        <v>45337</v>
      </c>
      <c r="C488" s="3">
        <v>761.70001220703102</v>
      </c>
      <c r="D488" s="34">
        <v>745.56015546662695</v>
      </c>
    </row>
    <row r="489" spans="1:4" x14ac:dyDescent="0.3">
      <c r="A489" s="106" t="s">
        <v>44</v>
      </c>
      <c r="B489" s="200">
        <v>45338</v>
      </c>
      <c r="C489" s="3">
        <v>754.70001220703102</v>
      </c>
      <c r="D489" s="34">
        <v>763.33141658270904</v>
      </c>
    </row>
    <row r="490" spans="1:4" x14ac:dyDescent="0.3">
      <c r="A490" s="106" t="s">
        <v>44</v>
      </c>
      <c r="B490" s="200">
        <v>45341</v>
      </c>
      <c r="C490" s="3">
        <v>759.25</v>
      </c>
      <c r="D490" s="34">
        <v>757.29241392610299</v>
      </c>
    </row>
    <row r="491" spans="1:4" x14ac:dyDescent="0.3">
      <c r="A491" s="106" t="s">
        <v>44</v>
      </c>
      <c r="B491" s="200">
        <v>45342</v>
      </c>
      <c r="C491" s="3">
        <v>760.09997558593705</v>
      </c>
      <c r="D491" s="34">
        <v>761.55049292948104</v>
      </c>
    </row>
    <row r="492" spans="1:4" x14ac:dyDescent="0.3">
      <c r="A492" s="106" t="s">
        <v>44</v>
      </c>
      <c r="B492" s="200">
        <v>45343</v>
      </c>
      <c r="C492" s="3">
        <v>771.5</v>
      </c>
      <c r="D492" s="34">
        <v>761.96203002913796</v>
      </c>
    </row>
    <row r="493" spans="1:4" x14ac:dyDescent="0.3">
      <c r="A493" s="106" t="s">
        <v>44</v>
      </c>
      <c r="B493" s="200">
        <v>45344</v>
      </c>
      <c r="C493" s="3">
        <v>765.90002441406205</v>
      </c>
      <c r="D493" s="34">
        <v>773.07656096452001</v>
      </c>
    </row>
    <row r="494" spans="1:4" x14ac:dyDescent="0.3">
      <c r="A494" s="106" t="s">
        <v>44</v>
      </c>
      <c r="B494" s="200">
        <v>45345</v>
      </c>
      <c r="C494" s="3">
        <v>759.04998779296795</v>
      </c>
      <c r="D494" s="34">
        <v>767.05928003429301</v>
      </c>
    </row>
    <row r="495" spans="1:4" x14ac:dyDescent="0.3">
      <c r="A495" s="106" t="s">
        <v>44</v>
      </c>
      <c r="B495" s="200">
        <v>45348</v>
      </c>
      <c r="C495" s="3">
        <v>754.75</v>
      </c>
      <c r="D495" s="34">
        <v>759.62213671465702</v>
      </c>
    </row>
    <row r="496" spans="1:4" hidden="1" x14ac:dyDescent="0.3">
      <c r="A496" s="106" t="s">
        <v>72</v>
      </c>
      <c r="B496" s="200">
        <v>44980</v>
      </c>
      <c r="C496" s="3">
        <v>71.150001525878906</v>
      </c>
      <c r="D496" s="34">
        <v>69.930877096466702</v>
      </c>
    </row>
    <row r="497" spans="1:4" hidden="1" x14ac:dyDescent="0.3">
      <c r="A497" s="106" t="s">
        <v>72</v>
      </c>
      <c r="B497" s="200">
        <v>44981</v>
      </c>
      <c r="C497" s="3">
        <v>70.099998474121094</v>
      </c>
      <c r="D497" s="34">
        <v>70.985797452370306</v>
      </c>
    </row>
    <row r="498" spans="1:4" hidden="1" x14ac:dyDescent="0.3">
      <c r="A498" s="106" t="s">
        <v>72</v>
      </c>
      <c r="B498" s="200">
        <v>44984</v>
      </c>
      <c r="C498" s="3">
        <v>66.900001525878906</v>
      </c>
      <c r="D498" s="34">
        <v>69.922808256813795</v>
      </c>
    </row>
    <row r="499" spans="1:4" hidden="1" x14ac:dyDescent="0.3">
      <c r="A499" s="106" t="s">
        <v>72</v>
      </c>
      <c r="B499" s="200">
        <v>44985</v>
      </c>
      <c r="C499" s="3">
        <v>70.849998474121094</v>
      </c>
      <c r="D499" s="34">
        <v>66.609956422906293</v>
      </c>
    </row>
    <row r="500" spans="1:4" hidden="1" x14ac:dyDescent="0.3">
      <c r="A500" s="106" t="s">
        <v>72</v>
      </c>
      <c r="B500" s="200">
        <v>44986</v>
      </c>
      <c r="C500" s="3">
        <v>74.050003051757798</v>
      </c>
      <c r="D500" s="34">
        <v>70.804767407571703</v>
      </c>
    </row>
    <row r="501" spans="1:4" hidden="1" x14ac:dyDescent="0.3">
      <c r="A501" s="106" t="s">
        <v>72</v>
      </c>
      <c r="B501" s="200">
        <v>44987</v>
      </c>
      <c r="C501" s="3">
        <v>75.650001525878906</v>
      </c>
      <c r="D501" s="34">
        <v>74.170159342721206</v>
      </c>
    </row>
    <row r="502" spans="1:4" hidden="1" x14ac:dyDescent="0.3">
      <c r="A502" s="106" t="s">
        <v>72</v>
      </c>
      <c r="B502" s="200">
        <v>44988</v>
      </c>
      <c r="C502" s="3">
        <v>80.300003051757798</v>
      </c>
      <c r="D502" s="34">
        <v>75.823993694336195</v>
      </c>
    </row>
    <row r="503" spans="1:4" hidden="1" x14ac:dyDescent="0.3">
      <c r="A503" s="106" t="s">
        <v>72</v>
      </c>
      <c r="B503" s="200">
        <v>44991</v>
      </c>
      <c r="C503" s="3">
        <v>81.150001525878906</v>
      </c>
      <c r="D503" s="34">
        <v>80.682574885889807</v>
      </c>
    </row>
    <row r="504" spans="1:4" hidden="1" x14ac:dyDescent="0.3">
      <c r="A504" s="106" t="s">
        <v>72</v>
      </c>
      <c r="B504" s="200">
        <v>44993</v>
      </c>
      <c r="C504" s="3">
        <v>79.949996948242102</v>
      </c>
      <c r="D504" s="34">
        <v>81.472953651146398</v>
      </c>
    </row>
    <row r="505" spans="1:4" hidden="1" x14ac:dyDescent="0.3">
      <c r="A505" s="106" t="s">
        <v>72</v>
      </c>
      <c r="B505" s="200">
        <v>44994</v>
      </c>
      <c r="C505" s="3">
        <v>79.349998474121094</v>
      </c>
      <c r="D505" s="34">
        <v>80.117558997123993</v>
      </c>
    </row>
    <row r="506" spans="1:4" hidden="1" x14ac:dyDescent="0.3">
      <c r="A506" s="106" t="s">
        <v>72</v>
      </c>
      <c r="B506" s="200">
        <v>44995</v>
      </c>
      <c r="C506" s="3">
        <v>76.25</v>
      </c>
      <c r="D506" s="34">
        <v>79.438420297668799</v>
      </c>
    </row>
    <row r="507" spans="1:4" hidden="1" x14ac:dyDescent="0.3">
      <c r="A507" s="106" t="s">
        <v>72</v>
      </c>
      <c r="B507" s="200">
        <v>44998</v>
      </c>
      <c r="C507" s="3">
        <v>75.25</v>
      </c>
      <c r="D507" s="34">
        <v>76.137483716445303</v>
      </c>
    </row>
    <row r="508" spans="1:4" hidden="1" x14ac:dyDescent="0.3">
      <c r="A508" s="106" t="s">
        <v>72</v>
      </c>
      <c r="B508" s="200">
        <v>44999</v>
      </c>
      <c r="C508" s="3">
        <v>70.849998474121094</v>
      </c>
      <c r="D508" s="34">
        <v>75.112898916972199</v>
      </c>
    </row>
    <row r="509" spans="1:4" hidden="1" x14ac:dyDescent="0.3">
      <c r="A509" s="106" t="s">
        <v>72</v>
      </c>
      <c r="B509" s="200">
        <v>45000</v>
      </c>
      <c r="C509" s="3">
        <v>69.800003051757798</v>
      </c>
      <c r="D509" s="34">
        <v>70.491715724075604</v>
      </c>
    </row>
    <row r="510" spans="1:4" hidden="1" x14ac:dyDescent="0.3">
      <c r="A510" s="106" t="s">
        <v>72</v>
      </c>
      <c r="B510" s="200">
        <v>45001</v>
      </c>
      <c r="C510" s="3">
        <v>71.400001525878906</v>
      </c>
      <c r="D510" s="34">
        <v>69.513382045979199</v>
      </c>
    </row>
    <row r="511" spans="1:4" hidden="1" x14ac:dyDescent="0.3">
      <c r="A511" s="106" t="s">
        <v>72</v>
      </c>
      <c r="B511" s="200">
        <v>45002</v>
      </c>
      <c r="C511" s="3">
        <v>74.550003051757798</v>
      </c>
      <c r="D511" s="34">
        <v>71.327782985849495</v>
      </c>
    </row>
    <row r="512" spans="1:4" hidden="1" x14ac:dyDescent="0.3">
      <c r="A512" s="106" t="s">
        <v>72</v>
      </c>
      <c r="B512" s="200">
        <v>45005</v>
      </c>
      <c r="C512" s="3">
        <v>72.449996948242102</v>
      </c>
      <c r="D512" s="34">
        <v>74.745983349748897</v>
      </c>
    </row>
    <row r="513" spans="1:4" hidden="1" x14ac:dyDescent="0.3">
      <c r="A513" s="106" t="s">
        <v>72</v>
      </c>
      <c r="B513" s="200">
        <v>45006</v>
      </c>
      <c r="C513" s="3">
        <v>73.449996948242102</v>
      </c>
      <c r="D513" s="34">
        <v>72.413276397048193</v>
      </c>
    </row>
    <row r="514" spans="1:4" hidden="1" x14ac:dyDescent="0.3">
      <c r="A514" s="106" t="s">
        <v>72</v>
      </c>
      <c r="B514" s="200">
        <v>45007</v>
      </c>
      <c r="C514" s="3">
        <v>74.650001525878906</v>
      </c>
      <c r="D514" s="34">
        <v>73.488096529781302</v>
      </c>
    </row>
    <row r="515" spans="1:4" hidden="1" x14ac:dyDescent="0.3">
      <c r="A515" s="106" t="s">
        <v>72</v>
      </c>
      <c r="B515" s="200">
        <v>45008</v>
      </c>
      <c r="C515" s="3">
        <v>73.400001525878906</v>
      </c>
      <c r="D515" s="34">
        <v>74.744532533419999</v>
      </c>
    </row>
    <row r="516" spans="1:4" hidden="1" x14ac:dyDescent="0.3">
      <c r="A516" s="106" t="s">
        <v>72</v>
      </c>
      <c r="B516" s="200">
        <v>45009</v>
      </c>
      <c r="C516" s="3">
        <v>70.349998474121094</v>
      </c>
      <c r="D516" s="34">
        <v>73.380260017664099</v>
      </c>
    </row>
    <row r="517" spans="1:4" hidden="1" x14ac:dyDescent="0.3">
      <c r="A517" s="106" t="s">
        <v>72</v>
      </c>
      <c r="B517" s="200">
        <v>45012</v>
      </c>
      <c r="C517" s="3">
        <v>69.050003051757798</v>
      </c>
      <c r="D517" s="34">
        <v>70.150931752576298</v>
      </c>
    </row>
    <row r="518" spans="1:4" hidden="1" x14ac:dyDescent="0.3">
      <c r="A518" s="106" t="s">
        <v>72</v>
      </c>
      <c r="B518" s="200">
        <v>45013</v>
      </c>
      <c r="C518" s="3">
        <v>71.550003051757798</v>
      </c>
      <c r="D518" s="34">
        <v>68.858769224002501</v>
      </c>
    </row>
    <row r="519" spans="1:4" hidden="1" x14ac:dyDescent="0.3">
      <c r="A519" s="106" t="s">
        <v>72</v>
      </c>
      <c r="B519" s="200">
        <v>45014</v>
      </c>
      <c r="C519" s="3">
        <v>76.900001525878906</v>
      </c>
      <c r="D519" s="34">
        <v>71.606154470656804</v>
      </c>
    </row>
    <row r="520" spans="1:4" hidden="1" x14ac:dyDescent="0.3">
      <c r="A520" s="106" t="s">
        <v>72</v>
      </c>
      <c r="B520" s="200">
        <v>45016</v>
      </c>
      <c r="C520" s="3">
        <v>74.650001525878906</v>
      </c>
      <c r="D520" s="34">
        <v>77.314987666655099</v>
      </c>
    </row>
    <row r="521" spans="1:4" hidden="1" x14ac:dyDescent="0.3">
      <c r="A521" s="106" t="s">
        <v>72</v>
      </c>
      <c r="B521" s="200">
        <v>45019</v>
      </c>
      <c r="C521" s="3">
        <v>75.949996948242102</v>
      </c>
      <c r="D521" s="34">
        <v>74.664369599738507</v>
      </c>
    </row>
    <row r="522" spans="1:4" hidden="1" x14ac:dyDescent="0.3">
      <c r="A522" s="106" t="s">
        <v>72</v>
      </c>
      <c r="B522" s="200">
        <v>45021</v>
      </c>
      <c r="C522" s="3">
        <v>77.449996948242102</v>
      </c>
      <c r="D522" s="34">
        <v>76.047166076737597</v>
      </c>
    </row>
    <row r="523" spans="1:4" hidden="1" x14ac:dyDescent="0.3">
      <c r="A523" s="106" t="s">
        <v>72</v>
      </c>
      <c r="B523" s="200">
        <v>45022</v>
      </c>
      <c r="C523" s="3">
        <v>76.75</v>
      </c>
      <c r="D523" s="34">
        <v>77.593101362716396</v>
      </c>
    </row>
    <row r="524" spans="1:4" hidden="1" x14ac:dyDescent="0.3">
      <c r="A524" s="106" t="s">
        <v>72</v>
      </c>
      <c r="B524" s="200">
        <v>45026</v>
      </c>
      <c r="C524" s="3">
        <v>75.400001525878906</v>
      </c>
      <c r="D524" s="34">
        <v>76.775312225661807</v>
      </c>
    </row>
    <row r="525" spans="1:4" hidden="1" x14ac:dyDescent="0.3">
      <c r="A525" s="106" t="s">
        <v>72</v>
      </c>
      <c r="B525" s="200">
        <v>45027</v>
      </c>
      <c r="C525" s="3">
        <v>76.75</v>
      </c>
      <c r="D525" s="34">
        <v>75.321858150408602</v>
      </c>
    </row>
    <row r="526" spans="1:4" hidden="1" x14ac:dyDescent="0.3">
      <c r="A526" s="106" t="s">
        <v>72</v>
      </c>
      <c r="B526" s="200">
        <v>45028</v>
      </c>
      <c r="C526" s="3">
        <v>75.400001525878906</v>
      </c>
      <c r="D526" s="34">
        <v>76.798846837020506</v>
      </c>
    </row>
    <row r="527" spans="1:4" hidden="1" x14ac:dyDescent="0.3">
      <c r="A527" s="106" t="s">
        <v>72</v>
      </c>
      <c r="B527" s="200">
        <v>45029</v>
      </c>
      <c r="C527" s="3">
        <v>77.050003051757798</v>
      </c>
      <c r="D527" s="34">
        <v>75.341037415030698</v>
      </c>
    </row>
    <row r="528" spans="1:4" hidden="1" x14ac:dyDescent="0.3">
      <c r="A528" s="106" t="s">
        <v>72</v>
      </c>
      <c r="B528" s="200">
        <v>45033</v>
      </c>
      <c r="C528" s="3">
        <v>79.949996948242102</v>
      </c>
      <c r="D528" s="34">
        <v>77.119806821187197</v>
      </c>
    </row>
    <row r="529" spans="1:4" hidden="1" x14ac:dyDescent="0.3">
      <c r="A529" s="106" t="s">
        <v>72</v>
      </c>
      <c r="B529" s="200">
        <v>45034</v>
      </c>
      <c r="C529" s="3">
        <v>80.75</v>
      </c>
      <c r="D529" s="34">
        <v>80.165703453625397</v>
      </c>
    </row>
    <row r="530" spans="1:4" hidden="1" x14ac:dyDescent="0.3">
      <c r="A530" s="106" t="s">
        <v>72</v>
      </c>
      <c r="B530" s="200">
        <v>45035</v>
      </c>
      <c r="C530" s="3">
        <v>80.150001525878906</v>
      </c>
      <c r="D530" s="34">
        <v>80.902393127479399</v>
      </c>
    </row>
    <row r="531" spans="1:4" hidden="1" x14ac:dyDescent="0.3">
      <c r="A531" s="106" t="s">
        <v>72</v>
      </c>
      <c r="B531" s="200">
        <v>45036</v>
      </c>
      <c r="C531" s="3">
        <v>78.949996948242102</v>
      </c>
      <c r="D531" s="34">
        <v>80.180072408543396</v>
      </c>
    </row>
    <row r="532" spans="1:4" hidden="1" x14ac:dyDescent="0.3">
      <c r="A532" s="106" t="s">
        <v>72</v>
      </c>
      <c r="B532" s="200">
        <v>45037</v>
      </c>
      <c r="C532" s="3">
        <v>77.150001525878906</v>
      </c>
      <c r="D532" s="34">
        <v>78.881701576811494</v>
      </c>
    </row>
    <row r="533" spans="1:4" hidden="1" x14ac:dyDescent="0.3">
      <c r="A533" s="106" t="s">
        <v>72</v>
      </c>
      <c r="B533" s="200">
        <v>45040</v>
      </c>
      <c r="C533" s="3">
        <v>79.699996948242102</v>
      </c>
      <c r="D533" s="34">
        <v>77.002701086399199</v>
      </c>
    </row>
    <row r="534" spans="1:4" hidden="1" x14ac:dyDescent="0.3">
      <c r="A534" s="106" t="s">
        <v>72</v>
      </c>
      <c r="B534" s="200">
        <v>45041</v>
      </c>
      <c r="C534" s="3">
        <v>80.050003051757798</v>
      </c>
      <c r="D534" s="34">
        <v>79.804529130465795</v>
      </c>
    </row>
    <row r="535" spans="1:4" hidden="1" x14ac:dyDescent="0.3">
      <c r="A535" s="106" t="s">
        <v>72</v>
      </c>
      <c r="B535" s="200">
        <v>45042</v>
      </c>
      <c r="C535" s="3">
        <v>79.949996948242102</v>
      </c>
      <c r="D535" s="34">
        <v>80.115352379331199</v>
      </c>
    </row>
    <row r="536" spans="1:4" hidden="1" x14ac:dyDescent="0.3">
      <c r="A536" s="106" t="s">
        <v>72</v>
      </c>
      <c r="B536" s="200">
        <v>45043</v>
      </c>
      <c r="C536" s="3">
        <v>81.199996948242102</v>
      </c>
      <c r="D536" s="34">
        <v>79.9699623492331</v>
      </c>
    </row>
    <row r="537" spans="1:4" hidden="1" x14ac:dyDescent="0.3">
      <c r="A537" s="106" t="s">
        <v>72</v>
      </c>
      <c r="B537" s="200">
        <v>45044</v>
      </c>
      <c r="C537" s="3">
        <v>84</v>
      </c>
      <c r="D537" s="34">
        <v>81.288644293568396</v>
      </c>
    </row>
    <row r="538" spans="1:4" hidden="1" x14ac:dyDescent="0.3">
      <c r="A538" s="106" t="s">
        <v>72</v>
      </c>
      <c r="B538" s="200">
        <v>45048</v>
      </c>
      <c r="C538" s="3">
        <v>84.699996948242102</v>
      </c>
      <c r="D538" s="34">
        <v>84.218699991918101</v>
      </c>
    </row>
    <row r="539" spans="1:4" hidden="1" x14ac:dyDescent="0.3">
      <c r="A539" s="106" t="s">
        <v>72</v>
      </c>
      <c r="B539" s="200">
        <v>45049</v>
      </c>
      <c r="C539" s="3">
        <v>83.650001525878906</v>
      </c>
      <c r="D539" s="34">
        <v>84.836474103789698</v>
      </c>
    </row>
    <row r="540" spans="1:4" hidden="1" x14ac:dyDescent="0.3">
      <c r="A540" s="106" t="s">
        <v>72</v>
      </c>
      <c r="B540" s="200">
        <v>45050</v>
      </c>
      <c r="C540" s="3">
        <v>86.349998474121094</v>
      </c>
      <c r="D540" s="34">
        <v>83.632333629232306</v>
      </c>
    </row>
    <row r="541" spans="1:4" hidden="1" x14ac:dyDescent="0.3">
      <c r="A541" s="106" t="s">
        <v>72</v>
      </c>
      <c r="B541" s="200">
        <v>45051</v>
      </c>
      <c r="C541" s="3">
        <v>86.199996948242102</v>
      </c>
      <c r="D541" s="34">
        <v>86.519691703561193</v>
      </c>
    </row>
    <row r="542" spans="1:4" hidden="1" x14ac:dyDescent="0.3">
      <c r="A542" s="106" t="s">
        <v>72</v>
      </c>
      <c r="B542" s="200">
        <v>45054</v>
      </c>
      <c r="C542" s="3">
        <v>81.150001525878906</v>
      </c>
      <c r="D542" s="34">
        <v>86.272927557708101</v>
      </c>
    </row>
    <row r="543" spans="1:4" hidden="1" x14ac:dyDescent="0.3">
      <c r="A543" s="106" t="s">
        <v>72</v>
      </c>
      <c r="B543" s="200">
        <v>45055</v>
      </c>
      <c r="C543" s="3">
        <v>79.050003051757798</v>
      </c>
      <c r="D543" s="34">
        <v>80.842888296203398</v>
      </c>
    </row>
    <row r="544" spans="1:4" hidden="1" x14ac:dyDescent="0.3">
      <c r="A544" s="106" t="s">
        <v>72</v>
      </c>
      <c r="B544" s="200">
        <v>45056</v>
      </c>
      <c r="C544" s="3">
        <v>78.099998474121094</v>
      </c>
      <c r="D544" s="34">
        <v>78.796921393297694</v>
      </c>
    </row>
    <row r="545" spans="1:4" hidden="1" x14ac:dyDescent="0.3">
      <c r="A545" s="106" t="s">
        <v>72</v>
      </c>
      <c r="B545" s="200">
        <v>45057</v>
      </c>
      <c r="C545" s="3">
        <v>78.25</v>
      </c>
      <c r="D545" s="34">
        <v>77.946357213845204</v>
      </c>
    </row>
    <row r="546" spans="1:4" hidden="1" x14ac:dyDescent="0.3">
      <c r="A546" s="106" t="s">
        <v>72</v>
      </c>
      <c r="B546" s="200">
        <v>45058</v>
      </c>
      <c r="C546" s="3">
        <v>77.5</v>
      </c>
      <c r="D546" s="34">
        <v>78.208415774164905</v>
      </c>
    </row>
    <row r="547" spans="1:4" hidden="1" x14ac:dyDescent="0.3">
      <c r="A547" s="106" t="s">
        <v>72</v>
      </c>
      <c r="B547" s="200">
        <v>45061</v>
      </c>
      <c r="C547" s="3">
        <v>78.449996948242102</v>
      </c>
      <c r="D547" s="34">
        <v>77.433337338146401</v>
      </c>
    </row>
    <row r="548" spans="1:4" hidden="1" x14ac:dyDescent="0.3">
      <c r="A548" s="106" t="s">
        <v>72</v>
      </c>
      <c r="B548" s="200">
        <v>45062</v>
      </c>
      <c r="C548" s="3">
        <v>77.099998474121094</v>
      </c>
      <c r="D548" s="34">
        <v>78.491818174449804</v>
      </c>
    </row>
    <row r="549" spans="1:4" hidden="1" x14ac:dyDescent="0.3">
      <c r="A549" s="106" t="s">
        <v>72</v>
      </c>
      <c r="B549" s="200">
        <v>45063</v>
      </c>
      <c r="C549" s="3">
        <v>76.550003051757798</v>
      </c>
      <c r="D549" s="34">
        <v>77.023422824192707</v>
      </c>
    </row>
    <row r="550" spans="1:4" hidden="1" x14ac:dyDescent="0.3">
      <c r="A550" s="106" t="s">
        <v>72</v>
      </c>
      <c r="B550" s="200">
        <v>45064</v>
      </c>
      <c r="C550" s="3">
        <v>76.349998474121094</v>
      </c>
      <c r="D550" s="34">
        <v>76.485495614728293</v>
      </c>
    </row>
    <row r="551" spans="1:4" hidden="1" x14ac:dyDescent="0.3">
      <c r="A551" s="106" t="s">
        <v>72</v>
      </c>
      <c r="B551" s="200">
        <v>45065</v>
      </c>
      <c r="C551" s="3">
        <v>75.699996948242102</v>
      </c>
      <c r="D551" s="34">
        <v>76.313413522025002</v>
      </c>
    </row>
    <row r="552" spans="1:4" hidden="1" x14ac:dyDescent="0.3">
      <c r="A552" s="106" t="s">
        <v>72</v>
      </c>
      <c r="B552" s="200">
        <v>45068</v>
      </c>
      <c r="C552" s="3">
        <v>75.300003051757798</v>
      </c>
      <c r="D552" s="34">
        <v>75.642861095771906</v>
      </c>
    </row>
    <row r="553" spans="1:4" hidden="1" x14ac:dyDescent="0.3">
      <c r="A553" s="106" t="s">
        <v>72</v>
      </c>
      <c r="B553" s="200">
        <v>45069</v>
      </c>
      <c r="C553" s="3">
        <v>74.699996948242102</v>
      </c>
      <c r="D553" s="34">
        <v>75.252314255508495</v>
      </c>
    </row>
    <row r="554" spans="1:4" hidden="1" x14ac:dyDescent="0.3">
      <c r="A554" s="106" t="s">
        <v>72</v>
      </c>
      <c r="B554" s="200">
        <v>45070</v>
      </c>
      <c r="C554" s="3">
        <v>73.550003051757798</v>
      </c>
      <c r="D554" s="34">
        <v>74.642082911593405</v>
      </c>
    </row>
    <row r="555" spans="1:4" hidden="1" x14ac:dyDescent="0.3">
      <c r="A555" s="106" t="s">
        <v>72</v>
      </c>
      <c r="B555" s="200">
        <v>45071</v>
      </c>
      <c r="C555" s="3">
        <v>72.5</v>
      </c>
      <c r="D555" s="34">
        <v>73.450878363790594</v>
      </c>
    </row>
    <row r="556" spans="1:4" hidden="1" x14ac:dyDescent="0.3">
      <c r="A556" s="106" t="s">
        <v>72</v>
      </c>
      <c r="B556" s="200">
        <v>45072</v>
      </c>
      <c r="C556" s="3">
        <v>74.550003051757798</v>
      </c>
      <c r="D556" s="34">
        <v>72.391954489377298</v>
      </c>
    </row>
    <row r="557" spans="1:4" hidden="1" x14ac:dyDescent="0.3">
      <c r="A557" s="106" t="s">
        <v>72</v>
      </c>
      <c r="B557" s="200">
        <v>45075</v>
      </c>
      <c r="C557" s="3">
        <v>75.150001525878906</v>
      </c>
      <c r="D557" s="34">
        <v>74.650229834487504</v>
      </c>
    </row>
    <row r="558" spans="1:4" hidden="1" x14ac:dyDescent="0.3">
      <c r="A558" s="106" t="s">
        <v>72</v>
      </c>
      <c r="B558" s="200">
        <v>45076</v>
      </c>
      <c r="C558" s="3">
        <v>74.849998474121094</v>
      </c>
      <c r="D558" s="34">
        <v>75.226540328963694</v>
      </c>
    </row>
    <row r="559" spans="1:4" hidden="1" x14ac:dyDescent="0.3">
      <c r="A559" s="106" t="s">
        <v>72</v>
      </c>
      <c r="B559" s="200">
        <v>45077</v>
      </c>
      <c r="C559" s="3">
        <v>73.75</v>
      </c>
      <c r="D559" s="34">
        <v>74.856507207293006</v>
      </c>
    </row>
    <row r="560" spans="1:4" hidden="1" x14ac:dyDescent="0.3">
      <c r="A560" s="106" t="s">
        <v>72</v>
      </c>
      <c r="B560" s="200">
        <v>45078</v>
      </c>
      <c r="C560" s="3">
        <v>74.5</v>
      </c>
      <c r="D560" s="34">
        <v>73.677264340058201</v>
      </c>
    </row>
    <row r="561" spans="1:4" hidden="1" x14ac:dyDescent="0.3">
      <c r="A561" s="106" t="s">
        <v>72</v>
      </c>
      <c r="B561" s="200">
        <v>45079</v>
      </c>
      <c r="C561" s="3">
        <v>74.599998474121094</v>
      </c>
      <c r="D561" s="34">
        <v>74.525558704842098</v>
      </c>
    </row>
    <row r="562" spans="1:4" hidden="1" x14ac:dyDescent="0.3">
      <c r="A562" s="106" t="s">
        <v>72</v>
      </c>
      <c r="B562" s="200">
        <v>45082</v>
      </c>
      <c r="C562" s="3">
        <v>74.25</v>
      </c>
      <c r="D562" s="34">
        <v>74.615673235037605</v>
      </c>
    </row>
    <row r="563" spans="1:4" hidden="1" x14ac:dyDescent="0.3">
      <c r="A563" s="106" t="s">
        <v>72</v>
      </c>
      <c r="B563" s="200">
        <v>45083</v>
      </c>
      <c r="C563" s="3">
        <v>74.050003051757798</v>
      </c>
      <c r="D563" s="34">
        <v>74.231782228566601</v>
      </c>
    </row>
    <row r="564" spans="1:4" hidden="1" x14ac:dyDescent="0.3">
      <c r="A564" s="106" t="s">
        <v>72</v>
      </c>
      <c r="B564" s="200">
        <v>45084</v>
      </c>
      <c r="C564" s="3">
        <v>74.199996948242102</v>
      </c>
      <c r="D564" s="34">
        <v>74.030128316424396</v>
      </c>
    </row>
    <row r="565" spans="1:4" hidden="1" x14ac:dyDescent="0.3">
      <c r="A565" s="106" t="s">
        <v>72</v>
      </c>
      <c r="B565" s="200">
        <v>45085</v>
      </c>
      <c r="C565" s="3">
        <v>74.199996948242102</v>
      </c>
      <c r="D565" s="34">
        <v>74.203231720205395</v>
      </c>
    </row>
    <row r="566" spans="1:4" hidden="1" x14ac:dyDescent="0.3">
      <c r="A566" s="106" t="s">
        <v>72</v>
      </c>
      <c r="B566" s="200">
        <v>45086</v>
      </c>
      <c r="C566" s="3">
        <v>72.699996948242102</v>
      </c>
      <c r="D566" s="34">
        <v>74.201122231929205</v>
      </c>
    </row>
    <row r="567" spans="1:4" hidden="1" x14ac:dyDescent="0.3">
      <c r="A567" s="106" t="s">
        <v>72</v>
      </c>
      <c r="B567" s="200">
        <v>45089</v>
      </c>
      <c r="C567" s="3">
        <v>73.050003051757798</v>
      </c>
      <c r="D567" s="34">
        <v>72.598944042928295</v>
      </c>
    </row>
    <row r="568" spans="1:4" hidden="1" x14ac:dyDescent="0.3">
      <c r="A568" s="106" t="s">
        <v>72</v>
      </c>
      <c r="B568" s="200">
        <v>45090</v>
      </c>
      <c r="C568" s="3">
        <v>73.699996948242102</v>
      </c>
      <c r="D568" s="34">
        <v>73.038340163107804</v>
      </c>
    </row>
    <row r="569" spans="1:4" hidden="1" x14ac:dyDescent="0.3">
      <c r="A569" s="106" t="s">
        <v>72</v>
      </c>
      <c r="B569" s="200">
        <v>45091</v>
      </c>
      <c r="C569" s="3">
        <v>74.199996948242102</v>
      </c>
      <c r="D569" s="34">
        <v>73.740019565822493</v>
      </c>
    </row>
    <row r="570" spans="1:4" hidden="1" x14ac:dyDescent="0.3">
      <c r="A570" s="106" t="s">
        <v>72</v>
      </c>
      <c r="B570" s="200">
        <v>45092</v>
      </c>
      <c r="C570" s="3">
        <v>73.199996948242102</v>
      </c>
      <c r="D570" s="34">
        <v>74.247645285506096</v>
      </c>
    </row>
    <row r="571" spans="1:4" hidden="1" x14ac:dyDescent="0.3">
      <c r="A571" s="106" t="s">
        <v>72</v>
      </c>
      <c r="B571" s="200">
        <v>45093</v>
      </c>
      <c r="C571" s="3">
        <v>73.150001525878906</v>
      </c>
      <c r="D571" s="34">
        <v>73.148804093426904</v>
      </c>
    </row>
    <row r="572" spans="1:4" hidden="1" x14ac:dyDescent="0.3">
      <c r="A572" s="106" t="s">
        <v>72</v>
      </c>
      <c r="B572" s="200">
        <v>45096</v>
      </c>
      <c r="C572" s="3">
        <v>75.150001525878906</v>
      </c>
      <c r="D572" s="34">
        <v>73.129042037215797</v>
      </c>
    </row>
    <row r="573" spans="1:4" hidden="1" x14ac:dyDescent="0.3">
      <c r="A573" s="106" t="s">
        <v>72</v>
      </c>
      <c r="B573" s="200">
        <v>45097</v>
      </c>
      <c r="C573" s="3">
        <v>74.449996948242102</v>
      </c>
      <c r="D573" s="34">
        <v>75.277843113376306</v>
      </c>
    </row>
    <row r="574" spans="1:4" hidden="1" x14ac:dyDescent="0.3">
      <c r="A574" s="106" t="s">
        <v>72</v>
      </c>
      <c r="B574" s="200">
        <v>45098</v>
      </c>
      <c r="C574" s="3">
        <v>73.400001525878906</v>
      </c>
      <c r="D574" s="34">
        <v>74.446961109784695</v>
      </c>
    </row>
    <row r="575" spans="1:4" hidden="1" x14ac:dyDescent="0.3">
      <c r="A575" s="106" t="s">
        <v>72</v>
      </c>
      <c r="B575" s="200">
        <v>45099</v>
      </c>
      <c r="C575" s="3">
        <v>72.849998474121094</v>
      </c>
      <c r="D575" s="34">
        <v>73.328015390865602</v>
      </c>
    </row>
    <row r="576" spans="1:4" hidden="1" x14ac:dyDescent="0.3">
      <c r="A576" s="106" t="s">
        <v>72</v>
      </c>
      <c r="B576" s="200">
        <v>45100</v>
      </c>
      <c r="C576" s="3">
        <v>71.550003051757798</v>
      </c>
      <c r="D576" s="34">
        <v>72.788705816573199</v>
      </c>
    </row>
    <row r="577" spans="1:4" hidden="1" x14ac:dyDescent="0.3">
      <c r="A577" s="106" t="s">
        <v>72</v>
      </c>
      <c r="B577" s="200">
        <v>45103</v>
      </c>
      <c r="C577" s="3">
        <v>70.949996948242102</v>
      </c>
      <c r="D577" s="34">
        <v>71.441329225324495</v>
      </c>
    </row>
    <row r="578" spans="1:4" hidden="1" x14ac:dyDescent="0.3">
      <c r="A578" s="106" t="s">
        <v>72</v>
      </c>
      <c r="B578" s="200">
        <v>45104</v>
      </c>
      <c r="C578" s="3">
        <v>72.349998474121094</v>
      </c>
      <c r="D578" s="34">
        <v>70.872449485078505</v>
      </c>
    </row>
    <row r="579" spans="1:4" hidden="1" x14ac:dyDescent="0.3">
      <c r="A579" s="106" t="s">
        <v>72</v>
      </c>
      <c r="B579" s="200">
        <v>45105</v>
      </c>
      <c r="C579" s="3">
        <v>72.150001525878906</v>
      </c>
      <c r="D579" s="34">
        <v>72.419697922788799</v>
      </c>
    </row>
    <row r="580" spans="1:4" hidden="1" x14ac:dyDescent="0.3">
      <c r="A580" s="106" t="s">
        <v>72</v>
      </c>
      <c r="B580" s="200">
        <v>45107</v>
      </c>
      <c r="C580" s="3">
        <v>73.599998474121094</v>
      </c>
      <c r="D580" s="34">
        <v>72.159448637609898</v>
      </c>
    </row>
    <row r="581" spans="1:4" hidden="1" x14ac:dyDescent="0.3">
      <c r="A581" s="106" t="s">
        <v>72</v>
      </c>
      <c r="B581" s="200">
        <v>45110</v>
      </c>
      <c r="C581" s="3">
        <v>77.300003051757798</v>
      </c>
      <c r="D581" s="34">
        <v>73.7010526266277</v>
      </c>
    </row>
    <row r="582" spans="1:4" hidden="1" x14ac:dyDescent="0.3">
      <c r="A582" s="106" t="s">
        <v>72</v>
      </c>
      <c r="B582" s="200">
        <v>45111</v>
      </c>
      <c r="C582" s="3">
        <v>80.25</v>
      </c>
      <c r="D582" s="34">
        <v>77.588576397866703</v>
      </c>
    </row>
    <row r="583" spans="1:4" hidden="1" x14ac:dyDescent="0.3">
      <c r="A583" s="106" t="s">
        <v>72</v>
      </c>
      <c r="B583" s="200">
        <v>45112</v>
      </c>
      <c r="C583" s="3">
        <v>80.25</v>
      </c>
      <c r="D583" s="34">
        <v>80.557776864516498</v>
      </c>
    </row>
    <row r="584" spans="1:4" hidden="1" x14ac:dyDescent="0.3">
      <c r="A584" s="106" t="s">
        <v>72</v>
      </c>
      <c r="B584" s="200">
        <v>45113</v>
      </c>
      <c r="C584" s="3">
        <v>80.599998474121094</v>
      </c>
      <c r="D584" s="34">
        <v>80.348307101815905</v>
      </c>
    </row>
    <row r="585" spans="1:4" hidden="1" x14ac:dyDescent="0.3">
      <c r="A585" s="106" t="s">
        <v>72</v>
      </c>
      <c r="B585" s="200">
        <v>45114</v>
      </c>
      <c r="C585" s="3">
        <v>79.75</v>
      </c>
      <c r="D585" s="34">
        <v>80.657596959959093</v>
      </c>
    </row>
    <row r="586" spans="1:4" hidden="1" x14ac:dyDescent="0.3">
      <c r="A586" s="106" t="s">
        <v>72</v>
      </c>
      <c r="B586" s="200">
        <v>45117</v>
      </c>
      <c r="C586" s="3">
        <v>78.25</v>
      </c>
      <c r="D586" s="34">
        <v>79.707036869427299</v>
      </c>
    </row>
    <row r="587" spans="1:4" hidden="1" x14ac:dyDescent="0.3">
      <c r="A587" s="106" t="s">
        <v>72</v>
      </c>
      <c r="B587" s="200">
        <v>45118</v>
      </c>
      <c r="C587" s="3">
        <v>77.650001525878906</v>
      </c>
      <c r="D587" s="34">
        <v>78.128605940891106</v>
      </c>
    </row>
    <row r="588" spans="1:4" hidden="1" x14ac:dyDescent="0.3">
      <c r="A588" s="106" t="s">
        <v>72</v>
      </c>
      <c r="B588" s="200">
        <v>45119</v>
      </c>
      <c r="C588" s="3">
        <v>79.300003051757798</v>
      </c>
      <c r="D588" s="34">
        <v>77.569490325385303</v>
      </c>
    </row>
    <row r="589" spans="1:4" hidden="1" x14ac:dyDescent="0.3">
      <c r="A589" s="106" t="s">
        <v>72</v>
      </c>
      <c r="B589" s="200">
        <v>45120</v>
      </c>
      <c r="C589" s="3">
        <v>77.25</v>
      </c>
      <c r="D589" s="34">
        <v>79.394702645276496</v>
      </c>
    </row>
    <row r="590" spans="1:4" hidden="1" x14ac:dyDescent="0.3">
      <c r="A590" s="106" t="s">
        <v>72</v>
      </c>
      <c r="B590" s="200">
        <v>45121</v>
      </c>
      <c r="C590" s="3">
        <v>77.849998474121094</v>
      </c>
      <c r="D590" s="34">
        <v>77.133835161715993</v>
      </c>
    </row>
    <row r="591" spans="1:4" hidden="1" x14ac:dyDescent="0.3">
      <c r="A591" s="106" t="s">
        <v>72</v>
      </c>
      <c r="B591" s="200">
        <v>45124</v>
      </c>
      <c r="C591" s="3">
        <v>79.75</v>
      </c>
      <c r="D591" s="34">
        <v>77.855478383212301</v>
      </c>
    </row>
    <row r="592" spans="1:4" hidden="1" x14ac:dyDescent="0.3">
      <c r="A592" s="106" t="s">
        <v>72</v>
      </c>
      <c r="B592" s="200">
        <v>45125</v>
      </c>
      <c r="C592" s="3">
        <v>79.300003051757798</v>
      </c>
      <c r="D592" s="34">
        <v>79.886184442909595</v>
      </c>
    </row>
    <row r="593" spans="1:4" hidden="1" x14ac:dyDescent="0.3">
      <c r="A593" s="106" t="s">
        <v>72</v>
      </c>
      <c r="B593" s="200">
        <v>45126</v>
      </c>
      <c r="C593" s="3">
        <v>80.25</v>
      </c>
      <c r="D593" s="34">
        <v>79.310589339332694</v>
      </c>
    </row>
    <row r="594" spans="1:4" hidden="1" x14ac:dyDescent="0.3">
      <c r="A594" s="106" t="s">
        <v>72</v>
      </c>
      <c r="B594" s="200">
        <v>45127</v>
      </c>
      <c r="C594" s="3">
        <v>83.199996948242102</v>
      </c>
      <c r="D594" s="34">
        <v>80.320251071997205</v>
      </c>
    </row>
    <row r="595" spans="1:4" hidden="1" x14ac:dyDescent="0.3">
      <c r="A595" s="106" t="s">
        <v>72</v>
      </c>
      <c r="B595" s="200">
        <v>45128</v>
      </c>
      <c r="C595" s="3">
        <v>84.449996948242102</v>
      </c>
      <c r="D595" s="34">
        <v>83.431361164068505</v>
      </c>
    </row>
    <row r="596" spans="1:4" hidden="1" x14ac:dyDescent="0.3">
      <c r="A596" s="106" t="s">
        <v>72</v>
      </c>
      <c r="B596" s="200">
        <v>45131</v>
      </c>
      <c r="C596" s="3">
        <v>84.349998474121094</v>
      </c>
      <c r="D596" s="34">
        <v>84.613981307733198</v>
      </c>
    </row>
    <row r="597" spans="1:4" hidden="1" x14ac:dyDescent="0.3">
      <c r="A597" s="106" t="s">
        <v>72</v>
      </c>
      <c r="B597" s="200">
        <v>45132</v>
      </c>
      <c r="C597" s="3">
        <v>83.050003051757798</v>
      </c>
      <c r="D597" s="34">
        <v>84.394563890565095</v>
      </c>
    </row>
    <row r="598" spans="1:4" hidden="1" x14ac:dyDescent="0.3">
      <c r="A598" s="106" t="s">
        <v>72</v>
      </c>
      <c r="B598" s="200">
        <v>45133</v>
      </c>
      <c r="C598" s="3">
        <v>84.25</v>
      </c>
      <c r="D598" s="34">
        <v>82.969336931508806</v>
      </c>
    </row>
    <row r="599" spans="1:4" hidden="1" x14ac:dyDescent="0.3">
      <c r="A599" s="106" t="s">
        <v>72</v>
      </c>
      <c r="B599" s="200">
        <v>45134</v>
      </c>
      <c r="C599" s="3">
        <v>84.75</v>
      </c>
      <c r="D599" s="34">
        <v>84.310690597395194</v>
      </c>
    </row>
    <row r="600" spans="1:4" hidden="1" x14ac:dyDescent="0.3">
      <c r="A600" s="106" t="s">
        <v>72</v>
      </c>
      <c r="B600" s="200">
        <v>45135</v>
      </c>
      <c r="C600" s="3">
        <v>84</v>
      </c>
      <c r="D600" s="34">
        <v>84.804499227722204</v>
      </c>
    </row>
    <row r="601" spans="1:4" hidden="1" x14ac:dyDescent="0.3">
      <c r="A601" s="106" t="s">
        <v>72</v>
      </c>
      <c r="B601" s="200">
        <v>45138</v>
      </c>
      <c r="C601" s="3">
        <v>85.349998474121094</v>
      </c>
      <c r="D601" s="34">
        <v>83.963482937436297</v>
      </c>
    </row>
    <row r="602" spans="1:4" hidden="1" x14ac:dyDescent="0.3">
      <c r="A602" s="106" t="s">
        <v>72</v>
      </c>
      <c r="B602" s="200">
        <v>45139</v>
      </c>
      <c r="C602" s="3">
        <v>85.800003051757798</v>
      </c>
      <c r="D602" s="34">
        <v>85.434223362101804</v>
      </c>
    </row>
    <row r="603" spans="1:4" hidden="1" x14ac:dyDescent="0.3">
      <c r="A603" s="106" t="s">
        <v>72</v>
      </c>
      <c r="B603" s="200">
        <v>45140</v>
      </c>
      <c r="C603" s="3">
        <v>83.5</v>
      </c>
      <c r="D603" s="34">
        <v>85.858429667210302</v>
      </c>
    </row>
    <row r="604" spans="1:4" hidden="1" x14ac:dyDescent="0.3">
      <c r="A604" s="106" t="s">
        <v>72</v>
      </c>
      <c r="B604" s="200">
        <v>45141</v>
      </c>
      <c r="C604" s="3">
        <v>83.650001525878906</v>
      </c>
      <c r="D604" s="34">
        <v>83.355222064552905</v>
      </c>
    </row>
    <row r="605" spans="1:4" hidden="1" x14ac:dyDescent="0.3">
      <c r="A605" s="106" t="s">
        <v>72</v>
      </c>
      <c r="B605" s="200">
        <v>45142</v>
      </c>
      <c r="C605" s="3">
        <v>84.199996948242102</v>
      </c>
      <c r="D605" s="34">
        <v>83.615751234736706</v>
      </c>
    </row>
    <row r="606" spans="1:4" hidden="1" x14ac:dyDescent="0.3">
      <c r="A606" s="106" t="s">
        <v>72</v>
      </c>
      <c r="B606" s="200">
        <v>45145</v>
      </c>
      <c r="C606" s="3">
        <v>83.25</v>
      </c>
      <c r="D606" s="34">
        <v>84.228329156515997</v>
      </c>
    </row>
    <row r="607" spans="1:4" hidden="1" x14ac:dyDescent="0.3">
      <c r="A607" s="106" t="s">
        <v>72</v>
      </c>
      <c r="B607" s="200">
        <v>45146</v>
      </c>
      <c r="C607" s="3">
        <v>85.949996948242102</v>
      </c>
      <c r="D607" s="34">
        <v>83.191937120015695</v>
      </c>
    </row>
    <row r="608" spans="1:4" hidden="1" x14ac:dyDescent="0.3">
      <c r="A608" s="106" t="s">
        <v>72</v>
      </c>
      <c r="B608" s="200">
        <v>45147</v>
      </c>
      <c r="C608" s="3">
        <v>87.75</v>
      </c>
      <c r="D608" s="34">
        <v>86.119944571599603</v>
      </c>
    </row>
    <row r="609" spans="1:4" hidden="1" x14ac:dyDescent="0.3">
      <c r="A609" s="106" t="s">
        <v>72</v>
      </c>
      <c r="B609" s="200">
        <v>45148</v>
      </c>
      <c r="C609" s="3">
        <v>86.199996948242102</v>
      </c>
      <c r="D609" s="34">
        <v>87.930422664040805</v>
      </c>
    </row>
    <row r="610" spans="1:4" hidden="1" x14ac:dyDescent="0.3">
      <c r="A610" s="106" t="s">
        <v>72</v>
      </c>
      <c r="B610" s="200">
        <v>45149</v>
      </c>
      <c r="C610" s="3">
        <v>87.25</v>
      </c>
      <c r="D610" s="34">
        <v>86.144205145421495</v>
      </c>
    </row>
    <row r="611" spans="1:4" hidden="1" x14ac:dyDescent="0.3">
      <c r="A611" s="106" t="s">
        <v>72</v>
      </c>
      <c r="B611" s="200">
        <v>45152</v>
      </c>
      <c r="C611" s="3">
        <v>89.699996948242102</v>
      </c>
      <c r="D611" s="34">
        <v>87.306686988284795</v>
      </c>
    </row>
    <row r="612" spans="1:4" hidden="1" x14ac:dyDescent="0.3">
      <c r="A612" s="106" t="s">
        <v>72</v>
      </c>
      <c r="B612" s="200">
        <v>45154</v>
      </c>
      <c r="C612" s="3">
        <v>89.550003051757798</v>
      </c>
      <c r="D612" s="34">
        <v>89.889125770223202</v>
      </c>
    </row>
    <row r="613" spans="1:4" hidden="1" x14ac:dyDescent="0.3">
      <c r="A613" s="106" t="s">
        <v>72</v>
      </c>
      <c r="B613" s="200">
        <v>45155</v>
      </c>
      <c r="C613" s="3">
        <v>89.349998474121094</v>
      </c>
      <c r="D613" s="34">
        <v>89.598291727718305</v>
      </c>
    </row>
    <row r="614" spans="1:4" hidden="1" x14ac:dyDescent="0.3">
      <c r="A614" s="106" t="s">
        <v>72</v>
      </c>
      <c r="B614" s="200">
        <v>45156</v>
      </c>
      <c r="C614" s="3">
        <v>91.25</v>
      </c>
      <c r="D614" s="34">
        <v>89.350803124671899</v>
      </c>
    </row>
    <row r="615" spans="1:4" hidden="1" x14ac:dyDescent="0.3">
      <c r="A615" s="106" t="s">
        <v>72</v>
      </c>
      <c r="B615" s="200">
        <v>45159</v>
      </c>
      <c r="C615" s="3">
        <v>89.5</v>
      </c>
      <c r="D615" s="34">
        <v>91.382577606799501</v>
      </c>
    </row>
    <row r="616" spans="1:4" hidden="1" x14ac:dyDescent="0.3">
      <c r="A616" s="106" t="s">
        <v>72</v>
      </c>
      <c r="B616" s="200">
        <v>45160</v>
      </c>
      <c r="C616" s="3">
        <v>88.650001525878906</v>
      </c>
      <c r="D616" s="34">
        <v>89.422432017336803</v>
      </c>
    </row>
    <row r="617" spans="1:4" hidden="1" x14ac:dyDescent="0.3">
      <c r="A617" s="106" t="s">
        <v>72</v>
      </c>
      <c r="B617" s="200">
        <v>45161</v>
      </c>
      <c r="C617" s="3">
        <v>89.550003051757798</v>
      </c>
      <c r="D617" s="34">
        <v>88.566367433837399</v>
      </c>
    </row>
    <row r="618" spans="1:4" hidden="1" x14ac:dyDescent="0.3">
      <c r="A618" s="106" t="s">
        <v>72</v>
      </c>
      <c r="B618" s="200">
        <v>45162</v>
      </c>
      <c r="C618" s="3">
        <v>87.449996948242102</v>
      </c>
      <c r="D618" s="34">
        <v>89.585568948857798</v>
      </c>
    </row>
    <row r="619" spans="1:4" hidden="1" x14ac:dyDescent="0.3">
      <c r="A619" s="106" t="s">
        <v>72</v>
      </c>
      <c r="B619" s="200">
        <v>45163</v>
      </c>
      <c r="C619" s="3">
        <v>86.150001525878906</v>
      </c>
      <c r="D619" s="34">
        <v>87.318250902665795</v>
      </c>
    </row>
    <row r="620" spans="1:4" hidden="1" x14ac:dyDescent="0.3">
      <c r="A620" s="106" t="s">
        <v>72</v>
      </c>
      <c r="B620" s="200">
        <v>45166</v>
      </c>
      <c r="C620" s="3">
        <v>86.900001525878906</v>
      </c>
      <c r="D620" s="34">
        <v>86.017472415981999</v>
      </c>
    </row>
    <row r="621" spans="1:4" hidden="1" x14ac:dyDescent="0.3">
      <c r="A621" s="106" t="s">
        <v>72</v>
      </c>
      <c r="B621" s="200">
        <v>45167</v>
      </c>
      <c r="C621" s="3">
        <v>86.349998474121094</v>
      </c>
      <c r="D621" s="34">
        <v>86.909063430175394</v>
      </c>
    </row>
    <row r="622" spans="1:4" hidden="1" x14ac:dyDescent="0.3">
      <c r="A622" s="106" t="s">
        <v>72</v>
      </c>
      <c r="B622" s="200">
        <v>45168</v>
      </c>
      <c r="C622" s="3">
        <v>87.5</v>
      </c>
      <c r="D622" s="34">
        <v>86.315078887131605</v>
      </c>
    </row>
    <row r="623" spans="1:4" hidden="1" x14ac:dyDescent="0.3">
      <c r="A623" s="106" t="s">
        <v>72</v>
      </c>
      <c r="B623" s="200">
        <v>45169</v>
      </c>
      <c r="C623" s="3">
        <v>85.800003051757798</v>
      </c>
      <c r="D623" s="34">
        <v>87.567101088127799</v>
      </c>
    </row>
    <row r="624" spans="1:4" hidden="1" x14ac:dyDescent="0.3">
      <c r="A624" s="106" t="s">
        <v>72</v>
      </c>
      <c r="B624" s="200">
        <v>45170</v>
      </c>
      <c r="C624" s="3">
        <v>88</v>
      </c>
      <c r="D624" s="34">
        <v>85.707259995658802</v>
      </c>
    </row>
    <row r="625" spans="1:4" hidden="1" x14ac:dyDescent="0.3">
      <c r="A625" s="106" t="s">
        <v>72</v>
      </c>
      <c r="B625" s="200">
        <v>45173</v>
      </c>
      <c r="C625" s="3">
        <v>89.400001525878906</v>
      </c>
      <c r="D625" s="34">
        <v>88.114628734803901</v>
      </c>
    </row>
    <row r="626" spans="1:4" hidden="1" x14ac:dyDescent="0.3">
      <c r="A626" s="106" t="s">
        <v>72</v>
      </c>
      <c r="B626" s="200">
        <v>45174</v>
      </c>
      <c r="C626" s="3">
        <v>93.400001525878906</v>
      </c>
      <c r="D626" s="34">
        <v>89.533501098832303</v>
      </c>
    </row>
    <row r="627" spans="1:4" hidden="1" x14ac:dyDescent="0.3">
      <c r="A627" s="106" t="s">
        <v>72</v>
      </c>
      <c r="B627" s="200">
        <v>45175</v>
      </c>
      <c r="C627" s="3">
        <v>92.849998474121094</v>
      </c>
      <c r="D627" s="34">
        <v>93.721690074640193</v>
      </c>
    </row>
    <row r="628" spans="1:4" hidden="1" x14ac:dyDescent="0.3">
      <c r="A628" s="106" t="s">
        <v>72</v>
      </c>
      <c r="B628" s="200">
        <v>45176</v>
      </c>
      <c r="C628" s="3">
        <v>93.349998474121094</v>
      </c>
      <c r="D628" s="34">
        <v>92.921418995044704</v>
      </c>
    </row>
    <row r="629" spans="1:4" hidden="1" x14ac:dyDescent="0.3">
      <c r="A629" s="106" t="s">
        <v>72</v>
      </c>
      <c r="B629" s="200">
        <v>45177</v>
      </c>
      <c r="C629" s="3">
        <v>93</v>
      </c>
      <c r="D629" s="34">
        <v>93.409969906527493</v>
      </c>
    </row>
    <row r="630" spans="1:4" hidden="1" x14ac:dyDescent="0.3">
      <c r="A630" s="106" t="s">
        <v>72</v>
      </c>
      <c r="B630" s="200">
        <v>45180</v>
      </c>
      <c r="C630" s="3">
        <v>98.800003051757798</v>
      </c>
      <c r="D630" s="34">
        <v>92.996809756114899</v>
      </c>
    </row>
    <row r="631" spans="1:4" hidden="1" x14ac:dyDescent="0.3">
      <c r="A631" s="106" t="s">
        <v>72</v>
      </c>
      <c r="B631" s="200">
        <v>45181</v>
      </c>
      <c r="C631" s="3">
        <v>98.449996948242102</v>
      </c>
      <c r="D631" s="34">
        <v>99.182906430415997</v>
      </c>
    </row>
    <row r="632" spans="1:4" hidden="1" x14ac:dyDescent="0.3">
      <c r="A632" s="106" t="s">
        <v>72</v>
      </c>
      <c r="B632" s="200">
        <v>45182</v>
      </c>
      <c r="C632" s="3">
        <v>103.550003051757</v>
      </c>
      <c r="D632" s="34">
        <v>98.583693784686403</v>
      </c>
    </row>
    <row r="633" spans="1:4" hidden="1" x14ac:dyDescent="0.3">
      <c r="A633" s="106" t="s">
        <v>72</v>
      </c>
      <c r="B633" s="200">
        <v>45183</v>
      </c>
      <c r="C633" s="3">
        <v>107.25</v>
      </c>
      <c r="D633" s="34">
        <v>103.96000906355199</v>
      </c>
    </row>
    <row r="634" spans="1:4" hidden="1" x14ac:dyDescent="0.3">
      <c r="A634" s="106" t="s">
        <v>72</v>
      </c>
      <c r="B634" s="200">
        <v>45184</v>
      </c>
      <c r="C634" s="3">
        <v>105.75</v>
      </c>
      <c r="D634" s="34">
        <v>107.73210332587399</v>
      </c>
    </row>
    <row r="635" spans="1:4" hidden="1" x14ac:dyDescent="0.3">
      <c r="A635" s="106" t="s">
        <v>72</v>
      </c>
      <c r="B635" s="200">
        <v>45187</v>
      </c>
      <c r="C635" s="3">
        <v>109.699996948242</v>
      </c>
      <c r="D635" s="34">
        <v>105.902433811618</v>
      </c>
    </row>
    <row r="636" spans="1:4" hidden="1" x14ac:dyDescent="0.3">
      <c r="A636" s="106" t="s">
        <v>72</v>
      </c>
      <c r="B636" s="200">
        <v>45189</v>
      </c>
      <c r="C636" s="3">
        <v>106.09999847412099</v>
      </c>
      <c r="D636" s="34">
        <v>110.093570654087</v>
      </c>
    </row>
    <row r="637" spans="1:4" hidden="1" x14ac:dyDescent="0.3">
      <c r="A637" s="106" t="s">
        <v>72</v>
      </c>
      <c r="B637" s="200">
        <v>45190</v>
      </c>
      <c r="C637" s="3">
        <v>107.300003051757</v>
      </c>
      <c r="D637" s="34">
        <v>106.11245158389799</v>
      </c>
    </row>
    <row r="638" spans="1:4" hidden="1" x14ac:dyDescent="0.3">
      <c r="A638" s="106" t="s">
        <v>72</v>
      </c>
      <c r="B638" s="200">
        <v>45191</v>
      </c>
      <c r="C638" s="3">
        <v>109.199996948242</v>
      </c>
      <c r="D638" s="34">
        <v>107.395213259024</v>
      </c>
    </row>
    <row r="639" spans="1:4" hidden="1" x14ac:dyDescent="0.3">
      <c r="A639" s="106" t="s">
        <v>72</v>
      </c>
      <c r="B639" s="200">
        <v>45194</v>
      </c>
      <c r="C639" s="3">
        <v>106.550003051757</v>
      </c>
      <c r="D639" s="34">
        <v>109.37834076090699</v>
      </c>
    </row>
    <row r="640" spans="1:4" hidden="1" x14ac:dyDescent="0.3">
      <c r="A640" s="106" t="s">
        <v>72</v>
      </c>
      <c r="B640" s="200">
        <v>45195</v>
      </c>
      <c r="C640" s="3">
        <v>108.25</v>
      </c>
      <c r="D640" s="34">
        <v>106.519462739947</v>
      </c>
    </row>
    <row r="641" spans="1:4" hidden="1" x14ac:dyDescent="0.3">
      <c r="A641" s="106" t="s">
        <v>72</v>
      </c>
      <c r="B641" s="200">
        <v>45196</v>
      </c>
      <c r="C641" s="3">
        <v>108.34999847412099</v>
      </c>
      <c r="D641" s="34">
        <v>108.326853350715</v>
      </c>
    </row>
    <row r="642" spans="1:4" hidden="1" x14ac:dyDescent="0.3">
      <c r="A642" s="106" t="s">
        <v>72</v>
      </c>
      <c r="B642" s="200">
        <v>45197</v>
      </c>
      <c r="C642" s="3">
        <v>105.050003051757</v>
      </c>
      <c r="D642" s="34">
        <v>108.40839046729999</v>
      </c>
    </row>
    <row r="643" spans="1:4" hidden="1" x14ac:dyDescent="0.3">
      <c r="A643" s="106" t="s">
        <v>72</v>
      </c>
      <c r="B643" s="200">
        <v>45198</v>
      </c>
      <c r="C643" s="3">
        <v>109.400001525878</v>
      </c>
      <c r="D643" s="34">
        <v>104.91564175235899</v>
      </c>
    </row>
    <row r="644" spans="1:4" hidden="1" x14ac:dyDescent="0.3">
      <c r="A644" s="106" t="s">
        <v>72</v>
      </c>
      <c r="B644" s="200">
        <v>45202</v>
      </c>
      <c r="C644" s="3">
        <v>112.800003051757</v>
      </c>
      <c r="D644" s="34">
        <v>109.525108299224</v>
      </c>
    </row>
    <row r="645" spans="1:4" hidden="1" x14ac:dyDescent="0.3">
      <c r="A645" s="106" t="s">
        <v>72</v>
      </c>
      <c r="B645" s="200">
        <v>45203</v>
      </c>
      <c r="C645" s="3">
        <v>110</v>
      </c>
      <c r="D645" s="34">
        <v>113.05211872167899</v>
      </c>
    </row>
    <row r="646" spans="1:4" hidden="1" x14ac:dyDescent="0.3">
      <c r="A646" s="106" t="s">
        <v>72</v>
      </c>
      <c r="B646" s="200">
        <v>45204</v>
      </c>
      <c r="C646" s="3">
        <v>109.900001525878</v>
      </c>
      <c r="D646" s="34">
        <v>110.05261119056399</v>
      </c>
    </row>
    <row r="647" spans="1:4" hidden="1" x14ac:dyDescent="0.3">
      <c r="A647" s="106" t="s">
        <v>72</v>
      </c>
      <c r="B647" s="200">
        <v>45205</v>
      </c>
      <c r="C647" s="3">
        <v>108.550003051757</v>
      </c>
      <c r="D647" s="34">
        <v>109.933946952627</v>
      </c>
    </row>
    <row r="648" spans="1:4" hidden="1" x14ac:dyDescent="0.3">
      <c r="A648" s="106" t="s">
        <v>72</v>
      </c>
      <c r="B648" s="200">
        <v>45208</v>
      </c>
      <c r="C648" s="3">
        <v>104.300003051757</v>
      </c>
      <c r="D648" s="34">
        <v>108.511206894387</v>
      </c>
    </row>
    <row r="649" spans="1:4" hidden="1" x14ac:dyDescent="0.3">
      <c r="A649" s="106" t="s">
        <v>72</v>
      </c>
      <c r="B649" s="200">
        <v>45209</v>
      </c>
      <c r="C649" s="3">
        <v>107.300003051757</v>
      </c>
      <c r="D649" s="34">
        <v>104.059747335209</v>
      </c>
    </row>
    <row r="650" spans="1:4" hidden="1" x14ac:dyDescent="0.3">
      <c r="A650" s="106" t="s">
        <v>72</v>
      </c>
      <c r="B650" s="200">
        <v>45210</v>
      </c>
      <c r="C650" s="3">
        <v>106.900001525878</v>
      </c>
      <c r="D650" s="34">
        <v>107.27669048228501</v>
      </c>
    </row>
    <row r="651" spans="1:4" hidden="1" x14ac:dyDescent="0.3">
      <c r="A651" s="106" t="s">
        <v>72</v>
      </c>
      <c r="B651" s="200">
        <v>45211</v>
      </c>
      <c r="C651" s="3">
        <v>107.800003051757</v>
      </c>
      <c r="D651" s="34">
        <v>106.86550585350901</v>
      </c>
    </row>
    <row r="652" spans="1:4" hidden="1" x14ac:dyDescent="0.3">
      <c r="A652" s="106" t="s">
        <v>72</v>
      </c>
      <c r="B652" s="200">
        <v>45212</v>
      </c>
      <c r="C652" s="3">
        <v>106.09999847412099</v>
      </c>
      <c r="D652" s="34">
        <v>107.814153460152</v>
      </c>
    </row>
    <row r="653" spans="1:4" hidden="1" x14ac:dyDescent="0.3">
      <c r="A653" s="106" t="s">
        <v>72</v>
      </c>
      <c r="B653" s="200">
        <v>45215</v>
      </c>
      <c r="C653" s="3">
        <v>105.199996948242</v>
      </c>
      <c r="D653" s="34">
        <v>106.036491960091</v>
      </c>
    </row>
    <row r="654" spans="1:4" hidden="1" x14ac:dyDescent="0.3">
      <c r="A654" s="106" t="s">
        <v>72</v>
      </c>
      <c r="B654" s="200">
        <v>45216</v>
      </c>
      <c r="C654" s="3">
        <v>106.050003051757</v>
      </c>
      <c r="D654" s="34">
        <v>105.114277367197</v>
      </c>
    </row>
    <row r="655" spans="1:4" hidden="1" x14ac:dyDescent="0.3">
      <c r="A655" s="106" t="s">
        <v>72</v>
      </c>
      <c r="B655" s="200">
        <v>45217</v>
      </c>
      <c r="C655" s="3">
        <v>104.699996948242</v>
      </c>
      <c r="D655" s="34">
        <v>106.02421575403601</v>
      </c>
    </row>
    <row r="656" spans="1:4" hidden="1" x14ac:dyDescent="0.3">
      <c r="A656" s="106" t="s">
        <v>72</v>
      </c>
      <c r="B656" s="200">
        <v>45218</v>
      </c>
      <c r="C656" s="3">
        <v>103.300003051757</v>
      </c>
      <c r="D656" s="34">
        <v>104.622600112211</v>
      </c>
    </row>
    <row r="657" spans="1:4" hidden="1" x14ac:dyDescent="0.3">
      <c r="A657" s="106" t="s">
        <v>72</v>
      </c>
      <c r="B657" s="200">
        <v>45219</v>
      </c>
      <c r="C657" s="3">
        <v>99.599998474121094</v>
      </c>
      <c r="D657" s="34">
        <v>103.18218537602201</v>
      </c>
    </row>
    <row r="658" spans="1:4" hidden="1" x14ac:dyDescent="0.3">
      <c r="A658" s="106" t="s">
        <v>72</v>
      </c>
      <c r="B658" s="200">
        <v>45222</v>
      </c>
      <c r="C658" s="3">
        <v>90.800003051757798</v>
      </c>
      <c r="D658" s="34">
        <v>99.347503429301199</v>
      </c>
    </row>
    <row r="659" spans="1:4" hidden="1" x14ac:dyDescent="0.3">
      <c r="A659" s="106" t="s">
        <v>72</v>
      </c>
      <c r="B659" s="200">
        <v>45224</v>
      </c>
      <c r="C659" s="3">
        <v>89.349998474121094</v>
      </c>
      <c r="D659" s="34">
        <v>90.1456910408792</v>
      </c>
    </row>
    <row r="660" spans="1:4" hidden="1" x14ac:dyDescent="0.3">
      <c r="A660" s="106" t="s">
        <v>72</v>
      </c>
      <c r="B660" s="200">
        <v>45225</v>
      </c>
      <c r="C660" s="3">
        <v>90.25</v>
      </c>
      <c r="D660" s="34">
        <v>88.804793023422206</v>
      </c>
    </row>
    <row r="661" spans="1:4" hidden="1" x14ac:dyDescent="0.3">
      <c r="A661" s="106" t="s">
        <v>72</v>
      </c>
      <c r="B661" s="200">
        <v>45226</v>
      </c>
      <c r="C661" s="3">
        <v>96.800003051757798</v>
      </c>
      <c r="D661" s="34">
        <v>89.933086015848602</v>
      </c>
    </row>
    <row r="662" spans="1:4" hidden="1" x14ac:dyDescent="0.3">
      <c r="A662" s="106" t="s">
        <v>72</v>
      </c>
      <c r="B662" s="200">
        <v>45229</v>
      </c>
      <c r="C662" s="3">
        <v>95.650001525878906</v>
      </c>
      <c r="D662" s="34">
        <v>97.210413252362002</v>
      </c>
    </row>
    <row r="663" spans="1:4" hidden="1" x14ac:dyDescent="0.3">
      <c r="A663" s="106" t="s">
        <v>72</v>
      </c>
      <c r="B663" s="200">
        <v>45230</v>
      </c>
      <c r="C663" s="3">
        <v>95.849998474121094</v>
      </c>
      <c r="D663" s="34">
        <v>95.731766382614893</v>
      </c>
    </row>
    <row r="664" spans="1:4" hidden="1" x14ac:dyDescent="0.3">
      <c r="A664" s="106" t="s">
        <v>72</v>
      </c>
      <c r="B664" s="200">
        <v>45231</v>
      </c>
      <c r="C664" s="3">
        <v>98.050003051757798</v>
      </c>
      <c r="D664" s="34">
        <v>95.896674220243099</v>
      </c>
    </row>
    <row r="665" spans="1:4" hidden="1" x14ac:dyDescent="0.3">
      <c r="A665" s="106" t="s">
        <v>72</v>
      </c>
      <c r="B665" s="200">
        <v>45232</v>
      </c>
      <c r="C665" s="3">
        <v>100.09999847412099</v>
      </c>
      <c r="D665" s="34">
        <v>98.2086800909141</v>
      </c>
    </row>
    <row r="666" spans="1:4" hidden="1" x14ac:dyDescent="0.3">
      <c r="A666" s="106" t="s">
        <v>72</v>
      </c>
      <c r="B666" s="200">
        <v>45233</v>
      </c>
      <c r="C666" s="3">
        <v>99</v>
      </c>
      <c r="D666" s="34">
        <v>100.299833088143</v>
      </c>
    </row>
    <row r="667" spans="1:4" hidden="1" x14ac:dyDescent="0.3">
      <c r="A667" s="106" t="s">
        <v>72</v>
      </c>
      <c r="B667" s="200">
        <v>45236</v>
      </c>
      <c r="C667" s="3">
        <v>100.900001525878</v>
      </c>
      <c r="D667" s="34">
        <v>99.015892875626605</v>
      </c>
    </row>
    <row r="668" spans="1:4" hidden="1" x14ac:dyDescent="0.3">
      <c r="A668" s="106" t="s">
        <v>72</v>
      </c>
      <c r="B668" s="200">
        <v>45237</v>
      </c>
      <c r="C668" s="3">
        <v>103.199996948242</v>
      </c>
      <c r="D668" s="34">
        <v>101.028488228992</v>
      </c>
    </row>
    <row r="669" spans="1:4" hidden="1" x14ac:dyDescent="0.3">
      <c r="A669" s="106" t="s">
        <v>72</v>
      </c>
      <c r="B669" s="200">
        <v>45238</v>
      </c>
      <c r="C669" s="3">
        <v>103.900001525878</v>
      </c>
      <c r="D669" s="34">
        <v>103.404183374848</v>
      </c>
    </row>
    <row r="670" spans="1:4" hidden="1" x14ac:dyDescent="0.3">
      <c r="A670" s="106" t="s">
        <v>72</v>
      </c>
      <c r="B670" s="200">
        <v>45239</v>
      </c>
      <c r="C670" s="3">
        <v>103.949996948242</v>
      </c>
      <c r="D670" s="34">
        <v>104.041739972429</v>
      </c>
    </row>
    <row r="671" spans="1:4" hidden="1" x14ac:dyDescent="0.3">
      <c r="A671" s="106" t="s">
        <v>72</v>
      </c>
      <c r="B671" s="200">
        <v>45240</v>
      </c>
      <c r="C671" s="3">
        <v>103</v>
      </c>
      <c r="D671" s="34">
        <v>104.02076615627701</v>
      </c>
    </row>
    <row r="672" spans="1:4" hidden="1" x14ac:dyDescent="0.3">
      <c r="A672" s="106" t="s">
        <v>72</v>
      </c>
      <c r="B672" s="200">
        <v>45243</v>
      </c>
      <c r="C672" s="3">
        <v>107.400001525878</v>
      </c>
      <c r="D672" s="34">
        <v>102.971653852827</v>
      </c>
    </row>
    <row r="673" spans="1:4" hidden="1" x14ac:dyDescent="0.3">
      <c r="A673" s="106" t="s">
        <v>72</v>
      </c>
      <c r="B673" s="200">
        <v>45245</v>
      </c>
      <c r="C673" s="3">
        <v>108</v>
      </c>
      <c r="D673" s="34">
        <v>107.651541501849</v>
      </c>
    </row>
    <row r="674" spans="1:4" hidden="1" x14ac:dyDescent="0.3">
      <c r="A674" s="106" t="s">
        <v>72</v>
      </c>
      <c r="B674" s="200">
        <v>45246</v>
      </c>
      <c r="C674" s="3">
        <v>106.699996948242</v>
      </c>
      <c r="D674" s="34">
        <v>108.172001014169</v>
      </c>
    </row>
    <row r="675" spans="1:4" hidden="1" x14ac:dyDescent="0.3">
      <c r="A675" s="106" t="s">
        <v>72</v>
      </c>
      <c r="B675" s="200">
        <v>45247</v>
      </c>
      <c r="C675" s="3">
        <v>103.949996948242</v>
      </c>
      <c r="D675" s="34">
        <v>106.710078536175</v>
      </c>
    </row>
    <row r="676" spans="1:4" hidden="1" x14ac:dyDescent="0.3">
      <c r="A676" s="106" t="s">
        <v>72</v>
      </c>
      <c r="B676" s="200">
        <v>45250</v>
      </c>
      <c r="C676" s="3">
        <v>104.550003051757</v>
      </c>
      <c r="D676" s="34">
        <v>103.773549505848</v>
      </c>
    </row>
    <row r="677" spans="1:4" hidden="1" x14ac:dyDescent="0.3">
      <c r="A677" s="106" t="s">
        <v>72</v>
      </c>
      <c r="B677" s="200">
        <v>45251</v>
      </c>
      <c r="C677" s="3">
        <v>105.150001525878</v>
      </c>
      <c r="D677" s="34">
        <v>104.50708101323499</v>
      </c>
    </row>
    <row r="678" spans="1:4" hidden="1" x14ac:dyDescent="0.3">
      <c r="A678" s="106" t="s">
        <v>72</v>
      </c>
      <c r="B678" s="200">
        <v>45252</v>
      </c>
      <c r="C678" s="3">
        <v>104</v>
      </c>
      <c r="D678" s="34">
        <v>105.167325905601</v>
      </c>
    </row>
    <row r="679" spans="1:4" hidden="1" x14ac:dyDescent="0.3">
      <c r="A679" s="106" t="s">
        <v>72</v>
      </c>
      <c r="B679" s="200">
        <v>45253</v>
      </c>
      <c r="C679" s="3">
        <v>104.150001525878</v>
      </c>
      <c r="D679" s="34">
        <v>103.93765624193701</v>
      </c>
    </row>
    <row r="680" spans="1:4" hidden="1" x14ac:dyDescent="0.3">
      <c r="A680" s="106" t="s">
        <v>72</v>
      </c>
      <c r="B680" s="200">
        <v>45254</v>
      </c>
      <c r="C680" s="3">
        <v>103.550003051757</v>
      </c>
      <c r="D680" s="34">
        <v>104.129787179437</v>
      </c>
    </row>
    <row r="681" spans="1:4" hidden="1" x14ac:dyDescent="0.3">
      <c r="A681" s="106" t="s">
        <v>72</v>
      </c>
      <c r="B681" s="200">
        <v>45258</v>
      </c>
      <c r="C681" s="3">
        <v>105.09999847412099</v>
      </c>
      <c r="D681" s="34">
        <v>103.503929527024</v>
      </c>
    </row>
    <row r="682" spans="1:4" hidden="1" x14ac:dyDescent="0.3">
      <c r="A682" s="106" t="s">
        <v>72</v>
      </c>
      <c r="B682" s="200">
        <v>45259</v>
      </c>
      <c r="C682" s="3">
        <v>105.84999847412099</v>
      </c>
      <c r="D682" s="34">
        <v>105.172329372652</v>
      </c>
    </row>
    <row r="683" spans="1:4" hidden="1" x14ac:dyDescent="0.3">
      <c r="A683" s="106" t="s">
        <v>72</v>
      </c>
      <c r="B683" s="200">
        <v>45260</v>
      </c>
      <c r="C683" s="3">
        <v>103.75</v>
      </c>
      <c r="D683" s="34">
        <v>105.929764743601</v>
      </c>
    </row>
    <row r="684" spans="1:4" hidden="1" x14ac:dyDescent="0.3">
      <c r="A684" s="106" t="s">
        <v>72</v>
      </c>
      <c r="B684" s="200">
        <v>45261</v>
      </c>
      <c r="C684" s="3">
        <v>107.5</v>
      </c>
      <c r="D684" s="34">
        <v>103.660028417436</v>
      </c>
    </row>
    <row r="685" spans="1:4" hidden="1" x14ac:dyDescent="0.3">
      <c r="A685" s="106" t="s">
        <v>72</v>
      </c>
      <c r="B685" s="200">
        <v>45264</v>
      </c>
      <c r="C685" s="3">
        <v>109.199996948242</v>
      </c>
      <c r="D685" s="34">
        <v>107.671783156117</v>
      </c>
    </row>
    <row r="686" spans="1:4" hidden="1" x14ac:dyDescent="0.3">
      <c r="A686" s="106" t="s">
        <v>72</v>
      </c>
      <c r="B686" s="200">
        <v>45265</v>
      </c>
      <c r="C686" s="3">
        <v>110.199996948242</v>
      </c>
      <c r="D686" s="34">
        <v>109.38904551442199</v>
      </c>
    </row>
    <row r="687" spans="1:4" hidden="1" x14ac:dyDescent="0.3">
      <c r="A687" s="106" t="s">
        <v>72</v>
      </c>
      <c r="B687" s="200">
        <v>45266</v>
      </c>
      <c r="C687" s="3">
        <v>116.650001525878</v>
      </c>
      <c r="D687" s="34">
        <v>110.354471688825</v>
      </c>
    </row>
    <row r="688" spans="1:4" hidden="1" x14ac:dyDescent="0.3">
      <c r="A688" s="106" t="s">
        <v>72</v>
      </c>
      <c r="B688" s="200">
        <v>45267</v>
      </c>
      <c r="C688" s="3">
        <v>113.699996948242</v>
      </c>
      <c r="D688" s="34">
        <v>117.12418502158199</v>
      </c>
    </row>
    <row r="689" spans="1:4" hidden="1" x14ac:dyDescent="0.3">
      <c r="A689" s="106" t="s">
        <v>72</v>
      </c>
      <c r="B689" s="200">
        <v>45268</v>
      </c>
      <c r="C689" s="3">
        <v>114.300003051757</v>
      </c>
      <c r="D689" s="34">
        <v>113.799560085772</v>
      </c>
    </row>
    <row r="690" spans="1:4" hidden="1" x14ac:dyDescent="0.3">
      <c r="A690" s="106" t="s">
        <v>72</v>
      </c>
      <c r="B690" s="200">
        <v>45271</v>
      </c>
      <c r="C690" s="3">
        <v>118.449996948242</v>
      </c>
      <c r="D690" s="34">
        <v>114.396157222342</v>
      </c>
    </row>
    <row r="691" spans="1:4" hidden="1" x14ac:dyDescent="0.3">
      <c r="A691" s="106" t="s">
        <v>72</v>
      </c>
      <c r="B691" s="200">
        <v>45272</v>
      </c>
      <c r="C691" s="3">
        <v>115.699996948242</v>
      </c>
      <c r="D691" s="34">
        <v>118.740207699197</v>
      </c>
    </row>
    <row r="692" spans="1:4" hidden="1" x14ac:dyDescent="0.3">
      <c r="A692" s="106" t="s">
        <v>72</v>
      </c>
      <c r="B692" s="200">
        <v>45273</v>
      </c>
      <c r="C692" s="3">
        <v>112.150001525878</v>
      </c>
      <c r="D692" s="34">
        <v>115.746750906789</v>
      </c>
    </row>
    <row r="693" spans="1:4" hidden="1" x14ac:dyDescent="0.3">
      <c r="A693" s="106" t="s">
        <v>72</v>
      </c>
      <c r="B693" s="200">
        <v>45274</v>
      </c>
      <c r="C693" s="3">
        <v>111.59999847412099</v>
      </c>
      <c r="D693" s="34">
        <v>111.96728846416801</v>
      </c>
    </row>
    <row r="694" spans="1:4" hidden="1" x14ac:dyDescent="0.3">
      <c r="A694" s="106" t="s">
        <v>72</v>
      </c>
      <c r="B694" s="200">
        <v>45275</v>
      </c>
      <c r="C694" s="3">
        <v>112.550003051757</v>
      </c>
      <c r="D694" s="34">
        <v>111.46445435195901</v>
      </c>
    </row>
    <row r="695" spans="1:4" hidden="1" x14ac:dyDescent="0.3">
      <c r="A695" s="106" t="s">
        <v>72</v>
      </c>
      <c r="B695" s="200">
        <v>45278</v>
      </c>
      <c r="C695" s="3">
        <v>111.5</v>
      </c>
      <c r="D695" s="34">
        <v>112.523499466137</v>
      </c>
    </row>
    <row r="696" spans="1:4" hidden="1" x14ac:dyDescent="0.3">
      <c r="A696" s="106" t="s">
        <v>72</v>
      </c>
      <c r="B696" s="200">
        <v>45279</v>
      </c>
      <c r="C696" s="3">
        <v>113.34999847412099</v>
      </c>
      <c r="D696" s="34">
        <v>111.42890187487799</v>
      </c>
    </row>
    <row r="697" spans="1:4" hidden="1" x14ac:dyDescent="0.3">
      <c r="A697" s="106" t="s">
        <v>72</v>
      </c>
      <c r="B697" s="200">
        <v>45280</v>
      </c>
      <c r="C697" s="3">
        <v>107.84999847412099</v>
      </c>
      <c r="D697" s="34">
        <v>113.40658048532801</v>
      </c>
    </row>
    <row r="698" spans="1:4" hidden="1" x14ac:dyDescent="0.3">
      <c r="A698" s="106" t="s">
        <v>72</v>
      </c>
      <c r="B698" s="200">
        <v>45281</v>
      </c>
      <c r="C698" s="3">
        <v>109.5</v>
      </c>
      <c r="D698" s="34">
        <v>107.609471232294</v>
      </c>
    </row>
    <row r="699" spans="1:4" hidden="1" x14ac:dyDescent="0.3">
      <c r="A699" s="106" t="s">
        <v>72</v>
      </c>
      <c r="B699" s="200">
        <v>45282</v>
      </c>
      <c r="C699" s="3">
        <v>111.800003051757</v>
      </c>
      <c r="D699" s="34">
        <v>109.42923267013801</v>
      </c>
    </row>
    <row r="700" spans="1:4" hidden="1" x14ac:dyDescent="0.3">
      <c r="A700" s="106" t="s">
        <v>72</v>
      </c>
      <c r="B700" s="200">
        <v>45286</v>
      </c>
      <c r="C700" s="3">
        <v>109.5</v>
      </c>
      <c r="D700" s="34">
        <v>111.866492757636</v>
      </c>
    </row>
    <row r="701" spans="1:4" hidden="1" x14ac:dyDescent="0.3">
      <c r="A701" s="106" t="s">
        <v>72</v>
      </c>
      <c r="B701" s="200">
        <v>45287</v>
      </c>
      <c r="C701" s="3">
        <v>110.949996948242</v>
      </c>
      <c r="D701" s="34">
        <v>109.43327714741901</v>
      </c>
    </row>
    <row r="702" spans="1:4" hidden="1" x14ac:dyDescent="0.3">
      <c r="A702" s="106" t="s">
        <v>72</v>
      </c>
      <c r="B702" s="200">
        <v>45288</v>
      </c>
      <c r="C702" s="3">
        <v>113.5</v>
      </c>
      <c r="D702" s="34">
        <v>110.972237284014</v>
      </c>
    </row>
    <row r="703" spans="1:4" hidden="1" x14ac:dyDescent="0.3">
      <c r="A703" s="106" t="s">
        <v>72</v>
      </c>
      <c r="B703" s="200">
        <v>45289</v>
      </c>
      <c r="C703" s="3">
        <v>112.59999847412099</v>
      </c>
      <c r="D703" s="34">
        <v>113.633100625064</v>
      </c>
    </row>
    <row r="704" spans="1:4" hidden="1" x14ac:dyDescent="0.3">
      <c r="A704" s="106" t="s">
        <v>72</v>
      </c>
      <c r="B704" s="200">
        <v>45292</v>
      </c>
      <c r="C704" s="3">
        <v>113.050003051757</v>
      </c>
      <c r="D704" s="34">
        <v>112.64382502358499</v>
      </c>
    </row>
    <row r="705" spans="1:4" hidden="1" x14ac:dyDescent="0.3">
      <c r="A705" s="106" t="s">
        <v>72</v>
      </c>
      <c r="B705" s="200">
        <v>45293</v>
      </c>
      <c r="C705" s="3">
        <v>114.400001525878</v>
      </c>
      <c r="D705" s="34">
        <v>113.09890601228599</v>
      </c>
    </row>
    <row r="706" spans="1:4" hidden="1" x14ac:dyDescent="0.3">
      <c r="A706" s="106" t="s">
        <v>72</v>
      </c>
      <c r="B706" s="200">
        <v>45294</v>
      </c>
      <c r="C706" s="3">
        <v>116.199996948242</v>
      </c>
      <c r="D706" s="34">
        <v>114.493316085743</v>
      </c>
    </row>
    <row r="707" spans="1:4" hidden="1" x14ac:dyDescent="0.3">
      <c r="A707" s="106" t="s">
        <v>72</v>
      </c>
      <c r="B707" s="200">
        <v>45295</v>
      </c>
      <c r="C707" s="3">
        <v>118.650001525878</v>
      </c>
      <c r="D707" s="34">
        <v>116.34375294883699</v>
      </c>
    </row>
    <row r="708" spans="1:4" hidden="1" x14ac:dyDescent="0.3">
      <c r="A708" s="106" t="s">
        <v>72</v>
      </c>
      <c r="B708" s="200">
        <v>45296</v>
      </c>
      <c r="C708" s="3">
        <v>118.84999847412099</v>
      </c>
      <c r="D708" s="34">
        <v>118.859569355448</v>
      </c>
    </row>
    <row r="709" spans="1:4" hidden="1" x14ac:dyDescent="0.3">
      <c r="A709" s="106" t="s">
        <v>72</v>
      </c>
      <c r="B709" s="200">
        <v>45299</v>
      </c>
      <c r="C709" s="3">
        <v>118.34999847412099</v>
      </c>
      <c r="D709" s="34">
        <v>118.995626306548</v>
      </c>
    </row>
    <row r="710" spans="1:4" hidden="1" x14ac:dyDescent="0.3">
      <c r="A710" s="106" t="s">
        <v>72</v>
      </c>
      <c r="B710" s="200">
        <v>45300</v>
      </c>
      <c r="C710" s="3">
        <v>118.800003051757</v>
      </c>
      <c r="D710" s="34">
        <v>118.419906575341</v>
      </c>
    </row>
    <row r="711" spans="1:4" hidden="1" x14ac:dyDescent="0.3">
      <c r="A711" s="106" t="s">
        <v>72</v>
      </c>
      <c r="B711" s="200">
        <v>45301</v>
      </c>
      <c r="C711" s="3">
        <v>118.199996948242</v>
      </c>
      <c r="D711" s="34">
        <v>118.867111633384</v>
      </c>
    </row>
    <row r="712" spans="1:4" hidden="1" x14ac:dyDescent="0.3">
      <c r="A712" s="106" t="s">
        <v>72</v>
      </c>
      <c r="B712" s="200">
        <v>45302</v>
      </c>
      <c r="C712" s="3">
        <v>121</v>
      </c>
      <c r="D712" s="34">
        <v>118.214476122389</v>
      </c>
    </row>
    <row r="713" spans="1:4" hidden="1" x14ac:dyDescent="0.3">
      <c r="A713" s="106" t="s">
        <v>72</v>
      </c>
      <c r="B713" s="200">
        <v>45303</v>
      </c>
      <c r="C713" s="3">
        <v>129.100006103515</v>
      </c>
      <c r="D713" s="34">
        <v>121.14092009203399</v>
      </c>
    </row>
    <row r="714" spans="1:4" hidden="1" x14ac:dyDescent="0.3">
      <c r="A714" s="106" t="s">
        <v>72</v>
      </c>
      <c r="B714" s="200">
        <v>45306</v>
      </c>
      <c r="C714" s="3">
        <v>130.89999389648401</v>
      </c>
      <c r="D714" s="34">
        <v>129.587830870256</v>
      </c>
    </row>
    <row r="715" spans="1:4" hidden="1" x14ac:dyDescent="0.3">
      <c r="A715" s="106" t="s">
        <v>72</v>
      </c>
      <c r="B715" s="200">
        <v>45307</v>
      </c>
      <c r="C715" s="3">
        <v>134.55000305175699</v>
      </c>
      <c r="D715" s="34">
        <v>131.32507833468401</v>
      </c>
    </row>
    <row r="716" spans="1:4" hidden="1" x14ac:dyDescent="0.3">
      <c r="A716" s="106" t="s">
        <v>72</v>
      </c>
      <c r="B716" s="200">
        <v>45308</v>
      </c>
      <c r="C716" s="3">
        <v>132.75</v>
      </c>
      <c r="D716" s="34">
        <v>135.044641598494</v>
      </c>
    </row>
    <row r="717" spans="1:4" hidden="1" x14ac:dyDescent="0.3">
      <c r="A717" s="106" t="s">
        <v>72</v>
      </c>
      <c r="B717" s="200">
        <v>45309</v>
      </c>
      <c r="C717" s="3">
        <v>134.350006103515</v>
      </c>
      <c r="D717" s="34">
        <v>132.96434541055601</v>
      </c>
    </row>
    <row r="718" spans="1:4" hidden="1" x14ac:dyDescent="0.3">
      <c r="A718" s="106" t="s">
        <v>72</v>
      </c>
      <c r="B718" s="200">
        <v>45310</v>
      </c>
      <c r="C718" s="3">
        <v>135.19999694824199</v>
      </c>
      <c r="D718" s="34">
        <v>134.59313293053501</v>
      </c>
    </row>
    <row r="719" spans="1:4" hidden="1" x14ac:dyDescent="0.3">
      <c r="A719" s="106" t="s">
        <v>72</v>
      </c>
      <c r="B719" s="200">
        <v>45314</v>
      </c>
      <c r="C719" s="3">
        <v>131.80000305175699</v>
      </c>
      <c r="D719" s="34">
        <v>135.41487874604499</v>
      </c>
    </row>
    <row r="720" spans="1:4" hidden="1" x14ac:dyDescent="0.3">
      <c r="A720" s="106" t="s">
        <v>72</v>
      </c>
      <c r="B720" s="200">
        <v>45315</v>
      </c>
      <c r="C720" s="3">
        <v>133.14999389648401</v>
      </c>
      <c r="D720" s="34">
        <v>131.73846560846101</v>
      </c>
    </row>
    <row r="721" spans="1:4" hidden="1" x14ac:dyDescent="0.3">
      <c r="A721" s="106" t="s">
        <v>72</v>
      </c>
      <c r="B721" s="200">
        <v>45316</v>
      </c>
      <c r="C721" s="3">
        <v>131.5</v>
      </c>
      <c r="D721" s="34">
        <v>133.191120142888</v>
      </c>
    </row>
    <row r="722" spans="1:4" hidden="1" x14ac:dyDescent="0.3">
      <c r="A722" s="106" t="s">
        <v>72</v>
      </c>
      <c r="B722" s="200">
        <v>45320</v>
      </c>
      <c r="C722" s="3">
        <v>135.5</v>
      </c>
      <c r="D722" s="34">
        <v>131.439225634358</v>
      </c>
    </row>
    <row r="723" spans="1:4" hidden="1" x14ac:dyDescent="0.3">
      <c r="A723" s="106" t="s">
        <v>72</v>
      </c>
      <c r="B723" s="200">
        <v>45321</v>
      </c>
      <c r="C723" s="3">
        <v>138.64999389648401</v>
      </c>
      <c r="D723" s="34">
        <v>135.66006013941401</v>
      </c>
    </row>
    <row r="724" spans="1:4" hidden="1" x14ac:dyDescent="0.3">
      <c r="A724" s="106" t="s">
        <v>72</v>
      </c>
      <c r="B724" s="200">
        <v>45322</v>
      </c>
      <c r="C724" s="3">
        <v>138.94999694824199</v>
      </c>
      <c r="D724" s="34">
        <v>138.915117613121</v>
      </c>
    </row>
    <row r="725" spans="1:4" hidden="1" x14ac:dyDescent="0.3">
      <c r="A725" s="106" t="s">
        <v>72</v>
      </c>
      <c r="B725" s="200">
        <v>45323</v>
      </c>
      <c r="C725" s="3">
        <v>145.39999389648401</v>
      </c>
      <c r="D725" s="34">
        <v>139.149011310833</v>
      </c>
    </row>
    <row r="726" spans="1:4" hidden="1" x14ac:dyDescent="0.3">
      <c r="A726" s="106" t="s">
        <v>72</v>
      </c>
      <c r="B726" s="200">
        <v>45324</v>
      </c>
      <c r="C726" s="3">
        <v>151.55000305175699</v>
      </c>
      <c r="D726" s="34">
        <v>145.868138246304</v>
      </c>
    </row>
    <row r="727" spans="1:4" hidden="1" x14ac:dyDescent="0.3">
      <c r="A727" s="106" t="s">
        <v>72</v>
      </c>
      <c r="B727" s="200">
        <v>45327</v>
      </c>
      <c r="C727" s="3">
        <v>138.600006103515</v>
      </c>
      <c r="D727" s="34">
        <v>152.25166894847399</v>
      </c>
    </row>
    <row r="728" spans="1:4" hidden="1" x14ac:dyDescent="0.3">
      <c r="A728" s="106" t="s">
        <v>72</v>
      </c>
      <c r="B728" s="200">
        <v>45328</v>
      </c>
      <c r="C728" s="3">
        <v>133.69999694824199</v>
      </c>
      <c r="D728" s="34">
        <v>138.50957055401099</v>
      </c>
    </row>
    <row r="729" spans="1:4" hidden="1" x14ac:dyDescent="0.3">
      <c r="A729" s="106" t="s">
        <v>72</v>
      </c>
      <c r="B729" s="200">
        <v>45329</v>
      </c>
      <c r="C729" s="3">
        <v>137.350006103515</v>
      </c>
      <c r="D729" s="34">
        <v>133.235624939931</v>
      </c>
    </row>
    <row r="730" spans="1:4" hidden="1" x14ac:dyDescent="0.3">
      <c r="A730" s="106" t="s">
        <v>72</v>
      </c>
      <c r="B730" s="200">
        <v>45330</v>
      </c>
      <c r="C730" s="3">
        <v>141.64999389648401</v>
      </c>
      <c r="D730" s="34">
        <v>137.55026180351999</v>
      </c>
    </row>
    <row r="731" spans="1:4" hidden="1" x14ac:dyDescent="0.3">
      <c r="A731" s="106" t="s">
        <v>72</v>
      </c>
      <c r="B731" s="200">
        <v>45331</v>
      </c>
      <c r="C731" s="3">
        <v>137.25</v>
      </c>
      <c r="D731" s="34">
        <v>141.91114395151999</v>
      </c>
    </row>
    <row r="732" spans="1:4" hidden="1" x14ac:dyDescent="0.3">
      <c r="A732" s="106" t="s">
        <v>72</v>
      </c>
      <c r="B732" s="200">
        <v>45334</v>
      </c>
      <c r="C732" s="3">
        <v>128.5</v>
      </c>
      <c r="D732" s="34">
        <v>136.97910945869199</v>
      </c>
    </row>
    <row r="733" spans="1:4" hidden="1" x14ac:dyDescent="0.3">
      <c r="A733" s="106" t="s">
        <v>72</v>
      </c>
      <c r="B733" s="200">
        <v>45335</v>
      </c>
      <c r="C733" s="3">
        <v>131.05000305175699</v>
      </c>
      <c r="D733" s="34">
        <v>127.959336338171</v>
      </c>
    </row>
    <row r="734" spans="1:4" hidden="1" x14ac:dyDescent="0.3">
      <c r="A734" s="106" t="s">
        <v>72</v>
      </c>
      <c r="B734" s="200">
        <v>45336</v>
      </c>
      <c r="C734" s="3">
        <v>135.80000305175699</v>
      </c>
      <c r="D734" s="34">
        <v>131.28102947279001</v>
      </c>
    </row>
    <row r="735" spans="1:4" hidden="1" x14ac:dyDescent="0.3">
      <c r="A735" s="106" t="s">
        <v>72</v>
      </c>
      <c r="B735" s="200">
        <v>45337</v>
      </c>
      <c r="C735" s="3">
        <v>142.94999694824199</v>
      </c>
      <c r="D735" s="34">
        <v>136.05348480923001</v>
      </c>
    </row>
    <row r="736" spans="1:4" hidden="1" x14ac:dyDescent="0.3">
      <c r="A736" s="106" t="s">
        <v>72</v>
      </c>
      <c r="B736" s="200">
        <v>45338</v>
      </c>
      <c r="C736" s="3">
        <v>144.05000305175699</v>
      </c>
      <c r="D736" s="34">
        <v>143.40867498729099</v>
      </c>
    </row>
    <row r="737" spans="1:4" hidden="1" x14ac:dyDescent="0.3">
      <c r="A737" s="106" t="s">
        <v>72</v>
      </c>
      <c r="B737" s="200">
        <v>45341</v>
      </c>
      <c r="C737" s="3">
        <v>142.80000305175699</v>
      </c>
      <c r="D737" s="34">
        <v>144.06169874040501</v>
      </c>
    </row>
    <row r="738" spans="1:4" hidden="1" x14ac:dyDescent="0.3">
      <c r="A738" s="106" t="s">
        <v>72</v>
      </c>
      <c r="B738" s="200">
        <v>45342</v>
      </c>
      <c r="C738" s="3">
        <v>141.94999694824199</v>
      </c>
      <c r="D738" s="34">
        <v>142.71021030572999</v>
      </c>
    </row>
    <row r="739" spans="1:4" hidden="1" x14ac:dyDescent="0.3">
      <c r="A739" s="106" t="s">
        <v>72</v>
      </c>
      <c r="B739" s="200">
        <v>45343</v>
      </c>
      <c r="C739" s="3">
        <v>141.19999694824199</v>
      </c>
      <c r="D739" s="34">
        <v>141.90324589118299</v>
      </c>
    </row>
    <row r="740" spans="1:4" hidden="1" x14ac:dyDescent="0.3">
      <c r="A740" s="106" t="s">
        <v>72</v>
      </c>
      <c r="B740" s="200">
        <v>45344</v>
      </c>
      <c r="C740" s="3">
        <v>139.25</v>
      </c>
      <c r="D740" s="34">
        <v>141.153662881164</v>
      </c>
    </row>
    <row r="741" spans="1:4" hidden="1" x14ac:dyDescent="0.3">
      <c r="A741" s="106" t="s">
        <v>72</v>
      </c>
      <c r="B741" s="200">
        <v>45345</v>
      </c>
      <c r="C741" s="3">
        <v>136.850006103515</v>
      </c>
      <c r="D741" s="34">
        <v>139.11760057543799</v>
      </c>
    </row>
    <row r="742" spans="1:4" hidden="1" x14ac:dyDescent="0.3">
      <c r="A742" s="106" t="s">
        <v>72</v>
      </c>
      <c r="B742" s="200">
        <v>45348</v>
      </c>
      <c r="C742" s="3">
        <v>136.80000305175699</v>
      </c>
      <c r="D742" s="34">
        <v>136.69627258768901</v>
      </c>
    </row>
    <row r="743" spans="1:4" hidden="1" x14ac:dyDescent="0.3">
      <c r="A743" s="106" t="s">
        <v>69</v>
      </c>
      <c r="B743" s="200">
        <v>44980</v>
      </c>
      <c r="C743" s="3">
        <v>25.649999618530199</v>
      </c>
      <c r="D743" s="34">
        <v>25.6474048517615</v>
      </c>
    </row>
    <row r="744" spans="1:4" hidden="1" x14ac:dyDescent="0.3">
      <c r="A744" s="106" t="s">
        <v>69</v>
      </c>
      <c r="B744" s="200">
        <v>44981</v>
      </c>
      <c r="C744" s="3">
        <v>25.149999618530199</v>
      </c>
      <c r="D744" s="34">
        <v>25.494667256540598</v>
      </c>
    </row>
    <row r="745" spans="1:4" hidden="1" x14ac:dyDescent="0.3">
      <c r="A745" s="106" t="s">
        <v>69</v>
      </c>
      <c r="B745" s="200">
        <v>44984</v>
      </c>
      <c r="C745" s="3">
        <v>25.100000381469702</v>
      </c>
      <c r="D745" s="34">
        <v>25.077107050494</v>
      </c>
    </row>
    <row r="746" spans="1:4" hidden="1" x14ac:dyDescent="0.3">
      <c r="A746" s="106" t="s">
        <v>69</v>
      </c>
      <c r="B746" s="200">
        <v>44985</v>
      </c>
      <c r="C746" s="3">
        <v>25.5</v>
      </c>
      <c r="D746" s="34">
        <v>25.234648798574199</v>
      </c>
    </row>
    <row r="747" spans="1:4" hidden="1" x14ac:dyDescent="0.3">
      <c r="A747" s="106" t="s">
        <v>69</v>
      </c>
      <c r="B747" s="200">
        <v>44986</v>
      </c>
      <c r="C747" s="3">
        <v>26.5</v>
      </c>
      <c r="D747" s="34">
        <v>25.589741412635899</v>
      </c>
    </row>
    <row r="748" spans="1:4" hidden="1" x14ac:dyDescent="0.3">
      <c r="A748" s="106" t="s">
        <v>69</v>
      </c>
      <c r="B748" s="200">
        <v>44987</v>
      </c>
      <c r="C748" s="3">
        <v>26</v>
      </c>
      <c r="D748" s="34">
        <v>26.450039675531301</v>
      </c>
    </row>
    <row r="749" spans="1:4" hidden="1" x14ac:dyDescent="0.3">
      <c r="A749" s="106" t="s">
        <v>69</v>
      </c>
      <c r="B749" s="200">
        <v>44988</v>
      </c>
      <c r="C749" s="3">
        <v>27.7000007629394</v>
      </c>
      <c r="D749" s="34">
        <v>25.893100426045301</v>
      </c>
    </row>
    <row r="750" spans="1:4" hidden="1" x14ac:dyDescent="0.3">
      <c r="A750" s="106" t="s">
        <v>69</v>
      </c>
      <c r="B750" s="200">
        <v>44991</v>
      </c>
      <c r="C750" s="3">
        <v>27.5</v>
      </c>
      <c r="D750" s="34">
        <v>27.8608031541558</v>
      </c>
    </row>
    <row r="751" spans="1:4" hidden="1" x14ac:dyDescent="0.3">
      <c r="A751" s="106" t="s">
        <v>69</v>
      </c>
      <c r="B751" s="200">
        <v>44993</v>
      </c>
      <c r="C751" s="3">
        <v>27.549999237060501</v>
      </c>
      <c r="D751" s="34">
        <v>27.594058824749599</v>
      </c>
    </row>
    <row r="752" spans="1:4" hidden="1" x14ac:dyDescent="0.3">
      <c r="A752" s="106" t="s">
        <v>69</v>
      </c>
      <c r="B752" s="200">
        <v>44994</v>
      </c>
      <c r="C752" s="3">
        <v>27.100000381469702</v>
      </c>
      <c r="D752" s="34">
        <v>27.4023134280703</v>
      </c>
    </row>
    <row r="753" spans="1:4" hidden="1" x14ac:dyDescent="0.3">
      <c r="A753" s="106" t="s">
        <v>69</v>
      </c>
      <c r="B753" s="200">
        <v>44995</v>
      </c>
      <c r="C753" s="3">
        <v>26.799999237060501</v>
      </c>
      <c r="D753" s="34">
        <v>26.989072088582699</v>
      </c>
    </row>
    <row r="754" spans="1:4" hidden="1" x14ac:dyDescent="0.3">
      <c r="A754" s="106" t="s">
        <v>69</v>
      </c>
      <c r="B754" s="200">
        <v>44998</v>
      </c>
      <c r="C754" s="3">
        <v>25.549999237060501</v>
      </c>
      <c r="D754" s="34">
        <v>26.9123592785886</v>
      </c>
    </row>
    <row r="755" spans="1:4" hidden="1" x14ac:dyDescent="0.3">
      <c r="A755" s="106" t="s">
        <v>69</v>
      </c>
      <c r="B755" s="200">
        <v>44999</v>
      </c>
      <c r="C755" s="3">
        <v>24.799999237060501</v>
      </c>
      <c r="D755" s="34">
        <v>25.555041861187501</v>
      </c>
    </row>
    <row r="756" spans="1:4" hidden="1" x14ac:dyDescent="0.3">
      <c r="A756" s="106" t="s">
        <v>69</v>
      </c>
      <c r="B756" s="200">
        <v>45000</v>
      </c>
      <c r="C756" s="3">
        <v>24.850000381469702</v>
      </c>
      <c r="D756" s="34">
        <v>24.6292629840055</v>
      </c>
    </row>
    <row r="757" spans="1:4" hidden="1" x14ac:dyDescent="0.3">
      <c r="A757" s="106" t="s">
        <v>69</v>
      </c>
      <c r="B757" s="200">
        <v>45001</v>
      </c>
      <c r="C757" s="3">
        <v>25.2000007629394</v>
      </c>
      <c r="D757" s="34">
        <v>24.845872696068898</v>
      </c>
    </row>
    <row r="758" spans="1:4" hidden="1" x14ac:dyDescent="0.3">
      <c r="A758" s="106" t="s">
        <v>69</v>
      </c>
      <c r="B758" s="200">
        <v>45002</v>
      </c>
      <c r="C758" s="3">
        <v>25.149999618530199</v>
      </c>
      <c r="D758" s="34">
        <v>25.379918112744701</v>
      </c>
    </row>
    <row r="759" spans="1:4" hidden="1" x14ac:dyDescent="0.3">
      <c r="A759" s="106" t="s">
        <v>69</v>
      </c>
      <c r="B759" s="200">
        <v>45005</v>
      </c>
      <c r="C759" s="3">
        <v>24.600000381469702</v>
      </c>
      <c r="D759" s="34">
        <v>25.147025374852198</v>
      </c>
    </row>
    <row r="760" spans="1:4" hidden="1" x14ac:dyDescent="0.3">
      <c r="A760" s="106" t="s">
        <v>69</v>
      </c>
      <c r="B760" s="200">
        <v>45006</v>
      </c>
      <c r="C760" s="3">
        <v>24.899999618530199</v>
      </c>
      <c r="D760" s="34">
        <v>24.398226516790199</v>
      </c>
    </row>
    <row r="761" spans="1:4" hidden="1" x14ac:dyDescent="0.3">
      <c r="A761" s="106" t="s">
        <v>69</v>
      </c>
      <c r="B761" s="200">
        <v>45007</v>
      </c>
      <c r="C761" s="3">
        <v>25.049999237060501</v>
      </c>
      <c r="D761" s="34">
        <v>24.925848291890201</v>
      </c>
    </row>
    <row r="762" spans="1:4" hidden="1" x14ac:dyDescent="0.3">
      <c r="A762" s="106" t="s">
        <v>69</v>
      </c>
      <c r="B762" s="200">
        <v>45008</v>
      </c>
      <c r="C762" s="3">
        <v>25</v>
      </c>
      <c r="D762" s="34">
        <v>25.244686305110701</v>
      </c>
    </row>
    <row r="763" spans="1:4" hidden="1" x14ac:dyDescent="0.3">
      <c r="A763" s="106" t="s">
        <v>69</v>
      </c>
      <c r="B763" s="200">
        <v>45009</v>
      </c>
      <c r="C763" s="3">
        <v>24.2000007629394</v>
      </c>
      <c r="D763" s="34">
        <v>24.966217302441699</v>
      </c>
    </row>
    <row r="764" spans="1:4" hidden="1" x14ac:dyDescent="0.3">
      <c r="A764" s="106" t="s">
        <v>69</v>
      </c>
      <c r="B764" s="200">
        <v>45012</v>
      </c>
      <c r="C764" s="3">
        <v>23.399999618530199</v>
      </c>
      <c r="D764" s="34">
        <v>23.9694163142272</v>
      </c>
    </row>
    <row r="765" spans="1:4" hidden="1" x14ac:dyDescent="0.3">
      <c r="A765" s="106" t="s">
        <v>69</v>
      </c>
      <c r="B765" s="200">
        <v>45013</v>
      </c>
      <c r="C765" s="3">
        <v>23.100000381469702</v>
      </c>
      <c r="D765" s="34">
        <v>23.376179109630399</v>
      </c>
    </row>
    <row r="766" spans="1:4" hidden="1" x14ac:dyDescent="0.3">
      <c r="A766" s="106" t="s">
        <v>69</v>
      </c>
      <c r="B766" s="200">
        <v>45014</v>
      </c>
      <c r="C766" s="3">
        <v>24.649999618530199</v>
      </c>
      <c r="D766" s="34">
        <v>23.2794866936534</v>
      </c>
    </row>
    <row r="767" spans="1:4" hidden="1" x14ac:dyDescent="0.3">
      <c r="A767" s="106" t="s">
        <v>69</v>
      </c>
      <c r="B767" s="200">
        <v>45016</v>
      </c>
      <c r="C767" s="3">
        <v>24.75</v>
      </c>
      <c r="D767" s="34">
        <v>24.771725408663698</v>
      </c>
    </row>
    <row r="768" spans="1:4" hidden="1" x14ac:dyDescent="0.3">
      <c r="A768" s="106" t="s">
        <v>69</v>
      </c>
      <c r="B768" s="200">
        <v>45019</v>
      </c>
      <c r="C768" s="3">
        <v>25.75</v>
      </c>
      <c r="D768" s="34">
        <v>24.606936651369601</v>
      </c>
    </row>
    <row r="769" spans="1:4" hidden="1" x14ac:dyDescent="0.3">
      <c r="A769" s="106" t="s">
        <v>69</v>
      </c>
      <c r="B769" s="200">
        <v>45021</v>
      </c>
      <c r="C769" s="3">
        <v>25.649999618530199</v>
      </c>
      <c r="D769" s="34">
        <v>25.720189239123201</v>
      </c>
    </row>
    <row r="770" spans="1:4" hidden="1" x14ac:dyDescent="0.3">
      <c r="A770" s="106" t="s">
        <v>69</v>
      </c>
      <c r="B770" s="200">
        <v>45022</v>
      </c>
      <c r="C770" s="3">
        <v>26.149999618530199</v>
      </c>
      <c r="D770" s="34">
        <v>25.7844942917711</v>
      </c>
    </row>
    <row r="771" spans="1:4" hidden="1" x14ac:dyDescent="0.3">
      <c r="A771" s="106" t="s">
        <v>69</v>
      </c>
      <c r="B771" s="200">
        <v>45026</v>
      </c>
      <c r="C771" s="3">
        <v>26.149999618530199</v>
      </c>
      <c r="D771" s="34">
        <v>26.204983899257002</v>
      </c>
    </row>
    <row r="772" spans="1:4" hidden="1" x14ac:dyDescent="0.3">
      <c r="A772" s="106" t="s">
        <v>69</v>
      </c>
      <c r="B772" s="200">
        <v>45027</v>
      </c>
      <c r="C772" s="3">
        <v>26.7000007629394</v>
      </c>
      <c r="D772" s="34">
        <v>26.032786286722999</v>
      </c>
    </row>
    <row r="773" spans="1:4" hidden="1" x14ac:dyDescent="0.3">
      <c r="A773" s="106" t="s">
        <v>69</v>
      </c>
      <c r="B773" s="200">
        <v>45028</v>
      </c>
      <c r="C773" s="3">
        <v>26.600000381469702</v>
      </c>
      <c r="D773" s="34">
        <v>26.695928164505499</v>
      </c>
    </row>
    <row r="774" spans="1:4" hidden="1" x14ac:dyDescent="0.3">
      <c r="A774" s="106" t="s">
        <v>69</v>
      </c>
      <c r="B774" s="200">
        <v>45029</v>
      </c>
      <c r="C774" s="3">
        <v>27.549999237060501</v>
      </c>
      <c r="D774" s="34">
        <v>26.706376630975502</v>
      </c>
    </row>
    <row r="775" spans="1:4" hidden="1" x14ac:dyDescent="0.3">
      <c r="A775" s="106" t="s">
        <v>69</v>
      </c>
      <c r="B775" s="200">
        <v>45033</v>
      </c>
      <c r="C775" s="3">
        <v>28.649999618530199</v>
      </c>
      <c r="D775" s="34">
        <v>27.615196986494901</v>
      </c>
    </row>
    <row r="776" spans="1:4" hidden="1" x14ac:dyDescent="0.3">
      <c r="A776" s="106" t="s">
        <v>69</v>
      </c>
      <c r="B776" s="200">
        <v>45034</v>
      </c>
      <c r="C776" s="3">
        <v>28.350000381469702</v>
      </c>
      <c r="D776" s="34">
        <v>28.642561437307101</v>
      </c>
    </row>
    <row r="777" spans="1:4" hidden="1" x14ac:dyDescent="0.3">
      <c r="A777" s="106" t="s">
        <v>69</v>
      </c>
      <c r="B777" s="200">
        <v>45035</v>
      </c>
      <c r="C777" s="3">
        <v>28.600000381469702</v>
      </c>
      <c r="D777" s="34">
        <v>28.282966159474899</v>
      </c>
    </row>
    <row r="778" spans="1:4" hidden="1" x14ac:dyDescent="0.3">
      <c r="A778" s="106" t="s">
        <v>69</v>
      </c>
      <c r="B778" s="200">
        <v>45036</v>
      </c>
      <c r="C778" s="3">
        <v>28.149999618530199</v>
      </c>
      <c r="D778" s="34">
        <v>28.623676877447298</v>
      </c>
    </row>
    <row r="779" spans="1:4" hidden="1" x14ac:dyDescent="0.3">
      <c r="A779" s="106" t="s">
        <v>69</v>
      </c>
      <c r="B779" s="200">
        <v>45037</v>
      </c>
      <c r="C779" s="3">
        <v>27.850000381469702</v>
      </c>
      <c r="D779" s="34">
        <v>28.1789208597319</v>
      </c>
    </row>
    <row r="780" spans="1:4" hidden="1" x14ac:dyDescent="0.3">
      <c r="A780" s="106" t="s">
        <v>69</v>
      </c>
      <c r="B780" s="200">
        <v>45040</v>
      </c>
      <c r="C780" s="3">
        <v>30.100000381469702</v>
      </c>
      <c r="D780" s="34">
        <v>27.800091750430202</v>
      </c>
    </row>
    <row r="781" spans="1:4" hidden="1" x14ac:dyDescent="0.3">
      <c r="A781" s="106" t="s">
        <v>69</v>
      </c>
      <c r="B781" s="200">
        <v>45041</v>
      </c>
      <c r="C781" s="3">
        <v>29.899999618530199</v>
      </c>
      <c r="D781" s="34">
        <v>30.237738914554001</v>
      </c>
    </row>
    <row r="782" spans="1:4" hidden="1" x14ac:dyDescent="0.3">
      <c r="A782" s="106" t="s">
        <v>69</v>
      </c>
      <c r="B782" s="200">
        <v>45042</v>
      </c>
      <c r="C782" s="3">
        <v>29.5</v>
      </c>
      <c r="D782" s="34">
        <v>29.9622125129269</v>
      </c>
    </row>
    <row r="783" spans="1:4" hidden="1" x14ac:dyDescent="0.3">
      <c r="A783" s="106" t="s">
        <v>69</v>
      </c>
      <c r="B783" s="200">
        <v>45043</v>
      </c>
      <c r="C783" s="3">
        <v>29.7000007629394</v>
      </c>
      <c r="D783" s="34">
        <v>29.342146662008702</v>
      </c>
    </row>
    <row r="784" spans="1:4" hidden="1" x14ac:dyDescent="0.3">
      <c r="A784" s="106" t="s">
        <v>69</v>
      </c>
      <c r="B784" s="200">
        <v>45044</v>
      </c>
      <c r="C784" s="3">
        <v>30.2000007629394</v>
      </c>
      <c r="D784" s="34">
        <v>29.661580711712499</v>
      </c>
    </row>
    <row r="785" spans="1:4" hidden="1" x14ac:dyDescent="0.3">
      <c r="A785" s="106" t="s">
        <v>69</v>
      </c>
      <c r="B785" s="200">
        <v>45048</v>
      </c>
      <c r="C785" s="3">
        <v>30</v>
      </c>
      <c r="D785" s="34">
        <v>30.380847579749901</v>
      </c>
    </row>
    <row r="786" spans="1:4" hidden="1" x14ac:dyDescent="0.3">
      <c r="A786" s="106" t="s">
        <v>69</v>
      </c>
      <c r="B786" s="200">
        <v>45049</v>
      </c>
      <c r="C786" s="3">
        <v>29.600000381469702</v>
      </c>
      <c r="D786" s="34">
        <v>30.0166986355012</v>
      </c>
    </row>
    <row r="787" spans="1:4" hidden="1" x14ac:dyDescent="0.3">
      <c r="A787" s="106" t="s">
        <v>69</v>
      </c>
      <c r="B787" s="200">
        <v>45050</v>
      </c>
      <c r="C787" s="3">
        <v>29.899999618530199</v>
      </c>
      <c r="D787" s="34">
        <v>29.408100748888899</v>
      </c>
    </row>
    <row r="788" spans="1:4" hidden="1" x14ac:dyDescent="0.3">
      <c r="A788" s="106" t="s">
        <v>69</v>
      </c>
      <c r="B788" s="200">
        <v>45051</v>
      </c>
      <c r="C788" s="3">
        <v>30.4500007629394</v>
      </c>
      <c r="D788" s="34">
        <v>29.9118052798866</v>
      </c>
    </row>
    <row r="789" spans="1:4" hidden="1" x14ac:dyDescent="0.3">
      <c r="A789" s="106" t="s">
        <v>69</v>
      </c>
      <c r="B789" s="200">
        <v>45054</v>
      </c>
      <c r="C789" s="3">
        <v>30.399999618530199</v>
      </c>
      <c r="D789" s="34">
        <v>30.6612756800738</v>
      </c>
    </row>
    <row r="790" spans="1:4" hidden="1" x14ac:dyDescent="0.3">
      <c r="A790" s="106" t="s">
        <v>69</v>
      </c>
      <c r="B790" s="200">
        <v>45055</v>
      </c>
      <c r="C790" s="3">
        <v>30.25</v>
      </c>
      <c r="D790" s="34">
        <v>30.380679690753901</v>
      </c>
    </row>
    <row r="791" spans="1:4" hidden="1" x14ac:dyDescent="0.3">
      <c r="A791" s="106" t="s">
        <v>69</v>
      </c>
      <c r="B791" s="200">
        <v>45056</v>
      </c>
      <c r="C791" s="3">
        <v>29.9500007629394</v>
      </c>
      <c r="D791" s="34">
        <v>30.053096993851799</v>
      </c>
    </row>
    <row r="792" spans="1:4" hidden="1" x14ac:dyDescent="0.3">
      <c r="A792" s="106" t="s">
        <v>69</v>
      </c>
      <c r="B792" s="200">
        <v>45057</v>
      </c>
      <c r="C792" s="3">
        <v>30.350000381469702</v>
      </c>
      <c r="D792" s="34">
        <v>29.9521189960081</v>
      </c>
    </row>
    <row r="793" spans="1:4" hidden="1" x14ac:dyDescent="0.3">
      <c r="A793" s="106" t="s">
        <v>69</v>
      </c>
      <c r="B793" s="200">
        <v>45058</v>
      </c>
      <c r="C793" s="3">
        <v>30.149999618530199</v>
      </c>
      <c r="D793" s="34">
        <v>30.551665534765998</v>
      </c>
    </row>
    <row r="794" spans="1:4" hidden="1" x14ac:dyDescent="0.3">
      <c r="A794" s="106" t="s">
        <v>69</v>
      </c>
      <c r="B794" s="200">
        <v>45061</v>
      </c>
      <c r="C794" s="3">
        <v>30.899999618530199</v>
      </c>
      <c r="D794" s="34">
        <v>30.1284156826474</v>
      </c>
    </row>
    <row r="795" spans="1:4" hidden="1" x14ac:dyDescent="0.3">
      <c r="A795" s="106" t="s">
        <v>69</v>
      </c>
      <c r="B795" s="200">
        <v>45062</v>
      </c>
      <c r="C795" s="3">
        <v>31</v>
      </c>
      <c r="D795" s="34">
        <v>30.774761925128399</v>
      </c>
    </row>
    <row r="796" spans="1:4" hidden="1" x14ac:dyDescent="0.3">
      <c r="A796" s="106" t="s">
        <v>69</v>
      </c>
      <c r="B796" s="200">
        <v>45063</v>
      </c>
      <c r="C796" s="3">
        <v>31.2000007629394</v>
      </c>
      <c r="D796" s="34">
        <v>31.035492578519499</v>
      </c>
    </row>
    <row r="797" spans="1:4" hidden="1" x14ac:dyDescent="0.3">
      <c r="A797" s="106" t="s">
        <v>69</v>
      </c>
      <c r="B797" s="200">
        <v>45064</v>
      </c>
      <c r="C797" s="3">
        <v>31.149999618530199</v>
      </c>
      <c r="D797" s="34">
        <v>31.324943544949299</v>
      </c>
    </row>
    <row r="798" spans="1:4" hidden="1" x14ac:dyDescent="0.3">
      <c r="A798" s="106" t="s">
        <v>69</v>
      </c>
      <c r="B798" s="200">
        <v>45065</v>
      </c>
      <c r="C798" s="3">
        <v>31.149999618530199</v>
      </c>
      <c r="D798" s="34">
        <v>31.1119030142365</v>
      </c>
    </row>
    <row r="799" spans="1:4" hidden="1" x14ac:dyDescent="0.3">
      <c r="A799" s="106" t="s">
        <v>69</v>
      </c>
      <c r="B799" s="200">
        <v>45068</v>
      </c>
      <c r="C799" s="3">
        <v>31.299999237060501</v>
      </c>
      <c r="D799" s="34">
        <v>31.040208495273401</v>
      </c>
    </row>
    <row r="800" spans="1:4" hidden="1" x14ac:dyDescent="0.3">
      <c r="A800" s="106" t="s">
        <v>69</v>
      </c>
      <c r="B800" s="200">
        <v>45069</v>
      </c>
      <c r="C800" s="3">
        <v>30.100000381469702</v>
      </c>
      <c r="D800" s="34">
        <v>31.348497793295</v>
      </c>
    </row>
    <row r="801" spans="1:4" hidden="1" x14ac:dyDescent="0.3">
      <c r="A801" s="106" t="s">
        <v>69</v>
      </c>
      <c r="B801" s="200">
        <v>45070</v>
      </c>
      <c r="C801" s="3">
        <v>29.350000381469702</v>
      </c>
      <c r="D801" s="34">
        <v>30.113505061337499</v>
      </c>
    </row>
    <row r="802" spans="1:4" hidden="1" x14ac:dyDescent="0.3">
      <c r="A802" s="106" t="s">
        <v>69</v>
      </c>
      <c r="B802" s="200">
        <v>45071</v>
      </c>
      <c r="C802" s="3">
        <v>28.899999618530199</v>
      </c>
      <c r="D802" s="34">
        <v>29.2448219592412</v>
      </c>
    </row>
    <row r="803" spans="1:4" hidden="1" x14ac:dyDescent="0.3">
      <c r="A803" s="106" t="s">
        <v>69</v>
      </c>
      <c r="B803" s="200">
        <v>45072</v>
      </c>
      <c r="C803" s="3">
        <v>29.25</v>
      </c>
      <c r="D803" s="34">
        <v>28.855693603560201</v>
      </c>
    </row>
    <row r="804" spans="1:4" hidden="1" x14ac:dyDescent="0.3">
      <c r="A804" s="106" t="s">
        <v>69</v>
      </c>
      <c r="B804" s="200">
        <v>45075</v>
      </c>
      <c r="C804" s="3">
        <v>29.149999618530199</v>
      </c>
      <c r="D804" s="34">
        <v>29.367772943297901</v>
      </c>
    </row>
    <row r="805" spans="1:4" hidden="1" x14ac:dyDescent="0.3">
      <c r="A805" s="106" t="s">
        <v>69</v>
      </c>
      <c r="B805" s="200">
        <v>45076</v>
      </c>
      <c r="C805" s="3">
        <v>29.5</v>
      </c>
      <c r="D805" s="34">
        <v>29.180324007163101</v>
      </c>
    </row>
    <row r="806" spans="1:4" hidden="1" x14ac:dyDescent="0.3">
      <c r="A806" s="106" t="s">
        <v>69</v>
      </c>
      <c r="B806" s="200">
        <v>45077</v>
      </c>
      <c r="C806" s="3">
        <v>30.350000381469702</v>
      </c>
      <c r="D806" s="34">
        <v>29.4199634830645</v>
      </c>
    </row>
    <row r="807" spans="1:4" hidden="1" x14ac:dyDescent="0.3">
      <c r="A807" s="106" t="s">
        <v>69</v>
      </c>
      <c r="B807" s="200">
        <v>45078</v>
      </c>
      <c r="C807" s="3">
        <v>31.350000381469702</v>
      </c>
      <c r="D807" s="34">
        <v>30.386480915426301</v>
      </c>
    </row>
    <row r="808" spans="1:4" hidden="1" x14ac:dyDescent="0.3">
      <c r="A808" s="106" t="s">
        <v>69</v>
      </c>
      <c r="B808" s="200">
        <v>45079</v>
      </c>
      <c r="C808" s="3">
        <v>31.549999237060501</v>
      </c>
      <c r="D808" s="34">
        <v>31.497919122524699</v>
      </c>
    </row>
    <row r="809" spans="1:4" hidden="1" x14ac:dyDescent="0.3">
      <c r="A809" s="106" t="s">
        <v>69</v>
      </c>
      <c r="B809" s="200">
        <v>45082</v>
      </c>
      <c r="C809" s="3">
        <v>30.649999618530199</v>
      </c>
      <c r="D809" s="34">
        <v>31.530854188017202</v>
      </c>
    </row>
    <row r="810" spans="1:4" hidden="1" x14ac:dyDescent="0.3">
      <c r="A810" s="106" t="s">
        <v>69</v>
      </c>
      <c r="B810" s="200">
        <v>45083</v>
      </c>
      <c r="C810" s="3">
        <v>30.399999618530199</v>
      </c>
      <c r="D810" s="34">
        <v>30.454518102078801</v>
      </c>
    </row>
    <row r="811" spans="1:4" hidden="1" x14ac:dyDescent="0.3">
      <c r="A811" s="106" t="s">
        <v>69</v>
      </c>
      <c r="B811" s="200">
        <v>45084</v>
      </c>
      <c r="C811" s="3">
        <v>30.7000007629394</v>
      </c>
      <c r="D811" s="34">
        <v>30.401952919432102</v>
      </c>
    </row>
    <row r="812" spans="1:4" hidden="1" x14ac:dyDescent="0.3">
      <c r="A812" s="106" t="s">
        <v>69</v>
      </c>
      <c r="B812" s="200">
        <v>45085</v>
      </c>
      <c r="C812" s="3">
        <v>30.350000381469702</v>
      </c>
      <c r="D812" s="34">
        <v>30.8923711215994</v>
      </c>
    </row>
    <row r="813" spans="1:4" hidden="1" x14ac:dyDescent="0.3">
      <c r="A813" s="106" t="s">
        <v>69</v>
      </c>
      <c r="B813" s="200">
        <v>45086</v>
      </c>
      <c r="C813" s="3">
        <v>28.350000381469702</v>
      </c>
      <c r="D813" s="34">
        <v>30.3178707801836</v>
      </c>
    </row>
    <row r="814" spans="1:4" hidden="1" x14ac:dyDescent="0.3">
      <c r="A814" s="106" t="s">
        <v>69</v>
      </c>
      <c r="B814" s="200">
        <v>45089</v>
      </c>
      <c r="C814" s="3">
        <v>28.549999237060501</v>
      </c>
      <c r="D814" s="34">
        <v>28.0290569050408</v>
      </c>
    </row>
    <row r="815" spans="1:4" hidden="1" x14ac:dyDescent="0.3">
      <c r="A815" s="106" t="s">
        <v>69</v>
      </c>
      <c r="B815" s="200">
        <v>45090</v>
      </c>
      <c r="C815" s="3">
        <v>28.5</v>
      </c>
      <c r="D815" s="34">
        <v>28.6075416710807</v>
      </c>
    </row>
    <row r="816" spans="1:4" hidden="1" x14ac:dyDescent="0.3">
      <c r="A816" s="106" t="s">
        <v>69</v>
      </c>
      <c r="B816" s="200">
        <v>45091</v>
      </c>
      <c r="C816" s="3">
        <v>28.5</v>
      </c>
      <c r="D816" s="34">
        <v>28.7672335741441</v>
      </c>
    </row>
    <row r="817" spans="1:4" hidden="1" x14ac:dyDescent="0.3">
      <c r="A817" s="106" t="s">
        <v>69</v>
      </c>
      <c r="B817" s="200">
        <v>45092</v>
      </c>
      <c r="C817" s="3">
        <v>27.850000381469702</v>
      </c>
      <c r="D817" s="34">
        <v>28.4446060721456</v>
      </c>
    </row>
    <row r="818" spans="1:4" hidden="1" x14ac:dyDescent="0.3">
      <c r="A818" s="106" t="s">
        <v>69</v>
      </c>
      <c r="B818" s="200">
        <v>45093</v>
      </c>
      <c r="C818" s="3">
        <v>27.799999237060501</v>
      </c>
      <c r="D818" s="34">
        <v>27.573276306268198</v>
      </c>
    </row>
    <row r="819" spans="1:4" hidden="1" x14ac:dyDescent="0.3">
      <c r="A819" s="106" t="s">
        <v>69</v>
      </c>
      <c r="B819" s="200">
        <v>45096</v>
      </c>
      <c r="C819" s="3">
        <v>27.899999618530199</v>
      </c>
      <c r="D819" s="34">
        <v>27.8561723927629</v>
      </c>
    </row>
    <row r="820" spans="1:4" hidden="1" x14ac:dyDescent="0.3">
      <c r="A820" s="106" t="s">
        <v>69</v>
      </c>
      <c r="B820" s="200">
        <v>45097</v>
      </c>
      <c r="C820" s="3">
        <v>27.899999618530199</v>
      </c>
      <c r="D820" s="34">
        <v>28.143182931925001</v>
      </c>
    </row>
    <row r="821" spans="1:4" hidden="1" x14ac:dyDescent="0.3">
      <c r="A821" s="106" t="s">
        <v>69</v>
      </c>
      <c r="B821" s="200">
        <v>45098</v>
      </c>
      <c r="C821" s="3">
        <v>28.149999618530199</v>
      </c>
      <c r="D821" s="34">
        <v>27.8447074221991</v>
      </c>
    </row>
    <row r="822" spans="1:4" hidden="1" x14ac:dyDescent="0.3">
      <c r="A822" s="106" t="s">
        <v>69</v>
      </c>
      <c r="B822" s="200">
        <v>45099</v>
      </c>
      <c r="C822" s="3">
        <v>27.7000007629394</v>
      </c>
      <c r="D822" s="34">
        <v>27.961753847990501</v>
      </c>
    </row>
    <row r="823" spans="1:4" hidden="1" x14ac:dyDescent="0.3">
      <c r="A823" s="106" t="s">
        <v>69</v>
      </c>
      <c r="B823" s="200">
        <v>45100</v>
      </c>
      <c r="C823" s="3">
        <v>27.149999618530199</v>
      </c>
      <c r="D823" s="34">
        <v>27.715753995673602</v>
      </c>
    </row>
    <row r="824" spans="1:4" hidden="1" x14ac:dyDescent="0.3">
      <c r="A824" s="106" t="s">
        <v>69</v>
      </c>
      <c r="B824" s="200">
        <v>45103</v>
      </c>
      <c r="C824" s="3">
        <v>27.100000381469702</v>
      </c>
      <c r="D824" s="34">
        <v>27.274373770433801</v>
      </c>
    </row>
    <row r="825" spans="1:4" hidden="1" x14ac:dyDescent="0.3">
      <c r="A825" s="106" t="s">
        <v>69</v>
      </c>
      <c r="B825" s="200">
        <v>45104</v>
      </c>
      <c r="C825" s="3">
        <v>27.4500007629394</v>
      </c>
      <c r="D825" s="34">
        <v>27.082942199110299</v>
      </c>
    </row>
    <row r="826" spans="1:4" hidden="1" x14ac:dyDescent="0.3">
      <c r="A826" s="106" t="s">
        <v>69</v>
      </c>
      <c r="B826" s="200">
        <v>45105</v>
      </c>
      <c r="C826" s="3">
        <v>28.4500007629394</v>
      </c>
      <c r="D826" s="34">
        <v>27.369662904174099</v>
      </c>
    </row>
    <row r="827" spans="1:4" hidden="1" x14ac:dyDescent="0.3">
      <c r="A827" s="106" t="s">
        <v>69</v>
      </c>
      <c r="B827" s="200">
        <v>45107</v>
      </c>
      <c r="C827" s="3">
        <v>28.899999618530199</v>
      </c>
      <c r="D827" s="34">
        <v>28.542197673069001</v>
      </c>
    </row>
    <row r="828" spans="1:4" hidden="1" x14ac:dyDescent="0.3">
      <c r="A828" s="106" t="s">
        <v>69</v>
      </c>
      <c r="B828" s="200">
        <v>45110</v>
      </c>
      <c r="C828" s="3">
        <v>29.9500007629394</v>
      </c>
      <c r="D828" s="34">
        <v>28.989845801572301</v>
      </c>
    </row>
    <row r="829" spans="1:4" hidden="1" x14ac:dyDescent="0.3">
      <c r="A829" s="106" t="s">
        <v>69</v>
      </c>
      <c r="B829" s="200">
        <v>45111</v>
      </c>
      <c r="C829" s="3">
        <v>30.549999237060501</v>
      </c>
      <c r="D829" s="34">
        <v>29.9472611082874</v>
      </c>
    </row>
    <row r="830" spans="1:4" hidden="1" x14ac:dyDescent="0.3">
      <c r="A830" s="106" t="s">
        <v>69</v>
      </c>
      <c r="B830" s="200">
        <v>45112</v>
      </c>
      <c r="C830" s="3">
        <v>30.899999618530199</v>
      </c>
      <c r="D830" s="34">
        <v>30.511409861716501</v>
      </c>
    </row>
    <row r="831" spans="1:4" hidden="1" x14ac:dyDescent="0.3">
      <c r="A831" s="106" t="s">
        <v>69</v>
      </c>
      <c r="B831" s="200">
        <v>45113</v>
      </c>
      <c r="C831" s="3">
        <v>32.299999237060497</v>
      </c>
      <c r="D831" s="34">
        <v>30.928517667982899</v>
      </c>
    </row>
    <row r="832" spans="1:4" hidden="1" x14ac:dyDescent="0.3">
      <c r="A832" s="106" t="s">
        <v>69</v>
      </c>
      <c r="B832" s="200">
        <v>45114</v>
      </c>
      <c r="C832" s="3">
        <v>32</v>
      </c>
      <c r="D832" s="34">
        <v>32.436138323866501</v>
      </c>
    </row>
    <row r="833" spans="1:4" hidden="1" x14ac:dyDescent="0.3">
      <c r="A833" s="106" t="s">
        <v>69</v>
      </c>
      <c r="B833" s="200">
        <v>45117</v>
      </c>
      <c r="C833" s="3">
        <v>31.549999237060501</v>
      </c>
      <c r="D833" s="34">
        <v>31.9463643271061</v>
      </c>
    </row>
    <row r="834" spans="1:4" hidden="1" x14ac:dyDescent="0.3">
      <c r="A834" s="106" t="s">
        <v>69</v>
      </c>
      <c r="B834" s="200">
        <v>45118</v>
      </c>
      <c r="C834" s="3">
        <v>31.7000007629394</v>
      </c>
      <c r="D834" s="34">
        <v>31.401313516037199</v>
      </c>
    </row>
    <row r="835" spans="1:4" hidden="1" x14ac:dyDescent="0.3">
      <c r="A835" s="106" t="s">
        <v>69</v>
      </c>
      <c r="B835" s="200">
        <v>45119</v>
      </c>
      <c r="C835" s="3">
        <v>32</v>
      </c>
      <c r="D835" s="34">
        <v>31.762366637177902</v>
      </c>
    </row>
    <row r="836" spans="1:4" hidden="1" x14ac:dyDescent="0.3">
      <c r="A836" s="106" t="s">
        <v>69</v>
      </c>
      <c r="B836" s="200">
        <v>45120</v>
      </c>
      <c r="C836" s="3">
        <v>30.4500007629394</v>
      </c>
      <c r="D836" s="34">
        <v>32.1472118261429</v>
      </c>
    </row>
    <row r="837" spans="1:4" hidden="1" x14ac:dyDescent="0.3">
      <c r="A837" s="106" t="s">
        <v>69</v>
      </c>
      <c r="B837" s="200">
        <v>45121</v>
      </c>
      <c r="C837" s="3">
        <v>31.149999618530199</v>
      </c>
      <c r="D837" s="34">
        <v>30.270360721700001</v>
      </c>
    </row>
    <row r="838" spans="1:4" hidden="1" x14ac:dyDescent="0.3">
      <c r="A838" s="106" t="s">
        <v>69</v>
      </c>
      <c r="B838" s="200">
        <v>45124</v>
      </c>
      <c r="C838" s="3">
        <v>32</v>
      </c>
      <c r="D838" s="34">
        <v>31.085341113894401</v>
      </c>
    </row>
    <row r="839" spans="1:4" hidden="1" x14ac:dyDescent="0.3">
      <c r="A839" s="106" t="s">
        <v>69</v>
      </c>
      <c r="B839" s="200">
        <v>45125</v>
      </c>
      <c r="C839" s="3">
        <v>31.5</v>
      </c>
      <c r="D839" s="34">
        <v>32.216360735601</v>
      </c>
    </row>
    <row r="840" spans="1:4" hidden="1" x14ac:dyDescent="0.3">
      <c r="A840" s="106" t="s">
        <v>69</v>
      </c>
      <c r="B840" s="200">
        <v>45126</v>
      </c>
      <c r="C840" s="3">
        <v>33.299999237060497</v>
      </c>
      <c r="D840" s="34">
        <v>31.504992646399302</v>
      </c>
    </row>
    <row r="841" spans="1:4" hidden="1" x14ac:dyDescent="0.3">
      <c r="A841" s="106" t="s">
        <v>69</v>
      </c>
      <c r="B841" s="200">
        <v>45127</v>
      </c>
      <c r="C841" s="3">
        <v>32.75</v>
      </c>
      <c r="D841" s="34">
        <v>33.2526927129162</v>
      </c>
    </row>
    <row r="842" spans="1:4" hidden="1" x14ac:dyDescent="0.3">
      <c r="A842" s="106" t="s">
        <v>69</v>
      </c>
      <c r="B842" s="200">
        <v>45128</v>
      </c>
      <c r="C842" s="3">
        <v>34.25</v>
      </c>
      <c r="D842" s="34">
        <v>32.696987607438999</v>
      </c>
    </row>
    <row r="843" spans="1:4" hidden="1" x14ac:dyDescent="0.3">
      <c r="A843" s="106" t="s">
        <v>69</v>
      </c>
      <c r="B843" s="200">
        <v>45131</v>
      </c>
      <c r="C843" s="3">
        <v>33.700000762939403</v>
      </c>
      <c r="D843" s="34">
        <v>34.4037426483806</v>
      </c>
    </row>
    <row r="844" spans="1:4" hidden="1" x14ac:dyDescent="0.3">
      <c r="A844" s="106" t="s">
        <v>69</v>
      </c>
      <c r="B844" s="200">
        <v>45132</v>
      </c>
      <c r="C844" s="3">
        <v>33.450000762939403</v>
      </c>
      <c r="D844" s="34">
        <v>33.699573979813898</v>
      </c>
    </row>
    <row r="845" spans="1:4" hidden="1" x14ac:dyDescent="0.3">
      <c r="A845" s="106" t="s">
        <v>69</v>
      </c>
      <c r="B845" s="200">
        <v>45133</v>
      </c>
      <c r="C845" s="3">
        <v>34</v>
      </c>
      <c r="D845" s="34">
        <v>33.300702768257402</v>
      </c>
    </row>
    <row r="846" spans="1:4" hidden="1" x14ac:dyDescent="0.3">
      <c r="A846" s="106" t="s">
        <v>69</v>
      </c>
      <c r="B846" s="200">
        <v>45134</v>
      </c>
      <c r="C846" s="3">
        <v>34.099998474121001</v>
      </c>
      <c r="D846" s="34">
        <v>34.04488396971</v>
      </c>
    </row>
    <row r="847" spans="1:4" hidden="1" x14ac:dyDescent="0.3">
      <c r="A847" s="106" t="s">
        <v>69</v>
      </c>
      <c r="B847" s="200">
        <v>45135</v>
      </c>
      <c r="C847" s="3">
        <v>33.799999237060497</v>
      </c>
      <c r="D847" s="34">
        <v>34.230640564138099</v>
      </c>
    </row>
    <row r="848" spans="1:4" hidden="1" x14ac:dyDescent="0.3">
      <c r="A848" s="106" t="s">
        <v>69</v>
      </c>
      <c r="B848" s="200">
        <v>45138</v>
      </c>
      <c r="C848" s="3">
        <v>33.650001525878899</v>
      </c>
      <c r="D848" s="34">
        <v>33.736668895850798</v>
      </c>
    </row>
    <row r="849" spans="1:4" hidden="1" x14ac:dyDescent="0.3">
      <c r="A849" s="106" t="s">
        <v>69</v>
      </c>
      <c r="B849" s="200">
        <v>45139</v>
      </c>
      <c r="C849" s="3">
        <v>34</v>
      </c>
      <c r="D849" s="34">
        <v>33.532396840190998</v>
      </c>
    </row>
    <row r="850" spans="1:4" hidden="1" x14ac:dyDescent="0.3">
      <c r="A850" s="106" t="s">
        <v>69</v>
      </c>
      <c r="B850" s="200">
        <v>45140</v>
      </c>
      <c r="C850" s="3">
        <v>33.349998474121001</v>
      </c>
      <c r="D850" s="34">
        <v>34.081963162612901</v>
      </c>
    </row>
    <row r="851" spans="1:4" hidden="1" x14ac:dyDescent="0.3">
      <c r="A851" s="106" t="s">
        <v>69</v>
      </c>
      <c r="B851" s="200">
        <v>45141</v>
      </c>
      <c r="C851" s="3">
        <v>33.849998474121001</v>
      </c>
      <c r="D851" s="34">
        <v>33.400143700045</v>
      </c>
    </row>
    <row r="852" spans="1:4" hidden="1" x14ac:dyDescent="0.3">
      <c r="A852" s="106" t="s">
        <v>69</v>
      </c>
      <c r="B852" s="200">
        <v>45142</v>
      </c>
      <c r="C852" s="3">
        <v>33.849998474121001</v>
      </c>
      <c r="D852" s="34">
        <v>33.818426515947401</v>
      </c>
    </row>
    <row r="853" spans="1:4" hidden="1" x14ac:dyDescent="0.3">
      <c r="A853" s="106" t="s">
        <v>69</v>
      </c>
      <c r="B853" s="200">
        <v>45145</v>
      </c>
      <c r="C853" s="3">
        <v>33.849998474121001</v>
      </c>
      <c r="D853" s="34">
        <v>33.807672784707002</v>
      </c>
    </row>
    <row r="854" spans="1:4" hidden="1" x14ac:dyDescent="0.3">
      <c r="A854" s="106" t="s">
        <v>69</v>
      </c>
      <c r="B854" s="200">
        <v>45146</v>
      </c>
      <c r="C854" s="3">
        <v>36.25</v>
      </c>
      <c r="D854" s="34">
        <v>33.877790876715402</v>
      </c>
    </row>
    <row r="855" spans="1:4" hidden="1" x14ac:dyDescent="0.3">
      <c r="A855" s="106" t="s">
        <v>69</v>
      </c>
      <c r="B855" s="200">
        <v>45147</v>
      </c>
      <c r="C855" s="3">
        <v>37.299999237060497</v>
      </c>
      <c r="D855" s="34">
        <v>36.4533711351934</v>
      </c>
    </row>
    <row r="856" spans="1:4" hidden="1" x14ac:dyDescent="0.3">
      <c r="A856" s="106" t="s">
        <v>69</v>
      </c>
      <c r="B856" s="200">
        <v>45148</v>
      </c>
      <c r="C856" s="3">
        <v>36.599998474121001</v>
      </c>
      <c r="D856" s="34">
        <v>37.351253590115803</v>
      </c>
    </row>
    <row r="857" spans="1:4" hidden="1" x14ac:dyDescent="0.3">
      <c r="A857" s="106" t="s">
        <v>69</v>
      </c>
      <c r="B857" s="200">
        <v>45149</v>
      </c>
      <c r="C857" s="3">
        <v>37.650001525878899</v>
      </c>
      <c r="D857" s="34">
        <v>36.381315450770302</v>
      </c>
    </row>
    <row r="858" spans="1:4" hidden="1" x14ac:dyDescent="0.3">
      <c r="A858" s="106" t="s">
        <v>69</v>
      </c>
      <c r="B858" s="200">
        <v>45152</v>
      </c>
      <c r="C858" s="3">
        <v>38.849998474121001</v>
      </c>
      <c r="D858" s="34">
        <v>37.692010337452302</v>
      </c>
    </row>
    <row r="859" spans="1:4" hidden="1" x14ac:dyDescent="0.3">
      <c r="A859" s="106" t="s">
        <v>69</v>
      </c>
      <c r="B859" s="200">
        <v>45154</v>
      </c>
      <c r="C859" s="3">
        <v>38.400001525878899</v>
      </c>
      <c r="D859" s="34">
        <v>39.119836683118301</v>
      </c>
    </row>
    <row r="860" spans="1:4" hidden="1" x14ac:dyDescent="0.3">
      <c r="A860" s="106" t="s">
        <v>69</v>
      </c>
      <c r="B860" s="200">
        <v>45155</v>
      </c>
      <c r="C860" s="3">
        <v>38.650001525878899</v>
      </c>
      <c r="D860" s="34">
        <v>38.3184993968271</v>
      </c>
    </row>
    <row r="861" spans="1:4" hidden="1" x14ac:dyDescent="0.3">
      <c r="A861" s="106" t="s">
        <v>69</v>
      </c>
      <c r="B861" s="200">
        <v>45156</v>
      </c>
      <c r="C861" s="3">
        <v>38.450000762939403</v>
      </c>
      <c r="D861" s="34">
        <v>38.446457840078899</v>
      </c>
    </row>
    <row r="862" spans="1:4" hidden="1" x14ac:dyDescent="0.3">
      <c r="A862" s="106" t="s">
        <v>69</v>
      </c>
      <c r="B862" s="200">
        <v>45159</v>
      </c>
      <c r="C862" s="3">
        <v>38.25</v>
      </c>
      <c r="D862" s="34">
        <v>38.523309323468098</v>
      </c>
    </row>
    <row r="863" spans="1:4" hidden="1" x14ac:dyDescent="0.3">
      <c r="A863" s="106" t="s">
        <v>69</v>
      </c>
      <c r="B863" s="200">
        <v>45160</v>
      </c>
      <c r="C863" s="3">
        <v>38.150001525878899</v>
      </c>
      <c r="D863" s="34">
        <v>38.400131147871498</v>
      </c>
    </row>
    <row r="864" spans="1:4" hidden="1" x14ac:dyDescent="0.3">
      <c r="A864" s="106" t="s">
        <v>69</v>
      </c>
      <c r="B864" s="200">
        <v>45161</v>
      </c>
      <c r="C864" s="3">
        <v>39.650001525878899</v>
      </c>
      <c r="D864" s="34">
        <v>38.067765428713102</v>
      </c>
    </row>
    <row r="865" spans="1:4" hidden="1" x14ac:dyDescent="0.3">
      <c r="A865" s="106" t="s">
        <v>69</v>
      </c>
      <c r="B865" s="200">
        <v>45162</v>
      </c>
      <c r="C865" s="3">
        <v>39.450000762939403</v>
      </c>
      <c r="D865" s="34">
        <v>39.624216375614402</v>
      </c>
    </row>
    <row r="866" spans="1:4" hidden="1" x14ac:dyDescent="0.3">
      <c r="A866" s="106" t="s">
        <v>69</v>
      </c>
      <c r="B866" s="200">
        <v>45163</v>
      </c>
      <c r="C866" s="3">
        <v>39.150001525878899</v>
      </c>
      <c r="D866" s="34">
        <v>39.494444373690698</v>
      </c>
    </row>
    <row r="867" spans="1:4" hidden="1" x14ac:dyDescent="0.3">
      <c r="A867" s="106" t="s">
        <v>69</v>
      </c>
      <c r="B867" s="200">
        <v>45166</v>
      </c>
      <c r="C867" s="3">
        <v>39.400001525878899</v>
      </c>
      <c r="D867" s="34">
        <v>39.152965715188699</v>
      </c>
    </row>
    <row r="868" spans="1:4" hidden="1" x14ac:dyDescent="0.3">
      <c r="A868" s="106" t="s">
        <v>69</v>
      </c>
      <c r="B868" s="200">
        <v>45167</v>
      </c>
      <c r="C868" s="3">
        <v>39.099998474121001</v>
      </c>
      <c r="D868" s="34">
        <v>39.385482816319403</v>
      </c>
    </row>
    <row r="869" spans="1:4" hidden="1" x14ac:dyDescent="0.3">
      <c r="A869" s="106" t="s">
        <v>69</v>
      </c>
      <c r="B869" s="200">
        <v>45168</v>
      </c>
      <c r="C869" s="3">
        <v>38.950000762939403</v>
      </c>
      <c r="D869" s="34">
        <v>39.078726560778399</v>
      </c>
    </row>
    <row r="870" spans="1:4" hidden="1" x14ac:dyDescent="0.3">
      <c r="A870" s="106" t="s">
        <v>69</v>
      </c>
      <c r="B870" s="200">
        <v>45169</v>
      </c>
      <c r="C870" s="3">
        <v>38.700000762939403</v>
      </c>
      <c r="D870" s="34">
        <v>38.954446200997602</v>
      </c>
    </row>
    <row r="871" spans="1:4" hidden="1" x14ac:dyDescent="0.3">
      <c r="A871" s="106" t="s">
        <v>69</v>
      </c>
      <c r="B871" s="200">
        <v>45170</v>
      </c>
      <c r="C871" s="3">
        <v>38.349998474121001</v>
      </c>
      <c r="D871" s="34">
        <v>38.702652433077098</v>
      </c>
    </row>
    <row r="872" spans="1:4" hidden="1" x14ac:dyDescent="0.3">
      <c r="A872" s="106" t="s">
        <v>69</v>
      </c>
      <c r="B872" s="200">
        <v>45173</v>
      </c>
      <c r="C872" s="3">
        <v>41.650001525878899</v>
      </c>
      <c r="D872" s="34">
        <v>38.322355522017403</v>
      </c>
    </row>
    <row r="873" spans="1:4" hidden="1" x14ac:dyDescent="0.3">
      <c r="A873" s="106" t="s">
        <v>69</v>
      </c>
      <c r="B873" s="200">
        <v>45174</v>
      </c>
      <c r="C873" s="3">
        <v>41.700000762939403</v>
      </c>
      <c r="D873" s="34">
        <v>41.851904470925398</v>
      </c>
    </row>
    <row r="874" spans="1:4" hidden="1" x14ac:dyDescent="0.3">
      <c r="A874" s="106" t="s">
        <v>69</v>
      </c>
      <c r="B874" s="200">
        <v>45175</v>
      </c>
      <c r="C874" s="3">
        <v>41.099998474121001</v>
      </c>
      <c r="D874" s="34">
        <v>41.7012686405373</v>
      </c>
    </row>
    <row r="875" spans="1:4" hidden="1" x14ac:dyDescent="0.3">
      <c r="A875" s="106" t="s">
        <v>69</v>
      </c>
      <c r="B875" s="200">
        <v>45176</v>
      </c>
      <c r="C875" s="3">
        <v>42.299999237060497</v>
      </c>
      <c r="D875" s="34">
        <v>40.893522946423801</v>
      </c>
    </row>
    <row r="876" spans="1:4" hidden="1" x14ac:dyDescent="0.3">
      <c r="A876" s="106" t="s">
        <v>69</v>
      </c>
      <c r="B876" s="200">
        <v>45177</v>
      </c>
      <c r="C876" s="3">
        <v>42.049999237060497</v>
      </c>
      <c r="D876" s="34">
        <v>42.319588881888301</v>
      </c>
    </row>
    <row r="877" spans="1:4" hidden="1" x14ac:dyDescent="0.3">
      <c r="A877" s="106" t="s">
        <v>69</v>
      </c>
      <c r="B877" s="200">
        <v>45180</v>
      </c>
      <c r="C877" s="3">
        <v>44.299999237060497</v>
      </c>
      <c r="D877" s="34">
        <v>42.055655445128302</v>
      </c>
    </row>
    <row r="878" spans="1:4" hidden="1" x14ac:dyDescent="0.3">
      <c r="A878" s="106" t="s">
        <v>69</v>
      </c>
      <c r="B878" s="200">
        <v>45181</v>
      </c>
      <c r="C878" s="3">
        <v>41.099998474121001</v>
      </c>
      <c r="D878" s="34">
        <v>44.379848942722099</v>
      </c>
    </row>
    <row r="879" spans="1:4" hidden="1" x14ac:dyDescent="0.3">
      <c r="A879" s="106" t="s">
        <v>69</v>
      </c>
      <c r="B879" s="200">
        <v>45182</v>
      </c>
      <c r="C879" s="3">
        <v>43</v>
      </c>
      <c r="D879" s="34">
        <v>40.783804858218303</v>
      </c>
    </row>
    <row r="880" spans="1:4" hidden="1" x14ac:dyDescent="0.3">
      <c r="A880" s="106" t="s">
        <v>69</v>
      </c>
      <c r="B880" s="200">
        <v>45183</v>
      </c>
      <c r="C880" s="3">
        <v>43.950000762939403</v>
      </c>
      <c r="D880" s="34">
        <v>42.994004554394898</v>
      </c>
    </row>
    <row r="881" spans="1:4" hidden="1" x14ac:dyDescent="0.3">
      <c r="A881" s="106" t="s">
        <v>69</v>
      </c>
      <c r="B881" s="200">
        <v>45184</v>
      </c>
      <c r="C881" s="3">
        <v>45.099998474121001</v>
      </c>
      <c r="D881" s="34">
        <v>43.937974534283804</v>
      </c>
    </row>
    <row r="882" spans="1:4" hidden="1" x14ac:dyDescent="0.3">
      <c r="A882" s="106" t="s">
        <v>69</v>
      </c>
      <c r="B882" s="200">
        <v>45187</v>
      </c>
      <c r="C882" s="3">
        <v>48.150001525878899</v>
      </c>
      <c r="D882" s="34">
        <v>45.098859015470097</v>
      </c>
    </row>
    <row r="883" spans="1:4" hidden="1" x14ac:dyDescent="0.3">
      <c r="A883" s="106" t="s">
        <v>69</v>
      </c>
      <c r="B883" s="200">
        <v>45189</v>
      </c>
      <c r="C883" s="3">
        <v>46.299999237060497</v>
      </c>
      <c r="D883" s="34">
        <v>48.086038671607497</v>
      </c>
    </row>
    <row r="884" spans="1:4" hidden="1" x14ac:dyDescent="0.3">
      <c r="A884" s="106" t="s">
        <v>69</v>
      </c>
      <c r="B884" s="200">
        <v>45190</v>
      </c>
      <c r="C884" s="3">
        <v>44.849998474121001</v>
      </c>
      <c r="D884" s="34">
        <v>46.151864534660703</v>
      </c>
    </row>
    <row r="885" spans="1:4" hidden="1" x14ac:dyDescent="0.3">
      <c r="A885" s="106" t="s">
        <v>69</v>
      </c>
      <c r="B885" s="200">
        <v>45191</v>
      </c>
      <c r="C885" s="3">
        <v>46.900001525878899</v>
      </c>
      <c r="D885" s="34">
        <v>44.710800925467503</v>
      </c>
    </row>
    <row r="886" spans="1:4" hidden="1" x14ac:dyDescent="0.3">
      <c r="A886" s="106" t="s">
        <v>69</v>
      </c>
      <c r="B886" s="200">
        <v>45194</v>
      </c>
      <c r="C886" s="3">
        <v>46.150001525878899</v>
      </c>
      <c r="D886" s="34">
        <v>46.813039069373197</v>
      </c>
    </row>
    <row r="887" spans="1:4" hidden="1" x14ac:dyDescent="0.3">
      <c r="A887" s="106" t="s">
        <v>69</v>
      </c>
      <c r="B887" s="200">
        <v>45195</v>
      </c>
      <c r="C887" s="3">
        <v>46.549999237060497</v>
      </c>
      <c r="D887" s="34">
        <v>46.106188153146398</v>
      </c>
    </row>
    <row r="888" spans="1:4" hidden="1" x14ac:dyDescent="0.3">
      <c r="A888" s="106" t="s">
        <v>69</v>
      </c>
      <c r="B888" s="200">
        <v>45196</v>
      </c>
      <c r="C888" s="3">
        <v>47.400001525878899</v>
      </c>
      <c r="D888" s="34">
        <v>46.564081153233801</v>
      </c>
    </row>
    <row r="889" spans="1:4" hidden="1" x14ac:dyDescent="0.3">
      <c r="A889" s="106" t="s">
        <v>69</v>
      </c>
      <c r="B889" s="200">
        <v>45197</v>
      </c>
      <c r="C889" s="3">
        <v>47</v>
      </c>
      <c r="D889" s="34">
        <v>47.454577442639099</v>
      </c>
    </row>
    <row r="890" spans="1:4" hidden="1" x14ac:dyDescent="0.3">
      <c r="A890" s="106" t="s">
        <v>69</v>
      </c>
      <c r="B890" s="200">
        <v>45198</v>
      </c>
      <c r="C890" s="3">
        <v>47.650001525878899</v>
      </c>
      <c r="D890" s="34">
        <v>46.950595715366198</v>
      </c>
    </row>
    <row r="891" spans="1:4" hidden="1" x14ac:dyDescent="0.3">
      <c r="A891" s="106" t="s">
        <v>69</v>
      </c>
      <c r="B891" s="200">
        <v>45202</v>
      </c>
      <c r="C891" s="3">
        <v>49.5</v>
      </c>
      <c r="D891" s="34">
        <v>47.650314828426502</v>
      </c>
    </row>
    <row r="892" spans="1:4" hidden="1" x14ac:dyDescent="0.3">
      <c r="A892" s="106" t="s">
        <v>69</v>
      </c>
      <c r="B892" s="200">
        <v>45203</v>
      </c>
      <c r="C892" s="3">
        <v>48.849998474121001</v>
      </c>
      <c r="D892" s="34">
        <v>49.4127501232066</v>
      </c>
    </row>
    <row r="893" spans="1:4" hidden="1" x14ac:dyDescent="0.3">
      <c r="A893" s="106" t="s">
        <v>69</v>
      </c>
      <c r="B893" s="200">
        <v>45204</v>
      </c>
      <c r="C893" s="3">
        <v>48.799999237060497</v>
      </c>
      <c r="D893" s="34">
        <v>48.788480840432797</v>
      </c>
    </row>
    <row r="894" spans="1:4" hidden="1" x14ac:dyDescent="0.3">
      <c r="A894" s="106" t="s">
        <v>69</v>
      </c>
      <c r="B894" s="200">
        <v>45205</v>
      </c>
      <c r="C894" s="3">
        <v>48.549999237060497</v>
      </c>
      <c r="D894" s="34">
        <v>48.7864022957449</v>
      </c>
    </row>
    <row r="895" spans="1:4" hidden="1" x14ac:dyDescent="0.3">
      <c r="A895" s="106" t="s">
        <v>69</v>
      </c>
      <c r="B895" s="200">
        <v>45208</v>
      </c>
      <c r="C895" s="3">
        <v>45.299999237060497</v>
      </c>
      <c r="D895" s="34">
        <v>48.516725477179598</v>
      </c>
    </row>
    <row r="896" spans="1:4" hidden="1" x14ac:dyDescent="0.3">
      <c r="A896" s="106" t="s">
        <v>69</v>
      </c>
      <c r="B896" s="200">
        <v>45209</v>
      </c>
      <c r="C896" s="3">
        <v>47.150001525878899</v>
      </c>
      <c r="D896" s="34">
        <v>45.352618523478299</v>
      </c>
    </row>
    <row r="897" spans="1:4" hidden="1" x14ac:dyDescent="0.3">
      <c r="A897" s="106" t="s">
        <v>69</v>
      </c>
      <c r="B897" s="200">
        <v>45210</v>
      </c>
      <c r="C897" s="3">
        <v>46.549999237060497</v>
      </c>
      <c r="D897" s="34">
        <v>47.266606357598903</v>
      </c>
    </row>
    <row r="898" spans="1:4" hidden="1" x14ac:dyDescent="0.3">
      <c r="A898" s="106" t="s">
        <v>69</v>
      </c>
      <c r="B898" s="200">
        <v>45211</v>
      </c>
      <c r="C898" s="3">
        <v>46.150001525878899</v>
      </c>
      <c r="D898" s="34">
        <v>46.467749535870503</v>
      </c>
    </row>
    <row r="899" spans="1:4" hidden="1" x14ac:dyDescent="0.3">
      <c r="A899" s="106" t="s">
        <v>69</v>
      </c>
      <c r="B899" s="200">
        <v>45212</v>
      </c>
      <c r="C899" s="3">
        <v>46.799999237060497</v>
      </c>
      <c r="D899" s="34">
        <v>46.298662210668503</v>
      </c>
    </row>
    <row r="900" spans="1:4" hidden="1" x14ac:dyDescent="0.3">
      <c r="A900" s="106" t="s">
        <v>69</v>
      </c>
      <c r="B900" s="200">
        <v>45215</v>
      </c>
      <c r="C900" s="3">
        <v>47.450000762939403</v>
      </c>
      <c r="D900" s="34">
        <v>46.7137113649773</v>
      </c>
    </row>
    <row r="901" spans="1:4" hidden="1" x14ac:dyDescent="0.3">
      <c r="A901" s="106" t="s">
        <v>69</v>
      </c>
      <c r="B901" s="200">
        <v>45216</v>
      </c>
      <c r="C901" s="3">
        <v>47.549999237060497</v>
      </c>
      <c r="D901" s="34">
        <v>47.5273292615949</v>
      </c>
    </row>
    <row r="902" spans="1:4" hidden="1" x14ac:dyDescent="0.3">
      <c r="A902" s="106" t="s">
        <v>69</v>
      </c>
      <c r="B902" s="200">
        <v>45217</v>
      </c>
      <c r="C902" s="3">
        <v>46.549999237060497</v>
      </c>
      <c r="D902" s="34">
        <v>47.425971122257501</v>
      </c>
    </row>
    <row r="903" spans="1:4" hidden="1" x14ac:dyDescent="0.3">
      <c r="A903" s="106" t="s">
        <v>69</v>
      </c>
      <c r="B903" s="200">
        <v>45218</v>
      </c>
      <c r="C903" s="3">
        <v>45.75</v>
      </c>
      <c r="D903" s="34">
        <v>46.6508059670238</v>
      </c>
    </row>
    <row r="904" spans="1:4" hidden="1" x14ac:dyDescent="0.3">
      <c r="A904" s="106" t="s">
        <v>69</v>
      </c>
      <c r="B904" s="200">
        <v>45219</v>
      </c>
      <c r="C904" s="3">
        <v>43.799999237060497</v>
      </c>
      <c r="D904" s="34">
        <v>45.710618583365203</v>
      </c>
    </row>
    <row r="905" spans="1:4" hidden="1" x14ac:dyDescent="0.3">
      <c r="A905" s="106" t="s">
        <v>69</v>
      </c>
      <c r="B905" s="200">
        <v>45222</v>
      </c>
      <c r="C905" s="3">
        <v>40.349998474121001</v>
      </c>
      <c r="D905" s="34">
        <v>43.957987526329902</v>
      </c>
    </row>
    <row r="906" spans="1:4" hidden="1" x14ac:dyDescent="0.3">
      <c r="A906" s="106" t="s">
        <v>69</v>
      </c>
      <c r="B906" s="200">
        <v>45224</v>
      </c>
      <c r="C906" s="3">
        <v>41.5</v>
      </c>
      <c r="D906" s="34">
        <v>40.382245411829402</v>
      </c>
    </row>
    <row r="907" spans="1:4" hidden="1" x14ac:dyDescent="0.3">
      <c r="A907" s="106" t="s">
        <v>69</v>
      </c>
      <c r="B907" s="200">
        <v>45225</v>
      </c>
      <c r="C907" s="3">
        <v>41.299999237060497</v>
      </c>
      <c r="D907" s="34">
        <v>41.763700013569697</v>
      </c>
    </row>
    <row r="908" spans="1:4" hidden="1" x14ac:dyDescent="0.3">
      <c r="A908" s="106" t="s">
        <v>69</v>
      </c>
      <c r="B908" s="200">
        <v>45226</v>
      </c>
      <c r="C908" s="3">
        <v>42.400001525878899</v>
      </c>
      <c r="D908" s="34">
        <v>41.215969417661903</v>
      </c>
    </row>
    <row r="909" spans="1:4" hidden="1" x14ac:dyDescent="0.3">
      <c r="A909" s="106" t="s">
        <v>69</v>
      </c>
      <c r="B909" s="200">
        <v>45229</v>
      </c>
      <c r="C909" s="3">
        <v>41.700000762939403</v>
      </c>
      <c r="D909" s="34">
        <v>42.607413710303597</v>
      </c>
    </row>
    <row r="910" spans="1:4" hidden="1" x14ac:dyDescent="0.3">
      <c r="A910" s="106" t="s">
        <v>69</v>
      </c>
      <c r="B910" s="200">
        <v>45230</v>
      </c>
      <c r="C910" s="3">
        <v>41.75</v>
      </c>
      <c r="D910" s="34">
        <v>41.544421538258497</v>
      </c>
    </row>
    <row r="911" spans="1:4" hidden="1" x14ac:dyDescent="0.3">
      <c r="A911" s="106" t="s">
        <v>69</v>
      </c>
      <c r="B911" s="200">
        <v>45231</v>
      </c>
      <c r="C911" s="3">
        <v>41.349998474121001</v>
      </c>
      <c r="D911" s="34">
        <v>41.970170033057997</v>
      </c>
    </row>
    <row r="912" spans="1:4" hidden="1" x14ac:dyDescent="0.3">
      <c r="A912" s="106" t="s">
        <v>69</v>
      </c>
      <c r="B912" s="200">
        <v>45232</v>
      </c>
      <c r="C912" s="3">
        <v>42.700000762939403</v>
      </c>
      <c r="D912" s="34">
        <v>41.187209298270602</v>
      </c>
    </row>
    <row r="913" spans="1:4" hidden="1" x14ac:dyDescent="0.3">
      <c r="A913" s="106" t="s">
        <v>69</v>
      </c>
      <c r="B913" s="200">
        <v>45233</v>
      </c>
      <c r="C913" s="3">
        <v>42.700000762939403</v>
      </c>
      <c r="D913" s="34">
        <v>42.890002068254098</v>
      </c>
    </row>
    <row r="914" spans="1:4" hidden="1" x14ac:dyDescent="0.3">
      <c r="A914" s="106" t="s">
        <v>69</v>
      </c>
      <c r="B914" s="200">
        <v>45236</v>
      </c>
      <c r="C914" s="3">
        <v>43.25</v>
      </c>
      <c r="D914" s="34">
        <v>42.472709934485103</v>
      </c>
    </row>
    <row r="915" spans="1:4" hidden="1" x14ac:dyDescent="0.3">
      <c r="A915" s="106" t="s">
        <v>69</v>
      </c>
      <c r="B915" s="200">
        <v>45237</v>
      </c>
      <c r="C915" s="3">
        <v>43.849998474121001</v>
      </c>
      <c r="D915" s="34">
        <v>43.428748183083997</v>
      </c>
    </row>
    <row r="916" spans="1:4" hidden="1" x14ac:dyDescent="0.3">
      <c r="A916" s="106" t="s">
        <v>69</v>
      </c>
      <c r="B916" s="200">
        <v>45238</v>
      </c>
      <c r="C916" s="3">
        <v>43.900001525878899</v>
      </c>
      <c r="D916" s="34">
        <v>43.605189056030603</v>
      </c>
    </row>
    <row r="917" spans="1:4" hidden="1" x14ac:dyDescent="0.3">
      <c r="A917" s="106" t="s">
        <v>69</v>
      </c>
      <c r="B917" s="200">
        <v>45239</v>
      </c>
      <c r="C917" s="3">
        <v>43.349998474121001</v>
      </c>
      <c r="D917" s="34">
        <v>44.060615281649</v>
      </c>
    </row>
    <row r="918" spans="1:4" hidden="1" x14ac:dyDescent="0.3">
      <c r="A918" s="106" t="s">
        <v>69</v>
      </c>
      <c r="B918" s="200">
        <v>45240</v>
      </c>
      <c r="C918" s="3">
        <v>43.150001525878899</v>
      </c>
      <c r="D918" s="34">
        <v>43.145915683689203</v>
      </c>
    </row>
    <row r="919" spans="1:4" hidden="1" x14ac:dyDescent="0.3">
      <c r="A919" s="106" t="s">
        <v>69</v>
      </c>
      <c r="B919" s="200">
        <v>45243</v>
      </c>
      <c r="C919" s="3">
        <v>46.099998474121001</v>
      </c>
      <c r="D919" s="34">
        <v>43.344389337415301</v>
      </c>
    </row>
    <row r="920" spans="1:4" hidden="1" x14ac:dyDescent="0.3">
      <c r="A920" s="106" t="s">
        <v>69</v>
      </c>
      <c r="B920" s="200">
        <v>45245</v>
      </c>
      <c r="C920" s="3">
        <v>46.400001525878899</v>
      </c>
      <c r="D920" s="34">
        <v>45.848541598804097</v>
      </c>
    </row>
    <row r="921" spans="1:4" hidden="1" x14ac:dyDescent="0.3">
      <c r="A921" s="106" t="s">
        <v>69</v>
      </c>
      <c r="B921" s="200">
        <v>45246</v>
      </c>
      <c r="C921" s="3">
        <v>45.950000762939403</v>
      </c>
      <c r="D921" s="34">
        <v>46.460085601749697</v>
      </c>
    </row>
    <row r="922" spans="1:4" hidden="1" x14ac:dyDescent="0.3">
      <c r="A922" s="106" t="s">
        <v>69</v>
      </c>
      <c r="B922" s="200">
        <v>45247</v>
      </c>
      <c r="C922" s="3">
        <v>44.700000762939403</v>
      </c>
      <c r="D922" s="34">
        <v>45.748981886347103</v>
      </c>
    </row>
    <row r="923" spans="1:4" hidden="1" x14ac:dyDescent="0.3">
      <c r="A923" s="106" t="s">
        <v>69</v>
      </c>
      <c r="B923" s="200">
        <v>45250</v>
      </c>
      <c r="C923" s="3">
        <v>44.849998474121001</v>
      </c>
      <c r="D923" s="34">
        <v>44.8362444588466</v>
      </c>
    </row>
    <row r="924" spans="1:4" hidden="1" x14ac:dyDescent="0.3">
      <c r="A924" s="106" t="s">
        <v>69</v>
      </c>
      <c r="B924" s="200">
        <v>45251</v>
      </c>
      <c r="C924" s="3">
        <v>44.599998474121001</v>
      </c>
      <c r="D924" s="34">
        <v>44.730851141876698</v>
      </c>
    </row>
    <row r="925" spans="1:4" hidden="1" x14ac:dyDescent="0.3">
      <c r="A925" s="106" t="s">
        <v>69</v>
      </c>
      <c r="B925" s="200">
        <v>45252</v>
      </c>
      <c r="C925" s="3">
        <v>43.75</v>
      </c>
      <c r="D925" s="34">
        <v>44.7246927160325</v>
      </c>
    </row>
    <row r="926" spans="1:4" hidden="1" x14ac:dyDescent="0.3">
      <c r="A926" s="106" t="s">
        <v>69</v>
      </c>
      <c r="B926" s="200">
        <v>45253</v>
      </c>
      <c r="C926" s="3">
        <v>43.549999237060497</v>
      </c>
      <c r="D926" s="34">
        <v>43.659948468413397</v>
      </c>
    </row>
    <row r="927" spans="1:4" hidden="1" x14ac:dyDescent="0.3">
      <c r="A927" s="106" t="s">
        <v>69</v>
      </c>
      <c r="B927" s="200">
        <v>45254</v>
      </c>
      <c r="C927" s="3">
        <v>43.200000762939403</v>
      </c>
      <c r="D927" s="34">
        <v>43.710034522656599</v>
      </c>
    </row>
    <row r="928" spans="1:4" hidden="1" x14ac:dyDescent="0.3">
      <c r="A928" s="106" t="s">
        <v>69</v>
      </c>
      <c r="B928" s="200">
        <v>45258</v>
      </c>
      <c r="C928" s="3">
        <v>44.150001525878899</v>
      </c>
      <c r="D928" s="34">
        <v>43.111350436152598</v>
      </c>
    </row>
    <row r="929" spans="1:4" hidden="1" x14ac:dyDescent="0.3">
      <c r="A929" s="106" t="s">
        <v>69</v>
      </c>
      <c r="B929" s="200">
        <v>45259</v>
      </c>
      <c r="C929" s="3">
        <v>44.299999237060497</v>
      </c>
      <c r="D929" s="34">
        <v>44.288791574015697</v>
      </c>
    </row>
    <row r="930" spans="1:4" hidden="1" x14ac:dyDescent="0.3">
      <c r="A930" s="106" t="s">
        <v>69</v>
      </c>
      <c r="B930" s="200">
        <v>45260</v>
      </c>
      <c r="C930" s="3">
        <v>44</v>
      </c>
      <c r="D930" s="34">
        <v>44.150858149487</v>
      </c>
    </row>
    <row r="931" spans="1:4" hidden="1" x14ac:dyDescent="0.3">
      <c r="A931" s="106" t="s">
        <v>69</v>
      </c>
      <c r="B931" s="200">
        <v>45261</v>
      </c>
      <c r="C931" s="3">
        <v>44.349998474121001</v>
      </c>
      <c r="D931" s="34">
        <v>44.135042597611402</v>
      </c>
    </row>
    <row r="932" spans="1:4" hidden="1" x14ac:dyDescent="0.3">
      <c r="A932" s="106" t="s">
        <v>69</v>
      </c>
      <c r="B932" s="200">
        <v>45264</v>
      </c>
      <c r="C932" s="3">
        <v>45.849998474121001</v>
      </c>
      <c r="D932" s="34">
        <v>44.2176043799846</v>
      </c>
    </row>
    <row r="933" spans="1:4" hidden="1" x14ac:dyDescent="0.3">
      <c r="A933" s="106" t="s">
        <v>69</v>
      </c>
      <c r="B933" s="200">
        <v>45265</v>
      </c>
      <c r="C933" s="3">
        <v>45.950000762939403</v>
      </c>
      <c r="D933" s="34">
        <v>45.934650777226999</v>
      </c>
    </row>
    <row r="934" spans="1:4" hidden="1" x14ac:dyDescent="0.3">
      <c r="A934" s="106" t="s">
        <v>69</v>
      </c>
      <c r="B934" s="200">
        <v>45266</v>
      </c>
      <c r="C934" s="3">
        <v>45.799999237060497</v>
      </c>
      <c r="D934" s="34">
        <v>45.755343237036797</v>
      </c>
    </row>
    <row r="935" spans="1:4" hidden="1" x14ac:dyDescent="0.3">
      <c r="A935" s="106" t="s">
        <v>69</v>
      </c>
      <c r="B935" s="200">
        <v>45267</v>
      </c>
      <c r="C935" s="3">
        <v>46</v>
      </c>
      <c r="D935" s="34">
        <v>45.905935736710497</v>
      </c>
    </row>
    <row r="936" spans="1:4" hidden="1" x14ac:dyDescent="0.3">
      <c r="A936" s="106" t="s">
        <v>69</v>
      </c>
      <c r="B936" s="200">
        <v>45268</v>
      </c>
      <c r="C936" s="3">
        <v>46.200000762939403</v>
      </c>
      <c r="D936" s="34">
        <v>45.836613054961397</v>
      </c>
    </row>
    <row r="937" spans="1:4" hidden="1" x14ac:dyDescent="0.3">
      <c r="A937" s="106" t="s">
        <v>69</v>
      </c>
      <c r="B937" s="200">
        <v>45271</v>
      </c>
      <c r="C937" s="3">
        <v>47</v>
      </c>
      <c r="D937" s="34">
        <v>46.302618203670598</v>
      </c>
    </row>
    <row r="938" spans="1:4" hidden="1" x14ac:dyDescent="0.3">
      <c r="A938" s="106" t="s">
        <v>69</v>
      </c>
      <c r="B938" s="200">
        <v>45272</v>
      </c>
      <c r="C938" s="3">
        <v>46.799999237060497</v>
      </c>
      <c r="D938" s="34">
        <v>46.832513273486803</v>
      </c>
    </row>
    <row r="939" spans="1:4" hidden="1" x14ac:dyDescent="0.3">
      <c r="A939" s="106" t="s">
        <v>69</v>
      </c>
      <c r="B939" s="200">
        <v>45273</v>
      </c>
      <c r="C939" s="3">
        <v>46.650001525878899</v>
      </c>
      <c r="D939" s="34">
        <v>46.879304543737803</v>
      </c>
    </row>
    <row r="940" spans="1:4" hidden="1" x14ac:dyDescent="0.3">
      <c r="A940" s="106" t="s">
        <v>69</v>
      </c>
      <c r="B940" s="200">
        <v>45274</v>
      </c>
      <c r="C940" s="3">
        <v>46.75</v>
      </c>
      <c r="D940" s="34">
        <v>46.521416927970101</v>
      </c>
    </row>
    <row r="941" spans="1:4" hidden="1" x14ac:dyDescent="0.3">
      <c r="A941" s="106" t="s">
        <v>69</v>
      </c>
      <c r="B941" s="200">
        <v>45275</v>
      </c>
      <c r="C941" s="3">
        <v>47.349998474121001</v>
      </c>
      <c r="D941" s="34">
        <v>46.844382237608201</v>
      </c>
    </row>
    <row r="942" spans="1:4" hidden="1" x14ac:dyDescent="0.3">
      <c r="A942" s="106" t="s">
        <v>69</v>
      </c>
      <c r="B942" s="200">
        <v>45278</v>
      </c>
      <c r="C942" s="3">
        <v>47.650001525878899</v>
      </c>
      <c r="D942" s="34">
        <v>47.218465421804801</v>
      </c>
    </row>
    <row r="943" spans="1:4" hidden="1" x14ac:dyDescent="0.3">
      <c r="A943" s="106" t="s">
        <v>69</v>
      </c>
      <c r="B943" s="200">
        <v>45279</v>
      </c>
      <c r="C943" s="3">
        <v>47.799999237060497</v>
      </c>
      <c r="D943" s="34">
        <v>47.715896154974303</v>
      </c>
    </row>
    <row r="944" spans="1:4" hidden="1" x14ac:dyDescent="0.3">
      <c r="A944" s="106" t="s">
        <v>69</v>
      </c>
      <c r="B944" s="200">
        <v>45280</v>
      </c>
      <c r="C944" s="3">
        <v>44.549999237060497</v>
      </c>
      <c r="D944" s="34">
        <v>47.671350941707203</v>
      </c>
    </row>
    <row r="945" spans="1:4" hidden="1" x14ac:dyDescent="0.3">
      <c r="A945" s="106" t="s">
        <v>69</v>
      </c>
      <c r="B945" s="200">
        <v>45281</v>
      </c>
      <c r="C945" s="3">
        <v>45.650001525878899</v>
      </c>
      <c r="D945" s="34">
        <v>44.586301851974198</v>
      </c>
    </row>
    <row r="946" spans="1:4" hidden="1" x14ac:dyDescent="0.3">
      <c r="A946" s="106" t="s">
        <v>69</v>
      </c>
      <c r="B946" s="200">
        <v>45282</v>
      </c>
      <c r="C946" s="3">
        <v>45.599998474121001</v>
      </c>
      <c r="D946" s="34">
        <v>45.676164011590103</v>
      </c>
    </row>
    <row r="947" spans="1:4" hidden="1" x14ac:dyDescent="0.3">
      <c r="A947" s="106" t="s">
        <v>69</v>
      </c>
      <c r="B947" s="200">
        <v>45286</v>
      </c>
      <c r="C947" s="3">
        <v>45.25</v>
      </c>
      <c r="D947" s="34">
        <v>45.633457922749898</v>
      </c>
    </row>
    <row r="948" spans="1:4" hidden="1" x14ac:dyDescent="0.3">
      <c r="A948" s="106" t="s">
        <v>69</v>
      </c>
      <c r="B948" s="200">
        <v>45287</v>
      </c>
      <c r="C948" s="3">
        <v>45.5</v>
      </c>
      <c r="D948" s="34">
        <v>45.270647854831303</v>
      </c>
    </row>
    <row r="949" spans="1:4" hidden="1" x14ac:dyDescent="0.3">
      <c r="A949" s="106" t="s">
        <v>69</v>
      </c>
      <c r="B949" s="200">
        <v>45288</v>
      </c>
      <c r="C949" s="3">
        <v>45.349998474121001</v>
      </c>
      <c r="D949" s="34">
        <v>45.533075426847098</v>
      </c>
    </row>
    <row r="950" spans="1:4" hidden="1" x14ac:dyDescent="0.3">
      <c r="A950" s="106" t="s">
        <v>69</v>
      </c>
      <c r="B950" s="200">
        <v>45289</v>
      </c>
      <c r="C950" s="3">
        <v>45.150001525878899</v>
      </c>
      <c r="D950" s="34">
        <v>45.346124105867403</v>
      </c>
    </row>
    <row r="951" spans="1:4" hidden="1" x14ac:dyDescent="0.3">
      <c r="A951" s="106" t="s">
        <v>69</v>
      </c>
      <c r="B951" s="200">
        <v>45292</v>
      </c>
      <c r="C951" s="3">
        <v>45.650001525878899</v>
      </c>
      <c r="D951" s="34">
        <v>45.1872799770954</v>
      </c>
    </row>
    <row r="952" spans="1:4" hidden="1" x14ac:dyDescent="0.3">
      <c r="A952" s="106" t="s">
        <v>69</v>
      </c>
      <c r="B952" s="200">
        <v>45293</v>
      </c>
      <c r="C952" s="3">
        <v>45.450000762939403</v>
      </c>
      <c r="D952" s="34">
        <v>45.638740731060402</v>
      </c>
    </row>
    <row r="953" spans="1:4" hidden="1" x14ac:dyDescent="0.3">
      <c r="A953" s="106" t="s">
        <v>69</v>
      </c>
      <c r="B953" s="200">
        <v>45294</v>
      </c>
      <c r="C953" s="3">
        <v>47.299999237060497</v>
      </c>
      <c r="D953" s="34">
        <v>45.456333069804202</v>
      </c>
    </row>
    <row r="954" spans="1:4" hidden="1" x14ac:dyDescent="0.3">
      <c r="A954" s="106" t="s">
        <v>69</v>
      </c>
      <c r="B954" s="200">
        <v>45295</v>
      </c>
      <c r="C954" s="3">
        <v>47.200000762939403</v>
      </c>
      <c r="D954" s="34">
        <v>47.261782510550702</v>
      </c>
    </row>
    <row r="955" spans="1:4" hidden="1" x14ac:dyDescent="0.3">
      <c r="A955" s="106" t="s">
        <v>69</v>
      </c>
      <c r="B955" s="200">
        <v>45296</v>
      </c>
      <c r="C955" s="3">
        <v>46.700000762939403</v>
      </c>
      <c r="D955" s="34">
        <v>47.114918749003799</v>
      </c>
    </row>
    <row r="956" spans="1:4" hidden="1" x14ac:dyDescent="0.3">
      <c r="A956" s="106" t="s">
        <v>69</v>
      </c>
      <c r="B956" s="200">
        <v>45299</v>
      </c>
      <c r="C956" s="3">
        <v>45.950000762939403</v>
      </c>
      <c r="D956" s="34">
        <v>46.7095441719839</v>
      </c>
    </row>
    <row r="957" spans="1:4" hidden="1" x14ac:dyDescent="0.3">
      <c r="A957" s="106" t="s">
        <v>69</v>
      </c>
      <c r="B957" s="200">
        <v>45300</v>
      </c>
      <c r="C957" s="3">
        <v>45.900001525878899</v>
      </c>
      <c r="D957" s="34">
        <v>45.9296831720876</v>
      </c>
    </row>
    <row r="958" spans="1:4" hidden="1" x14ac:dyDescent="0.3">
      <c r="A958" s="106" t="s">
        <v>69</v>
      </c>
      <c r="B958" s="200">
        <v>45301</v>
      </c>
      <c r="C958" s="3">
        <v>45.25</v>
      </c>
      <c r="D958" s="34">
        <v>45.954137478229498</v>
      </c>
    </row>
    <row r="959" spans="1:4" hidden="1" x14ac:dyDescent="0.3">
      <c r="A959" s="106" t="s">
        <v>69</v>
      </c>
      <c r="B959" s="200">
        <v>45302</v>
      </c>
      <c r="C959" s="3">
        <v>45.950000762939403</v>
      </c>
      <c r="D959" s="34">
        <v>45.2398288014708</v>
      </c>
    </row>
    <row r="960" spans="1:4" hidden="1" x14ac:dyDescent="0.3">
      <c r="A960" s="106" t="s">
        <v>69</v>
      </c>
      <c r="B960" s="200">
        <v>45303</v>
      </c>
      <c r="C960" s="3">
        <v>48.299999237060497</v>
      </c>
      <c r="D960" s="34">
        <v>46.009575598913003</v>
      </c>
    </row>
    <row r="961" spans="1:4" hidden="1" x14ac:dyDescent="0.3">
      <c r="A961" s="106" t="s">
        <v>69</v>
      </c>
      <c r="B961" s="200">
        <v>45306</v>
      </c>
      <c r="C961" s="3">
        <v>50.400001525878899</v>
      </c>
      <c r="D961" s="34">
        <v>48.183428141691401</v>
      </c>
    </row>
    <row r="962" spans="1:4" hidden="1" x14ac:dyDescent="0.3">
      <c r="A962" s="106" t="s">
        <v>69</v>
      </c>
      <c r="B962" s="200">
        <v>45307</v>
      </c>
      <c r="C962" s="3">
        <v>50</v>
      </c>
      <c r="D962" s="34">
        <v>50.375849492480498</v>
      </c>
    </row>
    <row r="963" spans="1:4" hidden="1" x14ac:dyDescent="0.3">
      <c r="A963" s="106" t="s">
        <v>69</v>
      </c>
      <c r="B963" s="200">
        <v>45308</v>
      </c>
      <c r="C963" s="3">
        <v>49.849998474121001</v>
      </c>
      <c r="D963" s="34">
        <v>49.8849843443083</v>
      </c>
    </row>
    <row r="964" spans="1:4" hidden="1" x14ac:dyDescent="0.3">
      <c r="A964" s="106" t="s">
        <v>69</v>
      </c>
      <c r="B964" s="200">
        <v>45309</v>
      </c>
      <c r="C964" s="3">
        <v>51.950000762939403</v>
      </c>
      <c r="D964" s="34">
        <v>49.685558440862899</v>
      </c>
    </row>
    <row r="965" spans="1:4" hidden="1" x14ac:dyDescent="0.3">
      <c r="A965" s="106" t="s">
        <v>69</v>
      </c>
      <c r="B965" s="200">
        <v>45310</v>
      </c>
      <c r="C965" s="3">
        <v>51.650001525878899</v>
      </c>
      <c r="D965" s="34">
        <v>51.812216086098502</v>
      </c>
    </row>
    <row r="966" spans="1:4" hidden="1" x14ac:dyDescent="0.3">
      <c r="A966" s="106" t="s">
        <v>69</v>
      </c>
      <c r="B966" s="200">
        <v>45314</v>
      </c>
      <c r="C966" s="3">
        <v>51.099998474121001</v>
      </c>
      <c r="D966" s="34">
        <v>51.5850094273856</v>
      </c>
    </row>
    <row r="967" spans="1:4" hidden="1" x14ac:dyDescent="0.3">
      <c r="A967" s="106" t="s">
        <v>69</v>
      </c>
      <c r="B967" s="200">
        <v>45315</v>
      </c>
      <c r="C967" s="3">
        <v>53.75</v>
      </c>
      <c r="D967" s="34">
        <v>51.035329270029003</v>
      </c>
    </row>
    <row r="968" spans="1:4" hidden="1" x14ac:dyDescent="0.3">
      <c r="A968" s="106" t="s">
        <v>69</v>
      </c>
      <c r="B968" s="200">
        <v>45316</v>
      </c>
      <c r="C968" s="3">
        <v>53.400001525878899</v>
      </c>
      <c r="D968" s="34">
        <v>53.710577597565504</v>
      </c>
    </row>
    <row r="969" spans="1:4" hidden="1" x14ac:dyDescent="0.3">
      <c r="A969" s="106" t="s">
        <v>69</v>
      </c>
      <c r="B969" s="200">
        <v>45320</v>
      </c>
      <c r="C969" s="3">
        <v>54</v>
      </c>
      <c r="D969" s="34">
        <v>53.245553263730798</v>
      </c>
    </row>
    <row r="970" spans="1:4" hidden="1" x14ac:dyDescent="0.3">
      <c r="A970" s="106" t="s">
        <v>69</v>
      </c>
      <c r="B970" s="200">
        <v>45321</v>
      </c>
      <c r="C970" s="3">
        <v>53.75</v>
      </c>
      <c r="D970" s="34">
        <v>54.017991702856698</v>
      </c>
    </row>
    <row r="971" spans="1:4" hidden="1" x14ac:dyDescent="0.3">
      <c r="A971" s="106" t="s">
        <v>69</v>
      </c>
      <c r="B971" s="200">
        <v>45322</v>
      </c>
      <c r="C971" s="3">
        <v>55.25</v>
      </c>
      <c r="D971" s="34">
        <v>53.617564298921501</v>
      </c>
    </row>
    <row r="972" spans="1:4" hidden="1" x14ac:dyDescent="0.3">
      <c r="A972" s="106" t="s">
        <v>69</v>
      </c>
      <c r="B972" s="200">
        <v>45323</v>
      </c>
      <c r="C972" s="3">
        <v>56.450000762939403</v>
      </c>
      <c r="D972" s="34">
        <v>55.2709303338425</v>
      </c>
    </row>
    <row r="973" spans="1:4" hidden="1" x14ac:dyDescent="0.3">
      <c r="A973" s="106" t="s">
        <v>69</v>
      </c>
      <c r="B973" s="200">
        <v>45324</v>
      </c>
      <c r="C973" s="3">
        <v>57.400001525878899</v>
      </c>
      <c r="D973" s="34">
        <v>56.271937400678802</v>
      </c>
    </row>
    <row r="974" spans="1:4" hidden="1" x14ac:dyDescent="0.3">
      <c r="A974" s="106" t="s">
        <v>69</v>
      </c>
      <c r="B974" s="200">
        <v>45327</v>
      </c>
      <c r="C974" s="3">
        <v>60.049999237060497</v>
      </c>
      <c r="D974" s="34">
        <v>57.412359551577602</v>
      </c>
    </row>
    <row r="975" spans="1:4" hidden="1" x14ac:dyDescent="0.3">
      <c r="A975" s="106" t="s">
        <v>69</v>
      </c>
      <c r="B975" s="200">
        <v>45328</v>
      </c>
      <c r="C975" s="3">
        <v>61.75</v>
      </c>
      <c r="D975" s="34">
        <v>60.0821462961663</v>
      </c>
    </row>
    <row r="976" spans="1:4" hidden="1" x14ac:dyDescent="0.3">
      <c r="A976" s="106" t="s">
        <v>69</v>
      </c>
      <c r="B976" s="200">
        <v>45329</v>
      </c>
      <c r="C976" s="3">
        <v>66.900001525878906</v>
      </c>
      <c r="D976" s="34">
        <v>61.884374292754302</v>
      </c>
    </row>
    <row r="977" spans="1:4" hidden="1" x14ac:dyDescent="0.3">
      <c r="A977" s="106" t="s">
        <v>69</v>
      </c>
      <c r="B977" s="200">
        <v>45330</v>
      </c>
      <c r="C977" s="3">
        <v>63.900001525878899</v>
      </c>
      <c r="D977" s="34">
        <v>67.0828972158059</v>
      </c>
    </row>
    <row r="978" spans="1:4" hidden="1" x14ac:dyDescent="0.3">
      <c r="A978" s="106" t="s">
        <v>69</v>
      </c>
      <c r="B978" s="200">
        <v>45331</v>
      </c>
      <c r="C978" s="3">
        <v>61.549999237060497</v>
      </c>
      <c r="D978" s="34">
        <v>64.074990262800597</v>
      </c>
    </row>
    <row r="979" spans="1:4" hidden="1" x14ac:dyDescent="0.3">
      <c r="A979" s="106" t="s">
        <v>69</v>
      </c>
      <c r="B979" s="200">
        <v>45334</v>
      </c>
      <c r="C979" s="3">
        <v>55.299999237060497</v>
      </c>
      <c r="D979" s="34">
        <v>61.585361672904497</v>
      </c>
    </row>
    <row r="980" spans="1:4" hidden="1" x14ac:dyDescent="0.3">
      <c r="A980" s="106" t="s">
        <v>69</v>
      </c>
      <c r="B980" s="200">
        <v>45335</v>
      </c>
      <c r="C980" s="3">
        <v>58</v>
      </c>
      <c r="D980" s="34">
        <v>55.141311728875301</v>
      </c>
    </row>
    <row r="981" spans="1:4" hidden="1" x14ac:dyDescent="0.3">
      <c r="A981" s="106" t="s">
        <v>69</v>
      </c>
      <c r="B981" s="200">
        <v>45336</v>
      </c>
      <c r="C981" s="3">
        <v>59.950000762939403</v>
      </c>
      <c r="D981" s="34">
        <v>58.198341800992402</v>
      </c>
    </row>
    <row r="982" spans="1:4" hidden="1" x14ac:dyDescent="0.3">
      <c r="A982" s="106" t="s">
        <v>69</v>
      </c>
      <c r="B982" s="200">
        <v>45337</v>
      </c>
      <c r="C982" s="3">
        <v>62.25</v>
      </c>
      <c r="D982" s="34">
        <v>60.447684701375998</v>
      </c>
    </row>
    <row r="983" spans="1:4" hidden="1" x14ac:dyDescent="0.3">
      <c r="A983" s="106" t="s">
        <v>69</v>
      </c>
      <c r="B983" s="200">
        <v>45338</v>
      </c>
      <c r="C983" s="3">
        <v>61.950000762939403</v>
      </c>
      <c r="D983" s="34">
        <v>62.761839080182902</v>
      </c>
    </row>
    <row r="984" spans="1:4" hidden="1" x14ac:dyDescent="0.3">
      <c r="A984" s="106" t="s">
        <v>69</v>
      </c>
      <c r="B984" s="200">
        <v>45341</v>
      </c>
      <c r="C984" s="3">
        <v>61.950000762939403</v>
      </c>
      <c r="D984" s="34">
        <v>62.280183083902998</v>
      </c>
    </row>
    <row r="985" spans="1:4" hidden="1" x14ac:dyDescent="0.3">
      <c r="A985" s="106" t="s">
        <v>69</v>
      </c>
      <c r="B985" s="200">
        <v>45342</v>
      </c>
      <c r="C985" s="3">
        <v>61</v>
      </c>
      <c r="D985" s="34">
        <v>62.055530114449901</v>
      </c>
    </row>
    <row r="986" spans="1:4" hidden="1" x14ac:dyDescent="0.3">
      <c r="A986" s="106" t="s">
        <v>69</v>
      </c>
      <c r="B986" s="200">
        <v>45343</v>
      </c>
      <c r="C986" s="3">
        <v>60.400001525878899</v>
      </c>
      <c r="D986" s="34">
        <v>60.890053237007102</v>
      </c>
    </row>
    <row r="987" spans="1:4" hidden="1" x14ac:dyDescent="0.3">
      <c r="A987" s="106" t="s">
        <v>69</v>
      </c>
      <c r="B987" s="200">
        <v>45344</v>
      </c>
      <c r="C987" s="3">
        <v>61.650001525878899</v>
      </c>
      <c r="D987" s="34">
        <v>60.148456269579597</v>
      </c>
    </row>
    <row r="988" spans="1:4" hidden="1" x14ac:dyDescent="0.3">
      <c r="A988" s="106" t="s">
        <v>69</v>
      </c>
      <c r="B988" s="200">
        <v>45345</v>
      </c>
      <c r="C988" s="3">
        <v>61.049999237060497</v>
      </c>
      <c r="D988" s="34">
        <v>61.320108710564597</v>
      </c>
    </row>
    <row r="989" spans="1:4" hidden="1" x14ac:dyDescent="0.3">
      <c r="A989" s="106" t="s">
        <v>69</v>
      </c>
      <c r="B989" s="200">
        <v>45348</v>
      </c>
      <c r="C989" s="3">
        <v>61.150001525878899</v>
      </c>
      <c r="D989" s="34">
        <v>60.713210148164698</v>
      </c>
    </row>
    <row r="990" spans="1:4" hidden="1" x14ac:dyDescent="0.3">
      <c r="A990" s="106" t="s">
        <v>68</v>
      </c>
      <c r="B990" s="200">
        <v>44980</v>
      </c>
      <c r="C990" s="3">
        <v>155.5</v>
      </c>
      <c r="D990" s="34">
        <v>157.10649863787501</v>
      </c>
    </row>
    <row r="991" spans="1:4" hidden="1" x14ac:dyDescent="0.3">
      <c r="A991" s="106" t="s">
        <v>68</v>
      </c>
      <c r="B991" s="200">
        <v>44981</v>
      </c>
      <c r="C991" s="3">
        <v>154.600006103515</v>
      </c>
      <c r="D991" s="34">
        <v>155.43346919403899</v>
      </c>
    </row>
    <row r="992" spans="1:4" hidden="1" x14ac:dyDescent="0.3">
      <c r="A992" s="106" t="s">
        <v>68</v>
      </c>
      <c r="B992" s="200">
        <v>44984</v>
      </c>
      <c r="C992" s="3">
        <v>159</v>
      </c>
      <c r="D992" s="34">
        <v>154.606015642817</v>
      </c>
    </row>
    <row r="993" spans="1:4" hidden="1" x14ac:dyDescent="0.3">
      <c r="A993" s="106" t="s">
        <v>68</v>
      </c>
      <c r="B993" s="200">
        <v>44985</v>
      </c>
      <c r="C993" s="3">
        <v>159</v>
      </c>
      <c r="D993" s="34">
        <v>159.16796569673201</v>
      </c>
    </row>
    <row r="994" spans="1:4" hidden="1" x14ac:dyDescent="0.3">
      <c r="A994" s="106" t="s">
        <v>68</v>
      </c>
      <c r="B994" s="200">
        <v>44986</v>
      </c>
      <c r="C994" s="3">
        <v>164.39999389648401</v>
      </c>
      <c r="D994" s="34">
        <v>158.891804425044</v>
      </c>
    </row>
    <row r="995" spans="1:4" hidden="1" x14ac:dyDescent="0.3">
      <c r="A995" s="106" t="s">
        <v>68</v>
      </c>
      <c r="B995" s="200">
        <v>44987</v>
      </c>
      <c r="C995" s="3">
        <v>164.64999389648401</v>
      </c>
      <c r="D995" s="34">
        <v>164.67342752721299</v>
      </c>
    </row>
    <row r="996" spans="1:4" hidden="1" x14ac:dyDescent="0.3">
      <c r="A996" s="106" t="s">
        <v>68</v>
      </c>
      <c r="B996" s="200">
        <v>44988</v>
      </c>
      <c r="C996" s="3">
        <v>172.89999389648401</v>
      </c>
      <c r="D996" s="34">
        <v>164.48303532373501</v>
      </c>
    </row>
    <row r="997" spans="1:4" hidden="1" x14ac:dyDescent="0.3">
      <c r="A997" s="106" t="s">
        <v>68</v>
      </c>
      <c r="B997" s="200">
        <v>44991</v>
      </c>
      <c r="C997" s="3">
        <v>173.100006103515</v>
      </c>
      <c r="D997" s="34">
        <v>173.286839658791</v>
      </c>
    </row>
    <row r="998" spans="1:4" hidden="1" x14ac:dyDescent="0.3">
      <c r="A998" s="106" t="s">
        <v>68</v>
      </c>
      <c r="B998" s="200">
        <v>44993</v>
      </c>
      <c r="C998" s="3">
        <v>174</v>
      </c>
      <c r="D998" s="34">
        <v>172.87356539702699</v>
      </c>
    </row>
    <row r="999" spans="1:4" hidden="1" x14ac:dyDescent="0.3">
      <c r="A999" s="106" t="s">
        <v>68</v>
      </c>
      <c r="B999" s="200">
        <v>44994</v>
      </c>
      <c r="C999" s="3">
        <v>171.55000305175699</v>
      </c>
      <c r="D999" s="34">
        <v>174.16187288122899</v>
      </c>
    </row>
    <row r="1000" spans="1:4" hidden="1" x14ac:dyDescent="0.3">
      <c r="A1000" s="106" t="s">
        <v>68</v>
      </c>
      <c r="B1000" s="200">
        <v>44995</v>
      </c>
      <c r="C1000" s="3">
        <v>167.80000305175699</v>
      </c>
      <c r="D1000" s="34">
        <v>171.38162241692601</v>
      </c>
    </row>
    <row r="1001" spans="1:4" hidden="1" x14ac:dyDescent="0.3">
      <c r="A1001" s="106" t="s">
        <v>68</v>
      </c>
      <c r="B1001" s="200">
        <v>44998</v>
      </c>
      <c r="C1001" s="3">
        <v>163.89999389648401</v>
      </c>
      <c r="D1001" s="34">
        <v>167.776411367734</v>
      </c>
    </row>
    <row r="1002" spans="1:4" hidden="1" x14ac:dyDescent="0.3">
      <c r="A1002" s="106" t="s">
        <v>68</v>
      </c>
      <c r="B1002" s="200">
        <v>44999</v>
      </c>
      <c r="C1002" s="3">
        <v>162.39999389648401</v>
      </c>
      <c r="D1002" s="34">
        <v>163.777592774792</v>
      </c>
    </row>
    <row r="1003" spans="1:4" hidden="1" x14ac:dyDescent="0.3">
      <c r="A1003" s="106" t="s">
        <v>68</v>
      </c>
      <c r="B1003" s="200">
        <v>45000</v>
      </c>
      <c r="C1003" s="3">
        <v>159.19999694824199</v>
      </c>
      <c r="D1003" s="34">
        <v>162.411116093473</v>
      </c>
    </row>
    <row r="1004" spans="1:4" hidden="1" x14ac:dyDescent="0.3">
      <c r="A1004" s="106" t="s">
        <v>68</v>
      </c>
      <c r="B1004" s="200">
        <v>45001</v>
      </c>
      <c r="C1004" s="3">
        <v>159.75</v>
      </c>
      <c r="D1004" s="34">
        <v>159.072018953509</v>
      </c>
    </row>
    <row r="1005" spans="1:4" hidden="1" x14ac:dyDescent="0.3">
      <c r="A1005" s="106" t="s">
        <v>68</v>
      </c>
      <c r="B1005" s="200">
        <v>45002</v>
      </c>
      <c r="C1005" s="3">
        <v>160.05000305175699</v>
      </c>
      <c r="D1005" s="34">
        <v>159.83933147323501</v>
      </c>
    </row>
    <row r="1006" spans="1:4" hidden="1" x14ac:dyDescent="0.3">
      <c r="A1006" s="106" t="s">
        <v>68</v>
      </c>
      <c r="B1006" s="200">
        <v>45005</v>
      </c>
      <c r="C1006" s="3">
        <v>158.75</v>
      </c>
      <c r="D1006" s="34">
        <v>160.01361496201201</v>
      </c>
    </row>
    <row r="1007" spans="1:4" hidden="1" x14ac:dyDescent="0.3">
      <c r="A1007" s="106" t="s">
        <v>68</v>
      </c>
      <c r="B1007" s="200">
        <v>45006</v>
      </c>
      <c r="C1007" s="3">
        <v>163.05000305175699</v>
      </c>
      <c r="D1007" s="34">
        <v>158.72007163244899</v>
      </c>
    </row>
    <row r="1008" spans="1:4" hidden="1" x14ac:dyDescent="0.3">
      <c r="A1008" s="106" t="s">
        <v>68</v>
      </c>
      <c r="B1008" s="200">
        <v>45007</v>
      </c>
      <c r="C1008" s="3">
        <v>167.39999389648401</v>
      </c>
      <c r="D1008" s="34">
        <v>163.22716612021699</v>
      </c>
    </row>
    <row r="1009" spans="1:4" hidden="1" x14ac:dyDescent="0.3">
      <c r="A1009" s="106" t="s">
        <v>68</v>
      </c>
      <c r="B1009" s="200">
        <v>45008</v>
      </c>
      <c r="C1009" s="3">
        <v>162.69999694824199</v>
      </c>
      <c r="D1009" s="34">
        <v>167.472351917418</v>
      </c>
    </row>
    <row r="1010" spans="1:4" hidden="1" x14ac:dyDescent="0.3">
      <c r="A1010" s="106" t="s">
        <v>68</v>
      </c>
      <c r="B1010" s="200">
        <v>45009</v>
      </c>
      <c r="C1010" s="3">
        <v>159.80000305175699</v>
      </c>
      <c r="D1010" s="34">
        <v>162.48014798553501</v>
      </c>
    </row>
    <row r="1011" spans="1:4" hidden="1" x14ac:dyDescent="0.3">
      <c r="A1011" s="106" t="s">
        <v>68</v>
      </c>
      <c r="B1011" s="200">
        <v>45012</v>
      </c>
      <c r="C1011" s="3">
        <v>161.25</v>
      </c>
      <c r="D1011" s="34">
        <v>159.809270689454</v>
      </c>
    </row>
    <row r="1012" spans="1:4" hidden="1" x14ac:dyDescent="0.3">
      <c r="A1012" s="106" t="s">
        <v>68</v>
      </c>
      <c r="B1012" s="200">
        <v>45013</v>
      </c>
      <c r="C1012" s="3">
        <v>160.75</v>
      </c>
      <c r="D1012" s="34">
        <v>161.30279447081401</v>
      </c>
    </row>
    <row r="1013" spans="1:4" hidden="1" x14ac:dyDescent="0.3">
      <c r="A1013" s="106" t="s">
        <v>68</v>
      </c>
      <c r="B1013" s="200">
        <v>45014</v>
      </c>
      <c r="C1013" s="3">
        <v>164.44999694824199</v>
      </c>
      <c r="D1013" s="34">
        <v>160.70061099557799</v>
      </c>
    </row>
    <row r="1014" spans="1:4" hidden="1" x14ac:dyDescent="0.3">
      <c r="A1014" s="106" t="s">
        <v>68</v>
      </c>
      <c r="B1014" s="200">
        <v>45016</v>
      </c>
      <c r="C1014" s="3">
        <v>168.850006103515</v>
      </c>
      <c r="D1014" s="34">
        <v>164.624505092986</v>
      </c>
    </row>
    <row r="1015" spans="1:4" hidden="1" x14ac:dyDescent="0.3">
      <c r="A1015" s="106" t="s">
        <v>68</v>
      </c>
      <c r="B1015" s="200">
        <v>45019</v>
      </c>
      <c r="C1015" s="3">
        <v>169.19999694824199</v>
      </c>
      <c r="D1015" s="34">
        <v>168.93182784202199</v>
      </c>
    </row>
    <row r="1016" spans="1:4" hidden="1" x14ac:dyDescent="0.3">
      <c r="A1016" s="106" t="s">
        <v>68</v>
      </c>
      <c r="B1016" s="200">
        <v>45021</v>
      </c>
      <c r="C1016" s="3">
        <v>167</v>
      </c>
      <c r="D1016" s="34">
        <v>169.168902963433</v>
      </c>
    </row>
    <row r="1017" spans="1:4" hidden="1" x14ac:dyDescent="0.3">
      <c r="A1017" s="106" t="s">
        <v>68</v>
      </c>
      <c r="B1017" s="200">
        <v>45022</v>
      </c>
      <c r="C1017" s="3">
        <v>166.89999389648401</v>
      </c>
      <c r="D1017" s="34">
        <v>166.92464415432701</v>
      </c>
    </row>
    <row r="1018" spans="1:4" hidden="1" x14ac:dyDescent="0.3">
      <c r="A1018" s="106" t="s">
        <v>68</v>
      </c>
      <c r="B1018" s="200">
        <v>45026</v>
      </c>
      <c r="C1018" s="3">
        <v>166.19999694824199</v>
      </c>
      <c r="D1018" s="34">
        <v>166.937521208334</v>
      </c>
    </row>
    <row r="1019" spans="1:4" hidden="1" x14ac:dyDescent="0.3">
      <c r="A1019" s="106" t="s">
        <v>68</v>
      </c>
      <c r="B1019" s="200">
        <v>45027</v>
      </c>
      <c r="C1019" s="3">
        <v>170.850006103515</v>
      </c>
      <c r="D1019" s="34">
        <v>166.149813962406</v>
      </c>
    </row>
    <row r="1020" spans="1:4" hidden="1" x14ac:dyDescent="0.3">
      <c r="A1020" s="106" t="s">
        <v>68</v>
      </c>
      <c r="B1020" s="200">
        <v>45028</v>
      </c>
      <c r="C1020" s="3">
        <v>170.39999389648401</v>
      </c>
      <c r="D1020" s="34">
        <v>171.07075766603299</v>
      </c>
    </row>
    <row r="1021" spans="1:4" hidden="1" x14ac:dyDescent="0.3">
      <c r="A1021" s="106" t="s">
        <v>68</v>
      </c>
      <c r="B1021" s="200">
        <v>45029</v>
      </c>
      <c r="C1021" s="3">
        <v>171.39999389648401</v>
      </c>
      <c r="D1021" s="34">
        <v>170.261098243128</v>
      </c>
    </row>
    <row r="1022" spans="1:4" hidden="1" x14ac:dyDescent="0.3">
      <c r="A1022" s="106" t="s">
        <v>68</v>
      </c>
      <c r="B1022" s="200">
        <v>45033</v>
      </c>
      <c r="C1022" s="3">
        <v>176.350006103515</v>
      </c>
      <c r="D1022" s="34">
        <v>171.515556868884</v>
      </c>
    </row>
    <row r="1023" spans="1:4" hidden="1" x14ac:dyDescent="0.3">
      <c r="A1023" s="106" t="s">
        <v>68</v>
      </c>
      <c r="B1023" s="200">
        <v>45034</v>
      </c>
      <c r="C1023" s="3">
        <v>177.89999389648401</v>
      </c>
      <c r="D1023" s="34">
        <v>176.486900235848</v>
      </c>
    </row>
    <row r="1024" spans="1:4" hidden="1" x14ac:dyDescent="0.3">
      <c r="A1024" s="106" t="s">
        <v>68</v>
      </c>
      <c r="B1024" s="200">
        <v>45035</v>
      </c>
      <c r="C1024" s="3">
        <v>177.25</v>
      </c>
      <c r="D1024" s="34">
        <v>177.88688258062001</v>
      </c>
    </row>
    <row r="1025" spans="1:4" hidden="1" x14ac:dyDescent="0.3">
      <c r="A1025" s="106" t="s">
        <v>68</v>
      </c>
      <c r="B1025" s="200">
        <v>45036</v>
      </c>
      <c r="C1025" s="3">
        <v>177.75</v>
      </c>
      <c r="D1025" s="34">
        <v>177.22958433882499</v>
      </c>
    </row>
    <row r="1026" spans="1:4" hidden="1" x14ac:dyDescent="0.3">
      <c r="A1026" s="106" t="s">
        <v>68</v>
      </c>
      <c r="B1026" s="200">
        <v>45037</v>
      </c>
      <c r="C1026" s="3">
        <v>176.44999694824199</v>
      </c>
      <c r="D1026" s="34">
        <v>177.78261184620499</v>
      </c>
    </row>
    <row r="1027" spans="1:4" hidden="1" x14ac:dyDescent="0.3">
      <c r="A1027" s="106" t="s">
        <v>68</v>
      </c>
      <c r="B1027" s="200">
        <v>45040</v>
      </c>
      <c r="C1027" s="3">
        <v>180.19999694824199</v>
      </c>
      <c r="D1027" s="34">
        <v>176.37671793274501</v>
      </c>
    </row>
    <row r="1028" spans="1:4" hidden="1" x14ac:dyDescent="0.3">
      <c r="A1028" s="106" t="s">
        <v>68</v>
      </c>
      <c r="B1028" s="200">
        <v>45041</v>
      </c>
      <c r="C1028" s="3">
        <v>184.100006103515</v>
      </c>
      <c r="D1028" s="34">
        <v>180.396841677043</v>
      </c>
    </row>
    <row r="1029" spans="1:4" hidden="1" x14ac:dyDescent="0.3">
      <c r="A1029" s="106" t="s">
        <v>68</v>
      </c>
      <c r="B1029" s="200">
        <v>45042</v>
      </c>
      <c r="C1029" s="3">
        <v>183.55000305175699</v>
      </c>
      <c r="D1029" s="34">
        <v>184.15679005625401</v>
      </c>
    </row>
    <row r="1030" spans="1:4" hidden="1" x14ac:dyDescent="0.3">
      <c r="A1030" s="106" t="s">
        <v>68</v>
      </c>
      <c r="B1030" s="200">
        <v>45043</v>
      </c>
      <c r="C1030" s="3">
        <v>185.75</v>
      </c>
      <c r="D1030" s="34">
        <v>183.49510134721501</v>
      </c>
    </row>
    <row r="1031" spans="1:4" hidden="1" x14ac:dyDescent="0.3">
      <c r="A1031" s="106" t="s">
        <v>68</v>
      </c>
      <c r="B1031" s="200">
        <v>45044</v>
      </c>
      <c r="C1031" s="3">
        <v>187.75</v>
      </c>
      <c r="D1031" s="34">
        <v>185.87486620600299</v>
      </c>
    </row>
    <row r="1032" spans="1:4" hidden="1" x14ac:dyDescent="0.3">
      <c r="A1032" s="106" t="s">
        <v>68</v>
      </c>
      <c r="B1032" s="200">
        <v>45048</v>
      </c>
      <c r="C1032" s="3">
        <v>188.100006103515</v>
      </c>
      <c r="D1032" s="34">
        <v>187.76663589730299</v>
      </c>
    </row>
    <row r="1033" spans="1:4" hidden="1" x14ac:dyDescent="0.3">
      <c r="A1033" s="106" t="s">
        <v>68</v>
      </c>
      <c r="B1033" s="200">
        <v>45049</v>
      </c>
      <c r="C1033" s="3">
        <v>184.55000305175699</v>
      </c>
      <c r="D1033" s="34">
        <v>188.10596692896701</v>
      </c>
    </row>
    <row r="1034" spans="1:4" hidden="1" x14ac:dyDescent="0.3">
      <c r="A1034" s="106" t="s">
        <v>68</v>
      </c>
      <c r="B1034" s="200">
        <v>45050</v>
      </c>
      <c r="C1034" s="3">
        <v>185.19999694824199</v>
      </c>
      <c r="D1034" s="34">
        <v>184.39152813032601</v>
      </c>
    </row>
    <row r="1035" spans="1:4" hidden="1" x14ac:dyDescent="0.3">
      <c r="A1035" s="106" t="s">
        <v>68</v>
      </c>
      <c r="B1035" s="200">
        <v>45051</v>
      </c>
      <c r="C1035" s="3">
        <v>183.39999389648401</v>
      </c>
      <c r="D1035" s="34">
        <v>185.31562759174901</v>
      </c>
    </row>
    <row r="1036" spans="1:4" hidden="1" x14ac:dyDescent="0.3">
      <c r="A1036" s="106" t="s">
        <v>68</v>
      </c>
      <c r="B1036" s="200">
        <v>45054</v>
      </c>
      <c r="C1036" s="3">
        <v>183</v>
      </c>
      <c r="D1036" s="34">
        <v>183.25971454269501</v>
      </c>
    </row>
    <row r="1037" spans="1:4" hidden="1" x14ac:dyDescent="0.3">
      <c r="A1037" s="106" t="s">
        <v>68</v>
      </c>
      <c r="B1037" s="200">
        <v>45055</v>
      </c>
      <c r="C1037" s="3">
        <v>177.850006103515</v>
      </c>
      <c r="D1037" s="34">
        <v>183.06064733291399</v>
      </c>
    </row>
    <row r="1038" spans="1:4" hidden="1" x14ac:dyDescent="0.3">
      <c r="A1038" s="106" t="s">
        <v>68</v>
      </c>
      <c r="B1038" s="200">
        <v>45056</v>
      </c>
      <c r="C1038" s="3">
        <v>178.44999694824199</v>
      </c>
      <c r="D1038" s="34">
        <v>177.59969156187401</v>
      </c>
    </row>
    <row r="1039" spans="1:4" hidden="1" x14ac:dyDescent="0.3">
      <c r="A1039" s="106" t="s">
        <v>68</v>
      </c>
      <c r="B1039" s="200">
        <v>45057</v>
      </c>
      <c r="C1039" s="3">
        <v>178.5</v>
      </c>
      <c r="D1039" s="34">
        <v>178.607656864604</v>
      </c>
    </row>
    <row r="1040" spans="1:4" hidden="1" x14ac:dyDescent="0.3">
      <c r="A1040" s="106" t="s">
        <v>68</v>
      </c>
      <c r="B1040" s="200">
        <v>45058</v>
      </c>
      <c r="C1040" s="3">
        <v>178.75</v>
      </c>
      <c r="D1040" s="34">
        <v>178.41815023010301</v>
      </c>
    </row>
    <row r="1041" spans="1:4" hidden="1" x14ac:dyDescent="0.3">
      <c r="A1041" s="106" t="s">
        <v>68</v>
      </c>
      <c r="B1041" s="200">
        <v>45061</v>
      </c>
      <c r="C1041" s="3">
        <v>183.850006103515</v>
      </c>
      <c r="D1041" s="34">
        <v>178.80382888416301</v>
      </c>
    </row>
    <row r="1042" spans="1:4" hidden="1" x14ac:dyDescent="0.3">
      <c r="A1042" s="106" t="s">
        <v>68</v>
      </c>
      <c r="B1042" s="200">
        <v>45062</v>
      </c>
      <c r="C1042" s="3">
        <v>186.5</v>
      </c>
      <c r="D1042" s="34">
        <v>184.03350128130401</v>
      </c>
    </row>
    <row r="1043" spans="1:4" hidden="1" x14ac:dyDescent="0.3">
      <c r="A1043" s="106" t="s">
        <v>68</v>
      </c>
      <c r="B1043" s="200">
        <v>45063</v>
      </c>
      <c r="C1043" s="3">
        <v>185.89999389648401</v>
      </c>
      <c r="D1043" s="34">
        <v>186.512555772848</v>
      </c>
    </row>
    <row r="1044" spans="1:4" hidden="1" x14ac:dyDescent="0.3">
      <c r="A1044" s="106" t="s">
        <v>68</v>
      </c>
      <c r="B1044" s="200">
        <v>45064</v>
      </c>
      <c r="C1044" s="3">
        <v>180.350006103515</v>
      </c>
      <c r="D1044" s="34">
        <v>185.867016947303</v>
      </c>
    </row>
    <row r="1045" spans="1:4" hidden="1" x14ac:dyDescent="0.3">
      <c r="A1045" s="106" t="s">
        <v>68</v>
      </c>
      <c r="B1045" s="200">
        <v>45065</v>
      </c>
      <c r="C1045" s="3">
        <v>181.89999389648401</v>
      </c>
      <c r="D1045" s="34">
        <v>180.12118283757201</v>
      </c>
    </row>
    <row r="1046" spans="1:4" hidden="1" x14ac:dyDescent="0.3">
      <c r="A1046" s="106" t="s">
        <v>68</v>
      </c>
      <c r="B1046" s="200">
        <v>45068</v>
      </c>
      <c r="C1046" s="3">
        <v>181.05000305175699</v>
      </c>
      <c r="D1046" s="34">
        <v>182.08748909923801</v>
      </c>
    </row>
    <row r="1047" spans="1:4" hidden="1" x14ac:dyDescent="0.3">
      <c r="A1047" s="106" t="s">
        <v>68</v>
      </c>
      <c r="B1047" s="200">
        <v>45069</v>
      </c>
      <c r="C1047" s="3">
        <v>183.30000305175699</v>
      </c>
      <c r="D1047" s="34">
        <v>180.913901334049</v>
      </c>
    </row>
    <row r="1048" spans="1:4" hidden="1" x14ac:dyDescent="0.3">
      <c r="A1048" s="106" t="s">
        <v>68</v>
      </c>
      <c r="B1048" s="200">
        <v>45070</v>
      </c>
      <c r="C1048" s="3">
        <v>182.64999389648401</v>
      </c>
      <c r="D1048" s="34">
        <v>183.46535463101401</v>
      </c>
    </row>
    <row r="1049" spans="1:4" hidden="1" x14ac:dyDescent="0.3">
      <c r="A1049" s="106" t="s">
        <v>68</v>
      </c>
      <c r="B1049" s="200">
        <v>45071</v>
      </c>
      <c r="C1049" s="3">
        <v>181.80000305175699</v>
      </c>
      <c r="D1049" s="34">
        <v>182.53654848069701</v>
      </c>
    </row>
    <row r="1050" spans="1:4" hidden="1" x14ac:dyDescent="0.3">
      <c r="A1050" s="106" t="s">
        <v>68</v>
      </c>
      <c r="B1050" s="200">
        <v>45072</v>
      </c>
      <c r="C1050" s="3">
        <v>183.55000305175699</v>
      </c>
      <c r="D1050" s="34">
        <v>181.82473975757301</v>
      </c>
    </row>
    <row r="1051" spans="1:4" hidden="1" x14ac:dyDescent="0.3">
      <c r="A1051" s="106" t="s">
        <v>68</v>
      </c>
      <c r="B1051" s="200">
        <v>45075</v>
      </c>
      <c r="C1051" s="3">
        <v>183.75</v>
      </c>
      <c r="D1051" s="34">
        <v>183.60922658707</v>
      </c>
    </row>
    <row r="1052" spans="1:4" hidden="1" x14ac:dyDescent="0.3">
      <c r="A1052" s="106" t="s">
        <v>68</v>
      </c>
      <c r="B1052" s="200">
        <v>45076</v>
      </c>
      <c r="C1052" s="3">
        <v>183.64999389648401</v>
      </c>
      <c r="D1052" s="34">
        <v>183.72654203968699</v>
      </c>
    </row>
    <row r="1053" spans="1:4" hidden="1" x14ac:dyDescent="0.3">
      <c r="A1053" s="106" t="s">
        <v>68</v>
      </c>
      <c r="B1053" s="200">
        <v>45077</v>
      </c>
      <c r="C1053" s="3">
        <v>185</v>
      </c>
      <c r="D1053" s="34">
        <v>183.658378058121</v>
      </c>
    </row>
    <row r="1054" spans="1:4" hidden="1" x14ac:dyDescent="0.3">
      <c r="A1054" s="106" t="s">
        <v>68</v>
      </c>
      <c r="B1054" s="200">
        <v>45078</v>
      </c>
      <c r="C1054" s="3">
        <v>184.850006103515</v>
      </c>
      <c r="D1054" s="34">
        <v>185.052593696119</v>
      </c>
    </row>
    <row r="1055" spans="1:4" hidden="1" x14ac:dyDescent="0.3">
      <c r="A1055" s="106" t="s">
        <v>68</v>
      </c>
      <c r="B1055" s="200">
        <v>45079</v>
      </c>
      <c r="C1055" s="3">
        <v>186.75</v>
      </c>
      <c r="D1055" s="34">
        <v>184.815434755453</v>
      </c>
    </row>
    <row r="1056" spans="1:4" hidden="1" x14ac:dyDescent="0.3">
      <c r="A1056" s="106" t="s">
        <v>68</v>
      </c>
      <c r="B1056" s="200">
        <v>45082</v>
      </c>
      <c r="C1056" s="3">
        <v>185.64999389648401</v>
      </c>
      <c r="D1056" s="34">
        <v>186.848516234589</v>
      </c>
    </row>
    <row r="1057" spans="1:4" hidden="1" x14ac:dyDescent="0.3">
      <c r="A1057" s="106" t="s">
        <v>68</v>
      </c>
      <c r="B1057" s="200">
        <v>45083</v>
      </c>
      <c r="C1057" s="3">
        <v>185.30000305175699</v>
      </c>
      <c r="D1057" s="34">
        <v>185.551474689006</v>
      </c>
    </row>
    <row r="1058" spans="1:4" hidden="1" x14ac:dyDescent="0.3">
      <c r="A1058" s="106" t="s">
        <v>68</v>
      </c>
      <c r="B1058" s="200">
        <v>45084</v>
      </c>
      <c r="C1058" s="3">
        <v>187.39999389648401</v>
      </c>
      <c r="D1058" s="34">
        <v>185.33830527754</v>
      </c>
    </row>
    <row r="1059" spans="1:4" hidden="1" x14ac:dyDescent="0.3">
      <c r="A1059" s="106" t="s">
        <v>68</v>
      </c>
      <c r="B1059" s="200">
        <v>45085</v>
      </c>
      <c r="C1059" s="3">
        <v>187.44999694824199</v>
      </c>
      <c r="D1059" s="34">
        <v>187.46672696909499</v>
      </c>
    </row>
    <row r="1060" spans="1:4" hidden="1" x14ac:dyDescent="0.3">
      <c r="A1060" s="106" t="s">
        <v>68</v>
      </c>
      <c r="B1060" s="200">
        <v>45086</v>
      </c>
      <c r="C1060" s="3">
        <v>184.850006103515</v>
      </c>
      <c r="D1060" s="34">
        <v>187.41590040914099</v>
      </c>
    </row>
    <row r="1061" spans="1:4" hidden="1" x14ac:dyDescent="0.3">
      <c r="A1061" s="106" t="s">
        <v>68</v>
      </c>
      <c r="B1061" s="200">
        <v>45089</v>
      </c>
      <c r="C1061" s="3">
        <v>187</v>
      </c>
      <c r="D1061" s="34">
        <v>184.75898258324199</v>
      </c>
    </row>
    <row r="1062" spans="1:4" hidden="1" x14ac:dyDescent="0.3">
      <c r="A1062" s="106" t="s">
        <v>68</v>
      </c>
      <c r="B1062" s="200">
        <v>45090</v>
      </c>
      <c r="C1062" s="3">
        <v>187.25</v>
      </c>
      <c r="D1062" s="34">
        <v>187.13824259794899</v>
      </c>
    </row>
    <row r="1063" spans="1:4" hidden="1" x14ac:dyDescent="0.3">
      <c r="A1063" s="106" t="s">
        <v>68</v>
      </c>
      <c r="B1063" s="200">
        <v>45091</v>
      </c>
      <c r="C1063" s="3">
        <v>187.44999694824199</v>
      </c>
      <c r="D1063" s="34">
        <v>187.18498140211</v>
      </c>
    </row>
    <row r="1064" spans="1:4" hidden="1" x14ac:dyDescent="0.3">
      <c r="A1064" s="106" t="s">
        <v>68</v>
      </c>
      <c r="B1064" s="200">
        <v>45092</v>
      </c>
      <c r="C1064" s="3">
        <v>183.39999389648401</v>
      </c>
      <c r="D1064" s="34">
        <v>187.49362575171199</v>
      </c>
    </row>
    <row r="1065" spans="1:4" hidden="1" x14ac:dyDescent="0.3">
      <c r="A1065" s="106" t="s">
        <v>68</v>
      </c>
      <c r="B1065" s="200">
        <v>45093</v>
      </c>
      <c r="C1065" s="3">
        <v>188.100006103515</v>
      </c>
      <c r="D1065" s="34">
        <v>183.21031923952401</v>
      </c>
    </row>
    <row r="1066" spans="1:4" hidden="1" x14ac:dyDescent="0.3">
      <c r="A1066" s="106" t="s">
        <v>68</v>
      </c>
      <c r="B1066" s="200">
        <v>45096</v>
      </c>
      <c r="C1066" s="3">
        <v>193.75</v>
      </c>
      <c r="D1066" s="34">
        <v>188.38047755435801</v>
      </c>
    </row>
    <row r="1067" spans="1:4" hidden="1" x14ac:dyDescent="0.3">
      <c r="A1067" s="106" t="s">
        <v>68</v>
      </c>
      <c r="B1067" s="200">
        <v>45097</v>
      </c>
      <c r="C1067" s="3">
        <v>194.94999694824199</v>
      </c>
      <c r="D1067" s="34">
        <v>193.825532855359</v>
      </c>
    </row>
    <row r="1068" spans="1:4" hidden="1" x14ac:dyDescent="0.3">
      <c r="A1068" s="106" t="s">
        <v>68</v>
      </c>
      <c r="B1068" s="200">
        <v>45098</v>
      </c>
      <c r="C1068" s="3">
        <v>198.100006103515</v>
      </c>
      <c r="D1068" s="34">
        <v>194.959136228766</v>
      </c>
    </row>
    <row r="1069" spans="1:4" hidden="1" x14ac:dyDescent="0.3">
      <c r="A1069" s="106" t="s">
        <v>68</v>
      </c>
      <c r="B1069" s="200">
        <v>45099</v>
      </c>
      <c r="C1069" s="3">
        <v>193.30000305175699</v>
      </c>
      <c r="D1069" s="34">
        <v>198.23038538241801</v>
      </c>
    </row>
    <row r="1070" spans="1:4" hidden="1" x14ac:dyDescent="0.3">
      <c r="A1070" s="106" t="s">
        <v>68</v>
      </c>
      <c r="B1070" s="200">
        <v>45100</v>
      </c>
      <c r="C1070" s="3">
        <v>192.19999694824199</v>
      </c>
      <c r="D1070" s="34">
        <v>193.03407017128501</v>
      </c>
    </row>
    <row r="1071" spans="1:4" hidden="1" x14ac:dyDescent="0.3">
      <c r="A1071" s="106" t="s">
        <v>68</v>
      </c>
      <c r="B1071" s="200">
        <v>45103</v>
      </c>
      <c r="C1071" s="3">
        <v>190.75</v>
      </c>
      <c r="D1071" s="34">
        <v>192.30356465635001</v>
      </c>
    </row>
    <row r="1072" spans="1:4" hidden="1" x14ac:dyDescent="0.3">
      <c r="A1072" s="106" t="s">
        <v>68</v>
      </c>
      <c r="B1072" s="200">
        <v>45104</v>
      </c>
      <c r="C1072" s="3">
        <v>190.94999694824199</v>
      </c>
      <c r="D1072" s="34">
        <v>190.634368284663</v>
      </c>
    </row>
    <row r="1073" spans="1:4" hidden="1" x14ac:dyDescent="0.3">
      <c r="A1073" s="106" t="s">
        <v>68</v>
      </c>
      <c r="B1073" s="200">
        <v>45105</v>
      </c>
      <c r="C1073" s="3">
        <v>190</v>
      </c>
      <c r="D1073" s="34">
        <v>191.021177518564</v>
      </c>
    </row>
    <row r="1074" spans="1:4" hidden="1" x14ac:dyDescent="0.3">
      <c r="A1074" s="106" t="s">
        <v>68</v>
      </c>
      <c r="B1074" s="200">
        <v>45107</v>
      </c>
      <c r="C1074" s="3">
        <v>190.350006103515</v>
      </c>
      <c r="D1074" s="34">
        <v>189.92258197996699</v>
      </c>
    </row>
    <row r="1075" spans="1:4" hidden="1" x14ac:dyDescent="0.3">
      <c r="A1075" s="106" t="s">
        <v>68</v>
      </c>
      <c r="B1075" s="200">
        <v>45110</v>
      </c>
      <c r="C1075" s="3">
        <v>199.100006103515</v>
      </c>
      <c r="D1075" s="34">
        <v>190.40616794076999</v>
      </c>
    </row>
    <row r="1076" spans="1:4" hidden="1" x14ac:dyDescent="0.3">
      <c r="A1076" s="106" t="s">
        <v>68</v>
      </c>
      <c r="B1076" s="200">
        <v>45111</v>
      </c>
      <c r="C1076" s="3">
        <v>202.350006103515</v>
      </c>
      <c r="D1076" s="34">
        <v>199.429736890443</v>
      </c>
    </row>
    <row r="1077" spans="1:4" hidden="1" x14ac:dyDescent="0.3">
      <c r="A1077" s="106" t="s">
        <v>68</v>
      </c>
      <c r="B1077" s="200">
        <v>45112</v>
      </c>
      <c r="C1077" s="3">
        <v>205.19999694824199</v>
      </c>
      <c r="D1077" s="34">
        <v>202.30028537318699</v>
      </c>
    </row>
    <row r="1078" spans="1:4" hidden="1" x14ac:dyDescent="0.3">
      <c r="A1078" s="106" t="s">
        <v>68</v>
      </c>
      <c r="B1078" s="200">
        <v>45113</v>
      </c>
      <c r="C1078" s="3">
        <v>205.44999694824199</v>
      </c>
      <c r="D1078" s="34">
        <v>205.35234760561801</v>
      </c>
    </row>
    <row r="1079" spans="1:4" hidden="1" x14ac:dyDescent="0.3">
      <c r="A1079" s="106" t="s">
        <v>68</v>
      </c>
      <c r="B1079" s="200">
        <v>45114</v>
      </c>
      <c r="C1079" s="3">
        <v>209</v>
      </c>
      <c r="D1079" s="34">
        <v>205.38005282412399</v>
      </c>
    </row>
    <row r="1080" spans="1:4" hidden="1" x14ac:dyDescent="0.3">
      <c r="A1080" s="106" t="s">
        <v>68</v>
      </c>
      <c r="B1080" s="200">
        <v>45117</v>
      </c>
      <c r="C1080" s="3">
        <v>203.39999389648401</v>
      </c>
      <c r="D1080" s="34">
        <v>209.19297899339699</v>
      </c>
    </row>
    <row r="1081" spans="1:4" hidden="1" x14ac:dyDescent="0.3">
      <c r="A1081" s="106" t="s">
        <v>68</v>
      </c>
      <c r="B1081" s="200">
        <v>45118</v>
      </c>
      <c r="C1081" s="3">
        <v>204.850006103515</v>
      </c>
      <c r="D1081" s="34">
        <v>203.06961764268399</v>
      </c>
    </row>
    <row r="1082" spans="1:4" hidden="1" x14ac:dyDescent="0.3">
      <c r="A1082" s="106" t="s">
        <v>68</v>
      </c>
      <c r="B1082" s="200">
        <v>45119</v>
      </c>
      <c r="C1082" s="3">
        <v>204.69999694824199</v>
      </c>
      <c r="D1082" s="34">
        <v>205.07086970736799</v>
      </c>
    </row>
    <row r="1083" spans="1:4" hidden="1" x14ac:dyDescent="0.3">
      <c r="A1083" s="106" t="s">
        <v>68</v>
      </c>
      <c r="B1083" s="200">
        <v>45120</v>
      </c>
      <c r="C1083" s="3">
        <v>197</v>
      </c>
      <c r="D1083" s="34">
        <v>204.58428828326001</v>
      </c>
    </row>
    <row r="1084" spans="1:4" hidden="1" x14ac:dyDescent="0.3">
      <c r="A1084" s="106" t="s">
        <v>68</v>
      </c>
      <c r="B1084" s="200">
        <v>45121</v>
      </c>
      <c r="C1084" s="3">
        <v>198.39999389648401</v>
      </c>
      <c r="D1084" s="34">
        <v>196.769263906916</v>
      </c>
    </row>
    <row r="1085" spans="1:4" hidden="1" x14ac:dyDescent="0.3">
      <c r="A1085" s="106" t="s">
        <v>68</v>
      </c>
      <c r="B1085" s="200">
        <v>45124</v>
      </c>
      <c r="C1085" s="3">
        <v>201.5</v>
      </c>
      <c r="D1085" s="34">
        <v>198.58037651270701</v>
      </c>
    </row>
    <row r="1086" spans="1:4" hidden="1" x14ac:dyDescent="0.3">
      <c r="A1086" s="106" t="s">
        <v>68</v>
      </c>
      <c r="B1086" s="200">
        <v>45125</v>
      </c>
      <c r="C1086" s="3">
        <v>197.94999694824199</v>
      </c>
      <c r="D1086" s="34">
        <v>201.51704931835201</v>
      </c>
    </row>
    <row r="1087" spans="1:4" hidden="1" x14ac:dyDescent="0.3">
      <c r="A1087" s="106" t="s">
        <v>68</v>
      </c>
      <c r="B1087" s="200">
        <v>45126</v>
      </c>
      <c r="C1087" s="3">
        <v>200</v>
      </c>
      <c r="D1087" s="34">
        <v>197.79580522263299</v>
      </c>
    </row>
    <row r="1088" spans="1:4" hidden="1" x14ac:dyDescent="0.3">
      <c r="A1088" s="106" t="s">
        <v>68</v>
      </c>
      <c r="B1088" s="200">
        <v>45127</v>
      </c>
      <c r="C1088" s="3">
        <v>199.05000305175699</v>
      </c>
      <c r="D1088" s="34">
        <v>200.17264685178799</v>
      </c>
    </row>
    <row r="1089" spans="1:4" hidden="1" x14ac:dyDescent="0.3">
      <c r="A1089" s="106" t="s">
        <v>68</v>
      </c>
      <c r="B1089" s="200">
        <v>45128</v>
      </c>
      <c r="C1089" s="3">
        <v>196.600006103515</v>
      </c>
      <c r="D1089" s="34">
        <v>198.90867662893601</v>
      </c>
    </row>
    <row r="1090" spans="1:4" hidden="1" x14ac:dyDescent="0.3">
      <c r="A1090" s="106" t="s">
        <v>68</v>
      </c>
      <c r="B1090" s="200">
        <v>45131</v>
      </c>
      <c r="C1090" s="3">
        <v>198.350006103515</v>
      </c>
      <c r="D1090" s="34">
        <v>196.59083735284</v>
      </c>
    </row>
    <row r="1091" spans="1:4" hidden="1" x14ac:dyDescent="0.3">
      <c r="A1091" s="106" t="s">
        <v>68</v>
      </c>
      <c r="B1091" s="200">
        <v>45132</v>
      </c>
      <c r="C1091" s="3">
        <v>196.14999389648401</v>
      </c>
      <c r="D1091" s="34">
        <v>198.42345225993901</v>
      </c>
    </row>
    <row r="1092" spans="1:4" hidden="1" x14ac:dyDescent="0.3">
      <c r="A1092" s="106" t="s">
        <v>68</v>
      </c>
      <c r="B1092" s="200">
        <v>45133</v>
      </c>
      <c r="C1092" s="3">
        <v>197.75</v>
      </c>
      <c r="D1092" s="34">
        <v>196.02019885751901</v>
      </c>
    </row>
    <row r="1093" spans="1:4" hidden="1" x14ac:dyDescent="0.3">
      <c r="A1093" s="106" t="s">
        <v>68</v>
      </c>
      <c r="B1093" s="200">
        <v>45134</v>
      </c>
      <c r="C1093" s="3">
        <v>199.25</v>
      </c>
      <c r="D1093" s="34">
        <v>197.89232190426699</v>
      </c>
    </row>
    <row r="1094" spans="1:4" hidden="1" x14ac:dyDescent="0.3">
      <c r="A1094" s="106" t="s">
        <v>68</v>
      </c>
      <c r="B1094" s="200">
        <v>45135</v>
      </c>
      <c r="C1094" s="3">
        <v>201.100006103515</v>
      </c>
      <c r="D1094" s="34">
        <v>199.21599406098699</v>
      </c>
    </row>
    <row r="1095" spans="1:4" hidden="1" x14ac:dyDescent="0.3">
      <c r="A1095" s="106" t="s">
        <v>68</v>
      </c>
      <c r="B1095" s="200">
        <v>45138</v>
      </c>
      <c r="C1095" s="3">
        <v>202.19999694824199</v>
      </c>
      <c r="D1095" s="34">
        <v>201.19238224019401</v>
      </c>
    </row>
    <row r="1096" spans="1:4" hidden="1" x14ac:dyDescent="0.3">
      <c r="A1096" s="106" t="s">
        <v>68</v>
      </c>
      <c r="B1096" s="200">
        <v>45139</v>
      </c>
      <c r="C1096" s="3">
        <v>201.100006103515</v>
      </c>
      <c r="D1096" s="34">
        <v>202.184126401035</v>
      </c>
    </row>
    <row r="1097" spans="1:4" hidden="1" x14ac:dyDescent="0.3">
      <c r="A1097" s="106" t="s">
        <v>68</v>
      </c>
      <c r="B1097" s="200">
        <v>45140</v>
      </c>
      <c r="C1097" s="3">
        <v>194.75</v>
      </c>
      <c r="D1097" s="34">
        <v>201.068127778281</v>
      </c>
    </row>
    <row r="1098" spans="1:4" hidden="1" x14ac:dyDescent="0.3">
      <c r="A1098" s="106" t="s">
        <v>68</v>
      </c>
      <c r="B1098" s="200">
        <v>45141</v>
      </c>
      <c r="C1098" s="3">
        <v>193.30000305175699</v>
      </c>
      <c r="D1098" s="34">
        <v>194.518495747678</v>
      </c>
    </row>
    <row r="1099" spans="1:4" hidden="1" x14ac:dyDescent="0.3">
      <c r="A1099" s="106" t="s">
        <v>68</v>
      </c>
      <c r="B1099" s="200">
        <v>45142</v>
      </c>
      <c r="C1099" s="3">
        <v>191.350006103515</v>
      </c>
      <c r="D1099" s="34">
        <v>193.38523070491499</v>
      </c>
    </row>
    <row r="1100" spans="1:4" hidden="1" x14ac:dyDescent="0.3">
      <c r="A1100" s="106" t="s">
        <v>68</v>
      </c>
      <c r="B1100" s="200">
        <v>45145</v>
      </c>
      <c r="C1100" s="3">
        <v>189.39999389648401</v>
      </c>
      <c r="D1100" s="34">
        <v>191.22054587630399</v>
      </c>
    </row>
    <row r="1101" spans="1:4" hidden="1" x14ac:dyDescent="0.3">
      <c r="A1101" s="106" t="s">
        <v>68</v>
      </c>
      <c r="B1101" s="200">
        <v>45146</v>
      </c>
      <c r="C1101" s="3">
        <v>194.850006103515</v>
      </c>
      <c r="D1101" s="34">
        <v>189.40067476250499</v>
      </c>
    </row>
    <row r="1102" spans="1:4" hidden="1" x14ac:dyDescent="0.3">
      <c r="A1102" s="106" t="s">
        <v>68</v>
      </c>
      <c r="B1102" s="200">
        <v>45147</v>
      </c>
      <c r="C1102" s="3">
        <v>194.05000305175699</v>
      </c>
      <c r="D1102" s="34">
        <v>195.06113622835801</v>
      </c>
    </row>
    <row r="1103" spans="1:4" hidden="1" x14ac:dyDescent="0.3">
      <c r="A1103" s="106" t="s">
        <v>68</v>
      </c>
      <c r="B1103" s="200">
        <v>45148</v>
      </c>
      <c r="C1103" s="3">
        <v>191.89999389648401</v>
      </c>
      <c r="D1103" s="34">
        <v>193.885567759293</v>
      </c>
    </row>
    <row r="1104" spans="1:4" hidden="1" x14ac:dyDescent="0.3">
      <c r="A1104" s="106" t="s">
        <v>68</v>
      </c>
      <c r="B1104" s="200">
        <v>45149</v>
      </c>
      <c r="C1104" s="3">
        <v>192.64999389648401</v>
      </c>
      <c r="D1104" s="34">
        <v>191.92220025882801</v>
      </c>
    </row>
    <row r="1105" spans="1:4" hidden="1" x14ac:dyDescent="0.3">
      <c r="A1105" s="106" t="s">
        <v>68</v>
      </c>
      <c r="B1105" s="200">
        <v>45152</v>
      </c>
      <c r="C1105" s="3">
        <v>188.75</v>
      </c>
      <c r="D1105" s="34">
        <v>192.66503314719699</v>
      </c>
    </row>
    <row r="1106" spans="1:4" hidden="1" x14ac:dyDescent="0.3">
      <c r="A1106" s="106" t="s">
        <v>68</v>
      </c>
      <c r="B1106" s="200">
        <v>45154</v>
      </c>
      <c r="C1106" s="3">
        <v>186.75</v>
      </c>
      <c r="D1106" s="34">
        <v>188.588235861497</v>
      </c>
    </row>
    <row r="1107" spans="1:4" hidden="1" x14ac:dyDescent="0.3">
      <c r="A1107" s="106" t="s">
        <v>68</v>
      </c>
      <c r="B1107" s="200">
        <v>45155</v>
      </c>
      <c r="C1107" s="3">
        <v>189.89999389648401</v>
      </c>
      <c r="D1107" s="34">
        <v>186.77775006756599</v>
      </c>
    </row>
    <row r="1108" spans="1:4" hidden="1" x14ac:dyDescent="0.3">
      <c r="A1108" s="106" t="s">
        <v>68</v>
      </c>
      <c r="B1108" s="200">
        <v>45156</v>
      </c>
      <c r="C1108" s="3">
        <v>191.69999694824199</v>
      </c>
      <c r="D1108" s="34">
        <v>190.008196029988</v>
      </c>
    </row>
    <row r="1109" spans="1:4" hidden="1" x14ac:dyDescent="0.3">
      <c r="A1109" s="106" t="s">
        <v>68</v>
      </c>
      <c r="B1109" s="200">
        <v>45159</v>
      </c>
      <c r="C1109" s="3">
        <v>190.89999389648401</v>
      </c>
      <c r="D1109" s="34">
        <v>191.70186796563701</v>
      </c>
    </row>
    <row r="1110" spans="1:4" hidden="1" x14ac:dyDescent="0.3">
      <c r="A1110" s="106" t="s">
        <v>68</v>
      </c>
      <c r="B1110" s="200">
        <v>45160</v>
      </c>
      <c r="C1110" s="3">
        <v>190.25</v>
      </c>
      <c r="D1110" s="34">
        <v>190.866289547809</v>
      </c>
    </row>
    <row r="1111" spans="1:4" hidden="1" x14ac:dyDescent="0.3">
      <c r="A1111" s="106" t="s">
        <v>68</v>
      </c>
      <c r="B1111" s="200">
        <v>45161</v>
      </c>
      <c r="C1111" s="3">
        <v>193.350006103515</v>
      </c>
      <c r="D1111" s="34">
        <v>190.24545010251401</v>
      </c>
    </row>
    <row r="1112" spans="1:4" hidden="1" x14ac:dyDescent="0.3">
      <c r="A1112" s="106" t="s">
        <v>68</v>
      </c>
      <c r="B1112" s="200">
        <v>45162</v>
      </c>
      <c r="C1112" s="3">
        <v>191.850006103515</v>
      </c>
      <c r="D1112" s="34">
        <v>193.47923546298301</v>
      </c>
    </row>
    <row r="1113" spans="1:4" hidden="1" x14ac:dyDescent="0.3">
      <c r="A1113" s="106" t="s">
        <v>68</v>
      </c>
      <c r="B1113" s="200">
        <v>45163</v>
      </c>
      <c r="C1113" s="3">
        <v>189.75</v>
      </c>
      <c r="D1113" s="34">
        <v>191.70648056488901</v>
      </c>
    </row>
    <row r="1114" spans="1:4" hidden="1" x14ac:dyDescent="0.3">
      <c r="A1114" s="106" t="s">
        <v>68</v>
      </c>
      <c r="B1114" s="200">
        <v>45166</v>
      </c>
      <c r="C1114" s="3">
        <v>190.14999389648401</v>
      </c>
      <c r="D1114" s="34">
        <v>189.75937275363799</v>
      </c>
    </row>
    <row r="1115" spans="1:4" hidden="1" x14ac:dyDescent="0.3">
      <c r="A1115" s="106" t="s">
        <v>68</v>
      </c>
      <c r="B1115" s="200">
        <v>45167</v>
      </c>
      <c r="C1115" s="3">
        <v>191.14999389648401</v>
      </c>
      <c r="D1115" s="34">
        <v>190.159958723589</v>
      </c>
    </row>
    <row r="1116" spans="1:4" hidden="1" x14ac:dyDescent="0.3">
      <c r="A1116" s="106" t="s">
        <v>68</v>
      </c>
      <c r="B1116" s="200">
        <v>45168</v>
      </c>
      <c r="C1116" s="3">
        <v>191.64999389648401</v>
      </c>
      <c r="D1116" s="34">
        <v>191.184018258348</v>
      </c>
    </row>
    <row r="1117" spans="1:4" hidden="1" x14ac:dyDescent="0.3">
      <c r="A1117" s="106" t="s">
        <v>68</v>
      </c>
      <c r="B1117" s="200">
        <v>45169</v>
      </c>
      <c r="C1117" s="3">
        <v>187.14999389648401</v>
      </c>
      <c r="D1117" s="34">
        <v>191.64822574177799</v>
      </c>
    </row>
    <row r="1118" spans="1:4" hidden="1" x14ac:dyDescent="0.3">
      <c r="A1118" s="106" t="s">
        <v>68</v>
      </c>
      <c r="B1118" s="200">
        <v>45170</v>
      </c>
      <c r="C1118" s="3">
        <v>190.600006103515</v>
      </c>
      <c r="D1118" s="34">
        <v>186.96903601401601</v>
      </c>
    </row>
    <row r="1119" spans="1:4" hidden="1" x14ac:dyDescent="0.3">
      <c r="A1119" s="106" t="s">
        <v>68</v>
      </c>
      <c r="B1119" s="200">
        <v>45173</v>
      </c>
      <c r="C1119" s="3">
        <v>195.44999694824199</v>
      </c>
      <c r="D1119" s="34">
        <v>190.84933021070799</v>
      </c>
    </row>
    <row r="1120" spans="1:4" hidden="1" x14ac:dyDescent="0.3">
      <c r="A1120" s="106" t="s">
        <v>68</v>
      </c>
      <c r="B1120" s="200">
        <v>45174</v>
      </c>
      <c r="C1120" s="3">
        <v>195.80000305175699</v>
      </c>
      <c r="D1120" s="34">
        <v>195.475091318316</v>
      </c>
    </row>
    <row r="1121" spans="1:4" hidden="1" x14ac:dyDescent="0.3">
      <c r="A1121" s="106" t="s">
        <v>68</v>
      </c>
      <c r="B1121" s="200">
        <v>45175</v>
      </c>
      <c r="C1121" s="3">
        <v>195</v>
      </c>
      <c r="D1121" s="34">
        <v>195.79750669801601</v>
      </c>
    </row>
    <row r="1122" spans="1:4" hidden="1" x14ac:dyDescent="0.3">
      <c r="A1122" s="106" t="s">
        <v>68</v>
      </c>
      <c r="B1122" s="200">
        <v>45176</v>
      </c>
      <c r="C1122" s="3">
        <v>196.25</v>
      </c>
      <c r="D1122" s="34">
        <v>194.96879119914001</v>
      </c>
    </row>
    <row r="1123" spans="1:4" hidden="1" x14ac:dyDescent="0.3">
      <c r="A1123" s="106" t="s">
        <v>68</v>
      </c>
      <c r="B1123" s="200">
        <v>45177</v>
      </c>
      <c r="C1123" s="3">
        <v>197.80000305175699</v>
      </c>
      <c r="D1123" s="34">
        <v>196.32235309038501</v>
      </c>
    </row>
    <row r="1124" spans="1:4" hidden="1" x14ac:dyDescent="0.3">
      <c r="A1124" s="106" t="s">
        <v>68</v>
      </c>
      <c r="B1124" s="200">
        <v>45180</v>
      </c>
      <c r="C1124" s="3">
        <v>202.80000305175699</v>
      </c>
      <c r="D1124" s="34">
        <v>197.81679368849501</v>
      </c>
    </row>
    <row r="1125" spans="1:4" hidden="1" x14ac:dyDescent="0.3">
      <c r="A1125" s="106" t="s">
        <v>68</v>
      </c>
      <c r="B1125" s="200">
        <v>45181</v>
      </c>
      <c r="C1125" s="3">
        <v>199.94999694824199</v>
      </c>
      <c r="D1125" s="34">
        <v>202.99978794070699</v>
      </c>
    </row>
    <row r="1126" spans="1:4" hidden="1" x14ac:dyDescent="0.3">
      <c r="A1126" s="106" t="s">
        <v>68</v>
      </c>
      <c r="B1126" s="200">
        <v>45182</v>
      </c>
      <c r="C1126" s="3">
        <v>208.64999389648401</v>
      </c>
      <c r="D1126" s="34">
        <v>199.706628463908</v>
      </c>
    </row>
    <row r="1127" spans="1:4" hidden="1" x14ac:dyDescent="0.3">
      <c r="A1127" s="106" t="s">
        <v>68</v>
      </c>
      <c r="B1127" s="200">
        <v>45183</v>
      </c>
      <c r="C1127" s="3">
        <v>211.89999389648401</v>
      </c>
      <c r="D1127" s="34">
        <v>209.114705095071</v>
      </c>
    </row>
    <row r="1128" spans="1:4" hidden="1" x14ac:dyDescent="0.3">
      <c r="A1128" s="106" t="s">
        <v>68</v>
      </c>
      <c r="B1128" s="200">
        <v>45184</v>
      </c>
      <c r="C1128" s="3">
        <v>210.80000305175699</v>
      </c>
      <c r="D1128" s="34">
        <v>211.70710183313599</v>
      </c>
    </row>
    <row r="1129" spans="1:4" hidden="1" x14ac:dyDescent="0.3">
      <c r="A1129" s="106" t="s">
        <v>68</v>
      </c>
      <c r="B1129" s="200">
        <v>45187</v>
      </c>
      <c r="C1129" s="3">
        <v>217.350006103515</v>
      </c>
      <c r="D1129" s="34">
        <v>210.88608711578701</v>
      </c>
    </row>
    <row r="1130" spans="1:4" hidden="1" x14ac:dyDescent="0.3">
      <c r="A1130" s="106" t="s">
        <v>68</v>
      </c>
      <c r="B1130" s="200">
        <v>45189</v>
      </c>
      <c r="C1130" s="3">
        <v>213.44999694824199</v>
      </c>
      <c r="D1130" s="34">
        <v>217.51749804913501</v>
      </c>
    </row>
    <row r="1131" spans="1:4" hidden="1" x14ac:dyDescent="0.3">
      <c r="A1131" s="106" t="s">
        <v>68</v>
      </c>
      <c r="B1131" s="200">
        <v>45190</v>
      </c>
      <c r="C1131" s="3">
        <v>207.14999389648401</v>
      </c>
      <c r="D1131" s="34">
        <v>213.21615773339801</v>
      </c>
    </row>
    <row r="1132" spans="1:4" hidden="1" x14ac:dyDescent="0.3">
      <c r="A1132" s="106" t="s">
        <v>68</v>
      </c>
      <c r="B1132" s="200">
        <v>45191</v>
      </c>
      <c r="C1132" s="3">
        <v>215.350006103515</v>
      </c>
      <c r="D1132" s="34">
        <v>207.09357330859601</v>
      </c>
    </row>
    <row r="1133" spans="1:4" hidden="1" x14ac:dyDescent="0.3">
      <c r="A1133" s="106" t="s">
        <v>68</v>
      </c>
      <c r="B1133" s="200">
        <v>45194</v>
      </c>
      <c r="C1133" s="3">
        <v>217.39999389648401</v>
      </c>
      <c r="D1133" s="34">
        <v>215.71189314774099</v>
      </c>
    </row>
    <row r="1134" spans="1:4" hidden="1" x14ac:dyDescent="0.3">
      <c r="A1134" s="106" t="s">
        <v>68</v>
      </c>
      <c r="B1134" s="200">
        <v>45195</v>
      </c>
      <c r="C1134" s="3">
        <v>213.64999389648401</v>
      </c>
      <c r="D1134" s="34">
        <v>217.21996765669101</v>
      </c>
    </row>
    <row r="1135" spans="1:4" hidden="1" x14ac:dyDescent="0.3">
      <c r="A1135" s="106" t="s">
        <v>68</v>
      </c>
      <c r="B1135" s="200">
        <v>45196</v>
      </c>
      <c r="C1135" s="3">
        <v>214.850006103515</v>
      </c>
      <c r="D1135" s="34">
        <v>213.62604614363599</v>
      </c>
    </row>
    <row r="1136" spans="1:4" hidden="1" x14ac:dyDescent="0.3">
      <c r="A1136" s="106" t="s">
        <v>68</v>
      </c>
      <c r="B1136" s="200">
        <v>45197</v>
      </c>
      <c r="C1136" s="3">
        <v>210.64999389648401</v>
      </c>
      <c r="D1136" s="34">
        <v>214.915096095976</v>
      </c>
    </row>
    <row r="1137" spans="1:4" hidden="1" x14ac:dyDescent="0.3">
      <c r="A1137" s="106" t="s">
        <v>68</v>
      </c>
      <c r="B1137" s="200">
        <v>45198</v>
      </c>
      <c r="C1137" s="3">
        <v>213.94999694824199</v>
      </c>
      <c r="D1137" s="34">
        <v>210.43813453801801</v>
      </c>
    </row>
    <row r="1138" spans="1:4" hidden="1" x14ac:dyDescent="0.3">
      <c r="A1138" s="106" t="s">
        <v>68</v>
      </c>
      <c r="B1138" s="200">
        <v>45202</v>
      </c>
      <c r="C1138" s="3">
        <v>217.850006103515</v>
      </c>
      <c r="D1138" s="34">
        <v>214.22398299921699</v>
      </c>
    </row>
    <row r="1139" spans="1:4" hidden="1" x14ac:dyDescent="0.3">
      <c r="A1139" s="106" t="s">
        <v>68</v>
      </c>
      <c r="B1139" s="200">
        <v>45203</v>
      </c>
      <c r="C1139" s="3">
        <v>212.39999389648401</v>
      </c>
      <c r="D1139" s="34">
        <v>217.79724317725001</v>
      </c>
    </row>
    <row r="1140" spans="1:4" hidden="1" x14ac:dyDescent="0.3">
      <c r="A1140" s="106" t="s">
        <v>68</v>
      </c>
      <c r="B1140" s="200">
        <v>45204</v>
      </c>
      <c r="C1140" s="3">
        <v>212.55000305175699</v>
      </c>
      <c r="D1140" s="34">
        <v>212.22053689779099</v>
      </c>
    </row>
    <row r="1141" spans="1:4" hidden="1" x14ac:dyDescent="0.3">
      <c r="A1141" s="106" t="s">
        <v>68</v>
      </c>
      <c r="B1141" s="200">
        <v>45205</v>
      </c>
      <c r="C1141" s="3">
        <v>215.30000305175699</v>
      </c>
      <c r="D1141" s="34">
        <v>212.68781598261401</v>
      </c>
    </row>
    <row r="1142" spans="1:4" hidden="1" x14ac:dyDescent="0.3">
      <c r="A1142" s="106" t="s">
        <v>68</v>
      </c>
      <c r="B1142" s="200">
        <v>45208</v>
      </c>
      <c r="C1142" s="3">
        <v>211.75</v>
      </c>
      <c r="D1142" s="34">
        <v>215.30948366108501</v>
      </c>
    </row>
    <row r="1143" spans="1:4" hidden="1" x14ac:dyDescent="0.3">
      <c r="A1143" s="106" t="s">
        <v>68</v>
      </c>
      <c r="B1143" s="200">
        <v>45209</v>
      </c>
      <c r="C1143" s="3">
        <v>214.30000305175699</v>
      </c>
      <c r="D1143" s="34">
        <v>211.59852757637501</v>
      </c>
    </row>
    <row r="1144" spans="1:4" hidden="1" x14ac:dyDescent="0.3">
      <c r="A1144" s="106" t="s">
        <v>68</v>
      </c>
      <c r="B1144" s="200">
        <v>45210</v>
      </c>
      <c r="C1144" s="3">
        <v>207.19999694824199</v>
      </c>
      <c r="D1144" s="34">
        <v>214.51195980299801</v>
      </c>
    </row>
    <row r="1145" spans="1:4" hidden="1" x14ac:dyDescent="0.3">
      <c r="A1145" s="106" t="s">
        <v>68</v>
      </c>
      <c r="B1145" s="200">
        <v>45211</v>
      </c>
      <c r="C1145" s="3">
        <v>207.75</v>
      </c>
      <c r="D1145" s="34">
        <v>206.78763322261401</v>
      </c>
    </row>
    <row r="1146" spans="1:4" hidden="1" x14ac:dyDescent="0.3">
      <c r="A1146" s="106" t="s">
        <v>68</v>
      </c>
      <c r="B1146" s="200">
        <v>45212</v>
      </c>
      <c r="C1146" s="3">
        <v>203.5</v>
      </c>
      <c r="D1146" s="34">
        <v>208.07478197997699</v>
      </c>
    </row>
    <row r="1147" spans="1:4" hidden="1" x14ac:dyDescent="0.3">
      <c r="A1147" s="106" t="s">
        <v>68</v>
      </c>
      <c r="B1147" s="200">
        <v>45215</v>
      </c>
      <c r="C1147" s="3">
        <v>205.80000305175699</v>
      </c>
      <c r="D1147" s="34">
        <v>203.12661810265601</v>
      </c>
    </row>
    <row r="1148" spans="1:4" hidden="1" x14ac:dyDescent="0.3">
      <c r="A1148" s="106" t="s">
        <v>68</v>
      </c>
      <c r="B1148" s="200">
        <v>45216</v>
      </c>
      <c r="C1148" s="3">
        <v>207.350006103515</v>
      </c>
      <c r="D1148" s="34">
        <v>206.14043047685999</v>
      </c>
    </row>
    <row r="1149" spans="1:4" hidden="1" x14ac:dyDescent="0.3">
      <c r="A1149" s="106" t="s">
        <v>68</v>
      </c>
      <c r="B1149" s="200">
        <v>45217</v>
      </c>
      <c r="C1149" s="3">
        <v>203.64999389648401</v>
      </c>
      <c r="D1149" s="34">
        <v>207.13984975774</v>
      </c>
    </row>
    <row r="1150" spans="1:4" hidden="1" x14ac:dyDescent="0.3">
      <c r="A1150" s="106" t="s">
        <v>68</v>
      </c>
      <c r="B1150" s="200">
        <v>45218</v>
      </c>
      <c r="C1150" s="3">
        <v>205.14999389648401</v>
      </c>
      <c r="D1150" s="34">
        <v>203.701561268615</v>
      </c>
    </row>
    <row r="1151" spans="1:4" hidden="1" x14ac:dyDescent="0.3">
      <c r="A1151" s="106" t="s">
        <v>68</v>
      </c>
      <c r="B1151" s="200">
        <v>45219</v>
      </c>
      <c r="C1151" s="3">
        <v>202.30000305175699</v>
      </c>
      <c r="D1151" s="34">
        <v>205.15325837558601</v>
      </c>
    </row>
    <row r="1152" spans="1:4" hidden="1" x14ac:dyDescent="0.3">
      <c r="A1152" s="106" t="s">
        <v>68</v>
      </c>
      <c r="B1152" s="200">
        <v>45222</v>
      </c>
      <c r="C1152" s="3">
        <v>195.19999694824199</v>
      </c>
      <c r="D1152" s="34">
        <v>202.21570196813599</v>
      </c>
    </row>
    <row r="1153" spans="1:4" hidden="1" x14ac:dyDescent="0.3">
      <c r="A1153" s="106" t="s">
        <v>68</v>
      </c>
      <c r="B1153" s="200">
        <v>45224</v>
      </c>
      <c r="C1153" s="3">
        <v>194.80000305175699</v>
      </c>
      <c r="D1153" s="34">
        <v>195.03608562675799</v>
      </c>
    </row>
    <row r="1154" spans="1:4" hidden="1" x14ac:dyDescent="0.3">
      <c r="A1154" s="106" t="s">
        <v>68</v>
      </c>
      <c r="B1154" s="200">
        <v>45225</v>
      </c>
      <c r="C1154" s="3">
        <v>189.14999389648401</v>
      </c>
      <c r="D1154" s="34">
        <v>194.90998697089299</v>
      </c>
    </row>
    <row r="1155" spans="1:4" hidden="1" x14ac:dyDescent="0.3">
      <c r="A1155" s="106" t="s">
        <v>68</v>
      </c>
      <c r="B1155" s="200">
        <v>45226</v>
      </c>
      <c r="C1155" s="3">
        <v>196.850006103515</v>
      </c>
      <c r="D1155" s="34">
        <v>188.87336303622001</v>
      </c>
    </row>
    <row r="1156" spans="1:4" hidden="1" x14ac:dyDescent="0.3">
      <c r="A1156" s="106" t="s">
        <v>68</v>
      </c>
      <c r="B1156" s="200">
        <v>45229</v>
      </c>
      <c r="C1156" s="3">
        <v>198.25</v>
      </c>
      <c r="D1156" s="34">
        <v>197.27857175969001</v>
      </c>
    </row>
    <row r="1157" spans="1:4" hidden="1" x14ac:dyDescent="0.3">
      <c r="A1157" s="106" t="s">
        <v>68</v>
      </c>
      <c r="B1157" s="200">
        <v>45230</v>
      </c>
      <c r="C1157" s="3">
        <v>196.19999694824199</v>
      </c>
      <c r="D1157" s="34">
        <v>197.96693087719001</v>
      </c>
    </row>
    <row r="1158" spans="1:4" hidden="1" x14ac:dyDescent="0.3">
      <c r="A1158" s="106" t="s">
        <v>68</v>
      </c>
      <c r="B1158" s="200">
        <v>45231</v>
      </c>
      <c r="C1158" s="3">
        <v>195.5</v>
      </c>
      <c r="D1158" s="34">
        <v>196.35279068610799</v>
      </c>
    </row>
    <row r="1159" spans="1:4" hidden="1" x14ac:dyDescent="0.3">
      <c r="A1159" s="106" t="s">
        <v>68</v>
      </c>
      <c r="B1159" s="200">
        <v>45232</v>
      </c>
      <c r="C1159" s="3">
        <v>199.89999389648401</v>
      </c>
      <c r="D1159" s="34">
        <v>195.36475045062801</v>
      </c>
    </row>
    <row r="1160" spans="1:4" hidden="1" x14ac:dyDescent="0.3">
      <c r="A1160" s="106" t="s">
        <v>68</v>
      </c>
      <c r="B1160" s="200">
        <v>45233</v>
      </c>
      <c r="C1160" s="3">
        <v>203.80000305175699</v>
      </c>
      <c r="D1160" s="34">
        <v>200.13263491591101</v>
      </c>
    </row>
    <row r="1161" spans="1:4" hidden="1" x14ac:dyDescent="0.3">
      <c r="A1161" s="106" t="s">
        <v>68</v>
      </c>
      <c r="B1161" s="200">
        <v>45236</v>
      </c>
      <c r="C1161" s="3">
        <v>195.600006103515</v>
      </c>
      <c r="D1161" s="34">
        <v>203.748794367036</v>
      </c>
    </row>
    <row r="1162" spans="1:4" hidden="1" x14ac:dyDescent="0.3">
      <c r="A1162" s="106" t="s">
        <v>68</v>
      </c>
      <c r="B1162" s="200">
        <v>45237</v>
      </c>
      <c r="C1162" s="3">
        <v>191.25</v>
      </c>
      <c r="D1162" s="34">
        <v>195.38403070591599</v>
      </c>
    </row>
    <row r="1163" spans="1:4" hidden="1" x14ac:dyDescent="0.3">
      <c r="A1163" s="106" t="s">
        <v>68</v>
      </c>
      <c r="B1163" s="200">
        <v>45238</v>
      </c>
      <c r="C1163" s="3">
        <v>192.5</v>
      </c>
      <c r="D1163" s="34">
        <v>191.279230364337</v>
      </c>
    </row>
    <row r="1164" spans="1:4" hidden="1" x14ac:dyDescent="0.3">
      <c r="A1164" s="106" t="s">
        <v>68</v>
      </c>
      <c r="B1164" s="200">
        <v>45239</v>
      </c>
      <c r="C1164" s="3">
        <v>193</v>
      </c>
      <c r="D1164" s="34">
        <v>192.52218777342401</v>
      </c>
    </row>
    <row r="1165" spans="1:4" hidden="1" x14ac:dyDescent="0.3">
      <c r="A1165" s="106" t="s">
        <v>68</v>
      </c>
      <c r="B1165" s="200">
        <v>45240</v>
      </c>
      <c r="C1165" s="3">
        <v>194.850006103515</v>
      </c>
      <c r="D1165" s="34">
        <v>193.002069926145</v>
      </c>
    </row>
    <row r="1166" spans="1:4" hidden="1" x14ac:dyDescent="0.3">
      <c r="A1166" s="106" t="s">
        <v>68</v>
      </c>
      <c r="B1166" s="200">
        <v>45243</v>
      </c>
      <c r="C1166" s="3">
        <v>196.69999694824199</v>
      </c>
      <c r="D1166" s="34">
        <v>194.91517540785799</v>
      </c>
    </row>
    <row r="1167" spans="1:4" hidden="1" x14ac:dyDescent="0.3">
      <c r="A1167" s="106" t="s">
        <v>68</v>
      </c>
      <c r="B1167" s="200">
        <v>45245</v>
      </c>
      <c r="C1167" s="3">
        <v>197.69999694824199</v>
      </c>
      <c r="D1167" s="34">
        <v>196.71858135436099</v>
      </c>
    </row>
    <row r="1168" spans="1:4" hidden="1" x14ac:dyDescent="0.3">
      <c r="A1168" s="106" t="s">
        <v>68</v>
      </c>
      <c r="B1168" s="200">
        <v>45246</v>
      </c>
      <c r="C1168" s="3">
        <v>198.350006103515</v>
      </c>
      <c r="D1168" s="34">
        <v>197.72286650431801</v>
      </c>
    </row>
    <row r="1169" spans="1:4" hidden="1" x14ac:dyDescent="0.3">
      <c r="A1169" s="106" t="s">
        <v>68</v>
      </c>
      <c r="B1169" s="200">
        <v>45247</v>
      </c>
      <c r="C1169" s="3">
        <v>196.80000305175699</v>
      </c>
      <c r="D1169" s="34">
        <v>198.355746319898</v>
      </c>
    </row>
    <row r="1170" spans="1:4" hidden="1" x14ac:dyDescent="0.3">
      <c r="A1170" s="106" t="s">
        <v>68</v>
      </c>
      <c r="B1170" s="200">
        <v>45250</v>
      </c>
      <c r="C1170" s="3">
        <v>197.64999389648401</v>
      </c>
      <c r="D1170" s="34">
        <v>196.738929556443</v>
      </c>
    </row>
    <row r="1171" spans="1:4" hidden="1" x14ac:dyDescent="0.3">
      <c r="A1171" s="106" t="s">
        <v>68</v>
      </c>
      <c r="B1171" s="200">
        <v>45251</v>
      </c>
      <c r="C1171" s="3">
        <v>195.75</v>
      </c>
      <c r="D1171" s="34">
        <v>197.72604153357599</v>
      </c>
    </row>
    <row r="1172" spans="1:4" hidden="1" x14ac:dyDescent="0.3">
      <c r="A1172" s="106" t="s">
        <v>68</v>
      </c>
      <c r="B1172" s="200">
        <v>45252</v>
      </c>
      <c r="C1172" s="3">
        <v>194.64999389648401</v>
      </c>
      <c r="D1172" s="34">
        <v>195.62545036255901</v>
      </c>
    </row>
    <row r="1173" spans="1:4" hidden="1" x14ac:dyDescent="0.3">
      <c r="A1173" s="106" t="s">
        <v>68</v>
      </c>
      <c r="B1173" s="200">
        <v>45253</v>
      </c>
      <c r="C1173" s="3">
        <v>194.350006103515</v>
      </c>
      <c r="D1173" s="34">
        <v>194.70388887706301</v>
      </c>
    </row>
    <row r="1174" spans="1:4" hidden="1" x14ac:dyDescent="0.3">
      <c r="A1174" s="106" t="s">
        <v>68</v>
      </c>
      <c r="B1174" s="200">
        <v>45254</v>
      </c>
      <c r="C1174" s="3">
        <v>193.100006103515</v>
      </c>
      <c r="D1174" s="34">
        <v>194.29883558028399</v>
      </c>
    </row>
    <row r="1175" spans="1:4" hidden="1" x14ac:dyDescent="0.3">
      <c r="A1175" s="106" t="s">
        <v>68</v>
      </c>
      <c r="B1175" s="200">
        <v>45258</v>
      </c>
      <c r="C1175" s="3">
        <v>196.55000305175699</v>
      </c>
      <c r="D1175" s="34">
        <v>193.09496283772299</v>
      </c>
    </row>
    <row r="1176" spans="1:4" hidden="1" x14ac:dyDescent="0.3">
      <c r="A1176" s="106" t="s">
        <v>68</v>
      </c>
      <c r="B1176" s="200">
        <v>45259</v>
      </c>
      <c r="C1176" s="3">
        <v>197.39999389648401</v>
      </c>
      <c r="D1176" s="34">
        <v>196.67704601394101</v>
      </c>
    </row>
    <row r="1177" spans="1:4" hidden="1" x14ac:dyDescent="0.3">
      <c r="A1177" s="106" t="s">
        <v>68</v>
      </c>
      <c r="B1177" s="200">
        <v>45260</v>
      </c>
      <c r="C1177" s="3">
        <v>197.100006103515</v>
      </c>
      <c r="D1177" s="34">
        <v>197.333490748613</v>
      </c>
    </row>
    <row r="1178" spans="1:4" hidden="1" x14ac:dyDescent="0.3">
      <c r="A1178" s="106" t="s">
        <v>68</v>
      </c>
      <c r="B1178" s="200">
        <v>45261</v>
      </c>
      <c r="C1178" s="3">
        <v>201.850006103515</v>
      </c>
      <c r="D1178" s="34">
        <v>197.13862239896301</v>
      </c>
    </row>
    <row r="1179" spans="1:4" hidden="1" x14ac:dyDescent="0.3">
      <c r="A1179" s="106" t="s">
        <v>68</v>
      </c>
      <c r="B1179" s="200">
        <v>45264</v>
      </c>
      <c r="C1179" s="3">
        <v>209.05000305175699</v>
      </c>
      <c r="D1179" s="34">
        <v>201.99203154943601</v>
      </c>
    </row>
    <row r="1180" spans="1:4" hidden="1" x14ac:dyDescent="0.3">
      <c r="A1180" s="106" t="s">
        <v>68</v>
      </c>
      <c r="B1180" s="200">
        <v>45265</v>
      </c>
      <c r="C1180" s="3">
        <v>210.850006103515</v>
      </c>
      <c r="D1180" s="34">
        <v>209.21269741182201</v>
      </c>
    </row>
    <row r="1181" spans="1:4" hidden="1" x14ac:dyDescent="0.3">
      <c r="A1181" s="106" t="s">
        <v>68</v>
      </c>
      <c r="B1181" s="200">
        <v>45266</v>
      </c>
      <c r="C1181" s="3">
        <v>209.55000305175699</v>
      </c>
      <c r="D1181" s="34">
        <v>210.7975870981</v>
      </c>
    </row>
    <row r="1182" spans="1:4" hidden="1" x14ac:dyDescent="0.3">
      <c r="A1182" s="106" t="s">
        <v>68</v>
      </c>
      <c r="B1182" s="200">
        <v>45267</v>
      </c>
      <c r="C1182" s="3">
        <v>211.14999389648401</v>
      </c>
      <c r="D1182" s="34">
        <v>209.53846205347401</v>
      </c>
    </row>
    <row r="1183" spans="1:4" hidden="1" x14ac:dyDescent="0.3">
      <c r="A1183" s="106" t="s">
        <v>68</v>
      </c>
      <c r="B1183" s="200">
        <v>45268</v>
      </c>
      <c r="C1183" s="3">
        <v>212</v>
      </c>
      <c r="D1183" s="34">
        <v>211.22040107793001</v>
      </c>
    </row>
    <row r="1184" spans="1:4" hidden="1" x14ac:dyDescent="0.3">
      <c r="A1184" s="106" t="s">
        <v>68</v>
      </c>
      <c r="B1184" s="200">
        <v>45271</v>
      </c>
      <c r="C1184" s="3">
        <v>215.19999694824199</v>
      </c>
      <c r="D1184" s="34">
        <v>211.98067686818399</v>
      </c>
    </row>
    <row r="1185" spans="1:4" hidden="1" x14ac:dyDescent="0.3">
      <c r="A1185" s="106" t="s">
        <v>68</v>
      </c>
      <c r="B1185" s="200">
        <v>45272</v>
      </c>
      <c r="C1185" s="3">
        <v>216.100006103515</v>
      </c>
      <c r="D1185" s="34">
        <v>215.338248296399</v>
      </c>
    </row>
    <row r="1186" spans="1:4" hidden="1" x14ac:dyDescent="0.3">
      <c r="A1186" s="106" t="s">
        <v>68</v>
      </c>
      <c r="B1186" s="200">
        <v>45273</v>
      </c>
      <c r="C1186" s="3">
        <v>221.05000305175699</v>
      </c>
      <c r="D1186" s="34">
        <v>216.03222104202601</v>
      </c>
    </row>
    <row r="1187" spans="1:4" hidden="1" x14ac:dyDescent="0.3">
      <c r="A1187" s="106" t="s">
        <v>68</v>
      </c>
      <c r="B1187" s="200">
        <v>45274</v>
      </c>
      <c r="C1187" s="3">
        <v>220.100006103515</v>
      </c>
      <c r="D1187" s="34">
        <v>221.290046915858</v>
      </c>
    </row>
    <row r="1188" spans="1:4" hidden="1" x14ac:dyDescent="0.3">
      <c r="A1188" s="106" t="s">
        <v>68</v>
      </c>
      <c r="B1188" s="200">
        <v>45275</v>
      </c>
      <c r="C1188" s="3">
        <v>224.69999694824199</v>
      </c>
      <c r="D1188" s="34">
        <v>219.88831467956399</v>
      </c>
    </row>
    <row r="1189" spans="1:4" hidden="1" x14ac:dyDescent="0.3">
      <c r="A1189" s="106" t="s">
        <v>68</v>
      </c>
      <c r="B1189" s="200">
        <v>45278</v>
      </c>
      <c r="C1189" s="3">
        <v>224.30000305175699</v>
      </c>
      <c r="D1189" s="34">
        <v>225.01857058952299</v>
      </c>
    </row>
    <row r="1190" spans="1:4" hidden="1" x14ac:dyDescent="0.3">
      <c r="A1190" s="106" t="s">
        <v>68</v>
      </c>
      <c r="B1190" s="200">
        <v>45279</v>
      </c>
      <c r="C1190" s="3">
        <v>226.100006103515</v>
      </c>
      <c r="D1190" s="34">
        <v>224.052582367236</v>
      </c>
    </row>
    <row r="1191" spans="1:4" hidden="1" x14ac:dyDescent="0.3">
      <c r="A1191" s="106" t="s">
        <v>68</v>
      </c>
      <c r="B1191" s="200">
        <v>45280</v>
      </c>
      <c r="C1191" s="3">
        <v>219.30000305175699</v>
      </c>
      <c r="D1191" s="34">
        <v>226.34152531362801</v>
      </c>
    </row>
    <row r="1192" spans="1:4" hidden="1" x14ac:dyDescent="0.3">
      <c r="A1192" s="106" t="s">
        <v>68</v>
      </c>
      <c r="B1192" s="200">
        <v>45281</v>
      </c>
      <c r="C1192" s="3">
        <v>224.850006103515</v>
      </c>
      <c r="D1192" s="34">
        <v>218.91361282966699</v>
      </c>
    </row>
    <row r="1193" spans="1:4" hidden="1" x14ac:dyDescent="0.3">
      <c r="A1193" s="106" t="s">
        <v>68</v>
      </c>
      <c r="B1193" s="200">
        <v>45282</v>
      </c>
      <c r="C1193" s="3">
        <v>223.600006103515</v>
      </c>
      <c r="D1193" s="34">
        <v>225.25892362643199</v>
      </c>
    </row>
    <row r="1194" spans="1:4" hidden="1" x14ac:dyDescent="0.3">
      <c r="A1194" s="106" t="s">
        <v>68</v>
      </c>
      <c r="B1194" s="200">
        <v>45286</v>
      </c>
      <c r="C1194" s="3">
        <v>225.350006103515</v>
      </c>
      <c r="D1194" s="34">
        <v>223.28711709592801</v>
      </c>
    </row>
    <row r="1195" spans="1:4" hidden="1" x14ac:dyDescent="0.3">
      <c r="A1195" s="106" t="s">
        <v>68</v>
      </c>
      <c r="B1195" s="200">
        <v>45287</v>
      </c>
      <c r="C1195" s="3">
        <v>232</v>
      </c>
      <c r="D1195" s="34">
        <v>225.60483518113199</v>
      </c>
    </row>
    <row r="1196" spans="1:4" hidden="1" x14ac:dyDescent="0.3">
      <c r="A1196" s="106" t="s">
        <v>68</v>
      </c>
      <c r="B1196" s="200">
        <v>45288</v>
      </c>
      <c r="C1196" s="3">
        <v>232.94999694824199</v>
      </c>
      <c r="D1196" s="34">
        <v>231.973369950777</v>
      </c>
    </row>
    <row r="1197" spans="1:4" hidden="1" x14ac:dyDescent="0.3">
      <c r="A1197" s="106" t="s">
        <v>68</v>
      </c>
      <c r="B1197" s="200">
        <v>45289</v>
      </c>
      <c r="C1197" s="3">
        <v>231.100006103515</v>
      </c>
      <c r="D1197" s="34">
        <v>232.992080331241</v>
      </c>
    </row>
    <row r="1198" spans="1:4" hidden="1" x14ac:dyDescent="0.3">
      <c r="A1198" s="106" t="s">
        <v>68</v>
      </c>
      <c r="B1198" s="200">
        <v>45292</v>
      </c>
      <c r="C1198" s="3">
        <v>233.75</v>
      </c>
      <c r="D1198" s="34">
        <v>231.01853638959199</v>
      </c>
    </row>
    <row r="1199" spans="1:4" hidden="1" x14ac:dyDescent="0.3">
      <c r="A1199" s="106" t="s">
        <v>68</v>
      </c>
      <c r="B1199" s="200">
        <v>45293</v>
      </c>
      <c r="C1199" s="3">
        <v>230.69999694824199</v>
      </c>
      <c r="D1199" s="34">
        <v>233.88528259985</v>
      </c>
    </row>
    <row r="1200" spans="1:4" hidden="1" x14ac:dyDescent="0.3">
      <c r="A1200" s="106" t="s">
        <v>68</v>
      </c>
      <c r="B1200" s="200">
        <v>45294</v>
      </c>
      <c r="C1200" s="3">
        <v>232.850006103515</v>
      </c>
      <c r="D1200" s="34">
        <v>230.51723920376099</v>
      </c>
    </row>
    <row r="1201" spans="1:4" hidden="1" x14ac:dyDescent="0.3">
      <c r="A1201" s="106" t="s">
        <v>68</v>
      </c>
      <c r="B1201" s="200">
        <v>45295</v>
      </c>
      <c r="C1201" s="3">
        <v>237.75</v>
      </c>
      <c r="D1201" s="34">
        <v>233.03652882162601</v>
      </c>
    </row>
    <row r="1202" spans="1:4" hidden="1" x14ac:dyDescent="0.3">
      <c r="A1202" s="106" t="s">
        <v>68</v>
      </c>
      <c r="B1202" s="200">
        <v>45296</v>
      </c>
      <c r="C1202" s="3">
        <v>234.64999389648401</v>
      </c>
      <c r="D1202" s="34">
        <v>237.76011186954099</v>
      </c>
    </row>
    <row r="1203" spans="1:4" hidden="1" x14ac:dyDescent="0.3">
      <c r="A1203" s="106" t="s">
        <v>68</v>
      </c>
      <c r="B1203" s="200">
        <v>45299</v>
      </c>
      <c r="C1203" s="3">
        <v>223.44999694824199</v>
      </c>
      <c r="D1203" s="34">
        <v>234.55348360660801</v>
      </c>
    </row>
    <row r="1204" spans="1:4" hidden="1" x14ac:dyDescent="0.3">
      <c r="A1204" s="106" t="s">
        <v>68</v>
      </c>
      <c r="B1204" s="200">
        <v>45300</v>
      </c>
      <c r="C1204" s="3">
        <v>223.19999694824199</v>
      </c>
      <c r="D1204" s="34">
        <v>223.15215450848001</v>
      </c>
    </row>
    <row r="1205" spans="1:4" hidden="1" x14ac:dyDescent="0.3">
      <c r="A1205" s="106" t="s">
        <v>68</v>
      </c>
      <c r="B1205" s="200">
        <v>45301</v>
      </c>
      <c r="C1205" s="3">
        <v>223.850006103515</v>
      </c>
      <c r="D1205" s="34">
        <v>223.393966717479</v>
      </c>
    </row>
    <row r="1206" spans="1:4" hidden="1" x14ac:dyDescent="0.3">
      <c r="A1206" s="106" t="s">
        <v>68</v>
      </c>
      <c r="B1206" s="200">
        <v>45302</v>
      </c>
      <c r="C1206" s="3">
        <v>226.05000305175699</v>
      </c>
      <c r="D1206" s="34">
        <v>223.739536124983</v>
      </c>
    </row>
    <row r="1207" spans="1:4" hidden="1" x14ac:dyDescent="0.3">
      <c r="A1207" s="106" t="s">
        <v>68</v>
      </c>
      <c r="B1207" s="200">
        <v>45303</v>
      </c>
      <c r="C1207" s="3">
        <v>229.89999389648401</v>
      </c>
      <c r="D1207" s="34">
        <v>226.19732841168201</v>
      </c>
    </row>
    <row r="1208" spans="1:4" hidden="1" x14ac:dyDescent="0.3">
      <c r="A1208" s="106" t="s">
        <v>68</v>
      </c>
      <c r="B1208" s="200">
        <v>45306</v>
      </c>
      <c r="C1208" s="3">
        <v>231.100006103515</v>
      </c>
      <c r="D1208" s="34">
        <v>229.92908987408401</v>
      </c>
    </row>
    <row r="1209" spans="1:4" hidden="1" x14ac:dyDescent="0.3">
      <c r="A1209" s="106" t="s">
        <v>68</v>
      </c>
      <c r="B1209" s="200">
        <v>45307</v>
      </c>
      <c r="C1209" s="3">
        <v>231.25</v>
      </c>
      <c r="D1209" s="34">
        <v>231.121064344367</v>
      </c>
    </row>
    <row r="1210" spans="1:4" hidden="1" x14ac:dyDescent="0.3">
      <c r="A1210" s="106" t="s">
        <v>68</v>
      </c>
      <c r="B1210" s="200">
        <v>45308</v>
      </c>
      <c r="C1210" s="3">
        <v>225.5</v>
      </c>
      <c r="D1210" s="34">
        <v>231.24096447957101</v>
      </c>
    </row>
    <row r="1211" spans="1:4" hidden="1" x14ac:dyDescent="0.3">
      <c r="A1211" s="106" t="s">
        <v>68</v>
      </c>
      <c r="B1211" s="200">
        <v>45309</v>
      </c>
      <c r="C1211" s="3">
        <v>227.69999694824199</v>
      </c>
      <c r="D1211" s="34">
        <v>225.30783032089499</v>
      </c>
    </row>
    <row r="1212" spans="1:4" hidden="1" x14ac:dyDescent="0.3">
      <c r="A1212" s="106" t="s">
        <v>68</v>
      </c>
      <c r="B1212" s="200">
        <v>45310</v>
      </c>
      <c r="C1212" s="3">
        <v>230.64999389648401</v>
      </c>
      <c r="D1212" s="34">
        <v>227.902284790441</v>
      </c>
    </row>
    <row r="1213" spans="1:4" hidden="1" x14ac:dyDescent="0.3">
      <c r="A1213" s="106" t="s">
        <v>68</v>
      </c>
      <c r="B1213" s="200">
        <v>45314</v>
      </c>
      <c r="C1213" s="3">
        <v>222.39999389648401</v>
      </c>
      <c r="D1213" s="34">
        <v>230.60876839797899</v>
      </c>
    </row>
    <row r="1214" spans="1:4" hidden="1" x14ac:dyDescent="0.3">
      <c r="A1214" s="106" t="s">
        <v>68</v>
      </c>
      <c r="B1214" s="200">
        <v>45315</v>
      </c>
      <c r="C1214" s="3">
        <v>228.64999389648401</v>
      </c>
      <c r="D1214" s="34">
        <v>222.14237595366299</v>
      </c>
    </row>
    <row r="1215" spans="1:4" hidden="1" x14ac:dyDescent="0.3">
      <c r="A1215" s="106" t="s">
        <v>68</v>
      </c>
      <c r="B1215" s="200">
        <v>45316</v>
      </c>
      <c r="C1215" s="3">
        <v>227.05000305175699</v>
      </c>
      <c r="D1215" s="34">
        <v>229.010219198481</v>
      </c>
    </row>
    <row r="1216" spans="1:4" hidden="1" x14ac:dyDescent="0.3">
      <c r="A1216" s="106" t="s">
        <v>68</v>
      </c>
      <c r="B1216" s="200">
        <v>45320</v>
      </c>
      <c r="C1216" s="3">
        <v>234.25</v>
      </c>
      <c r="D1216" s="34">
        <v>226.75406317164001</v>
      </c>
    </row>
    <row r="1217" spans="1:4" hidden="1" x14ac:dyDescent="0.3">
      <c r="A1217" s="106" t="s">
        <v>68</v>
      </c>
      <c r="B1217" s="200">
        <v>45321</v>
      </c>
      <c r="C1217" s="3">
        <v>237.44999694824199</v>
      </c>
      <c r="D1217" s="34">
        <v>234.62113906757099</v>
      </c>
    </row>
    <row r="1218" spans="1:4" hidden="1" x14ac:dyDescent="0.3">
      <c r="A1218" s="106" t="s">
        <v>68</v>
      </c>
      <c r="B1218" s="200">
        <v>45322</v>
      </c>
      <c r="C1218" s="3">
        <v>247.600006103515</v>
      </c>
      <c r="D1218" s="34">
        <v>237.25088299305</v>
      </c>
    </row>
    <row r="1219" spans="1:4" hidden="1" x14ac:dyDescent="0.3">
      <c r="A1219" s="106" t="s">
        <v>68</v>
      </c>
      <c r="B1219" s="200">
        <v>45323</v>
      </c>
      <c r="C1219" s="3">
        <v>255.94999694824199</v>
      </c>
      <c r="D1219" s="34">
        <v>247.96525671249799</v>
      </c>
    </row>
    <row r="1220" spans="1:4" hidden="1" x14ac:dyDescent="0.3">
      <c r="A1220" s="106" t="s">
        <v>68</v>
      </c>
      <c r="B1220" s="200">
        <v>45324</v>
      </c>
      <c r="C1220" s="3">
        <v>255.25</v>
      </c>
      <c r="D1220" s="34">
        <v>255.895044782989</v>
      </c>
    </row>
    <row r="1221" spans="1:4" hidden="1" x14ac:dyDescent="0.3">
      <c r="A1221" s="106" t="s">
        <v>68</v>
      </c>
      <c r="B1221" s="200">
        <v>45327</v>
      </c>
      <c r="C1221" s="3">
        <v>257.45001220703102</v>
      </c>
      <c r="D1221" s="34">
        <v>255.26891803681801</v>
      </c>
    </row>
    <row r="1222" spans="1:4" hidden="1" x14ac:dyDescent="0.3">
      <c r="A1222" s="106" t="s">
        <v>68</v>
      </c>
      <c r="B1222" s="200">
        <v>45328</v>
      </c>
      <c r="C1222" s="3">
        <v>250.30000305175699</v>
      </c>
      <c r="D1222" s="34">
        <v>257.50024493403498</v>
      </c>
    </row>
    <row r="1223" spans="1:4" hidden="1" x14ac:dyDescent="0.3">
      <c r="A1223" s="106" t="s">
        <v>68</v>
      </c>
      <c r="B1223" s="200">
        <v>45329</v>
      </c>
      <c r="C1223" s="3">
        <v>244.64999389648401</v>
      </c>
      <c r="D1223" s="34">
        <v>250.06691911478001</v>
      </c>
    </row>
    <row r="1224" spans="1:4" hidden="1" x14ac:dyDescent="0.3">
      <c r="A1224" s="106" t="s">
        <v>68</v>
      </c>
      <c r="B1224" s="200">
        <v>45330</v>
      </c>
      <c r="C1224" s="3">
        <v>253.100006103515</v>
      </c>
      <c r="D1224" s="34">
        <v>244.656678216188</v>
      </c>
    </row>
    <row r="1225" spans="1:4" hidden="1" x14ac:dyDescent="0.3">
      <c r="A1225" s="106" t="s">
        <v>68</v>
      </c>
      <c r="B1225" s="200">
        <v>45331</v>
      </c>
      <c r="C1225" s="3">
        <v>263.5</v>
      </c>
      <c r="D1225" s="34">
        <v>253.37588509210499</v>
      </c>
    </row>
    <row r="1226" spans="1:4" hidden="1" x14ac:dyDescent="0.3">
      <c r="A1226" s="106" t="s">
        <v>68</v>
      </c>
      <c r="B1226" s="200">
        <v>45334</v>
      </c>
      <c r="C1226" s="3">
        <v>254.69999694824199</v>
      </c>
      <c r="D1226" s="34">
        <v>263.67994016318301</v>
      </c>
    </row>
    <row r="1227" spans="1:4" hidden="1" x14ac:dyDescent="0.3">
      <c r="A1227" s="106" t="s">
        <v>68</v>
      </c>
      <c r="B1227" s="200">
        <v>45335</v>
      </c>
      <c r="C1227" s="3">
        <v>259.600006103515</v>
      </c>
      <c r="D1227" s="34">
        <v>254.27253558458</v>
      </c>
    </row>
    <row r="1228" spans="1:4" hidden="1" x14ac:dyDescent="0.3">
      <c r="A1228" s="106" t="s">
        <v>68</v>
      </c>
      <c r="B1228" s="200">
        <v>45336</v>
      </c>
      <c r="C1228" s="3">
        <v>267.79998779296801</v>
      </c>
      <c r="D1228" s="34">
        <v>260.02735998358401</v>
      </c>
    </row>
    <row r="1229" spans="1:4" hidden="1" x14ac:dyDescent="0.3">
      <c r="A1229" s="106" t="s">
        <v>68</v>
      </c>
      <c r="B1229" s="200">
        <v>45337</v>
      </c>
      <c r="C1229" s="3">
        <v>275.70001220703102</v>
      </c>
      <c r="D1229" s="34">
        <v>267.74134532590301</v>
      </c>
    </row>
    <row r="1230" spans="1:4" hidden="1" x14ac:dyDescent="0.3">
      <c r="A1230" s="106" t="s">
        <v>68</v>
      </c>
      <c r="B1230" s="200">
        <v>45338</v>
      </c>
      <c r="C1230" s="3">
        <v>275.64999389648398</v>
      </c>
      <c r="D1230" s="34">
        <v>276.02591453972099</v>
      </c>
    </row>
    <row r="1231" spans="1:4" hidden="1" x14ac:dyDescent="0.3">
      <c r="A1231" s="106" t="s">
        <v>68</v>
      </c>
      <c r="B1231" s="200">
        <v>45341</v>
      </c>
      <c r="C1231" s="3">
        <v>270.70001220703102</v>
      </c>
      <c r="D1231" s="34">
        <v>275.42372349022997</v>
      </c>
    </row>
    <row r="1232" spans="1:4" hidden="1" x14ac:dyDescent="0.3">
      <c r="A1232" s="106" t="s">
        <v>68</v>
      </c>
      <c r="B1232" s="200">
        <v>45342</v>
      </c>
      <c r="C1232" s="3">
        <v>273.25</v>
      </c>
      <c r="D1232" s="34">
        <v>270.67796812580502</v>
      </c>
    </row>
    <row r="1233" spans="1:4" hidden="1" x14ac:dyDescent="0.3">
      <c r="A1233" s="106" t="s">
        <v>68</v>
      </c>
      <c r="B1233" s="200">
        <v>45343</v>
      </c>
      <c r="C1233" s="3">
        <v>275.100006103515</v>
      </c>
      <c r="D1233" s="34">
        <v>273.35698376903201</v>
      </c>
    </row>
    <row r="1234" spans="1:4" hidden="1" x14ac:dyDescent="0.3">
      <c r="A1234" s="106" t="s">
        <v>68</v>
      </c>
      <c r="B1234" s="200">
        <v>45344</v>
      </c>
      <c r="C1234" s="3">
        <v>275.600006103515</v>
      </c>
      <c r="D1234" s="34">
        <v>275.09237869391501</v>
      </c>
    </row>
    <row r="1235" spans="1:4" hidden="1" x14ac:dyDescent="0.3">
      <c r="A1235" s="106" t="s">
        <v>68</v>
      </c>
      <c r="B1235" s="200">
        <v>45345</v>
      </c>
      <c r="C1235" s="3">
        <v>268.850006103515</v>
      </c>
      <c r="D1235" s="34">
        <v>275.62468817702</v>
      </c>
    </row>
    <row r="1236" spans="1:4" hidden="1" x14ac:dyDescent="0.3">
      <c r="A1236" s="106" t="s">
        <v>68</v>
      </c>
      <c r="B1236" s="200">
        <v>45348</v>
      </c>
      <c r="C1236" s="3">
        <v>270.95001220703102</v>
      </c>
      <c r="D1236" s="34">
        <v>268.57578448422697</v>
      </c>
    </row>
    <row r="1237" spans="1:4" hidden="1" x14ac:dyDescent="0.3">
      <c r="A1237" s="106" t="s">
        <v>71</v>
      </c>
      <c r="B1237" s="200">
        <v>44980</v>
      </c>
      <c r="C1237" s="3">
        <v>68</v>
      </c>
      <c r="D1237" s="34">
        <v>67.627175590308298</v>
      </c>
    </row>
    <row r="1238" spans="1:4" hidden="1" x14ac:dyDescent="0.3">
      <c r="A1238" s="106" t="s">
        <v>71</v>
      </c>
      <c r="B1238" s="200">
        <v>44981</v>
      </c>
      <c r="C1238" s="3">
        <v>66.849998474121094</v>
      </c>
      <c r="D1238" s="34">
        <v>68.041979774909507</v>
      </c>
    </row>
    <row r="1239" spans="1:4" hidden="1" x14ac:dyDescent="0.3">
      <c r="A1239" s="106" t="s">
        <v>71</v>
      </c>
      <c r="B1239" s="200">
        <v>44984</v>
      </c>
      <c r="C1239" s="3">
        <v>66.449996948242102</v>
      </c>
      <c r="D1239" s="34">
        <v>66.858653259938507</v>
      </c>
    </row>
    <row r="1240" spans="1:4" hidden="1" x14ac:dyDescent="0.3">
      <c r="A1240" s="106" t="s">
        <v>71</v>
      </c>
      <c r="B1240" s="200">
        <v>44985</v>
      </c>
      <c r="C1240" s="3">
        <v>67.25</v>
      </c>
      <c r="D1240" s="34">
        <v>66.474142645060596</v>
      </c>
    </row>
    <row r="1241" spans="1:4" hidden="1" x14ac:dyDescent="0.3">
      <c r="A1241" s="106" t="s">
        <v>71</v>
      </c>
      <c r="B1241" s="200">
        <v>44986</v>
      </c>
      <c r="C1241" s="3">
        <v>67.300003051757798</v>
      </c>
      <c r="D1241" s="34">
        <v>67.261068939448293</v>
      </c>
    </row>
    <row r="1242" spans="1:4" hidden="1" x14ac:dyDescent="0.3">
      <c r="A1242" s="106" t="s">
        <v>71</v>
      </c>
      <c r="B1242" s="200">
        <v>44987</v>
      </c>
      <c r="C1242" s="3">
        <v>66.849998474121094</v>
      </c>
      <c r="D1242" s="34">
        <v>67.289245665056697</v>
      </c>
    </row>
    <row r="1243" spans="1:4" hidden="1" x14ac:dyDescent="0.3">
      <c r="A1243" s="106" t="s">
        <v>71</v>
      </c>
      <c r="B1243" s="200">
        <v>44988</v>
      </c>
      <c r="C1243" s="3">
        <v>72.400001525878906</v>
      </c>
      <c r="D1243" s="34">
        <v>66.847958171110903</v>
      </c>
    </row>
    <row r="1244" spans="1:4" hidden="1" x14ac:dyDescent="0.3">
      <c r="A1244" s="106" t="s">
        <v>71</v>
      </c>
      <c r="B1244" s="200">
        <v>44991</v>
      </c>
      <c r="C1244" s="3">
        <v>72.199996948242102</v>
      </c>
      <c r="D1244" s="34">
        <v>72.381970781949505</v>
      </c>
    </row>
    <row r="1245" spans="1:4" hidden="1" x14ac:dyDescent="0.3">
      <c r="A1245" s="106" t="s">
        <v>71</v>
      </c>
      <c r="B1245" s="200">
        <v>44993</v>
      </c>
      <c r="C1245" s="3">
        <v>73.400001525878906</v>
      </c>
      <c r="D1245" s="34">
        <v>72.1013649365931</v>
      </c>
    </row>
    <row r="1246" spans="1:4" hidden="1" x14ac:dyDescent="0.3">
      <c r="A1246" s="106" t="s">
        <v>71</v>
      </c>
      <c r="B1246" s="200">
        <v>44994</v>
      </c>
      <c r="C1246" s="3">
        <v>72.25</v>
      </c>
      <c r="D1246" s="34">
        <v>73.373021274533698</v>
      </c>
    </row>
    <row r="1247" spans="1:4" hidden="1" x14ac:dyDescent="0.3">
      <c r="A1247" s="106" t="s">
        <v>71</v>
      </c>
      <c r="B1247" s="200">
        <v>44995</v>
      </c>
      <c r="C1247" s="3">
        <v>70.550003051757798</v>
      </c>
      <c r="D1247" s="34">
        <v>72.228885600314101</v>
      </c>
    </row>
    <row r="1248" spans="1:4" hidden="1" x14ac:dyDescent="0.3">
      <c r="A1248" s="106" t="s">
        <v>71</v>
      </c>
      <c r="B1248" s="200">
        <v>44998</v>
      </c>
      <c r="C1248" s="3">
        <v>69.25</v>
      </c>
      <c r="D1248" s="34">
        <v>70.569129759825302</v>
      </c>
    </row>
    <row r="1249" spans="1:4" hidden="1" x14ac:dyDescent="0.3">
      <c r="A1249" s="106" t="s">
        <v>71</v>
      </c>
      <c r="B1249" s="200">
        <v>44999</v>
      </c>
      <c r="C1249" s="3">
        <v>66.199996948242102</v>
      </c>
      <c r="D1249" s="34">
        <v>69.2866812999074</v>
      </c>
    </row>
    <row r="1250" spans="1:4" hidden="1" x14ac:dyDescent="0.3">
      <c r="A1250" s="106" t="s">
        <v>71</v>
      </c>
      <c r="B1250" s="200">
        <v>45000</v>
      </c>
      <c r="C1250" s="3">
        <v>65.599998474121094</v>
      </c>
      <c r="D1250" s="34">
        <v>66.234626944202802</v>
      </c>
    </row>
    <row r="1251" spans="1:4" hidden="1" x14ac:dyDescent="0.3">
      <c r="A1251" s="106" t="s">
        <v>71</v>
      </c>
      <c r="B1251" s="200">
        <v>45001</v>
      </c>
      <c r="C1251" s="3">
        <v>64.5</v>
      </c>
      <c r="D1251" s="34">
        <v>65.654165521117093</v>
      </c>
    </row>
    <row r="1252" spans="1:4" hidden="1" x14ac:dyDescent="0.3">
      <c r="A1252" s="106" t="s">
        <v>71</v>
      </c>
      <c r="B1252" s="200">
        <v>45002</v>
      </c>
      <c r="C1252" s="3">
        <v>64.800003051757798</v>
      </c>
      <c r="D1252" s="34">
        <v>64.523676466698603</v>
      </c>
    </row>
    <row r="1253" spans="1:4" hidden="1" x14ac:dyDescent="0.3">
      <c r="A1253" s="106" t="s">
        <v>71</v>
      </c>
      <c r="B1253" s="200">
        <v>45005</v>
      </c>
      <c r="C1253" s="3">
        <v>63.5</v>
      </c>
      <c r="D1253" s="34">
        <v>64.821877595856904</v>
      </c>
    </row>
    <row r="1254" spans="1:4" hidden="1" x14ac:dyDescent="0.3">
      <c r="A1254" s="106" t="s">
        <v>71</v>
      </c>
      <c r="B1254" s="200">
        <v>45006</v>
      </c>
      <c r="C1254" s="3">
        <v>64.949996948242102</v>
      </c>
      <c r="D1254" s="34">
        <v>63.5041408854023</v>
      </c>
    </row>
    <row r="1255" spans="1:4" hidden="1" x14ac:dyDescent="0.3">
      <c r="A1255" s="106" t="s">
        <v>71</v>
      </c>
      <c r="B1255" s="200">
        <v>45007</v>
      </c>
      <c r="C1255" s="3">
        <v>65.800003051757798</v>
      </c>
      <c r="D1255" s="34">
        <v>64.964769771795403</v>
      </c>
    </row>
    <row r="1256" spans="1:4" hidden="1" x14ac:dyDescent="0.3">
      <c r="A1256" s="106" t="s">
        <v>71</v>
      </c>
      <c r="B1256" s="200">
        <v>45008</v>
      </c>
      <c r="C1256" s="3">
        <v>64.650001525878906</v>
      </c>
      <c r="D1256" s="34">
        <v>65.784449290672001</v>
      </c>
    </row>
    <row r="1257" spans="1:4" hidden="1" x14ac:dyDescent="0.3">
      <c r="A1257" s="106" t="s">
        <v>71</v>
      </c>
      <c r="B1257" s="200">
        <v>45009</v>
      </c>
      <c r="C1257" s="3">
        <v>63.400001525878899</v>
      </c>
      <c r="D1257" s="34">
        <v>64.636558501964402</v>
      </c>
    </row>
    <row r="1258" spans="1:4" hidden="1" x14ac:dyDescent="0.3">
      <c r="A1258" s="106" t="s">
        <v>71</v>
      </c>
      <c r="B1258" s="200">
        <v>45012</v>
      </c>
      <c r="C1258" s="3">
        <v>62.049999237060497</v>
      </c>
      <c r="D1258" s="34">
        <v>63.413160612466498</v>
      </c>
    </row>
    <row r="1259" spans="1:4" hidden="1" x14ac:dyDescent="0.3">
      <c r="A1259" s="106" t="s">
        <v>71</v>
      </c>
      <c r="B1259" s="200">
        <v>45013</v>
      </c>
      <c r="C1259" s="3">
        <v>61.599998474121001</v>
      </c>
      <c r="D1259" s="34">
        <v>62.0710329299053</v>
      </c>
    </row>
    <row r="1260" spans="1:4" hidden="1" x14ac:dyDescent="0.3">
      <c r="A1260" s="106" t="s">
        <v>71</v>
      </c>
      <c r="B1260" s="200">
        <v>45014</v>
      </c>
      <c r="C1260" s="3">
        <v>66.400001525878906</v>
      </c>
      <c r="D1260" s="34">
        <v>61.624086027933402</v>
      </c>
    </row>
    <row r="1261" spans="1:4" hidden="1" x14ac:dyDescent="0.3">
      <c r="A1261" s="106" t="s">
        <v>71</v>
      </c>
      <c r="B1261" s="200">
        <v>45016</v>
      </c>
      <c r="C1261" s="3">
        <v>66.550003051757798</v>
      </c>
      <c r="D1261" s="34">
        <v>66.409183807310001</v>
      </c>
    </row>
    <row r="1262" spans="1:4" hidden="1" x14ac:dyDescent="0.3">
      <c r="A1262" s="106" t="s">
        <v>71</v>
      </c>
      <c r="B1262" s="200">
        <v>45019</v>
      </c>
      <c r="C1262" s="3">
        <v>67.75</v>
      </c>
      <c r="D1262" s="34">
        <v>66.476531797486004</v>
      </c>
    </row>
    <row r="1263" spans="1:4" hidden="1" x14ac:dyDescent="0.3">
      <c r="A1263" s="106" t="s">
        <v>71</v>
      </c>
      <c r="B1263" s="200">
        <v>45021</v>
      </c>
      <c r="C1263" s="3">
        <v>67.300003051757798</v>
      </c>
      <c r="D1263" s="34">
        <v>67.726612368833301</v>
      </c>
    </row>
    <row r="1264" spans="1:4" hidden="1" x14ac:dyDescent="0.3">
      <c r="A1264" s="106" t="s">
        <v>71</v>
      </c>
      <c r="B1264" s="200">
        <v>45022</v>
      </c>
      <c r="C1264" s="3">
        <v>67.050003051757798</v>
      </c>
      <c r="D1264" s="34">
        <v>67.274851657741806</v>
      </c>
    </row>
    <row r="1265" spans="1:4" hidden="1" x14ac:dyDescent="0.3">
      <c r="A1265" s="106" t="s">
        <v>71</v>
      </c>
      <c r="B1265" s="200">
        <v>45026</v>
      </c>
      <c r="C1265" s="3">
        <v>66.599998474121094</v>
      </c>
      <c r="D1265" s="34">
        <v>67.048337610272696</v>
      </c>
    </row>
    <row r="1266" spans="1:4" hidden="1" x14ac:dyDescent="0.3">
      <c r="A1266" s="106" t="s">
        <v>71</v>
      </c>
      <c r="B1266" s="200">
        <v>45027</v>
      </c>
      <c r="C1266" s="3">
        <v>68.150001525878906</v>
      </c>
      <c r="D1266" s="34">
        <v>66.603175648728396</v>
      </c>
    </row>
    <row r="1267" spans="1:4" hidden="1" x14ac:dyDescent="0.3">
      <c r="A1267" s="106" t="s">
        <v>71</v>
      </c>
      <c r="B1267" s="200">
        <v>45028</v>
      </c>
      <c r="C1267" s="3">
        <v>67.599998474121094</v>
      </c>
      <c r="D1267" s="34">
        <v>68.155355152985194</v>
      </c>
    </row>
    <row r="1268" spans="1:4" hidden="1" x14ac:dyDescent="0.3">
      <c r="A1268" s="106" t="s">
        <v>71</v>
      </c>
      <c r="B1268" s="200">
        <v>45029</v>
      </c>
      <c r="C1268" s="3">
        <v>69.699996948242102</v>
      </c>
      <c r="D1268" s="34">
        <v>67.580449603165803</v>
      </c>
    </row>
    <row r="1269" spans="1:4" hidden="1" x14ac:dyDescent="0.3">
      <c r="A1269" s="106" t="s">
        <v>71</v>
      </c>
      <c r="B1269" s="200">
        <v>45033</v>
      </c>
      <c r="C1269" s="3">
        <v>73</v>
      </c>
      <c r="D1269" s="34">
        <v>69.696992454630703</v>
      </c>
    </row>
    <row r="1270" spans="1:4" hidden="1" x14ac:dyDescent="0.3">
      <c r="A1270" s="106" t="s">
        <v>71</v>
      </c>
      <c r="B1270" s="200">
        <v>45034</v>
      </c>
      <c r="C1270" s="3">
        <v>73.5</v>
      </c>
      <c r="D1270" s="34">
        <v>72.9730976930732</v>
      </c>
    </row>
    <row r="1271" spans="1:4" hidden="1" x14ac:dyDescent="0.3">
      <c r="A1271" s="106" t="s">
        <v>71</v>
      </c>
      <c r="B1271" s="200">
        <v>45035</v>
      </c>
      <c r="C1271" s="3">
        <v>72.550003051757798</v>
      </c>
      <c r="D1271" s="34">
        <v>73.447208048736201</v>
      </c>
    </row>
    <row r="1272" spans="1:4" hidden="1" x14ac:dyDescent="0.3">
      <c r="A1272" s="106" t="s">
        <v>71</v>
      </c>
      <c r="B1272" s="200">
        <v>45036</v>
      </c>
      <c r="C1272" s="3">
        <v>72.349998474121094</v>
      </c>
      <c r="D1272" s="34">
        <v>72.523003326999103</v>
      </c>
    </row>
    <row r="1273" spans="1:4" hidden="1" x14ac:dyDescent="0.3">
      <c r="A1273" s="106" t="s">
        <v>71</v>
      </c>
      <c r="B1273" s="200">
        <v>45037</v>
      </c>
      <c r="C1273" s="3">
        <v>71.300003051757798</v>
      </c>
      <c r="D1273" s="34">
        <v>72.354610871051506</v>
      </c>
    </row>
    <row r="1274" spans="1:4" hidden="1" x14ac:dyDescent="0.3">
      <c r="A1274" s="106" t="s">
        <v>71</v>
      </c>
      <c r="B1274" s="200">
        <v>45040</v>
      </c>
      <c r="C1274" s="3">
        <v>73.550003051757798</v>
      </c>
      <c r="D1274" s="34">
        <v>71.302700289370094</v>
      </c>
    </row>
    <row r="1275" spans="1:4" hidden="1" x14ac:dyDescent="0.3">
      <c r="A1275" s="106" t="s">
        <v>71</v>
      </c>
      <c r="B1275" s="200">
        <v>45041</v>
      </c>
      <c r="C1275" s="3">
        <v>73.849998474121094</v>
      </c>
      <c r="D1275" s="34">
        <v>73.567548195157102</v>
      </c>
    </row>
    <row r="1276" spans="1:4" hidden="1" x14ac:dyDescent="0.3">
      <c r="A1276" s="106" t="s">
        <v>71</v>
      </c>
      <c r="B1276" s="200">
        <v>45042</v>
      </c>
      <c r="C1276" s="3">
        <v>74.900001525878906</v>
      </c>
      <c r="D1276" s="34">
        <v>73.822065754407902</v>
      </c>
    </row>
    <row r="1277" spans="1:4" hidden="1" x14ac:dyDescent="0.3">
      <c r="A1277" s="106" t="s">
        <v>71</v>
      </c>
      <c r="B1277" s="200">
        <v>45043</v>
      </c>
      <c r="C1277" s="3">
        <v>74.199996948242102</v>
      </c>
      <c r="D1277" s="34">
        <v>74.888031954408603</v>
      </c>
    </row>
    <row r="1278" spans="1:4" hidden="1" x14ac:dyDescent="0.3">
      <c r="A1278" s="106" t="s">
        <v>71</v>
      </c>
      <c r="B1278" s="200">
        <v>45044</v>
      </c>
      <c r="C1278" s="3">
        <v>75.849998474121094</v>
      </c>
      <c r="D1278" s="34">
        <v>74.180038339182005</v>
      </c>
    </row>
    <row r="1279" spans="1:4" hidden="1" x14ac:dyDescent="0.3">
      <c r="A1279" s="106" t="s">
        <v>71</v>
      </c>
      <c r="B1279" s="200">
        <v>45048</v>
      </c>
      <c r="C1279" s="3">
        <v>76.5</v>
      </c>
      <c r="D1279" s="34">
        <v>75.853355619296195</v>
      </c>
    </row>
    <row r="1280" spans="1:4" hidden="1" x14ac:dyDescent="0.3">
      <c r="A1280" s="106" t="s">
        <v>71</v>
      </c>
      <c r="B1280" s="200">
        <v>45049</v>
      </c>
      <c r="C1280" s="3">
        <v>75.75</v>
      </c>
      <c r="D1280" s="34">
        <v>76.478288128204397</v>
      </c>
    </row>
    <row r="1281" spans="1:4" hidden="1" x14ac:dyDescent="0.3">
      <c r="A1281" s="106" t="s">
        <v>71</v>
      </c>
      <c r="B1281" s="200">
        <v>45050</v>
      </c>
      <c r="C1281" s="3">
        <v>77.400001525878906</v>
      </c>
      <c r="D1281" s="34">
        <v>75.733538547017304</v>
      </c>
    </row>
    <row r="1282" spans="1:4" hidden="1" x14ac:dyDescent="0.3">
      <c r="A1282" s="106" t="s">
        <v>71</v>
      </c>
      <c r="B1282" s="200">
        <v>45051</v>
      </c>
      <c r="C1282" s="3">
        <v>76.400001525878906</v>
      </c>
      <c r="D1282" s="34">
        <v>77.404539712619396</v>
      </c>
    </row>
    <row r="1283" spans="1:4" hidden="1" x14ac:dyDescent="0.3">
      <c r="A1283" s="106" t="s">
        <v>71</v>
      </c>
      <c r="B1283" s="200">
        <v>45054</v>
      </c>
      <c r="C1283" s="3">
        <v>73.900001525878906</v>
      </c>
      <c r="D1283" s="34">
        <v>76.3799216339699</v>
      </c>
    </row>
    <row r="1284" spans="1:4" hidden="1" x14ac:dyDescent="0.3">
      <c r="A1284" s="106" t="s">
        <v>71</v>
      </c>
      <c r="B1284" s="200">
        <v>45055</v>
      </c>
      <c r="C1284" s="3">
        <v>72.099998474121094</v>
      </c>
      <c r="D1284" s="34">
        <v>73.907589288608804</v>
      </c>
    </row>
    <row r="1285" spans="1:4" hidden="1" x14ac:dyDescent="0.3">
      <c r="A1285" s="106" t="s">
        <v>71</v>
      </c>
      <c r="B1285" s="200">
        <v>45056</v>
      </c>
      <c r="C1285" s="3">
        <v>70.400001525878906</v>
      </c>
      <c r="D1285" s="34">
        <v>72.134616428105403</v>
      </c>
    </row>
    <row r="1286" spans="1:4" hidden="1" x14ac:dyDescent="0.3">
      <c r="A1286" s="106" t="s">
        <v>71</v>
      </c>
      <c r="B1286" s="200">
        <v>45057</v>
      </c>
      <c r="C1286" s="3">
        <v>70.449996948242102</v>
      </c>
      <c r="D1286" s="34">
        <v>70.428910405272106</v>
      </c>
    </row>
    <row r="1287" spans="1:4" hidden="1" x14ac:dyDescent="0.3">
      <c r="A1287" s="106" t="s">
        <v>71</v>
      </c>
      <c r="B1287" s="200">
        <v>45058</v>
      </c>
      <c r="C1287" s="3">
        <v>71.449996948242102</v>
      </c>
      <c r="D1287" s="34">
        <v>70.483518576562204</v>
      </c>
    </row>
    <row r="1288" spans="1:4" hidden="1" x14ac:dyDescent="0.3">
      <c r="A1288" s="106" t="s">
        <v>71</v>
      </c>
      <c r="B1288" s="200">
        <v>45061</v>
      </c>
      <c r="C1288" s="3">
        <v>70.75</v>
      </c>
      <c r="D1288" s="34">
        <v>71.464459121385204</v>
      </c>
    </row>
    <row r="1289" spans="1:4" hidden="1" x14ac:dyDescent="0.3">
      <c r="A1289" s="106" t="s">
        <v>71</v>
      </c>
      <c r="B1289" s="200">
        <v>45062</v>
      </c>
      <c r="C1289" s="3">
        <v>71.599998474121094</v>
      </c>
      <c r="D1289" s="34">
        <v>70.738740534969693</v>
      </c>
    </row>
    <row r="1290" spans="1:4" hidden="1" x14ac:dyDescent="0.3">
      <c r="A1290" s="106" t="s">
        <v>71</v>
      </c>
      <c r="B1290" s="200">
        <v>45063</v>
      </c>
      <c r="C1290" s="3">
        <v>70.900001525878906</v>
      </c>
      <c r="D1290" s="34">
        <v>71.6086310023735</v>
      </c>
    </row>
    <row r="1291" spans="1:4" hidden="1" x14ac:dyDescent="0.3">
      <c r="A1291" s="106" t="s">
        <v>71</v>
      </c>
      <c r="B1291" s="200">
        <v>45064</v>
      </c>
      <c r="C1291" s="3">
        <v>70.150001525878906</v>
      </c>
      <c r="D1291" s="34">
        <v>70.889165965568594</v>
      </c>
    </row>
    <row r="1292" spans="1:4" hidden="1" x14ac:dyDescent="0.3">
      <c r="A1292" s="106" t="s">
        <v>71</v>
      </c>
      <c r="B1292" s="200">
        <v>45065</v>
      </c>
      <c r="C1292" s="3">
        <v>69.349998474121094</v>
      </c>
      <c r="D1292" s="34">
        <v>70.154534523709899</v>
      </c>
    </row>
    <row r="1293" spans="1:4" hidden="1" x14ac:dyDescent="0.3">
      <c r="A1293" s="106" t="s">
        <v>71</v>
      </c>
      <c r="B1293" s="200">
        <v>45068</v>
      </c>
      <c r="C1293" s="3">
        <v>70.050003051757798</v>
      </c>
      <c r="D1293" s="34">
        <v>69.359642500718394</v>
      </c>
    </row>
    <row r="1294" spans="1:4" hidden="1" x14ac:dyDescent="0.3">
      <c r="A1294" s="106" t="s">
        <v>71</v>
      </c>
      <c r="B1294" s="200">
        <v>45069</v>
      </c>
      <c r="C1294" s="3">
        <v>69.699996948242102</v>
      </c>
      <c r="D1294" s="34">
        <v>70.066465501713495</v>
      </c>
    </row>
    <row r="1295" spans="1:4" hidden="1" x14ac:dyDescent="0.3">
      <c r="A1295" s="106" t="s">
        <v>71</v>
      </c>
      <c r="B1295" s="200">
        <v>45070</v>
      </c>
      <c r="C1295" s="3">
        <v>68.949996948242102</v>
      </c>
      <c r="D1295" s="34">
        <v>69.694788918227999</v>
      </c>
    </row>
    <row r="1296" spans="1:4" hidden="1" x14ac:dyDescent="0.3">
      <c r="A1296" s="106" t="s">
        <v>71</v>
      </c>
      <c r="B1296" s="200">
        <v>45071</v>
      </c>
      <c r="C1296" s="3">
        <v>69.300003051757798</v>
      </c>
      <c r="D1296" s="34">
        <v>68.9515850629856</v>
      </c>
    </row>
    <row r="1297" spans="1:4" hidden="1" x14ac:dyDescent="0.3">
      <c r="A1297" s="106" t="s">
        <v>71</v>
      </c>
      <c r="B1297" s="200">
        <v>45072</v>
      </c>
      <c r="C1297" s="3">
        <v>70</v>
      </c>
      <c r="D1297" s="34">
        <v>69.311943315644001</v>
      </c>
    </row>
    <row r="1298" spans="1:4" hidden="1" x14ac:dyDescent="0.3">
      <c r="A1298" s="106" t="s">
        <v>71</v>
      </c>
      <c r="B1298" s="200">
        <v>45075</v>
      </c>
      <c r="C1298" s="3">
        <v>70.300003051757798</v>
      </c>
      <c r="D1298" s="34">
        <v>70.000679980815207</v>
      </c>
    </row>
    <row r="1299" spans="1:4" hidden="1" x14ac:dyDescent="0.3">
      <c r="A1299" s="106" t="s">
        <v>71</v>
      </c>
      <c r="B1299" s="200">
        <v>45076</v>
      </c>
      <c r="C1299" s="3">
        <v>70.400001525878906</v>
      </c>
      <c r="D1299" s="34">
        <v>70.291118237100505</v>
      </c>
    </row>
    <row r="1300" spans="1:4" hidden="1" x14ac:dyDescent="0.3">
      <c r="A1300" s="106" t="s">
        <v>71</v>
      </c>
      <c r="B1300" s="200">
        <v>45077</v>
      </c>
      <c r="C1300" s="3">
        <v>71.099998474121094</v>
      </c>
      <c r="D1300" s="34">
        <v>70.393064109776105</v>
      </c>
    </row>
    <row r="1301" spans="1:4" hidden="1" x14ac:dyDescent="0.3">
      <c r="A1301" s="106" t="s">
        <v>71</v>
      </c>
      <c r="B1301" s="200">
        <v>45078</v>
      </c>
      <c r="C1301" s="3">
        <v>72.300003051757798</v>
      </c>
      <c r="D1301" s="34">
        <v>71.098033906742302</v>
      </c>
    </row>
    <row r="1302" spans="1:4" hidden="1" x14ac:dyDescent="0.3">
      <c r="A1302" s="106" t="s">
        <v>71</v>
      </c>
      <c r="B1302" s="200">
        <v>45079</v>
      </c>
      <c r="C1302" s="3">
        <v>72.75</v>
      </c>
      <c r="D1302" s="34">
        <v>72.292920417657498</v>
      </c>
    </row>
    <row r="1303" spans="1:4" hidden="1" x14ac:dyDescent="0.3">
      <c r="A1303" s="106" t="s">
        <v>71</v>
      </c>
      <c r="B1303" s="200">
        <v>45082</v>
      </c>
      <c r="C1303" s="3">
        <v>72.599998474121094</v>
      </c>
      <c r="D1303" s="34">
        <v>72.732174436940198</v>
      </c>
    </row>
    <row r="1304" spans="1:4" hidden="1" x14ac:dyDescent="0.3">
      <c r="A1304" s="106" t="s">
        <v>71</v>
      </c>
      <c r="B1304" s="200">
        <v>45083</v>
      </c>
      <c r="C1304" s="3">
        <v>72.150001525878906</v>
      </c>
      <c r="D1304" s="34">
        <v>72.587179947837299</v>
      </c>
    </row>
    <row r="1305" spans="1:4" hidden="1" x14ac:dyDescent="0.3">
      <c r="A1305" s="106" t="s">
        <v>71</v>
      </c>
      <c r="B1305" s="200">
        <v>45084</v>
      </c>
      <c r="C1305" s="3">
        <v>72.349998474121094</v>
      </c>
      <c r="D1305" s="34">
        <v>72.146241919940394</v>
      </c>
    </row>
    <row r="1306" spans="1:4" hidden="1" x14ac:dyDescent="0.3">
      <c r="A1306" s="106" t="s">
        <v>71</v>
      </c>
      <c r="B1306" s="200">
        <v>45085</v>
      </c>
      <c r="C1306" s="3">
        <v>71.75</v>
      </c>
      <c r="D1306" s="34">
        <v>72.355701945263704</v>
      </c>
    </row>
    <row r="1307" spans="1:4" hidden="1" x14ac:dyDescent="0.3">
      <c r="A1307" s="106" t="s">
        <v>71</v>
      </c>
      <c r="B1307" s="200">
        <v>45086</v>
      </c>
      <c r="C1307" s="3">
        <v>71.75</v>
      </c>
      <c r="D1307" s="34">
        <v>71.747063080449806</v>
      </c>
    </row>
    <row r="1308" spans="1:4" hidden="1" x14ac:dyDescent="0.3">
      <c r="A1308" s="106" t="s">
        <v>71</v>
      </c>
      <c r="B1308" s="200">
        <v>45089</v>
      </c>
      <c r="C1308" s="3">
        <v>71.699996948242102</v>
      </c>
      <c r="D1308" s="34">
        <v>71.757701570752403</v>
      </c>
    </row>
    <row r="1309" spans="1:4" hidden="1" x14ac:dyDescent="0.3">
      <c r="A1309" s="106" t="s">
        <v>71</v>
      </c>
      <c r="B1309" s="200">
        <v>45090</v>
      </c>
      <c r="C1309" s="3">
        <v>72.25</v>
      </c>
      <c r="D1309" s="34">
        <v>71.702311963563304</v>
      </c>
    </row>
    <row r="1310" spans="1:4" hidden="1" x14ac:dyDescent="0.3">
      <c r="A1310" s="106" t="s">
        <v>71</v>
      </c>
      <c r="B1310" s="200">
        <v>45091</v>
      </c>
      <c r="C1310" s="3">
        <v>72</v>
      </c>
      <c r="D1310" s="34">
        <v>72.253272885111798</v>
      </c>
    </row>
    <row r="1311" spans="1:4" hidden="1" x14ac:dyDescent="0.3">
      <c r="A1311" s="106" t="s">
        <v>71</v>
      </c>
      <c r="B1311" s="200">
        <v>45092</v>
      </c>
      <c r="C1311" s="3">
        <v>70.25</v>
      </c>
      <c r="D1311" s="34">
        <v>71.992485445093905</v>
      </c>
    </row>
    <row r="1312" spans="1:4" hidden="1" x14ac:dyDescent="0.3">
      <c r="A1312" s="106" t="s">
        <v>71</v>
      </c>
      <c r="B1312" s="200">
        <v>45093</v>
      </c>
      <c r="C1312" s="3">
        <v>71.099998474121094</v>
      </c>
      <c r="D1312" s="34">
        <v>70.245663732262102</v>
      </c>
    </row>
    <row r="1313" spans="1:4" hidden="1" x14ac:dyDescent="0.3">
      <c r="A1313" s="106" t="s">
        <v>71</v>
      </c>
      <c r="B1313" s="200">
        <v>45096</v>
      </c>
      <c r="C1313" s="3">
        <v>71.5</v>
      </c>
      <c r="D1313" s="34">
        <v>71.126303101304799</v>
      </c>
    </row>
    <row r="1314" spans="1:4" hidden="1" x14ac:dyDescent="0.3">
      <c r="A1314" s="106" t="s">
        <v>71</v>
      </c>
      <c r="B1314" s="200">
        <v>45097</v>
      </c>
      <c r="C1314" s="3">
        <v>70.849998474121094</v>
      </c>
      <c r="D1314" s="34">
        <v>71.497220252632403</v>
      </c>
    </row>
    <row r="1315" spans="1:4" hidden="1" x14ac:dyDescent="0.3">
      <c r="A1315" s="106" t="s">
        <v>71</v>
      </c>
      <c r="B1315" s="200">
        <v>45098</v>
      </c>
      <c r="C1315" s="3">
        <v>70.849998474121094</v>
      </c>
      <c r="D1315" s="34">
        <v>70.841878332170296</v>
      </c>
    </row>
    <row r="1316" spans="1:4" hidden="1" x14ac:dyDescent="0.3">
      <c r="A1316" s="106" t="s">
        <v>71</v>
      </c>
      <c r="B1316" s="200">
        <v>45099</v>
      </c>
      <c r="C1316" s="3">
        <v>70.099998474121094</v>
      </c>
      <c r="D1316" s="34">
        <v>70.856909089958407</v>
      </c>
    </row>
    <row r="1317" spans="1:4" hidden="1" x14ac:dyDescent="0.3">
      <c r="A1317" s="106" t="s">
        <v>71</v>
      </c>
      <c r="B1317" s="200">
        <v>45100</v>
      </c>
      <c r="C1317" s="3">
        <v>68.949996948242102</v>
      </c>
      <c r="D1317" s="34">
        <v>70.100134686893796</v>
      </c>
    </row>
    <row r="1318" spans="1:4" hidden="1" x14ac:dyDescent="0.3">
      <c r="A1318" s="106" t="s">
        <v>71</v>
      </c>
      <c r="B1318" s="200">
        <v>45103</v>
      </c>
      <c r="C1318" s="3">
        <v>68.650001525878906</v>
      </c>
      <c r="D1318" s="34">
        <v>68.957644693078706</v>
      </c>
    </row>
    <row r="1319" spans="1:4" hidden="1" x14ac:dyDescent="0.3">
      <c r="A1319" s="106" t="s">
        <v>71</v>
      </c>
      <c r="B1319" s="200">
        <v>45104</v>
      </c>
      <c r="C1319" s="3">
        <v>70.449996948242102</v>
      </c>
      <c r="D1319" s="34">
        <v>68.668268157470294</v>
      </c>
    </row>
    <row r="1320" spans="1:4" hidden="1" x14ac:dyDescent="0.3">
      <c r="A1320" s="106" t="s">
        <v>71</v>
      </c>
      <c r="B1320" s="200">
        <v>45105</v>
      </c>
      <c r="C1320" s="3">
        <v>70.699996948242102</v>
      </c>
      <c r="D1320" s="34">
        <v>70.466113259815202</v>
      </c>
    </row>
    <row r="1321" spans="1:4" hidden="1" x14ac:dyDescent="0.3">
      <c r="A1321" s="106" t="s">
        <v>71</v>
      </c>
      <c r="B1321" s="200">
        <v>45107</v>
      </c>
      <c r="C1321" s="3">
        <v>72.25</v>
      </c>
      <c r="D1321" s="34">
        <v>70.678639055466604</v>
      </c>
    </row>
    <row r="1322" spans="1:4" hidden="1" x14ac:dyDescent="0.3">
      <c r="A1322" s="106" t="s">
        <v>71</v>
      </c>
      <c r="B1322" s="200">
        <v>45110</v>
      </c>
      <c r="C1322" s="3">
        <v>74.900001525878906</v>
      </c>
      <c r="D1322" s="34">
        <v>72.244897971490801</v>
      </c>
    </row>
    <row r="1323" spans="1:4" hidden="1" x14ac:dyDescent="0.3">
      <c r="A1323" s="106" t="s">
        <v>71</v>
      </c>
      <c r="B1323" s="200">
        <v>45111</v>
      </c>
      <c r="C1323" s="3">
        <v>76.199996948242102</v>
      </c>
      <c r="D1323" s="34">
        <v>74.889282002246006</v>
      </c>
    </row>
    <row r="1324" spans="1:4" hidden="1" x14ac:dyDescent="0.3">
      <c r="A1324" s="106" t="s">
        <v>71</v>
      </c>
      <c r="B1324" s="200">
        <v>45112</v>
      </c>
      <c r="C1324" s="3">
        <v>77.650001525878906</v>
      </c>
      <c r="D1324" s="34">
        <v>76.168396154669907</v>
      </c>
    </row>
    <row r="1325" spans="1:4" hidden="1" x14ac:dyDescent="0.3">
      <c r="A1325" s="106" t="s">
        <v>71</v>
      </c>
      <c r="B1325" s="200">
        <v>45113</v>
      </c>
      <c r="C1325" s="3">
        <v>79.699996948242102</v>
      </c>
      <c r="D1325" s="34">
        <v>77.634988502175901</v>
      </c>
    </row>
    <row r="1326" spans="1:4" hidden="1" x14ac:dyDescent="0.3">
      <c r="A1326" s="106" t="s">
        <v>71</v>
      </c>
      <c r="B1326" s="200">
        <v>45114</v>
      </c>
      <c r="C1326" s="3">
        <v>80</v>
      </c>
      <c r="D1326" s="34">
        <v>79.6966141233748</v>
      </c>
    </row>
    <row r="1327" spans="1:4" hidden="1" x14ac:dyDescent="0.3">
      <c r="A1327" s="106" t="s">
        <v>71</v>
      </c>
      <c r="B1327" s="200">
        <v>45117</v>
      </c>
      <c r="C1327" s="3">
        <v>81</v>
      </c>
      <c r="D1327" s="34">
        <v>79.977642299164401</v>
      </c>
    </row>
    <row r="1328" spans="1:4" hidden="1" x14ac:dyDescent="0.3">
      <c r="A1328" s="106" t="s">
        <v>71</v>
      </c>
      <c r="B1328" s="200">
        <v>45118</v>
      </c>
      <c r="C1328" s="3">
        <v>81.150001525878906</v>
      </c>
      <c r="D1328" s="34">
        <v>80.999341983758498</v>
      </c>
    </row>
    <row r="1329" spans="1:4" hidden="1" x14ac:dyDescent="0.3">
      <c r="A1329" s="106" t="s">
        <v>71</v>
      </c>
      <c r="B1329" s="200">
        <v>45119</v>
      </c>
      <c r="C1329" s="3">
        <v>82.300003051757798</v>
      </c>
      <c r="D1329" s="34">
        <v>81.140058268702404</v>
      </c>
    </row>
    <row r="1330" spans="1:4" hidden="1" x14ac:dyDescent="0.3">
      <c r="A1330" s="106" t="s">
        <v>71</v>
      </c>
      <c r="B1330" s="200">
        <v>45120</v>
      </c>
      <c r="C1330" s="3">
        <v>80.849998474121094</v>
      </c>
      <c r="D1330" s="34">
        <v>82.305882991658095</v>
      </c>
    </row>
    <row r="1331" spans="1:4" hidden="1" x14ac:dyDescent="0.3">
      <c r="A1331" s="106" t="s">
        <v>71</v>
      </c>
      <c r="B1331" s="200">
        <v>45121</v>
      </c>
      <c r="C1331" s="3">
        <v>81.050003051757798</v>
      </c>
      <c r="D1331" s="34">
        <v>80.827376814805206</v>
      </c>
    </row>
    <row r="1332" spans="1:4" hidden="1" x14ac:dyDescent="0.3">
      <c r="A1332" s="106" t="s">
        <v>71</v>
      </c>
      <c r="B1332" s="200">
        <v>45124</v>
      </c>
      <c r="C1332" s="3">
        <v>83</v>
      </c>
      <c r="D1332" s="34">
        <v>81.059819790959693</v>
      </c>
    </row>
    <row r="1333" spans="1:4" hidden="1" x14ac:dyDescent="0.3">
      <c r="A1333" s="106" t="s">
        <v>71</v>
      </c>
      <c r="B1333" s="200">
        <v>45125</v>
      </c>
      <c r="C1333" s="3">
        <v>83</v>
      </c>
      <c r="D1333" s="34">
        <v>83.016847253265894</v>
      </c>
    </row>
    <row r="1334" spans="1:4" hidden="1" x14ac:dyDescent="0.3">
      <c r="A1334" s="106" t="s">
        <v>71</v>
      </c>
      <c r="B1334" s="200">
        <v>45126</v>
      </c>
      <c r="C1334" s="3">
        <v>85.050003051757798</v>
      </c>
      <c r="D1334" s="34">
        <v>82.983756683211894</v>
      </c>
    </row>
    <row r="1335" spans="1:4" hidden="1" x14ac:dyDescent="0.3">
      <c r="A1335" s="106" t="s">
        <v>71</v>
      </c>
      <c r="B1335" s="200">
        <v>45127</v>
      </c>
      <c r="C1335" s="3">
        <v>86.900001525878906</v>
      </c>
      <c r="D1335" s="34">
        <v>85.062937170750502</v>
      </c>
    </row>
    <row r="1336" spans="1:4" hidden="1" x14ac:dyDescent="0.3">
      <c r="A1336" s="106" t="s">
        <v>71</v>
      </c>
      <c r="B1336" s="200">
        <v>45128</v>
      </c>
      <c r="C1336" s="3">
        <v>90.349998474121094</v>
      </c>
      <c r="D1336" s="34">
        <v>86.9029665471367</v>
      </c>
    </row>
    <row r="1337" spans="1:4" hidden="1" x14ac:dyDescent="0.3">
      <c r="A1337" s="106" t="s">
        <v>71</v>
      </c>
      <c r="B1337" s="200">
        <v>45131</v>
      </c>
      <c r="C1337" s="3">
        <v>88.650001525878906</v>
      </c>
      <c r="D1337" s="34">
        <v>90.382945749218294</v>
      </c>
    </row>
    <row r="1338" spans="1:4" hidden="1" x14ac:dyDescent="0.3">
      <c r="A1338" s="106" t="s">
        <v>71</v>
      </c>
      <c r="B1338" s="200">
        <v>45132</v>
      </c>
      <c r="C1338" s="3">
        <v>88</v>
      </c>
      <c r="D1338" s="34">
        <v>88.608345603313694</v>
      </c>
    </row>
    <row r="1339" spans="1:4" hidden="1" x14ac:dyDescent="0.3">
      <c r="A1339" s="106" t="s">
        <v>71</v>
      </c>
      <c r="B1339" s="200">
        <v>45133</v>
      </c>
      <c r="C1339" s="3">
        <v>91</v>
      </c>
      <c r="D1339" s="34">
        <v>87.9961734182952</v>
      </c>
    </row>
    <row r="1340" spans="1:4" hidden="1" x14ac:dyDescent="0.3">
      <c r="A1340" s="106" t="s">
        <v>71</v>
      </c>
      <c r="B1340" s="200">
        <v>45134</v>
      </c>
      <c r="C1340" s="3">
        <v>92.099998474121094</v>
      </c>
      <c r="D1340" s="34">
        <v>91.033918928107994</v>
      </c>
    </row>
    <row r="1341" spans="1:4" hidden="1" x14ac:dyDescent="0.3">
      <c r="A1341" s="106" t="s">
        <v>71</v>
      </c>
      <c r="B1341" s="200">
        <v>45135</v>
      </c>
      <c r="C1341" s="3">
        <v>90.050003051757798</v>
      </c>
      <c r="D1341" s="34">
        <v>92.091930589800995</v>
      </c>
    </row>
    <row r="1342" spans="1:4" hidden="1" x14ac:dyDescent="0.3">
      <c r="A1342" s="106" t="s">
        <v>71</v>
      </c>
      <c r="B1342" s="200">
        <v>45138</v>
      </c>
      <c r="C1342" s="3">
        <v>89</v>
      </c>
      <c r="D1342" s="34">
        <v>90.012585167561895</v>
      </c>
    </row>
    <row r="1343" spans="1:4" hidden="1" x14ac:dyDescent="0.3">
      <c r="A1343" s="106" t="s">
        <v>71</v>
      </c>
      <c r="B1343" s="200">
        <v>45139</v>
      </c>
      <c r="C1343" s="3">
        <v>89.75</v>
      </c>
      <c r="D1343" s="34">
        <v>89.0028018904476</v>
      </c>
    </row>
    <row r="1344" spans="1:4" hidden="1" x14ac:dyDescent="0.3">
      <c r="A1344" s="106" t="s">
        <v>71</v>
      </c>
      <c r="B1344" s="200">
        <v>45140</v>
      </c>
      <c r="C1344" s="3">
        <v>87.849998474121094</v>
      </c>
      <c r="D1344" s="34">
        <v>89.771974946395403</v>
      </c>
    </row>
    <row r="1345" spans="1:4" hidden="1" x14ac:dyDescent="0.3">
      <c r="A1345" s="106" t="s">
        <v>71</v>
      </c>
      <c r="B1345" s="200">
        <v>45141</v>
      </c>
      <c r="C1345" s="3">
        <v>87.300003051757798</v>
      </c>
      <c r="D1345" s="34">
        <v>87.828270795616504</v>
      </c>
    </row>
    <row r="1346" spans="1:4" hidden="1" x14ac:dyDescent="0.3">
      <c r="A1346" s="106" t="s">
        <v>71</v>
      </c>
      <c r="B1346" s="200">
        <v>45142</v>
      </c>
      <c r="C1346" s="3">
        <v>88.150001525878906</v>
      </c>
      <c r="D1346" s="34">
        <v>87.311109348500807</v>
      </c>
    </row>
    <row r="1347" spans="1:4" hidden="1" x14ac:dyDescent="0.3">
      <c r="A1347" s="106" t="s">
        <v>71</v>
      </c>
      <c r="B1347" s="200">
        <v>45145</v>
      </c>
      <c r="C1347" s="3">
        <v>86.300003051757798</v>
      </c>
      <c r="D1347" s="34">
        <v>88.168838563182803</v>
      </c>
    </row>
    <row r="1348" spans="1:4" hidden="1" x14ac:dyDescent="0.3">
      <c r="A1348" s="106" t="s">
        <v>71</v>
      </c>
      <c r="B1348" s="200">
        <v>45146</v>
      </c>
      <c r="C1348" s="3">
        <v>90.099998474121094</v>
      </c>
      <c r="D1348" s="34">
        <v>86.277142581234301</v>
      </c>
    </row>
    <row r="1349" spans="1:4" hidden="1" x14ac:dyDescent="0.3">
      <c r="A1349" s="106" t="s">
        <v>71</v>
      </c>
      <c r="B1349" s="200">
        <v>45147</v>
      </c>
      <c r="C1349" s="3">
        <v>91.099998474121094</v>
      </c>
      <c r="D1349" s="34">
        <v>90.140702607717103</v>
      </c>
    </row>
    <row r="1350" spans="1:4" hidden="1" x14ac:dyDescent="0.3">
      <c r="A1350" s="106" t="s">
        <v>71</v>
      </c>
      <c r="B1350" s="200">
        <v>45148</v>
      </c>
      <c r="C1350" s="3">
        <v>89.849998474121094</v>
      </c>
      <c r="D1350" s="34">
        <v>91.077604347197095</v>
      </c>
    </row>
    <row r="1351" spans="1:4" hidden="1" x14ac:dyDescent="0.3">
      <c r="A1351" s="106" t="s">
        <v>71</v>
      </c>
      <c r="B1351" s="200">
        <v>45149</v>
      </c>
      <c r="C1351" s="3">
        <v>91.400001525878906</v>
      </c>
      <c r="D1351" s="34">
        <v>89.821263769740696</v>
      </c>
    </row>
    <row r="1352" spans="1:4" hidden="1" x14ac:dyDescent="0.3">
      <c r="A1352" s="106" t="s">
        <v>71</v>
      </c>
      <c r="B1352" s="200">
        <v>45152</v>
      </c>
      <c r="C1352" s="3">
        <v>92.199996948242102</v>
      </c>
      <c r="D1352" s="34">
        <v>91.418016779956304</v>
      </c>
    </row>
    <row r="1353" spans="1:4" hidden="1" x14ac:dyDescent="0.3">
      <c r="A1353" s="106" t="s">
        <v>71</v>
      </c>
      <c r="B1353" s="200">
        <v>45154</v>
      </c>
      <c r="C1353" s="3">
        <v>93.849998474121094</v>
      </c>
      <c r="D1353" s="34">
        <v>92.192494472772594</v>
      </c>
    </row>
    <row r="1354" spans="1:4" hidden="1" x14ac:dyDescent="0.3">
      <c r="A1354" s="106" t="s">
        <v>71</v>
      </c>
      <c r="B1354" s="200">
        <v>45155</v>
      </c>
      <c r="C1354" s="3">
        <v>94.5</v>
      </c>
      <c r="D1354" s="34">
        <v>93.852868861686801</v>
      </c>
    </row>
    <row r="1355" spans="1:4" hidden="1" x14ac:dyDescent="0.3">
      <c r="A1355" s="106" t="s">
        <v>71</v>
      </c>
      <c r="B1355" s="200">
        <v>45156</v>
      </c>
      <c r="C1355" s="3">
        <v>94.5</v>
      </c>
      <c r="D1355" s="34">
        <v>94.4883329876169</v>
      </c>
    </row>
    <row r="1356" spans="1:4" hidden="1" x14ac:dyDescent="0.3">
      <c r="A1356" s="106" t="s">
        <v>71</v>
      </c>
      <c r="B1356" s="200">
        <v>45159</v>
      </c>
      <c r="C1356" s="3">
        <v>91.800003051757798</v>
      </c>
      <c r="D1356" s="34">
        <v>94.490096794588297</v>
      </c>
    </row>
    <row r="1357" spans="1:4" hidden="1" x14ac:dyDescent="0.3">
      <c r="A1357" s="106" t="s">
        <v>71</v>
      </c>
      <c r="B1357" s="200">
        <v>45160</v>
      </c>
      <c r="C1357" s="3">
        <v>90</v>
      </c>
      <c r="D1357" s="34">
        <v>91.774363463591101</v>
      </c>
    </row>
    <row r="1358" spans="1:4" hidden="1" x14ac:dyDescent="0.3">
      <c r="A1358" s="106" t="s">
        <v>71</v>
      </c>
      <c r="B1358" s="200">
        <v>45161</v>
      </c>
      <c r="C1358" s="3">
        <v>92.400001525878906</v>
      </c>
      <c r="D1358" s="34">
        <v>90.007124138185006</v>
      </c>
    </row>
    <row r="1359" spans="1:4" hidden="1" x14ac:dyDescent="0.3">
      <c r="A1359" s="106" t="s">
        <v>71</v>
      </c>
      <c r="B1359" s="200">
        <v>45162</v>
      </c>
      <c r="C1359" s="3">
        <v>91.300003051757798</v>
      </c>
      <c r="D1359" s="34">
        <v>92.449208681255897</v>
      </c>
    </row>
    <row r="1360" spans="1:4" hidden="1" x14ac:dyDescent="0.3">
      <c r="A1360" s="106" t="s">
        <v>71</v>
      </c>
      <c r="B1360" s="200">
        <v>45163</v>
      </c>
      <c r="C1360" s="3">
        <v>89.5</v>
      </c>
      <c r="D1360" s="34">
        <v>91.272585544299403</v>
      </c>
    </row>
    <row r="1361" spans="1:4" hidden="1" x14ac:dyDescent="0.3">
      <c r="A1361" s="106" t="s">
        <v>71</v>
      </c>
      <c r="B1361" s="200">
        <v>45166</v>
      </c>
      <c r="C1361" s="3">
        <v>92.050003051757798</v>
      </c>
      <c r="D1361" s="34">
        <v>89.493800992551897</v>
      </c>
    </row>
    <row r="1362" spans="1:4" hidden="1" x14ac:dyDescent="0.3">
      <c r="A1362" s="106" t="s">
        <v>71</v>
      </c>
      <c r="B1362" s="200">
        <v>45167</v>
      </c>
      <c r="C1362" s="3">
        <v>86.25</v>
      </c>
      <c r="D1362" s="34">
        <v>92.091091367242996</v>
      </c>
    </row>
    <row r="1363" spans="1:4" hidden="1" x14ac:dyDescent="0.3">
      <c r="A1363" s="106" t="s">
        <v>71</v>
      </c>
      <c r="B1363" s="200">
        <v>45168</v>
      </c>
      <c r="C1363" s="3">
        <v>86.949996948242102</v>
      </c>
      <c r="D1363" s="34">
        <v>86.241268912339805</v>
      </c>
    </row>
    <row r="1364" spans="1:4" hidden="1" x14ac:dyDescent="0.3">
      <c r="A1364" s="106" t="s">
        <v>71</v>
      </c>
      <c r="B1364" s="200">
        <v>45169</v>
      </c>
      <c r="C1364" s="3">
        <v>85.900001525878906</v>
      </c>
      <c r="D1364" s="34">
        <v>86.953342566262506</v>
      </c>
    </row>
    <row r="1365" spans="1:4" hidden="1" x14ac:dyDescent="0.3">
      <c r="A1365" s="106" t="s">
        <v>71</v>
      </c>
      <c r="B1365" s="200">
        <v>45170</v>
      </c>
      <c r="C1365" s="3">
        <v>86.099998474121094</v>
      </c>
      <c r="D1365" s="34">
        <v>85.902493537352399</v>
      </c>
    </row>
    <row r="1366" spans="1:4" hidden="1" x14ac:dyDescent="0.3">
      <c r="A1366" s="106" t="s">
        <v>71</v>
      </c>
      <c r="B1366" s="200">
        <v>45173</v>
      </c>
      <c r="C1366" s="3">
        <v>88.099998474121094</v>
      </c>
      <c r="D1366" s="34">
        <v>86.102023061980404</v>
      </c>
    </row>
    <row r="1367" spans="1:4" hidden="1" x14ac:dyDescent="0.3">
      <c r="A1367" s="106" t="s">
        <v>71</v>
      </c>
      <c r="B1367" s="200">
        <v>45174</v>
      </c>
      <c r="C1367" s="3">
        <v>89.849998474121094</v>
      </c>
      <c r="D1367" s="34">
        <v>88.099160248893099</v>
      </c>
    </row>
    <row r="1368" spans="1:4" hidden="1" x14ac:dyDescent="0.3">
      <c r="A1368" s="106" t="s">
        <v>71</v>
      </c>
      <c r="B1368" s="200">
        <v>45175</v>
      </c>
      <c r="C1368" s="3">
        <v>88</v>
      </c>
      <c r="D1368" s="34">
        <v>89.835733737812802</v>
      </c>
    </row>
    <row r="1369" spans="1:4" hidden="1" x14ac:dyDescent="0.3">
      <c r="A1369" s="106" t="s">
        <v>71</v>
      </c>
      <c r="B1369" s="200">
        <v>45176</v>
      </c>
      <c r="C1369" s="3">
        <v>88.75</v>
      </c>
      <c r="D1369" s="34">
        <v>87.980550565133498</v>
      </c>
    </row>
    <row r="1370" spans="1:4" hidden="1" x14ac:dyDescent="0.3">
      <c r="A1370" s="106" t="s">
        <v>71</v>
      </c>
      <c r="B1370" s="200">
        <v>45177</v>
      </c>
      <c r="C1370" s="3">
        <v>88.099998474121094</v>
      </c>
      <c r="D1370" s="34">
        <v>88.759648049904399</v>
      </c>
    </row>
    <row r="1371" spans="1:4" hidden="1" x14ac:dyDescent="0.3">
      <c r="A1371" s="106" t="s">
        <v>71</v>
      </c>
      <c r="B1371" s="200">
        <v>45180</v>
      </c>
      <c r="C1371" s="3">
        <v>89.75</v>
      </c>
      <c r="D1371" s="34">
        <v>88.097242543080995</v>
      </c>
    </row>
    <row r="1372" spans="1:4" hidden="1" x14ac:dyDescent="0.3">
      <c r="A1372" s="106" t="s">
        <v>71</v>
      </c>
      <c r="B1372" s="200">
        <v>45181</v>
      </c>
      <c r="C1372" s="3">
        <v>87.599998474121094</v>
      </c>
      <c r="D1372" s="34">
        <v>89.751539973735802</v>
      </c>
    </row>
    <row r="1373" spans="1:4" hidden="1" x14ac:dyDescent="0.3">
      <c r="A1373" s="106" t="s">
        <v>71</v>
      </c>
      <c r="B1373" s="200">
        <v>45182</v>
      </c>
      <c r="C1373" s="3">
        <v>90.5</v>
      </c>
      <c r="D1373" s="34">
        <v>87.5948378459846</v>
      </c>
    </row>
    <row r="1374" spans="1:4" hidden="1" x14ac:dyDescent="0.3">
      <c r="A1374" s="106" t="s">
        <v>71</v>
      </c>
      <c r="B1374" s="200">
        <v>45183</v>
      </c>
      <c r="C1374" s="3">
        <v>94.5</v>
      </c>
      <c r="D1374" s="34">
        <v>90.496235988903507</v>
      </c>
    </row>
    <row r="1375" spans="1:4" hidden="1" x14ac:dyDescent="0.3">
      <c r="A1375" s="106" t="s">
        <v>71</v>
      </c>
      <c r="B1375" s="200">
        <v>45184</v>
      </c>
      <c r="C1375" s="3">
        <v>96.099998474121094</v>
      </c>
      <c r="D1375" s="34">
        <v>94.4751080371922</v>
      </c>
    </row>
    <row r="1376" spans="1:4" hidden="1" x14ac:dyDescent="0.3">
      <c r="A1376" s="106" t="s">
        <v>71</v>
      </c>
      <c r="B1376" s="200">
        <v>45187</v>
      </c>
      <c r="C1376" s="3">
        <v>98.900001525878906</v>
      </c>
      <c r="D1376" s="34">
        <v>96.069281970011403</v>
      </c>
    </row>
    <row r="1377" spans="1:4" hidden="1" x14ac:dyDescent="0.3">
      <c r="A1377" s="106" t="s">
        <v>71</v>
      </c>
      <c r="B1377" s="200">
        <v>45189</v>
      </c>
      <c r="C1377" s="3">
        <v>99.599998474121094</v>
      </c>
      <c r="D1377" s="34">
        <v>98.909875282540199</v>
      </c>
    </row>
    <row r="1378" spans="1:4" hidden="1" x14ac:dyDescent="0.3">
      <c r="A1378" s="106" t="s">
        <v>71</v>
      </c>
      <c r="B1378" s="200">
        <v>45190</v>
      </c>
      <c r="C1378" s="3">
        <v>96.400001525878906</v>
      </c>
      <c r="D1378" s="34">
        <v>99.608325508286498</v>
      </c>
    </row>
    <row r="1379" spans="1:4" hidden="1" x14ac:dyDescent="0.3">
      <c r="A1379" s="106" t="s">
        <v>71</v>
      </c>
      <c r="B1379" s="200">
        <v>45191</v>
      </c>
      <c r="C1379" s="3">
        <v>101.84999847412099</v>
      </c>
      <c r="D1379" s="34">
        <v>96.380116545100506</v>
      </c>
    </row>
    <row r="1380" spans="1:4" hidden="1" x14ac:dyDescent="0.3">
      <c r="A1380" s="106" t="s">
        <v>71</v>
      </c>
      <c r="B1380" s="200">
        <v>45194</v>
      </c>
      <c r="C1380" s="3">
        <v>102.050003051757</v>
      </c>
      <c r="D1380" s="34">
        <v>101.915189689331</v>
      </c>
    </row>
    <row r="1381" spans="1:4" hidden="1" x14ac:dyDescent="0.3">
      <c r="A1381" s="106" t="s">
        <v>71</v>
      </c>
      <c r="B1381" s="200">
        <v>45195</v>
      </c>
      <c r="C1381" s="3">
        <v>99.699996948242102</v>
      </c>
      <c r="D1381" s="34">
        <v>102.240082454355</v>
      </c>
    </row>
    <row r="1382" spans="1:4" hidden="1" x14ac:dyDescent="0.3">
      <c r="A1382" s="106" t="s">
        <v>71</v>
      </c>
      <c r="B1382" s="200">
        <v>45196</v>
      </c>
      <c r="C1382" s="3">
        <v>102.400001525878</v>
      </c>
      <c r="D1382" s="34">
        <v>99.885542365920102</v>
      </c>
    </row>
    <row r="1383" spans="1:4" hidden="1" x14ac:dyDescent="0.3">
      <c r="A1383" s="106" t="s">
        <v>71</v>
      </c>
      <c r="B1383" s="200">
        <v>45197</v>
      </c>
      <c r="C1383" s="3">
        <v>102.5</v>
      </c>
      <c r="D1383" s="34">
        <v>102.398845924336</v>
      </c>
    </row>
    <row r="1384" spans="1:4" hidden="1" x14ac:dyDescent="0.3">
      <c r="A1384" s="106" t="s">
        <v>71</v>
      </c>
      <c r="B1384" s="200">
        <v>45198</v>
      </c>
      <c r="C1384" s="3">
        <v>106.300003051757</v>
      </c>
      <c r="D1384" s="34">
        <v>102.591847144417</v>
      </c>
    </row>
    <row r="1385" spans="1:4" hidden="1" x14ac:dyDescent="0.3">
      <c r="A1385" s="106" t="s">
        <v>71</v>
      </c>
      <c r="B1385" s="200">
        <v>45202</v>
      </c>
      <c r="C1385" s="3">
        <v>112.09999847412099</v>
      </c>
      <c r="D1385" s="34">
        <v>106.43198342092001</v>
      </c>
    </row>
    <row r="1386" spans="1:4" hidden="1" x14ac:dyDescent="0.3">
      <c r="A1386" s="106" t="s">
        <v>71</v>
      </c>
      <c r="B1386" s="200">
        <v>45203</v>
      </c>
      <c r="C1386" s="3">
        <v>108.449996948242</v>
      </c>
      <c r="D1386" s="34">
        <v>112.114799938705</v>
      </c>
    </row>
    <row r="1387" spans="1:4" hidden="1" x14ac:dyDescent="0.3">
      <c r="A1387" s="106" t="s">
        <v>71</v>
      </c>
      <c r="B1387" s="200">
        <v>45204</v>
      </c>
      <c r="C1387" s="3">
        <v>105.5</v>
      </c>
      <c r="D1387" s="34">
        <v>108.420308078562</v>
      </c>
    </row>
    <row r="1388" spans="1:4" hidden="1" x14ac:dyDescent="0.3">
      <c r="A1388" s="106" t="s">
        <v>71</v>
      </c>
      <c r="B1388" s="200">
        <v>45205</v>
      </c>
      <c r="C1388" s="3">
        <v>105.300003051757</v>
      </c>
      <c r="D1388" s="34">
        <v>105.53229592820701</v>
      </c>
    </row>
    <row r="1389" spans="1:4" hidden="1" x14ac:dyDescent="0.3">
      <c r="A1389" s="106" t="s">
        <v>71</v>
      </c>
      <c r="B1389" s="200">
        <v>45208</v>
      </c>
      <c r="C1389" s="3">
        <v>99.349998474121094</v>
      </c>
      <c r="D1389" s="34">
        <v>105.34216871885999</v>
      </c>
    </row>
    <row r="1390" spans="1:4" hidden="1" x14ac:dyDescent="0.3">
      <c r="A1390" s="106" t="s">
        <v>71</v>
      </c>
      <c r="B1390" s="200">
        <v>45209</v>
      </c>
      <c r="C1390" s="3">
        <v>104.150001525878</v>
      </c>
      <c r="D1390" s="34">
        <v>99.357638051269205</v>
      </c>
    </row>
    <row r="1391" spans="1:4" hidden="1" x14ac:dyDescent="0.3">
      <c r="A1391" s="106" t="s">
        <v>71</v>
      </c>
      <c r="B1391" s="200">
        <v>45210</v>
      </c>
      <c r="C1391" s="3">
        <v>104.09999847412099</v>
      </c>
      <c r="D1391" s="34">
        <v>104.151571182349</v>
      </c>
    </row>
    <row r="1392" spans="1:4" hidden="1" x14ac:dyDescent="0.3">
      <c r="A1392" s="106" t="s">
        <v>71</v>
      </c>
      <c r="B1392" s="200">
        <v>45211</v>
      </c>
      <c r="C1392" s="3">
        <v>103.800003051757</v>
      </c>
      <c r="D1392" s="34">
        <v>104.074971675602</v>
      </c>
    </row>
    <row r="1393" spans="1:4" hidden="1" x14ac:dyDescent="0.3">
      <c r="A1393" s="106" t="s">
        <v>71</v>
      </c>
      <c r="B1393" s="200">
        <v>45212</v>
      </c>
      <c r="C1393" s="3">
        <v>102.900001525878</v>
      </c>
      <c r="D1393" s="34">
        <v>103.796902083422</v>
      </c>
    </row>
    <row r="1394" spans="1:4" hidden="1" x14ac:dyDescent="0.3">
      <c r="A1394" s="106" t="s">
        <v>71</v>
      </c>
      <c r="B1394" s="200">
        <v>45215</v>
      </c>
      <c r="C1394" s="3">
        <v>105.050003051757</v>
      </c>
      <c r="D1394" s="34">
        <v>102.90991971705699</v>
      </c>
    </row>
    <row r="1395" spans="1:4" hidden="1" x14ac:dyDescent="0.3">
      <c r="A1395" s="106" t="s">
        <v>71</v>
      </c>
      <c r="B1395" s="200">
        <v>45216</v>
      </c>
      <c r="C1395" s="3">
        <v>105.34999847412099</v>
      </c>
      <c r="D1395" s="34">
        <v>105.034742630282</v>
      </c>
    </row>
    <row r="1396" spans="1:4" hidden="1" x14ac:dyDescent="0.3">
      <c r="A1396" s="106" t="s">
        <v>71</v>
      </c>
      <c r="B1396" s="200">
        <v>45217</v>
      </c>
      <c r="C1396" s="3">
        <v>102.150001525878</v>
      </c>
      <c r="D1396" s="34">
        <v>105.33025075709899</v>
      </c>
    </row>
    <row r="1397" spans="1:4" hidden="1" x14ac:dyDescent="0.3">
      <c r="A1397" s="106" t="s">
        <v>71</v>
      </c>
      <c r="B1397" s="200">
        <v>45218</v>
      </c>
      <c r="C1397" s="3">
        <v>102.5</v>
      </c>
      <c r="D1397" s="34">
        <v>102.177129473365</v>
      </c>
    </row>
    <row r="1398" spans="1:4" hidden="1" x14ac:dyDescent="0.3">
      <c r="A1398" s="106" t="s">
        <v>71</v>
      </c>
      <c r="B1398" s="200">
        <v>45219</v>
      </c>
      <c r="C1398" s="3">
        <v>101.150001525878</v>
      </c>
      <c r="D1398" s="34">
        <v>102.527508267953</v>
      </c>
    </row>
    <row r="1399" spans="1:4" hidden="1" x14ac:dyDescent="0.3">
      <c r="A1399" s="106" t="s">
        <v>71</v>
      </c>
      <c r="B1399" s="200">
        <v>45222</v>
      </c>
      <c r="C1399" s="3">
        <v>95</v>
      </c>
      <c r="D1399" s="34">
        <v>101.168866693014</v>
      </c>
    </row>
    <row r="1400" spans="1:4" hidden="1" x14ac:dyDescent="0.3">
      <c r="A1400" s="106" t="s">
        <v>71</v>
      </c>
      <c r="B1400" s="200">
        <v>45224</v>
      </c>
      <c r="C1400" s="3">
        <v>95.099998474121094</v>
      </c>
      <c r="D1400" s="34">
        <v>95.064661523024498</v>
      </c>
    </row>
    <row r="1401" spans="1:4" hidden="1" x14ac:dyDescent="0.3">
      <c r="A1401" s="106" t="s">
        <v>71</v>
      </c>
      <c r="B1401" s="200">
        <v>45225</v>
      </c>
      <c r="C1401" s="3">
        <v>94.75</v>
      </c>
      <c r="D1401" s="34">
        <v>95.155289267329806</v>
      </c>
    </row>
    <row r="1402" spans="1:4" hidden="1" x14ac:dyDescent="0.3">
      <c r="A1402" s="106" t="s">
        <v>71</v>
      </c>
      <c r="B1402" s="200">
        <v>45226</v>
      </c>
      <c r="C1402" s="3">
        <v>99.900001525878906</v>
      </c>
      <c r="D1402" s="34">
        <v>94.762672794001205</v>
      </c>
    </row>
    <row r="1403" spans="1:4" hidden="1" x14ac:dyDescent="0.3">
      <c r="A1403" s="106" t="s">
        <v>71</v>
      </c>
      <c r="B1403" s="200">
        <v>45229</v>
      </c>
      <c r="C1403" s="3">
        <v>99.699996948242102</v>
      </c>
      <c r="D1403" s="34">
        <v>99.755638209980404</v>
      </c>
    </row>
    <row r="1404" spans="1:4" hidden="1" x14ac:dyDescent="0.3">
      <c r="A1404" s="106" t="s">
        <v>71</v>
      </c>
      <c r="B1404" s="200">
        <v>45230</v>
      </c>
      <c r="C1404" s="3">
        <v>101.59999847412099</v>
      </c>
      <c r="D1404" s="34">
        <v>99.698003929157906</v>
      </c>
    </row>
    <row r="1405" spans="1:4" hidden="1" x14ac:dyDescent="0.3">
      <c r="A1405" s="106" t="s">
        <v>71</v>
      </c>
      <c r="B1405" s="200">
        <v>45231</v>
      </c>
      <c r="C1405" s="3">
        <v>103.25</v>
      </c>
      <c r="D1405" s="34">
        <v>101.574881729789</v>
      </c>
    </row>
    <row r="1406" spans="1:4" hidden="1" x14ac:dyDescent="0.3">
      <c r="A1406" s="106" t="s">
        <v>71</v>
      </c>
      <c r="B1406" s="200">
        <v>45232</v>
      </c>
      <c r="C1406" s="3">
        <v>105.84999847412099</v>
      </c>
      <c r="D1406" s="34">
        <v>103.25687869203701</v>
      </c>
    </row>
    <row r="1407" spans="1:4" hidden="1" x14ac:dyDescent="0.3">
      <c r="A1407" s="106" t="s">
        <v>71</v>
      </c>
      <c r="B1407" s="200">
        <v>45233</v>
      </c>
      <c r="C1407" s="3">
        <v>104.5</v>
      </c>
      <c r="D1407" s="34">
        <v>105.87375621597199</v>
      </c>
    </row>
    <row r="1408" spans="1:4" hidden="1" x14ac:dyDescent="0.3">
      <c r="A1408" s="106" t="s">
        <v>71</v>
      </c>
      <c r="B1408" s="200">
        <v>45236</v>
      </c>
      <c r="C1408" s="3">
        <v>103.84999847412099</v>
      </c>
      <c r="D1408" s="34">
        <v>104.59448998491099</v>
      </c>
    </row>
    <row r="1409" spans="1:4" hidden="1" x14ac:dyDescent="0.3">
      <c r="A1409" s="106" t="s">
        <v>71</v>
      </c>
      <c r="B1409" s="200">
        <v>45237</v>
      </c>
      <c r="C1409" s="3">
        <v>104.84999847412099</v>
      </c>
      <c r="D1409" s="34">
        <v>103.913126017381</v>
      </c>
    </row>
    <row r="1410" spans="1:4" hidden="1" x14ac:dyDescent="0.3">
      <c r="A1410" s="106" t="s">
        <v>71</v>
      </c>
      <c r="B1410" s="200">
        <v>45238</v>
      </c>
      <c r="C1410" s="3">
        <v>103.949996948242</v>
      </c>
      <c r="D1410" s="34">
        <v>104.882153552151</v>
      </c>
    </row>
    <row r="1411" spans="1:4" hidden="1" x14ac:dyDescent="0.3">
      <c r="A1411" s="106" t="s">
        <v>71</v>
      </c>
      <c r="B1411" s="200">
        <v>45239</v>
      </c>
      <c r="C1411" s="3">
        <v>103.949996948242</v>
      </c>
      <c r="D1411" s="34">
        <v>104.01180686797299</v>
      </c>
    </row>
    <row r="1412" spans="1:4" hidden="1" x14ac:dyDescent="0.3">
      <c r="A1412" s="106" t="s">
        <v>71</v>
      </c>
      <c r="B1412" s="200">
        <v>45240</v>
      </c>
      <c r="C1412" s="3">
        <v>104</v>
      </c>
      <c r="D1412" s="34">
        <v>103.98726784361</v>
      </c>
    </row>
    <row r="1413" spans="1:4" hidden="1" x14ac:dyDescent="0.3">
      <c r="A1413" s="106" t="s">
        <v>71</v>
      </c>
      <c r="B1413" s="200">
        <v>45243</v>
      </c>
      <c r="C1413" s="3">
        <v>112</v>
      </c>
      <c r="D1413" s="34">
        <v>104.03342221734999</v>
      </c>
    </row>
    <row r="1414" spans="1:4" hidden="1" x14ac:dyDescent="0.3">
      <c r="A1414" s="106" t="s">
        <v>71</v>
      </c>
      <c r="B1414" s="200">
        <v>45245</v>
      </c>
      <c r="C1414" s="3">
        <v>112.59999847412099</v>
      </c>
      <c r="D1414" s="34">
        <v>111.950610968704</v>
      </c>
    </row>
    <row r="1415" spans="1:4" hidden="1" x14ac:dyDescent="0.3">
      <c r="A1415" s="106" t="s">
        <v>71</v>
      </c>
      <c r="B1415" s="200">
        <v>45246</v>
      </c>
      <c r="C1415" s="3">
        <v>110.300003051757</v>
      </c>
      <c r="D1415" s="34">
        <v>112.74064755614199</v>
      </c>
    </row>
    <row r="1416" spans="1:4" hidden="1" x14ac:dyDescent="0.3">
      <c r="A1416" s="106" t="s">
        <v>71</v>
      </c>
      <c r="B1416" s="200">
        <v>45247</v>
      </c>
      <c r="C1416" s="3">
        <v>108.650001525878</v>
      </c>
      <c r="D1416" s="34">
        <v>110.45976571429399</v>
      </c>
    </row>
    <row r="1417" spans="1:4" hidden="1" x14ac:dyDescent="0.3">
      <c r="A1417" s="106" t="s">
        <v>71</v>
      </c>
      <c r="B1417" s="200">
        <v>45250</v>
      </c>
      <c r="C1417" s="3">
        <v>108.300003051757</v>
      </c>
      <c r="D1417" s="34">
        <v>108.756554342795</v>
      </c>
    </row>
    <row r="1418" spans="1:4" hidden="1" x14ac:dyDescent="0.3">
      <c r="A1418" s="106" t="s">
        <v>71</v>
      </c>
      <c r="B1418" s="200">
        <v>45251</v>
      </c>
      <c r="C1418" s="3">
        <v>109.5</v>
      </c>
      <c r="D1418" s="34">
        <v>108.368137592381</v>
      </c>
    </row>
    <row r="1419" spans="1:4" hidden="1" x14ac:dyDescent="0.3">
      <c r="A1419" s="106" t="s">
        <v>71</v>
      </c>
      <c r="B1419" s="200">
        <v>45252</v>
      </c>
      <c r="C1419" s="3">
        <v>106.650001525878</v>
      </c>
      <c r="D1419" s="34">
        <v>109.547346915145</v>
      </c>
    </row>
    <row r="1420" spans="1:4" hidden="1" x14ac:dyDescent="0.3">
      <c r="A1420" s="106" t="s">
        <v>71</v>
      </c>
      <c r="B1420" s="200">
        <v>45253</v>
      </c>
      <c r="C1420" s="3">
        <v>106.09999847412099</v>
      </c>
      <c r="D1420" s="34">
        <v>106.740342616419</v>
      </c>
    </row>
    <row r="1421" spans="1:4" hidden="1" x14ac:dyDescent="0.3">
      <c r="A1421" s="106" t="s">
        <v>71</v>
      </c>
      <c r="B1421" s="200">
        <v>45254</v>
      </c>
      <c r="C1421" s="3">
        <v>106.949996948242</v>
      </c>
      <c r="D1421" s="34">
        <v>106.131072724414</v>
      </c>
    </row>
    <row r="1422" spans="1:4" hidden="1" x14ac:dyDescent="0.3">
      <c r="A1422" s="106" t="s">
        <v>71</v>
      </c>
      <c r="B1422" s="200">
        <v>45258</v>
      </c>
      <c r="C1422" s="3">
        <v>108.199996948242</v>
      </c>
      <c r="D1422" s="34">
        <v>106.960579775513</v>
      </c>
    </row>
    <row r="1423" spans="1:4" hidden="1" x14ac:dyDescent="0.3">
      <c r="A1423" s="106" t="s">
        <v>71</v>
      </c>
      <c r="B1423" s="200">
        <v>45259</v>
      </c>
      <c r="C1423" s="3">
        <v>110.300003051757</v>
      </c>
      <c r="D1423" s="34">
        <v>108.217164349938</v>
      </c>
    </row>
    <row r="1424" spans="1:4" hidden="1" x14ac:dyDescent="0.3">
      <c r="A1424" s="106" t="s">
        <v>71</v>
      </c>
      <c r="B1424" s="200">
        <v>45260</v>
      </c>
      <c r="C1424" s="3">
        <v>107.84999847412099</v>
      </c>
      <c r="D1424" s="34">
        <v>110.32688032145801</v>
      </c>
    </row>
    <row r="1425" spans="1:4" hidden="1" x14ac:dyDescent="0.3">
      <c r="A1425" s="106" t="s">
        <v>71</v>
      </c>
      <c r="B1425" s="200">
        <v>45261</v>
      </c>
      <c r="C1425" s="3">
        <v>108.800003051757</v>
      </c>
      <c r="D1425" s="34">
        <v>107.934388551411</v>
      </c>
    </row>
    <row r="1426" spans="1:4" hidden="1" x14ac:dyDescent="0.3">
      <c r="A1426" s="106" t="s">
        <v>71</v>
      </c>
      <c r="B1426" s="200">
        <v>45264</v>
      </c>
      <c r="C1426" s="3">
        <v>114.199996948242</v>
      </c>
      <c r="D1426" s="34">
        <v>108.822291730578</v>
      </c>
    </row>
    <row r="1427" spans="1:4" hidden="1" x14ac:dyDescent="0.3">
      <c r="A1427" s="106" t="s">
        <v>71</v>
      </c>
      <c r="B1427" s="200">
        <v>45265</v>
      </c>
      <c r="C1427" s="3">
        <v>114.59999847412099</v>
      </c>
      <c r="D1427" s="34">
        <v>114.199111831493</v>
      </c>
    </row>
    <row r="1428" spans="1:4" hidden="1" x14ac:dyDescent="0.3">
      <c r="A1428" s="106" t="s">
        <v>71</v>
      </c>
      <c r="B1428" s="200">
        <v>45266</v>
      </c>
      <c r="C1428" s="3">
        <v>117.199996948242</v>
      </c>
      <c r="D1428" s="34">
        <v>114.70215972358901</v>
      </c>
    </row>
    <row r="1429" spans="1:4" hidden="1" x14ac:dyDescent="0.3">
      <c r="A1429" s="106" t="s">
        <v>71</v>
      </c>
      <c r="B1429" s="200">
        <v>45267</v>
      </c>
      <c r="C1429" s="3">
        <v>116.59999847412099</v>
      </c>
      <c r="D1429" s="34">
        <v>117.29336667567701</v>
      </c>
    </row>
    <row r="1430" spans="1:4" hidden="1" x14ac:dyDescent="0.3">
      <c r="A1430" s="106" t="s">
        <v>71</v>
      </c>
      <c r="B1430" s="200">
        <v>45268</v>
      </c>
      <c r="C1430" s="3">
        <v>117.150001525878</v>
      </c>
      <c r="D1430" s="34">
        <v>116.740262843004</v>
      </c>
    </row>
    <row r="1431" spans="1:4" hidden="1" x14ac:dyDescent="0.3">
      <c r="A1431" s="106" t="s">
        <v>71</v>
      </c>
      <c r="B1431" s="200">
        <v>45271</v>
      </c>
      <c r="C1431" s="3">
        <v>120.199996948242</v>
      </c>
      <c r="D1431" s="34">
        <v>117.26799393214</v>
      </c>
    </row>
    <row r="1432" spans="1:4" hidden="1" x14ac:dyDescent="0.3">
      <c r="A1432" s="106" t="s">
        <v>71</v>
      </c>
      <c r="B1432" s="200">
        <v>45272</v>
      </c>
      <c r="C1432" s="3">
        <v>122.59999847412099</v>
      </c>
      <c r="D1432" s="34">
        <v>120.176873722594</v>
      </c>
    </row>
    <row r="1433" spans="1:4" hidden="1" x14ac:dyDescent="0.3">
      <c r="A1433" s="106" t="s">
        <v>71</v>
      </c>
      <c r="B1433" s="200">
        <v>45273</v>
      </c>
      <c r="C1433" s="3">
        <v>121.800003051757</v>
      </c>
      <c r="D1433" s="34">
        <v>122.556393036974</v>
      </c>
    </row>
    <row r="1434" spans="1:4" hidden="1" x14ac:dyDescent="0.3">
      <c r="A1434" s="106" t="s">
        <v>71</v>
      </c>
      <c r="B1434" s="200">
        <v>45274</v>
      </c>
      <c r="C1434" s="3">
        <v>123.650001525878</v>
      </c>
      <c r="D1434" s="34">
        <v>121.76434691906699</v>
      </c>
    </row>
    <row r="1435" spans="1:4" hidden="1" x14ac:dyDescent="0.3">
      <c r="A1435" s="106" t="s">
        <v>71</v>
      </c>
      <c r="B1435" s="200">
        <v>45275</v>
      </c>
      <c r="C1435" s="3">
        <v>128.30000305175699</v>
      </c>
      <c r="D1435" s="34">
        <v>123.643761293038</v>
      </c>
    </row>
    <row r="1436" spans="1:4" hidden="1" x14ac:dyDescent="0.3">
      <c r="A1436" s="106" t="s">
        <v>71</v>
      </c>
      <c r="B1436" s="200">
        <v>45278</v>
      </c>
      <c r="C1436" s="3">
        <v>123.09999847412099</v>
      </c>
      <c r="D1436" s="34">
        <v>128.274875286959</v>
      </c>
    </row>
    <row r="1437" spans="1:4" hidden="1" x14ac:dyDescent="0.3">
      <c r="A1437" s="106" t="s">
        <v>71</v>
      </c>
      <c r="B1437" s="200">
        <v>45279</v>
      </c>
      <c r="C1437" s="3">
        <v>122.25</v>
      </c>
      <c r="D1437" s="34">
        <v>123.076296724202</v>
      </c>
    </row>
    <row r="1438" spans="1:4" hidden="1" x14ac:dyDescent="0.3">
      <c r="A1438" s="106" t="s">
        <v>71</v>
      </c>
      <c r="B1438" s="200">
        <v>45280</v>
      </c>
      <c r="C1438" s="3">
        <v>116.449996948242</v>
      </c>
      <c r="D1438" s="34">
        <v>122.31947271108901</v>
      </c>
    </row>
    <row r="1439" spans="1:4" hidden="1" x14ac:dyDescent="0.3">
      <c r="A1439" s="106" t="s">
        <v>71</v>
      </c>
      <c r="B1439" s="200">
        <v>45281</v>
      </c>
      <c r="C1439" s="3">
        <v>118.550003051757</v>
      </c>
      <c r="D1439" s="34">
        <v>116.599736120879</v>
      </c>
    </row>
    <row r="1440" spans="1:4" hidden="1" x14ac:dyDescent="0.3">
      <c r="A1440" s="106" t="s">
        <v>71</v>
      </c>
      <c r="B1440" s="200">
        <v>45282</v>
      </c>
      <c r="C1440" s="3">
        <v>118.25</v>
      </c>
      <c r="D1440" s="34">
        <v>118.563200196433</v>
      </c>
    </row>
    <row r="1441" spans="1:4" hidden="1" x14ac:dyDescent="0.3">
      <c r="A1441" s="106" t="s">
        <v>71</v>
      </c>
      <c r="B1441" s="200">
        <v>45286</v>
      </c>
      <c r="C1441" s="3">
        <v>117.150001525878</v>
      </c>
      <c r="D1441" s="34">
        <v>118.30891461847401</v>
      </c>
    </row>
    <row r="1442" spans="1:4" hidden="1" x14ac:dyDescent="0.3">
      <c r="A1442" s="106" t="s">
        <v>71</v>
      </c>
      <c r="B1442" s="200">
        <v>45287</v>
      </c>
      <c r="C1442" s="3">
        <v>119.050003051757</v>
      </c>
      <c r="D1442" s="34">
        <v>117.208956048562</v>
      </c>
    </row>
    <row r="1443" spans="1:4" hidden="1" x14ac:dyDescent="0.3">
      <c r="A1443" s="106" t="s">
        <v>71</v>
      </c>
      <c r="B1443" s="200">
        <v>45288</v>
      </c>
      <c r="C1443" s="3">
        <v>117.800003051757</v>
      </c>
      <c r="D1443" s="34">
        <v>119.062020875606</v>
      </c>
    </row>
    <row r="1444" spans="1:4" hidden="1" x14ac:dyDescent="0.3">
      <c r="A1444" s="106" t="s">
        <v>71</v>
      </c>
      <c r="B1444" s="200">
        <v>45289</v>
      </c>
      <c r="C1444" s="3">
        <v>119.09999847412099</v>
      </c>
      <c r="D1444" s="34">
        <v>117.86773408620201</v>
      </c>
    </row>
    <row r="1445" spans="1:4" hidden="1" x14ac:dyDescent="0.3">
      <c r="A1445" s="106" t="s">
        <v>71</v>
      </c>
      <c r="B1445" s="200">
        <v>45292</v>
      </c>
      <c r="C1445" s="3">
        <v>120.75</v>
      </c>
      <c r="D1445" s="34">
        <v>119.120002478499</v>
      </c>
    </row>
    <row r="1446" spans="1:4" hidden="1" x14ac:dyDescent="0.3">
      <c r="A1446" s="106" t="s">
        <v>71</v>
      </c>
      <c r="B1446" s="200">
        <v>45293</v>
      </c>
      <c r="C1446" s="3">
        <v>120.900001525878</v>
      </c>
      <c r="D1446" s="34">
        <v>120.72330901406301</v>
      </c>
    </row>
    <row r="1447" spans="1:4" hidden="1" x14ac:dyDescent="0.3">
      <c r="A1447" s="106" t="s">
        <v>71</v>
      </c>
      <c r="B1447" s="200">
        <v>45294</v>
      </c>
      <c r="C1447" s="3">
        <v>123.050003051757</v>
      </c>
      <c r="D1447" s="34">
        <v>120.882093548174</v>
      </c>
    </row>
    <row r="1448" spans="1:4" hidden="1" x14ac:dyDescent="0.3">
      <c r="A1448" s="106" t="s">
        <v>71</v>
      </c>
      <c r="B1448" s="200">
        <v>45295</v>
      </c>
      <c r="C1448" s="3">
        <v>124.050003051757</v>
      </c>
      <c r="D1448" s="34">
        <v>123.022629540625</v>
      </c>
    </row>
    <row r="1449" spans="1:4" hidden="1" x14ac:dyDescent="0.3">
      <c r="A1449" s="106" t="s">
        <v>71</v>
      </c>
      <c r="B1449" s="200">
        <v>45296</v>
      </c>
      <c r="C1449" s="3">
        <v>124.150001525878</v>
      </c>
      <c r="D1449" s="34">
        <v>124.023828104454</v>
      </c>
    </row>
    <row r="1450" spans="1:4" hidden="1" x14ac:dyDescent="0.3">
      <c r="A1450" s="106" t="s">
        <v>71</v>
      </c>
      <c r="B1450" s="200">
        <v>45299</v>
      </c>
      <c r="C1450" s="3">
        <v>122.550003051757</v>
      </c>
      <c r="D1450" s="34">
        <v>124.137628606655</v>
      </c>
    </row>
    <row r="1451" spans="1:4" hidden="1" x14ac:dyDescent="0.3">
      <c r="A1451" s="106" t="s">
        <v>71</v>
      </c>
      <c r="B1451" s="200">
        <v>45300</v>
      </c>
      <c r="C1451" s="3">
        <v>122.84999847412099</v>
      </c>
      <c r="D1451" s="34">
        <v>122.561244881767</v>
      </c>
    </row>
    <row r="1452" spans="1:4" hidden="1" x14ac:dyDescent="0.3">
      <c r="A1452" s="106" t="s">
        <v>71</v>
      </c>
      <c r="B1452" s="200">
        <v>45301</v>
      </c>
      <c r="C1452" s="3">
        <v>123.400001525878</v>
      </c>
      <c r="D1452" s="34">
        <v>122.85791278967299</v>
      </c>
    </row>
    <row r="1453" spans="1:4" hidden="1" x14ac:dyDescent="0.3">
      <c r="A1453" s="106" t="s">
        <v>71</v>
      </c>
      <c r="B1453" s="200">
        <v>45302</v>
      </c>
      <c r="C1453" s="3">
        <v>124.449996948242</v>
      </c>
      <c r="D1453" s="34">
        <v>123.395335875779</v>
      </c>
    </row>
    <row r="1454" spans="1:4" hidden="1" x14ac:dyDescent="0.3">
      <c r="A1454" s="106" t="s">
        <v>71</v>
      </c>
      <c r="B1454" s="200">
        <v>45303</v>
      </c>
      <c r="C1454" s="3">
        <v>131.19999694824199</v>
      </c>
      <c r="D1454" s="34">
        <v>124.43581805889301</v>
      </c>
    </row>
    <row r="1455" spans="1:4" hidden="1" x14ac:dyDescent="0.3">
      <c r="A1455" s="106" t="s">
        <v>71</v>
      </c>
      <c r="B1455" s="200">
        <v>45306</v>
      </c>
      <c r="C1455" s="3">
        <v>134.100006103515</v>
      </c>
      <c r="D1455" s="34">
        <v>131.231927342619</v>
      </c>
    </row>
    <row r="1456" spans="1:4" hidden="1" x14ac:dyDescent="0.3">
      <c r="A1456" s="106" t="s">
        <v>71</v>
      </c>
      <c r="B1456" s="200">
        <v>45307</v>
      </c>
      <c r="C1456" s="3">
        <v>135.94999694824199</v>
      </c>
      <c r="D1456" s="34">
        <v>134.275309658786</v>
      </c>
    </row>
    <row r="1457" spans="1:4" hidden="1" x14ac:dyDescent="0.3">
      <c r="A1457" s="106" t="s">
        <v>71</v>
      </c>
      <c r="B1457" s="200">
        <v>45308</v>
      </c>
      <c r="C1457" s="3">
        <v>131.94999694824199</v>
      </c>
      <c r="D1457" s="34">
        <v>136.168619570808</v>
      </c>
    </row>
    <row r="1458" spans="1:4" hidden="1" x14ac:dyDescent="0.3">
      <c r="A1458" s="106" t="s">
        <v>71</v>
      </c>
      <c r="B1458" s="200">
        <v>45309</v>
      </c>
      <c r="C1458" s="3">
        <v>132.94999694824199</v>
      </c>
      <c r="D1458" s="34">
        <v>131.93204721642999</v>
      </c>
    </row>
    <row r="1459" spans="1:4" hidden="1" x14ac:dyDescent="0.3">
      <c r="A1459" s="106" t="s">
        <v>71</v>
      </c>
      <c r="B1459" s="200">
        <v>45310</v>
      </c>
      <c r="C1459" s="3">
        <v>135.89999389648401</v>
      </c>
      <c r="D1459" s="34">
        <v>132.946925116823</v>
      </c>
    </row>
    <row r="1460" spans="1:4" hidden="1" x14ac:dyDescent="0.3">
      <c r="A1460" s="106" t="s">
        <v>71</v>
      </c>
      <c r="B1460" s="200">
        <v>45314</v>
      </c>
      <c r="C1460" s="3">
        <v>139.94999694824199</v>
      </c>
      <c r="D1460" s="34">
        <v>136.06645254743299</v>
      </c>
    </row>
    <row r="1461" spans="1:4" hidden="1" x14ac:dyDescent="0.3">
      <c r="A1461" s="106" t="s">
        <v>71</v>
      </c>
      <c r="B1461" s="200">
        <v>45315</v>
      </c>
      <c r="C1461" s="3">
        <v>142.850006103515</v>
      </c>
      <c r="D1461" s="34">
        <v>140.172173343948</v>
      </c>
    </row>
    <row r="1462" spans="1:4" hidden="1" x14ac:dyDescent="0.3">
      <c r="A1462" s="106" t="s">
        <v>71</v>
      </c>
      <c r="B1462" s="200">
        <v>45316</v>
      </c>
      <c r="C1462" s="3">
        <v>140.350006103515</v>
      </c>
      <c r="D1462" s="34">
        <v>143.13752197156199</v>
      </c>
    </row>
    <row r="1463" spans="1:4" hidden="1" x14ac:dyDescent="0.3">
      <c r="A1463" s="106" t="s">
        <v>71</v>
      </c>
      <c r="B1463" s="200">
        <v>45320</v>
      </c>
      <c r="C1463" s="3">
        <v>142.100006103515</v>
      </c>
      <c r="D1463" s="34">
        <v>140.60174610412699</v>
      </c>
    </row>
    <row r="1464" spans="1:4" hidden="1" x14ac:dyDescent="0.3">
      <c r="A1464" s="106" t="s">
        <v>71</v>
      </c>
      <c r="B1464" s="200">
        <v>45321</v>
      </c>
      <c r="C1464" s="3">
        <v>141</v>
      </c>
      <c r="D1464" s="34">
        <v>142.360570257186</v>
      </c>
    </row>
    <row r="1465" spans="1:4" hidden="1" x14ac:dyDescent="0.3">
      <c r="A1465" s="106" t="s">
        <v>71</v>
      </c>
      <c r="B1465" s="200">
        <v>45322</v>
      </c>
      <c r="C1465" s="3">
        <v>139.850006103515</v>
      </c>
      <c r="D1465" s="34">
        <v>141.26715967313299</v>
      </c>
    </row>
    <row r="1466" spans="1:4" hidden="1" x14ac:dyDescent="0.3">
      <c r="A1466" s="106" t="s">
        <v>71</v>
      </c>
      <c r="B1466" s="200">
        <v>45323</v>
      </c>
      <c r="C1466" s="3">
        <v>144.600006103515</v>
      </c>
      <c r="D1466" s="34">
        <v>140.08658806860899</v>
      </c>
    </row>
    <row r="1467" spans="1:4" hidden="1" x14ac:dyDescent="0.3">
      <c r="A1467" s="106" t="s">
        <v>71</v>
      </c>
      <c r="B1467" s="200">
        <v>45324</v>
      </c>
      <c r="C1467" s="3">
        <v>148.80000305175699</v>
      </c>
      <c r="D1467" s="34">
        <v>144.82929200952199</v>
      </c>
    </row>
    <row r="1468" spans="1:4" hidden="1" x14ac:dyDescent="0.3">
      <c r="A1468" s="106" t="s">
        <v>71</v>
      </c>
      <c r="B1468" s="200">
        <v>45327</v>
      </c>
      <c r="C1468" s="3">
        <v>146.75</v>
      </c>
      <c r="D1468" s="34">
        <v>149.09810828902101</v>
      </c>
    </row>
    <row r="1469" spans="1:4" hidden="1" x14ac:dyDescent="0.3">
      <c r="A1469" s="106" t="s">
        <v>71</v>
      </c>
      <c r="B1469" s="200">
        <v>45328</v>
      </c>
      <c r="C1469" s="3">
        <v>144.94999694824199</v>
      </c>
      <c r="D1469" s="34">
        <v>147.05099076088999</v>
      </c>
    </row>
    <row r="1470" spans="1:4" hidden="1" x14ac:dyDescent="0.3">
      <c r="A1470" s="106" t="s">
        <v>71</v>
      </c>
      <c r="B1470" s="200">
        <v>45329</v>
      </c>
      <c r="C1470" s="3">
        <v>146.64999389648401</v>
      </c>
      <c r="D1470" s="34">
        <v>145.21879341920101</v>
      </c>
    </row>
    <row r="1471" spans="1:4" hidden="1" x14ac:dyDescent="0.3">
      <c r="A1471" s="106" t="s">
        <v>71</v>
      </c>
      <c r="B1471" s="200">
        <v>45330</v>
      </c>
      <c r="C1471" s="3">
        <v>149.44999694824199</v>
      </c>
      <c r="D1471" s="34">
        <v>146.91605447329201</v>
      </c>
    </row>
    <row r="1472" spans="1:4" hidden="1" x14ac:dyDescent="0.3">
      <c r="A1472" s="106" t="s">
        <v>71</v>
      </c>
      <c r="B1472" s="200">
        <v>45331</v>
      </c>
      <c r="C1472" s="3">
        <v>148.850006103515</v>
      </c>
      <c r="D1472" s="34">
        <v>149.73977547980101</v>
      </c>
    </row>
    <row r="1473" spans="1:4" hidden="1" x14ac:dyDescent="0.3">
      <c r="A1473" s="106" t="s">
        <v>71</v>
      </c>
      <c r="B1473" s="200">
        <v>45334</v>
      </c>
      <c r="C1473" s="3">
        <v>139.75</v>
      </c>
      <c r="D1473" s="34">
        <v>149.14749309950599</v>
      </c>
    </row>
    <row r="1474" spans="1:4" hidden="1" x14ac:dyDescent="0.3">
      <c r="A1474" s="106" t="s">
        <v>71</v>
      </c>
      <c r="B1474" s="200">
        <v>45335</v>
      </c>
      <c r="C1474" s="3">
        <v>136.14999389648401</v>
      </c>
      <c r="D1474" s="34">
        <v>139.95864831016999</v>
      </c>
    </row>
    <row r="1475" spans="1:4" hidden="1" x14ac:dyDescent="0.3">
      <c r="A1475" s="106" t="s">
        <v>71</v>
      </c>
      <c r="B1475" s="200">
        <v>45336</v>
      </c>
      <c r="C1475" s="3">
        <v>139.05000305175699</v>
      </c>
      <c r="D1475" s="34">
        <v>136.27504537681901</v>
      </c>
    </row>
    <row r="1476" spans="1:4" hidden="1" x14ac:dyDescent="0.3">
      <c r="A1476" s="106" t="s">
        <v>71</v>
      </c>
      <c r="B1476" s="200">
        <v>45337</v>
      </c>
      <c r="C1476" s="3">
        <v>145.75</v>
      </c>
      <c r="D1476" s="34">
        <v>139.24709540248</v>
      </c>
    </row>
    <row r="1477" spans="1:4" hidden="1" x14ac:dyDescent="0.3">
      <c r="A1477" s="106" t="s">
        <v>71</v>
      </c>
      <c r="B1477" s="200">
        <v>45338</v>
      </c>
      <c r="C1477" s="3">
        <v>144.69999694824199</v>
      </c>
      <c r="D1477" s="34">
        <v>145.820338503491</v>
      </c>
    </row>
    <row r="1478" spans="1:4" hidden="1" x14ac:dyDescent="0.3">
      <c r="A1478" s="106" t="s">
        <v>71</v>
      </c>
      <c r="B1478" s="200">
        <v>45341</v>
      </c>
      <c r="C1478" s="3">
        <v>141.14999389648401</v>
      </c>
      <c r="D1478" s="34">
        <v>144.44272914561</v>
      </c>
    </row>
    <row r="1479" spans="1:4" hidden="1" x14ac:dyDescent="0.3">
      <c r="A1479" s="106" t="s">
        <v>71</v>
      </c>
      <c r="B1479" s="200">
        <v>45342</v>
      </c>
      <c r="C1479" s="3">
        <v>141.100006103515</v>
      </c>
      <c r="D1479" s="34">
        <v>141.07386049886</v>
      </c>
    </row>
    <row r="1480" spans="1:4" hidden="1" x14ac:dyDescent="0.3">
      <c r="A1480" s="106" t="s">
        <v>71</v>
      </c>
      <c r="B1480" s="200">
        <v>45343</v>
      </c>
      <c r="C1480" s="3">
        <v>145.100006103515</v>
      </c>
      <c r="D1480" s="34">
        <v>141.226001769004</v>
      </c>
    </row>
    <row r="1481" spans="1:4" hidden="1" x14ac:dyDescent="0.3">
      <c r="A1481" s="106" t="s">
        <v>71</v>
      </c>
      <c r="B1481" s="200">
        <v>45344</v>
      </c>
      <c r="C1481" s="3">
        <v>147.30000305175699</v>
      </c>
      <c r="D1481" s="34">
        <v>145.18754682690201</v>
      </c>
    </row>
    <row r="1482" spans="1:4" hidden="1" x14ac:dyDescent="0.3">
      <c r="A1482" s="106" t="s">
        <v>71</v>
      </c>
      <c r="B1482" s="200">
        <v>45345</v>
      </c>
      <c r="C1482" s="3">
        <v>145.89999389648401</v>
      </c>
      <c r="D1482" s="34">
        <v>147.17303676666</v>
      </c>
    </row>
    <row r="1483" spans="1:4" hidden="1" x14ac:dyDescent="0.3">
      <c r="A1483" s="106" t="s">
        <v>71</v>
      </c>
      <c r="B1483" s="200">
        <v>45348</v>
      </c>
      <c r="C1483" s="3">
        <v>147.19999694824199</v>
      </c>
      <c r="D1483" s="34">
        <v>145.74224896917201</v>
      </c>
    </row>
    <row r="1484" spans="1:4" hidden="1" x14ac:dyDescent="0.3">
      <c r="A1484" s="106" t="s">
        <v>2428</v>
      </c>
      <c r="B1484" s="200">
        <v>44980</v>
      </c>
      <c r="C1484" s="3">
        <v>273.79998779296801</v>
      </c>
      <c r="D1484" s="34">
        <v>273.72829399515399</v>
      </c>
    </row>
    <row r="1485" spans="1:4" hidden="1" x14ac:dyDescent="0.3">
      <c r="A1485" s="106" t="s">
        <v>2428</v>
      </c>
      <c r="B1485" s="200">
        <v>44981</v>
      </c>
      <c r="C1485" s="3">
        <v>271.100006103515</v>
      </c>
      <c r="D1485" s="34">
        <v>273.59102300664</v>
      </c>
    </row>
    <row r="1486" spans="1:4" hidden="1" x14ac:dyDescent="0.3">
      <c r="A1486" s="106" t="s">
        <v>2428</v>
      </c>
      <c r="B1486" s="200">
        <v>44984</v>
      </c>
      <c r="C1486" s="3">
        <v>276.100006103515</v>
      </c>
      <c r="D1486" s="34">
        <v>270.91799147677398</v>
      </c>
    </row>
    <row r="1487" spans="1:4" hidden="1" x14ac:dyDescent="0.3">
      <c r="A1487" s="106" t="s">
        <v>2428</v>
      </c>
      <c r="B1487" s="200">
        <v>44985</v>
      </c>
      <c r="C1487" s="3">
        <v>279.54998779296801</v>
      </c>
      <c r="D1487" s="34">
        <v>276.65717091692102</v>
      </c>
    </row>
    <row r="1488" spans="1:4" hidden="1" x14ac:dyDescent="0.3">
      <c r="A1488" s="106" t="s">
        <v>2428</v>
      </c>
      <c r="B1488" s="200">
        <v>44986</v>
      </c>
      <c r="C1488" s="3">
        <v>288.79998779296801</v>
      </c>
      <c r="D1488" s="34">
        <v>279.81443338034398</v>
      </c>
    </row>
    <row r="1489" spans="1:4" hidden="1" x14ac:dyDescent="0.3">
      <c r="A1489" s="106" t="s">
        <v>2428</v>
      </c>
      <c r="B1489" s="200">
        <v>44987</v>
      </c>
      <c r="C1489" s="3">
        <v>290.39999389648398</v>
      </c>
      <c r="D1489" s="34">
        <v>288.75802070320299</v>
      </c>
    </row>
    <row r="1490" spans="1:4" hidden="1" x14ac:dyDescent="0.3">
      <c r="A1490" s="106" t="s">
        <v>2428</v>
      </c>
      <c r="B1490" s="200">
        <v>44988</v>
      </c>
      <c r="C1490" s="3">
        <v>305.20001220703102</v>
      </c>
      <c r="D1490" s="34">
        <v>290.24971547402299</v>
      </c>
    </row>
    <row r="1491" spans="1:4" hidden="1" x14ac:dyDescent="0.3">
      <c r="A1491" s="106" t="s">
        <v>2428</v>
      </c>
      <c r="B1491" s="200">
        <v>44991</v>
      </c>
      <c r="C1491" s="3">
        <v>305.64999389648398</v>
      </c>
      <c r="D1491" s="34">
        <v>305.27626360383101</v>
      </c>
    </row>
    <row r="1492" spans="1:4" hidden="1" x14ac:dyDescent="0.3">
      <c r="A1492" s="106" t="s">
        <v>2428</v>
      </c>
      <c r="B1492" s="200">
        <v>44993</v>
      </c>
      <c r="C1492" s="3">
        <v>311.5</v>
      </c>
      <c r="D1492" s="34">
        <v>305.373769644822</v>
      </c>
    </row>
    <row r="1493" spans="1:4" hidden="1" x14ac:dyDescent="0.3">
      <c r="A1493" s="106" t="s">
        <v>2428</v>
      </c>
      <c r="B1493" s="200">
        <v>44994</v>
      </c>
      <c r="C1493" s="3">
        <v>310.350006103515</v>
      </c>
      <c r="D1493" s="34">
        <v>310.954838971816</v>
      </c>
    </row>
    <row r="1494" spans="1:4" hidden="1" x14ac:dyDescent="0.3">
      <c r="A1494" s="106" t="s">
        <v>2428</v>
      </c>
      <c r="B1494" s="200">
        <v>44995</v>
      </c>
      <c r="C1494" s="3">
        <v>298.20001220703102</v>
      </c>
      <c r="D1494" s="34">
        <v>310.27822936418301</v>
      </c>
    </row>
    <row r="1495" spans="1:4" hidden="1" x14ac:dyDescent="0.3">
      <c r="A1495" s="106" t="s">
        <v>2428</v>
      </c>
      <c r="B1495" s="200">
        <v>44998</v>
      </c>
      <c r="C1495" s="3">
        <v>288.54998779296801</v>
      </c>
      <c r="D1495" s="34">
        <v>298.00894758664202</v>
      </c>
    </row>
    <row r="1496" spans="1:4" hidden="1" x14ac:dyDescent="0.3">
      <c r="A1496" s="106" t="s">
        <v>2428</v>
      </c>
      <c r="B1496" s="200">
        <v>44999</v>
      </c>
      <c r="C1496" s="3">
        <v>286.29998779296801</v>
      </c>
      <c r="D1496" s="34">
        <v>288.51872038778299</v>
      </c>
    </row>
    <row r="1497" spans="1:4" hidden="1" x14ac:dyDescent="0.3">
      <c r="A1497" s="106" t="s">
        <v>2428</v>
      </c>
      <c r="B1497" s="200">
        <v>45000</v>
      </c>
      <c r="C1497" s="3">
        <v>281.14999389648398</v>
      </c>
      <c r="D1497" s="34">
        <v>286.16597532385902</v>
      </c>
    </row>
    <row r="1498" spans="1:4" hidden="1" x14ac:dyDescent="0.3">
      <c r="A1498" s="106" t="s">
        <v>2428</v>
      </c>
      <c r="B1498" s="200">
        <v>45001</v>
      </c>
      <c r="C1498" s="3">
        <v>281.64999389648398</v>
      </c>
      <c r="D1498" s="34">
        <v>280.58910749324701</v>
      </c>
    </row>
    <row r="1499" spans="1:4" hidden="1" x14ac:dyDescent="0.3">
      <c r="A1499" s="106" t="s">
        <v>2428</v>
      </c>
      <c r="B1499" s="200">
        <v>45002</v>
      </c>
      <c r="C1499" s="3">
        <v>281.75</v>
      </c>
      <c r="D1499" s="34">
        <v>281.31075033985599</v>
      </c>
    </row>
    <row r="1500" spans="1:4" hidden="1" x14ac:dyDescent="0.3">
      <c r="A1500" s="106" t="s">
        <v>2428</v>
      </c>
      <c r="B1500" s="200">
        <v>45005</v>
      </c>
      <c r="C1500" s="3">
        <v>278</v>
      </c>
      <c r="D1500" s="34">
        <v>282.24645634151801</v>
      </c>
    </row>
    <row r="1501" spans="1:4" hidden="1" x14ac:dyDescent="0.3">
      <c r="A1501" s="106" t="s">
        <v>2428</v>
      </c>
      <c r="B1501" s="200">
        <v>45006</v>
      </c>
      <c r="C1501" s="3">
        <v>284</v>
      </c>
      <c r="D1501" s="34">
        <v>278.36390091862103</v>
      </c>
    </row>
    <row r="1502" spans="1:4" hidden="1" x14ac:dyDescent="0.3">
      <c r="A1502" s="106" t="s">
        <v>2428</v>
      </c>
      <c r="B1502" s="200">
        <v>45007</v>
      </c>
      <c r="C1502" s="3">
        <v>284.850006103515</v>
      </c>
      <c r="D1502" s="34">
        <v>284.05345660217398</v>
      </c>
    </row>
    <row r="1503" spans="1:4" hidden="1" x14ac:dyDescent="0.3">
      <c r="A1503" s="106" t="s">
        <v>2428</v>
      </c>
      <c r="B1503" s="200">
        <v>45008</v>
      </c>
      <c r="C1503" s="3">
        <v>280.600006103515</v>
      </c>
      <c r="D1503" s="34">
        <v>284.75609896753201</v>
      </c>
    </row>
    <row r="1504" spans="1:4" hidden="1" x14ac:dyDescent="0.3">
      <c r="A1504" s="106" t="s">
        <v>2428</v>
      </c>
      <c r="B1504" s="200">
        <v>45009</v>
      </c>
      <c r="C1504" s="3">
        <v>273.79998779296801</v>
      </c>
      <c r="D1504" s="34">
        <v>280.49479050508597</v>
      </c>
    </row>
    <row r="1505" spans="1:4" hidden="1" x14ac:dyDescent="0.3">
      <c r="A1505" s="106" t="s">
        <v>2428</v>
      </c>
      <c r="B1505" s="200">
        <v>45012</v>
      </c>
      <c r="C1505" s="3">
        <v>277.20001220703102</v>
      </c>
      <c r="D1505" s="34">
        <v>273.341521068247</v>
      </c>
    </row>
    <row r="1506" spans="1:4" hidden="1" x14ac:dyDescent="0.3">
      <c r="A1506" s="106" t="s">
        <v>2428</v>
      </c>
      <c r="B1506" s="200">
        <v>45013</v>
      </c>
      <c r="C1506" s="3">
        <v>275.14999389648398</v>
      </c>
      <c r="D1506" s="34">
        <v>277.41562904640398</v>
      </c>
    </row>
    <row r="1507" spans="1:4" hidden="1" x14ac:dyDescent="0.3">
      <c r="A1507" s="106" t="s">
        <v>2428</v>
      </c>
      <c r="B1507" s="200">
        <v>45014</v>
      </c>
      <c r="C1507" s="3">
        <v>281.04998779296801</v>
      </c>
      <c r="D1507" s="34">
        <v>274.82203718563198</v>
      </c>
    </row>
    <row r="1508" spans="1:4" hidden="1" x14ac:dyDescent="0.3">
      <c r="A1508" s="106" t="s">
        <v>2428</v>
      </c>
      <c r="B1508" s="200">
        <v>45016</v>
      </c>
      <c r="C1508" s="3">
        <v>284.45001220703102</v>
      </c>
      <c r="D1508" s="34">
        <v>281.41025549007497</v>
      </c>
    </row>
    <row r="1509" spans="1:4" hidden="1" x14ac:dyDescent="0.3">
      <c r="A1509" s="106" t="s">
        <v>2428</v>
      </c>
      <c r="B1509" s="200">
        <v>45019</v>
      </c>
      <c r="C1509" s="3">
        <v>287.20001220703102</v>
      </c>
      <c r="D1509" s="34">
        <v>285.052111046748</v>
      </c>
    </row>
    <row r="1510" spans="1:4" hidden="1" x14ac:dyDescent="0.3">
      <c r="A1510" s="106" t="s">
        <v>2428</v>
      </c>
      <c r="B1510" s="200">
        <v>45021</v>
      </c>
      <c r="C1510" s="3">
        <v>284.25</v>
      </c>
      <c r="D1510" s="34">
        <v>287.93091870911701</v>
      </c>
    </row>
    <row r="1511" spans="1:4" hidden="1" x14ac:dyDescent="0.3">
      <c r="A1511" s="106" t="s">
        <v>2428</v>
      </c>
      <c r="B1511" s="200">
        <v>45022</v>
      </c>
      <c r="C1511" s="3">
        <v>284.54998779296801</v>
      </c>
      <c r="D1511" s="34">
        <v>284.55728283718202</v>
      </c>
    </row>
    <row r="1512" spans="1:4" hidden="1" x14ac:dyDescent="0.3">
      <c r="A1512" s="106" t="s">
        <v>2428</v>
      </c>
      <c r="B1512" s="200">
        <v>45026</v>
      </c>
      <c r="C1512" s="3">
        <v>283.29998779296801</v>
      </c>
      <c r="D1512" s="34">
        <v>284.30412999058802</v>
      </c>
    </row>
    <row r="1513" spans="1:4" hidden="1" x14ac:dyDescent="0.3">
      <c r="A1513" s="106" t="s">
        <v>2428</v>
      </c>
      <c r="B1513" s="200">
        <v>45027</v>
      </c>
      <c r="C1513" s="3">
        <v>287.89999389648398</v>
      </c>
      <c r="D1513" s="34">
        <v>282.54762354494301</v>
      </c>
    </row>
    <row r="1514" spans="1:4" hidden="1" x14ac:dyDescent="0.3">
      <c r="A1514" s="106" t="s">
        <v>2428</v>
      </c>
      <c r="B1514" s="200">
        <v>45028</v>
      </c>
      <c r="C1514" s="3">
        <v>286.100006103515</v>
      </c>
      <c r="D1514" s="34">
        <v>287.27795086834601</v>
      </c>
    </row>
    <row r="1515" spans="1:4" hidden="1" x14ac:dyDescent="0.3">
      <c r="A1515" s="106" t="s">
        <v>2428</v>
      </c>
      <c r="B1515" s="200">
        <v>45029</v>
      </c>
      <c r="C1515" s="3">
        <v>291.25</v>
      </c>
      <c r="D1515" s="34">
        <v>285.91774532247803</v>
      </c>
    </row>
    <row r="1516" spans="1:4" hidden="1" x14ac:dyDescent="0.3">
      <c r="A1516" s="106" t="s">
        <v>2428</v>
      </c>
      <c r="B1516" s="200">
        <v>45033</v>
      </c>
      <c r="C1516" s="3">
        <v>297.45001220703102</v>
      </c>
      <c r="D1516" s="34">
        <v>291.81055105870701</v>
      </c>
    </row>
    <row r="1517" spans="1:4" hidden="1" x14ac:dyDescent="0.3">
      <c r="A1517" s="106" t="s">
        <v>2428</v>
      </c>
      <c r="B1517" s="200">
        <v>45034</v>
      </c>
      <c r="C1517" s="3">
        <v>299.20001220703102</v>
      </c>
      <c r="D1517" s="34">
        <v>298.45908100131402</v>
      </c>
    </row>
    <row r="1518" spans="1:4" hidden="1" x14ac:dyDescent="0.3">
      <c r="A1518" s="106" t="s">
        <v>2428</v>
      </c>
      <c r="B1518" s="200">
        <v>45035</v>
      </c>
      <c r="C1518" s="3">
        <v>295.04998779296801</v>
      </c>
      <c r="D1518" s="34">
        <v>300.03332038089502</v>
      </c>
    </row>
    <row r="1519" spans="1:4" hidden="1" x14ac:dyDescent="0.3">
      <c r="A1519" s="106" t="s">
        <v>2428</v>
      </c>
      <c r="B1519" s="200">
        <v>45036</v>
      </c>
      <c r="C1519" s="3">
        <v>296.64999389648398</v>
      </c>
      <c r="D1519" s="34">
        <v>295.20540050868999</v>
      </c>
    </row>
    <row r="1520" spans="1:4" hidden="1" x14ac:dyDescent="0.3">
      <c r="A1520" s="106" t="s">
        <v>2428</v>
      </c>
      <c r="B1520" s="200">
        <v>45037</v>
      </c>
      <c r="C1520" s="3">
        <v>295.29998779296801</v>
      </c>
      <c r="D1520" s="34">
        <v>296.02156196181301</v>
      </c>
    </row>
    <row r="1521" spans="1:4" hidden="1" x14ac:dyDescent="0.3">
      <c r="A1521" s="106" t="s">
        <v>2428</v>
      </c>
      <c r="B1521" s="200">
        <v>45040</v>
      </c>
      <c r="C1521" s="3">
        <v>302.95001220703102</v>
      </c>
      <c r="D1521" s="34">
        <v>294.39195265016298</v>
      </c>
    </row>
    <row r="1522" spans="1:4" hidden="1" x14ac:dyDescent="0.3">
      <c r="A1522" s="106" t="s">
        <v>2428</v>
      </c>
      <c r="B1522" s="200">
        <v>45041</v>
      </c>
      <c r="C1522" s="3">
        <v>307.70001220703102</v>
      </c>
      <c r="D1522" s="34">
        <v>302.38923130659299</v>
      </c>
    </row>
    <row r="1523" spans="1:4" hidden="1" x14ac:dyDescent="0.3">
      <c r="A1523" s="106" t="s">
        <v>2428</v>
      </c>
      <c r="B1523" s="200">
        <v>45042</v>
      </c>
      <c r="C1523" s="3">
        <v>309.64999389648398</v>
      </c>
      <c r="D1523" s="34">
        <v>308.089926480131</v>
      </c>
    </row>
    <row r="1524" spans="1:4" hidden="1" x14ac:dyDescent="0.3">
      <c r="A1524" s="106" t="s">
        <v>2428</v>
      </c>
      <c r="B1524" s="200">
        <v>45043</v>
      </c>
      <c r="C1524" s="3">
        <v>309</v>
      </c>
      <c r="D1524" s="34">
        <v>310.785855969024</v>
      </c>
    </row>
    <row r="1525" spans="1:4" hidden="1" x14ac:dyDescent="0.3">
      <c r="A1525" s="106" t="s">
        <v>2428</v>
      </c>
      <c r="B1525" s="200">
        <v>45044</v>
      </c>
      <c r="C1525" s="3">
        <v>317.45001220703102</v>
      </c>
      <c r="D1525" s="34">
        <v>310.16802464154</v>
      </c>
    </row>
    <row r="1526" spans="1:4" hidden="1" x14ac:dyDescent="0.3">
      <c r="A1526" s="106" t="s">
        <v>2428</v>
      </c>
      <c r="B1526" s="200">
        <v>45048</v>
      </c>
      <c r="C1526" s="3">
        <v>320</v>
      </c>
      <c r="D1526" s="34">
        <v>317.959126985637</v>
      </c>
    </row>
    <row r="1527" spans="1:4" hidden="1" x14ac:dyDescent="0.3">
      <c r="A1527" s="106" t="s">
        <v>2428</v>
      </c>
      <c r="B1527" s="200">
        <v>45049</v>
      </c>
      <c r="C1527" s="3">
        <v>319.5</v>
      </c>
      <c r="D1527" s="34">
        <v>319.58449754620801</v>
      </c>
    </row>
    <row r="1528" spans="1:4" hidden="1" x14ac:dyDescent="0.3">
      <c r="A1528" s="106" t="s">
        <v>2428</v>
      </c>
      <c r="B1528" s="200">
        <v>45050</v>
      </c>
      <c r="C1528" s="3">
        <v>323.850006103515</v>
      </c>
      <c r="D1528" s="34">
        <v>318.57007020302802</v>
      </c>
    </row>
    <row r="1529" spans="1:4" hidden="1" x14ac:dyDescent="0.3">
      <c r="A1529" s="106" t="s">
        <v>2428</v>
      </c>
      <c r="B1529" s="200">
        <v>45051</v>
      </c>
      <c r="C1529" s="3">
        <v>318.54998779296801</v>
      </c>
      <c r="D1529" s="34">
        <v>323.143154386417</v>
      </c>
    </row>
    <row r="1530" spans="1:4" hidden="1" x14ac:dyDescent="0.3">
      <c r="A1530" s="106" t="s">
        <v>2428</v>
      </c>
      <c r="B1530" s="200">
        <v>45054</v>
      </c>
      <c r="C1530" s="3">
        <v>313.20001220703102</v>
      </c>
      <c r="D1530" s="34">
        <v>318.52532716411298</v>
      </c>
    </row>
    <row r="1531" spans="1:4" hidden="1" x14ac:dyDescent="0.3">
      <c r="A1531" s="106" t="s">
        <v>2428</v>
      </c>
      <c r="B1531" s="200">
        <v>45055</v>
      </c>
      <c r="C1531" s="3">
        <v>302.850006103515</v>
      </c>
      <c r="D1531" s="34">
        <v>313.81679482674201</v>
      </c>
    </row>
    <row r="1532" spans="1:4" hidden="1" x14ac:dyDescent="0.3">
      <c r="A1532" s="106" t="s">
        <v>2428</v>
      </c>
      <c r="B1532" s="200">
        <v>45056</v>
      </c>
      <c r="C1532" s="3">
        <v>300.79998779296801</v>
      </c>
      <c r="D1532" s="34">
        <v>303.42518377871198</v>
      </c>
    </row>
    <row r="1533" spans="1:4" hidden="1" x14ac:dyDescent="0.3">
      <c r="A1533" s="106" t="s">
        <v>2428</v>
      </c>
      <c r="B1533" s="200">
        <v>45057</v>
      </c>
      <c r="C1533" s="3">
        <v>301.100006103515</v>
      </c>
      <c r="D1533" s="34">
        <v>300.79224284044699</v>
      </c>
    </row>
    <row r="1534" spans="1:4" hidden="1" x14ac:dyDescent="0.3">
      <c r="A1534" s="106" t="s">
        <v>2428</v>
      </c>
      <c r="B1534" s="200">
        <v>45058</v>
      </c>
      <c r="C1534" s="3">
        <v>297</v>
      </c>
      <c r="D1534" s="34">
        <v>300.386944845556</v>
      </c>
    </row>
    <row r="1535" spans="1:4" hidden="1" x14ac:dyDescent="0.3">
      <c r="A1535" s="106" t="s">
        <v>2428</v>
      </c>
      <c r="B1535" s="200">
        <v>45061</v>
      </c>
      <c r="C1535" s="3">
        <v>303.39999389648398</v>
      </c>
      <c r="D1535" s="34">
        <v>296.00985539088902</v>
      </c>
    </row>
    <row r="1536" spans="1:4" hidden="1" x14ac:dyDescent="0.3">
      <c r="A1536" s="106" t="s">
        <v>2428</v>
      </c>
      <c r="B1536" s="200">
        <v>45062</v>
      </c>
      <c r="C1536" s="3">
        <v>305.14999389648398</v>
      </c>
      <c r="D1536" s="34">
        <v>302.921131112544</v>
      </c>
    </row>
    <row r="1537" spans="1:4" hidden="1" x14ac:dyDescent="0.3">
      <c r="A1537" s="106" t="s">
        <v>2428</v>
      </c>
      <c r="B1537" s="200">
        <v>45063</v>
      </c>
      <c r="C1537" s="3">
        <v>302.70001220703102</v>
      </c>
      <c r="D1537" s="34">
        <v>305.492194169931</v>
      </c>
    </row>
    <row r="1538" spans="1:4" hidden="1" x14ac:dyDescent="0.3">
      <c r="A1538" s="106" t="s">
        <v>2428</v>
      </c>
      <c r="B1538" s="200">
        <v>45064</v>
      </c>
      <c r="C1538" s="3">
        <v>295.14999389648398</v>
      </c>
      <c r="D1538" s="34">
        <v>303.662846668192</v>
      </c>
    </row>
    <row r="1539" spans="1:4" hidden="1" x14ac:dyDescent="0.3">
      <c r="A1539" s="106" t="s">
        <v>2428</v>
      </c>
      <c r="B1539" s="200">
        <v>45065</v>
      </c>
      <c r="C1539" s="3">
        <v>297.79998779296801</v>
      </c>
      <c r="D1539" s="34">
        <v>295.94058985647803</v>
      </c>
    </row>
    <row r="1540" spans="1:4" hidden="1" x14ac:dyDescent="0.3">
      <c r="A1540" s="106" t="s">
        <v>2428</v>
      </c>
      <c r="B1540" s="200">
        <v>45068</v>
      </c>
      <c r="C1540" s="3">
        <v>300.95001220703102</v>
      </c>
      <c r="D1540" s="34">
        <v>297.89206680220701</v>
      </c>
    </row>
    <row r="1541" spans="1:4" hidden="1" x14ac:dyDescent="0.3">
      <c r="A1541" s="106" t="s">
        <v>2428</v>
      </c>
      <c r="B1541" s="200">
        <v>45069</v>
      </c>
      <c r="C1541" s="3">
        <v>302.04998779296801</v>
      </c>
      <c r="D1541" s="34">
        <v>300.24263991683199</v>
      </c>
    </row>
    <row r="1542" spans="1:4" hidden="1" x14ac:dyDescent="0.3">
      <c r="A1542" s="106" t="s">
        <v>2428</v>
      </c>
      <c r="B1542" s="200">
        <v>45070</v>
      </c>
      <c r="C1542" s="3">
        <v>299.600006103515</v>
      </c>
      <c r="D1542" s="34">
        <v>301.09423714126501</v>
      </c>
    </row>
    <row r="1543" spans="1:4" hidden="1" x14ac:dyDescent="0.3">
      <c r="A1543" s="106" t="s">
        <v>2428</v>
      </c>
      <c r="B1543" s="200">
        <v>45071</v>
      </c>
      <c r="C1543" s="3">
        <v>299.64999389648398</v>
      </c>
      <c r="D1543" s="34">
        <v>299.06973781462801</v>
      </c>
    </row>
    <row r="1544" spans="1:4" hidden="1" x14ac:dyDescent="0.3">
      <c r="A1544" s="106" t="s">
        <v>2428</v>
      </c>
      <c r="B1544" s="200">
        <v>45072</v>
      </c>
      <c r="C1544" s="3">
        <v>306.70001220703102</v>
      </c>
      <c r="D1544" s="34">
        <v>300.090748191871</v>
      </c>
    </row>
    <row r="1545" spans="1:4" hidden="1" x14ac:dyDescent="0.3">
      <c r="A1545" s="106" t="s">
        <v>2428</v>
      </c>
      <c r="B1545" s="200">
        <v>45075</v>
      </c>
      <c r="C1545" s="3">
        <v>307.100006103515</v>
      </c>
      <c r="D1545" s="34">
        <v>307.47536449204603</v>
      </c>
    </row>
    <row r="1546" spans="1:4" hidden="1" x14ac:dyDescent="0.3">
      <c r="A1546" s="106" t="s">
        <v>2428</v>
      </c>
      <c r="B1546" s="200">
        <v>45076</v>
      </c>
      <c r="C1546" s="3">
        <v>307.70001220703102</v>
      </c>
      <c r="D1546" s="34">
        <v>307.49894114893198</v>
      </c>
    </row>
    <row r="1547" spans="1:4" hidden="1" x14ac:dyDescent="0.3">
      <c r="A1547" s="106" t="s">
        <v>2428</v>
      </c>
      <c r="B1547" s="200">
        <v>45077</v>
      </c>
      <c r="C1547" s="3">
        <v>309.70001220703102</v>
      </c>
      <c r="D1547" s="34">
        <v>307.69960316838501</v>
      </c>
    </row>
    <row r="1548" spans="1:4" hidden="1" x14ac:dyDescent="0.3">
      <c r="A1548" s="106" t="s">
        <v>2428</v>
      </c>
      <c r="B1548" s="200">
        <v>45078</v>
      </c>
      <c r="C1548" s="3">
        <v>309.39999389648398</v>
      </c>
      <c r="D1548" s="34">
        <v>309.18626066161198</v>
      </c>
    </row>
    <row r="1549" spans="1:4" hidden="1" x14ac:dyDescent="0.3">
      <c r="A1549" s="106" t="s">
        <v>2428</v>
      </c>
      <c r="B1549" s="200">
        <v>45079</v>
      </c>
      <c r="C1549" s="3">
        <v>313.75</v>
      </c>
      <c r="D1549" s="34">
        <v>308.53930020382501</v>
      </c>
    </row>
    <row r="1550" spans="1:4" hidden="1" x14ac:dyDescent="0.3">
      <c r="A1550" s="106" t="s">
        <v>2428</v>
      </c>
      <c r="B1550" s="200">
        <v>45082</v>
      </c>
      <c r="C1550" s="3">
        <v>312</v>
      </c>
      <c r="D1550" s="34">
        <v>313.09993030336602</v>
      </c>
    </row>
    <row r="1551" spans="1:4" hidden="1" x14ac:dyDescent="0.3">
      <c r="A1551" s="106" t="s">
        <v>2428</v>
      </c>
      <c r="B1551" s="200">
        <v>45083</v>
      </c>
      <c r="C1551" s="3">
        <v>311.75</v>
      </c>
      <c r="D1551" s="34">
        <v>311.86002922853697</v>
      </c>
    </row>
    <row r="1552" spans="1:4" hidden="1" x14ac:dyDescent="0.3">
      <c r="A1552" s="106" t="s">
        <v>2428</v>
      </c>
      <c r="B1552" s="200">
        <v>45084</v>
      </c>
      <c r="C1552" s="3">
        <v>315</v>
      </c>
      <c r="D1552" s="34">
        <v>312.42406456499202</v>
      </c>
    </row>
    <row r="1553" spans="1:4" hidden="1" x14ac:dyDescent="0.3">
      <c r="A1553" s="106" t="s">
        <v>2428</v>
      </c>
      <c r="B1553" s="200">
        <v>45085</v>
      </c>
      <c r="C1553" s="3">
        <v>312.29998779296801</v>
      </c>
      <c r="D1553" s="34">
        <v>315.90271009686302</v>
      </c>
    </row>
    <row r="1554" spans="1:4" hidden="1" x14ac:dyDescent="0.3">
      <c r="A1554" s="106" t="s">
        <v>2428</v>
      </c>
      <c r="B1554" s="200">
        <v>45086</v>
      </c>
      <c r="C1554" s="3">
        <v>311</v>
      </c>
      <c r="D1554" s="34">
        <v>312.24358583622399</v>
      </c>
    </row>
    <row r="1555" spans="1:4" hidden="1" x14ac:dyDescent="0.3">
      <c r="A1555" s="106" t="s">
        <v>2428</v>
      </c>
      <c r="B1555" s="200">
        <v>45089</v>
      </c>
      <c r="C1555" s="3">
        <v>314.89999389648398</v>
      </c>
      <c r="D1555" s="34">
        <v>310.71466601170403</v>
      </c>
    </row>
    <row r="1556" spans="1:4" hidden="1" x14ac:dyDescent="0.3">
      <c r="A1556" s="106" t="s">
        <v>2428</v>
      </c>
      <c r="B1556" s="200">
        <v>45090</v>
      </c>
      <c r="C1556" s="3">
        <v>314.89999389648398</v>
      </c>
      <c r="D1556" s="34">
        <v>314.07387832085902</v>
      </c>
    </row>
    <row r="1557" spans="1:4" hidden="1" x14ac:dyDescent="0.3">
      <c r="A1557" s="106" t="s">
        <v>2428</v>
      </c>
      <c r="B1557" s="200">
        <v>45091</v>
      </c>
      <c r="C1557" s="3">
        <v>304.45001220703102</v>
      </c>
      <c r="D1557" s="34">
        <v>314.78860961539903</v>
      </c>
    </row>
    <row r="1558" spans="1:4" hidden="1" x14ac:dyDescent="0.3">
      <c r="A1558" s="106" t="s">
        <v>2428</v>
      </c>
      <c r="B1558" s="200">
        <v>45092</v>
      </c>
      <c r="C1558" s="3">
        <v>296.79998779296801</v>
      </c>
      <c r="D1558" s="34">
        <v>304.51978063162301</v>
      </c>
    </row>
    <row r="1559" spans="1:4" hidden="1" x14ac:dyDescent="0.3">
      <c r="A1559" s="106" t="s">
        <v>2428</v>
      </c>
      <c r="B1559" s="200">
        <v>45093</v>
      </c>
      <c r="C1559" s="3">
        <v>303.75</v>
      </c>
      <c r="D1559" s="34">
        <v>296.83304160753198</v>
      </c>
    </row>
    <row r="1560" spans="1:4" hidden="1" x14ac:dyDescent="0.3">
      <c r="A1560" s="106" t="s">
        <v>2428</v>
      </c>
      <c r="B1560" s="200">
        <v>45096</v>
      </c>
      <c r="C1560" s="3">
        <v>305</v>
      </c>
      <c r="D1560" s="34">
        <v>303.73173775994201</v>
      </c>
    </row>
    <row r="1561" spans="1:4" hidden="1" x14ac:dyDescent="0.3">
      <c r="A1561" s="106" t="s">
        <v>2428</v>
      </c>
      <c r="B1561" s="200">
        <v>45097</v>
      </c>
      <c r="C1561" s="3">
        <v>306.39999389648398</v>
      </c>
      <c r="D1561" s="34">
        <v>304.86778553259899</v>
      </c>
    </row>
    <row r="1562" spans="1:4" hidden="1" x14ac:dyDescent="0.3">
      <c r="A1562" s="106" t="s">
        <v>2428</v>
      </c>
      <c r="B1562" s="200">
        <v>45098</v>
      </c>
      <c r="C1562" s="3">
        <v>306.64999389648398</v>
      </c>
      <c r="D1562" s="34">
        <v>306.89344252667797</v>
      </c>
    </row>
    <row r="1563" spans="1:4" hidden="1" x14ac:dyDescent="0.3">
      <c r="A1563" s="106" t="s">
        <v>2428</v>
      </c>
      <c r="B1563" s="200">
        <v>45099</v>
      </c>
      <c r="C1563" s="3">
        <v>300.89999389648398</v>
      </c>
      <c r="D1563" s="34">
        <v>306.98916315729798</v>
      </c>
    </row>
    <row r="1564" spans="1:4" hidden="1" x14ac:dyDescent="0.3">
      <c r="A1564" s="106" t="s">
        <v>2428</v>
      </c>
      <c r="B1564" s="200">
        <v>45100</v>
      </c>
      <c r="C1564" s="3">
        <v>296.39999389648398</v>
      </c>
      <c r="D1564" s="34">
        <v>300.71970772690702</v>
      </c>
    </row>
    <row r="1565" spans="1:4" hidden="1" x14ac:dyDescent="0.3">
      <c r="A1565" s="106" t="s">
        <v>2428</v>
      </c>
      <c r="B1565" s="200">
        <v>45103</v>
      </c>
      <c r="C1565" s="3">
        <v>293.75</v>
      </c>
      <c r="D1565" s="34">
        <v>296.48669735421203</v>
      </c>
    </row>
    <row r="1566" spans="1:4" hidden="1" x14ac:dyDescent="0.3">
      <c r="A1566" s="106" t="s">
        <v>2428</v>
      </c>
      <c r="B1566" s="200">
        <v>45104</v>
      </c>
      <c r="C1566" s="3">
        <v>296.04998779296801</v>
      </c>
      <c r="D1566" s="34">
        <v>293.63455809414398</v>
      </c>
    </row>
    <row r="1567" spans="1:4" hidden="1" x14ac:dyDescent="0.3">
      <c r="A1567" s="106" t="s">
        <v>2428</v>
      </c>
      <c r="B1567" s="200">
        <v>45105</v>
      </c>
      <c r="C1567" s="3">
        <v>296.600006103515</v>
      </c>
      <c r="D1567" s="34">
        <v>296.52322211824401</v>
      </c>
    </row>
    <row r="1568" spans="1:4" hidden="1" x14ac:dyDescent="0.3">
      <c r="A1568" s="106" t="s">
        <v>2428</v>
      </c>
      <c r="B1568" s="200">
        <v>45107</v>
      </c>
      <c r="C1568" s="3">
        <v>301.850006103515</v>
      </c>
      <c r="D1568" s="34">
        <v>296.65274878511002</v>
      </c>
    </row>
    <row r="1569" spans="1:4" hidden="1" x14ac:dyDescent="0.3">
      <c r="A1569" s="106" t="s">
        <v>2428</v>
      </c>
      <c r="B1569" s="200">
        <v>45110</v>
      </c>
      <c r="C1569" s="3">
        <v>318.5</v>
      </c>
      <c r="D1569" s="34">
        <v>301.71971277882898</v>
      </c>
    </row>
    <row r="1570" spans="1:4" hidden="1" x14ac:dyDescent="0.3">
      <c r="A1570" s="106" t="s">
        <v>2428</v>
      </c>
      <c r="B1570" s="200">
        <v>45111</v>
      </c>
      <c r="C1570" s="3">
        <v>321.64999389648398</v>
      </c>
      <c r="D1570" s="34">
        <v>318.87656417365099</v>
      </c>
    </row>
    <row r="1571" spans="1:4" hidden="1" x14ac:dyDescent="0.3">
      <c r="A1571" s="106" t="s">
        <v>2428</v>
      </c>
      <c r="B1571" s="200">
        <v>45112</v>
      </c>
      <c r="C1571" s="3">
        <v>322.100006103515</v>
      </c>
      <c r="D1571" s="34">
        <v>321.91723456998801</v>
      </c>
    </row>
    <row r="1572" spans="1:4" hidden="1" x14ac:dyDescent="0.3">
      <c r="A1572" s="106" t="s">
        <v>2428</v>
      </c>
      <c r="B1572" s="200">
        <v>45113</v>
      </c>
      <c r="C1572" s="3">
        <v>325.850006103515</v>
      </c>
      <c r="D1572" s="34">
        <v>322.44864362330401</v>
      </c>
    </row>
    <row r="1573" spans="1:4" hidden="1" x14ac:dyDescent="0.3">
      <c r="A1573" s="106" t="s">
        <v>2428</v>
      </c>
      <c r="B1573" s="200">
        <v>45114</v>
      </c>
      <c r="C1573" s="3">
        <v>333.70001220703102</v>
      </c>
      <c r="D1573" s="34">
        <v>325.89634380784003</v>
      </c>
    </row>
    <row r="1574" spans="1:4" hidden="1" x14ac:dyDescent="0.3">
      <c r="A1574" s="106" t="s">
        <v>2428</v>
      </c>
      <c r="B1574" s="200">
        <v>45117</v>
      </c>
      <c r="C1574" s="3">
        <v>334</v>
      </c>
      <c r="D1574" s="34">
        <v>334.05568702726799</v>
      </c>
    </row>
    <row r="1575" spans="1:4" hidden="1" x14ac:dyDescent="0.3">
      <c r="A1575" s="106" t="s">
        <v>2428</v>
      </c>
      <c r="B1575" s="200">
        <v>45118</v>
      </c>
      <c r="C1575" s="3">
        <v>332.29998779296801</v>
      </c>
      <c r="D1575" s="34">
        <v>333.80602740885899</v>
      </c>
    </row>
    <row r="1576" spans="1:4" hidden="1" x14ac:dyDescent="0.3">
      <c r="A1576" s="106" t="s">
        <v>2428</v>
      </c>
      <c r="B1576" s="200">
        <v>45119</v>
      </c>
      <c r="C1576" s="3">
        <v>331.25</v>
      </c>
      <c r="D1576" s="34">
        <v>332.08326390223999</v>
      </c>
    </row>
    <row r="1577" spans="1:4" hidden="1" x14ac:dyDescent="0.3">
      <c r="A1577" s="106" t="s">
        <v>2428</v>
      </c>
      <c r="B1577" s="200">
        <v>45120</v>
      </c>
      <c r="C1577" s="3">
        <v>321.70001220703102</v>
      </c>
      <c r="D1577" s="34">
        <v>331.505490603255</v>
      </c>
    </row>
    <row r="1578" spans="1:4" hidden="1" x14ac:dyDescent="0.3">
      <c r="A1578" s="106" t="s">
        <v>2428</v>
      </c>
      <c r="B1578" s="200">
        <v>45121</v>
      </c>
      <c r="C1578" s="3">
        <v>326.600006103515</v>
      </c>
      <c r="D1578" s="34">
        <v>321.49545398558001</v>
      </c>
    </row>
    <row r="1579" spans="1:4" hidden="1" x14ac:dyDescent="0.3">
      <c r="A1579" s="106" t="s">
        <v>2428</v>
      </c>
      <c r="B1579" s="200">
        <v>45124</v>
      </c>
      <c r="C1579" s="3">
        <v>333.70001220703102</v>
      </c>
      <c r="D1579" s="34">
        <v>326.44520101663198</v>
      </c>
    </row>
    <row r="1580" spans="1:4" hidden="1" x14ac:dyDescent="0.3">
      <c r="A1580" s="106" t="s">
        <v>2428</v>
      </c>
      <c r="B1580" s="200">
        <v>45125</v>
      </c>
      <c r="C1580" s="3">
        <v>328.45001220703102</v>
      </c>
      <c r="D1580" s="34">
        <v>334.01600081761802</v>
      </c>
    </row>
    <row r="1581" spans="1:4" hidden="1" x14ac:dyDescent="0.3">
      <c r="A1581" s="106" t="s">
        <v>2428</v>
      </c>
      <c r="B1581" s="200">
        <v>45126</v>
      </c>
      <c r="C1581" s="3">
        <v>338.45001220703102</v>
      </c>
      <c r="D1581" s="34">
        <v>328.52040726443602</v>
      </c>
    </row>
    <row r="1582" spans="1:4" hidden="1" x14ac:dyDescent="0.3">
      <c r="A1582" s="106" t="s">
        <v>2428</v>
      </c>
      <c r="B1582" s="200">
        <v>45127</v>
      </c>
      <c r="C1582" s="3">
        <v>340</v>
      </c>
      <c r="D1582" s="34">
        <v>338.51728017751498</v>
      </c>
    </row>
    <row r="1583" spans="1:4" hidden="1" x14ac:dyDescent="0.3">
      <c r="A1583" s="106" t="s">
        <v>2428</v>
      </c>
      <c r="B1583" s="200">
        <v>45128</v>
      </c>
      <c r="C1583" s="3">
        <v>338.14999389648398</v>
      </c>
      <c r="D1583" s="34">
        <v>340.22975568329002</v>
      </c>
    </row>
    <row r="1584" spans="1:4" hidden="1" x14ac:dyDescent="0.3">
      <c r="A1584" s="106" t="s">
        <v>2428</v>
      </c>
      <c r="B1584" s="200">
        <v>45131</v>
      </c>
      <c r="C1584" s="3">
        <v>339.70001220703102</v>
      </c>
      <c r="D1584" s="34">
        <v>338.46488678997503</v>
      </c>
    </row>
    <row r="1585" spans="1:4" hidden="1" x14ac:dyDescent="0.3">
      <c r="A1585" s="106" t="s">
        <v>2428</v>
      </c>
      <c r="B1585" s="200">
        <v>45132</v>
      </c>
      <c r="C1585" s="3">
        <v>332.850006103515</v>
      </c>
      <c r="D1585" s="34">
        <v>339.87764275321098</v>
      </c>
    </row>
    <row r="1586" spans="1:4" hidden="1" x14ac:dyDescent="0.3">
      <c r="A1586" s="106" t="s">
        <v>2428</v>
      </c>
      <c r="B1586" s="200">
        <v>45133</v>
      </c>
      <c r="C1586" s="3">
        <v>337.29998779296801</v>
      </c>
      <c r="D1586" s="34">
        <v>332.978476204674</v>
      </c>
    </row>
    <row r="1587" spans="1:4" hidden="1" x14ac:dyDescent="0.3">
      <c r="A1587" s="106" t="s">
        <v>2428</v>
      </c>
      <c r="B1587" s="200">
        <v>45134</v>
      </c>
      <c r="C1587" s="3">
        <v>344.79998779296801</v>
      </c>
      <c r="D1587" s="34">
        <v>337.43157519486999</v>
      </c>
    </row>
    <row r="1588" spans="1:4" hidden="1" x14ac:dyDescent="0.3">
      <c r="A1588" s="106" t="s">
        <v>2428</v>
      </c>
      <c r="B1588" s="200">
        <v>45135</v>
      </c>
      <c r="C1588" s="3">
        <v>343.25</v>
      </c>
      <c r="D1588" s="34">
        <v>345.13280383343499</v>
      </c>
    </row>
    <row r="1589" spans="1:4" hidden="1" x14ac:dyDescent="0.3">
      <c r="A1589" s="106" t="s">
        <v>2428</v>
      </c>
      <c r="B1589" s="200">
        <v>45138</v>
      </c>
      <c r="C1589" s="3">
        <v>344.350006103515</v>
      </c>
      <c r="D1589" s="34">
        <v>343.42482189574702</v>
      </c>
    </row>
    <row r="1590" spans="1:4" hidden="1" x14ac:dyDescent="0.3">
      <c r="A1590" s="106" t="s">
        <v>2428</v>
      </c>
      <c r="B1590" s="200">
        <v>45139</v>
      </c>
      <c r="C1590" s="3">
        <v>340.64999389648398</v>
      </c>
      <c r="D1590" s="34">
        <v>344.63298617199803</v>
      </c>
    </row>
    <row r="1591" spans="1:4" hidden="1" x14ac:dyDescent="0.3">
      <c r="A1591" s="106" t="s">
        <v>2428</v>
      </c>
      <c r="B1591" s="200">
        <v>45140</v>
      </c>
      <c r="C1591" s="3">
        <v>327.25</v>
      </c>
      <c r="D1591" s="34">
        <v>340.71351010170798</v>
      </c>
    </row>
    <row r="1592" spans="1:4" hidden="1" x14ac:dyDescent="0.3">
      <c r="A1592" s="106" t="s">
        <v>2428</v>
      </c>
      <c r="B1592" s="200">
        <v>45141</v>
      </c>
      <c r="C1592" s="3">
        <v>327.25</v>
      </c>
      <c r="D1592" s="34">
        <v>327.11772337694498</v>
      </c>
    </row>
    <row r="1593" spans="1:4" hidden="1" x14ac:dyDescent="0.3">
      <c r="A1593" s="106" t="s">
        <v>2428</v>
      </c>
      <c r="B1593" s="200">
        <v>45142</v>
      </c>
      <c r="C1593" s="3">
        <v>328.75</v>
      </c>
      <c r="D1593" s="34">
        <v>327.11453166318501</v>
      </c>
    </row>
    <row r="1594" spans="1:4" hidden="1" x14ac:dyDescent="0.3">
      <c r="A1594" s="106" t="s">
        <v>2428</v>
      </c>
      <c r="B1594" s="200">
        <v>45145</v>
      </c>
      <c r="C1594" s="3">
        <v>328.64999389648398</v>
      </c>
      <c r="D1594" s="34">
        <v>328.691783756071</v>
      </c>
    </row>
    <row r="1595" spans="1:4" hidden="1" x14ac:dyDescent="0.3">
      <c r="A1595" s="106" t="s">
        <v>2428</v>
      </c>
      <c r="B1595" s="200">
        <v>45146</v>
      </c>
      <c r="C1595" s="3">
        <v>338.75</v>
      </c>
      <c r="D1595" s="34">
        <v>328.55920352588998</v>
      </c>
    </row>
    <row r="1596" spans="1:4" hidden="1" x14ac:dyDescent="0.3">
      <c r="A1596" s="106" t="s">
        <v>2428</v>
      </c>
      <c r="B1596" s="200">
        <v>45147</v>
      </c>
      <c r="C1596" s="3">
        <v>336.100006103515</v>
      </c>
      <c r="D1596" s="34">
        <v>338.94533685196001</v>
      </c>
    </row>
    <row r="1597" spans="1:4" hidden="1" x14ac:dyDescent="0.3">
      <c r="A1597" s="106" t="s">
        <v>2428</v>
      </c>
      <c r="B1597" s="200">
        <v>45148</v>
      </c>
      <c r="C1597" s="3">
        <v>331.25</v>
      </c>
      <c r="D1597" s="34">
        <v>336.08326364532701</v>
      </c>
    </row>
    <row r="1598" spans="1:4" hidden="1" x14ac:dyDescent="0.3">
      <c r="A1598" s="106" t="s">
        <v>2428</v>
      </c>
      <c r="B1598" s="200">
        <v>45149</v>
      </c>
      <c r="C1598" s="3">
        <v>332.100006103515</v>
      </c>
      <c r="D1598" s="34">
        <v>331.26460218205898</v>
      </c>
    </row>
    <row r="1599" spans="1:4" hidden="1" x14ac:dyDescent="0.3">
      <c r="A1599" s="106" t="s">
        <v>2428</v>
      </c>
      <c r="B1599" s="200">
        <v>45152</v>
      </c>
      <c r="C1599" s="3">
        <v>329.54998779296801</v>
      </c>
      <c r="D1599" s="34">
        <v>332.04290946920599</v>
      </c>
    </row>
    <row r="1600" spans="1:4" hidden="1" x14ac:dyDescent="0.3">
      <c r="A1600" s="106" t="s">
        <v>2428</v>
      </c>
      <c r="B1600" s="200">
        <v>45154</v>
      </c>
      <c r="C1600" s="3">
        <v>328</v>
      </c>
      <c r="D1600" s="34">
        <v>329.52439930636899</v>
      </c>
    </row>
    <row r="1601" spans="1:4" hidden="1" x14ac:dyDescent="0.3">
      <c r="A1601" s="106" t="s">
        <v>2428</v>
      </c>
      <c r="B1601" s="200">
        <v>45155</v>
      </c>
      <c r="C1601" s="3">
        <v>329.850006103515</v>
      </c>
      <c r="D1601" s="34">
        <v>327.88450071039</v>
      </c>
    </row>
    <row r="1602" spans="1:4" hidden="1" x14ac:dyDescent="0.3">
      <c r="A1602" s="106" t="s">
        <v>2428</v>
      </c>
      <c r="B1602" s="200">
        <v>45156</v>
      </c>
      <c r="C1602" s="3">
        <v>328.25</v>
      </c>
      <c r="D1602" s="34">
        <v>329.85960267880301</v>
      </c>
    </row>
    <row r="1603" spans="1:4" hidden="1" x14ac:dyDescent="0.3">
      <c r="A1603" s="106" t="s">
        <v>2428</v>
      </c>
      <c r="B1603" s="200">
        <v>45159</v>
      </c>
      <c r="C1603" s="3">
        <v>328.14999389648398</v>
      </c>
      <c r="D1603" s="34">
        <v>328.13812368044597</v>
      </c>
    </row>
    <row r="1604" spans="1:4" hidden="1" x14ac:dyDescent="0.3">
      <c r="A1604" s="106" t="s">
        <v>2428</v>
      </c>
      <c r="B1604" s="200">
        <v>45160</v>
      </c>
      <c r="C1604" s="3">
        <v>326.14999389648398</v>
      </c>
      <c r="D1604" s="34">
        <v>328.14308848117997</v>
      </c>
    </row>
    <row r="1605" spans="1:4" hidden="1" x14ac:dyDescent="0.3">
      <c r="A1605" s="106" t="s">
        <v>2428</v>
      </c>
      <c r="B1605" s="200">
        <v>45161</v>
      </c>
      <c r="C1605" s="3">
        <v>332.600006103515</v>
      </c>
      <c r="D1605" s="34">
        <v>326.00864770394799</v>
      </c>
    </row>
    <row r="1606" spans="1:4" hidden="1" x14ac:dyDescent="0.3">
      <c r="A1606" s="106" t="s">
        <v>2428</v>
      </c>
      <c r="B1606" s="200">
        <v>45162</v>
      </c>
      <c r="C1606" s="3">
        <v>331.79998779296801</v>
      </c>
      <c r="D1606" s="34">
        <v>332.71901415168901</v>
      </c>
    </row>
    <row r="1607" spans="1:4" hidden="1" x14ac:dyDescent="0.3">
      <c r="A1607" s="106" t="s">
        <v>2428</v>
      </c>
      <c r="B1607" s="200">
        <v>45163</v>
      </c>
      <c r="C1607" s="3">
        <v>325.600006103515</v>
      </c>
      <c r="D1607" s="34">
        <v>331.73449400949698</v>
      </c>
    </row>
    <row r="1608" spans="1:4" hidden="1" x14ac:dyDescent="0.3">
      <c r="A1608" s="106" t="s">
        <v>2428</v>
      </c>
      <c r="B1608" s="200">
        <v>45166</v>
      </c>
      <c r="C1608" s="3">
        <v>326.64999389648398</v>
      </c>
      <c r="D1608" s="34">
        <v>325.56497987605297</v>
      </c>
    </row>
    <row r="1609" spans="1:4" hidden="1" x14ac:dyDescent="0.3">
      <c r="A1609" s="106" t="s">
        <v>2428</v>
      </c>
      <c r="B1609" s="200">
        <v>45167</v>
      </c>
      <c r="C1609" s="3">
        <v>326.600006103515</v>
      </c>
      <c r="D1609" s="34">
        <v>326.54024954925302</v>
      </c>
    </row>
    <row r="1610" spans="1:4" hidden="1" x14ac:dyDescent="0.3">
      <c r="A1610" s="106" t="s">
        <v>2428</v>
      </c>
      <c r="B1610" s="200">
        <v>45168</v>
      </c>
      <c r="C1610" s="3">
        <v>325.54998779296801</v>
      </c>
      <c r="D1610" s="34">
        <v>326.589689750427</v>
      </c>
    </row>
    <row r="1611" spans="1:4" hidden="1" x14ac:dyDescent="0.3">
      <c r="A1611" s="106" t="s">
        <v>2428</v>
      </c>
      <c r="B1611" s="200">
        <v>45169</v>
      </c>
      <c r="C1611" s="3">
        <v>320.39999389648398</v>
      </c>
      <c r="D1611" s="34">
        <v>325.43296513070601</v>
      </c>
    </row>
    <row r="1612" spans="1:4" hidden="1" x14ac:dyDescent="0.3">
      <c r="A1612" s="106" t="s">
        <v>2428</v>
      </c>
      <c r="B1612" s="200">
        <v>45170</v>
      </c>
      <c r="C1612" s="3">
        <v>328.39999389648398</v>
      </c>
      <c r="D1612" s="34">
        <v>320.27561189575101</v>
      </c>
    </row>
    <row r="1613" spans="1:4" hidden="1" x14ac:dyDescent="0.3">
      <c r="A1613" s="106" t="s">
        <v>2428</v>
      </c>
      <c r="B1613" s="200">
        <v>45173</v>
      </c>
      <c r="C1613" s="3">
        <v>336.54998779296801</v>
      </c>
      <c r="D1613" s="34">
        <v>328.40746273453698</v>
      </c>
    </row>
    <row r="1614" spans="1:4" hidden="1" x14ac:dyDescent="0.3">
      <c r="A1614" s="106" t="s">
        <v>2428</v>
      </c>
      <c r="B1614" s="200">
        <v>45174</v>
      </c>
      <c r="C1614" s="3">
        <v>338.45001220703102</v>
      </c>
      <c r="D1614" s="34">
        <v>336.71797267236701</v>
      </c>
    </row>
    <row r="1615" spans="1:4" hidden="1" x14ac:dyDescent="0.3">
      <c r="A1615" s="106" t="s">
        <v>2428</v>
      </c>
      <c r="B1615" s="200">
        <v>45175</v>
      </c>
      <c r="C1615" s="3">
        <v>334.20001220703102</v>
      </c>
      <c r="D1615" s="34">
        <v>338.58997412708698</v>
      </c>
    </row>
    <row r="1616" spans="1:4" hidden="1" x14ac:dyDescent="0.3">
      <c r="A1616" s="106" t="s">
        <v>2428</v>
      </c>
      <c r="B1616" s="200">
        <v>45176</v>
      </c>
      <c r="C1616" s="3">
        <v>338.64999389648398</v>
      </c>
      <c r="D1616" s="34">
        <v>334.24942149207101</v>
      </c>
    </row>
    <row r="1617" spans="1:4" hidden="1" x14ac:dyDescent="0.3">
      <c r="A1617" s="106" t="s">
        <v>2428</v>
      </c>
      <c r="B1617" s="200">
        <v>45177</v>
      </c>
      <c r="C1617" s="3">
        <v>339.100006103515</v>
      </c>
      <c r="D1617" s="34">
        <v>338.81305748568298</v>
      </c>
    </row>
    <row r="1618" spans="1:4" hidden="1" x14ac:dyDescent="0.3">
      <c r="A1618" s="106" t="s">
        <v>2428</v>
      </c>
      <c r="B1618" s="200">
        <v>45180</v>
      </c>
      <c r="C1618" s="3">
        <v>359.95001220703102</v>
      </c>
      <c r="D1618" s="34">
        <v>339.20126500507803</v>
      </c>
    </row>
    <row r="1619" spans="1:4" hidden="1" x14ac:dyDescent="0.3">
      <c r="A1619" s="106" t="s">
        <v>2428</v>
      </c>
      <c r="B1619" s="200">
        <v>45181</v>
      </c>
      <c r="C1619" s="3">
        <v>348.79998779296801</v>
      </c>
      <c r="D1619" s="34">
        <v>360.55487073089699</v>
      </c>
    </row>
    <row r="1620" spans="1:4" hidden="1" x14ac:dyDescent="0.3">
      <c r="A1620" s="106" t="s">
        <v>2428</v>
      </c>
      <c r="B1620" s="200">
        <v>45182</v>
      </c>
      <c r="C1620" s="3">
        <v>364.75</v>
      </c>
      <c r="D1620" s="34">
        <v>348.95551005156699</v>
      </c>
    </row>
    <row r="1621" spans="1:4" hidden="1" x14ac:dyDescent="0.3">
      <c r="A1621" s="106" t="s">
        <v>2428</v>
      </c>
      <c r="B1621" s="200">
        <v>45183</v>
      </c>
      <c r="C1621" s="3">
        <v>365</v>
      </c>
      <c r="D1621" s="34">
        <v>365.30888287425199</v>
      </c>
    </row>
    <row r="1622" spans="1:4" hidden="1" x14ac:dyDescent="0.3">
      <c r="A1622" s="106" t="s">
        <v>2428</v>
      </c>
      <c r="B1622" s="200">
        <v>45184</v>
      </c>
      <c r="C1622" s="3">
        <v>364.850006103515</v>
      </c>
      <c r="D1622" s="34">
        <v>364.81905674046197</v>
      </c>
    </row>
    <row r="1623" spans="1:4" hidden="1" x14ac:dyDescent="0.3">
      <c r="A1623" s="106" t="s">
        <v>2428</v>
      </c>
      <c r="B1623" s="200">
        <v>45187</v>
      </c>
      <c r="C1623" s="3">
        <v>372.25</v>
      </c>
      <c r="D1623" s="34">
        <v>364.249375855398</v>
      </c>
    </row>
    <row r="1624" spans="1:4" hidden="1" x14ac:dyDescent="0.3">
      <c r="A1624" s="106" t="s">
        <v>2428</v>
      </c>
      <c r="B1624" s="200">
        <v>45189</v>
      </c>
      <c r="C1624" s="3">
        <v>371</v>
      </c>
      <c r="D1624" s="34">
        <v>372.68429024990598</v>
      </c>
    </row>
    <row r="1625" spans="1:4" hidden="1" x14ac:dyDescent="0.3">
      <c r="A1625" s="106" t="s">
        <v>2428</v>
      </c>
      <c r="B1625" s="200">
        <v>45190</v>
      </c>
      <c r="C1625" s="3">
        <v>364.45001220703102</v>
      </c>
      <c r="D1625" s="34">
        <v>371.48999057158301</v>
      </c>
    </row>
    <row r="1626" spans="1:4" hidden="1" x14ac:dyDescent="0.3">
      <c r="A1626" s="106" t="s">
        <v>2428</v>
      </c>
      <c r="B1626" s="200">
        <v>45191</v>
      </c>
      <c r="C1626" s="3">
        <v>382.95001220703102</v>
      </c>
      <c r="D1626" s="34">
        <v>364.71468869471698</v>
      </c>
    </row>
    <row r="1627" spans="1:4" hidden="1" x14ac:dyDescent="0.3">
      <c r="A1627" s="106" t="s">
        <v>2428</v>
      </c>
      <c r="B1627" s="200">
        <v>45194</v>
      </c>
      <c r="C1627" s="3">
        <v>375.04998779296801</v>
      </c>
      <c r="D1627" s="34">
        <v>383.27337132812801</v>
      </c>
    </row>
    <row r="1628" spans="1:4" hidden="1" x14ac:dyDescent="0.3">
      <c r="A1628" s="106" t="s">
        <v>2428</v>
      </c>
      <c r="B1628" s="200">
        <v>45195</v>
      </c>
      <c r="C1628" s="3">
        <v>370.04998779296801</v>
      </c>
      <c r="D1628" s="34">
        <v>375.73339521269497</v>
      </c>
    </row>
    <row r="1629" spans="1:4" hidden="1" x14ac:dyDescent="0.3">
      <c r="A1629" s="106" t="s">
        <v>2428</v>
      </c>
      <c r="B1629" s="200">
        <v>45196</v>
      </c>
      <c r="C1629" s="3">
        <v>374.25</v>
      </c>
      <c r="D1629" s="34">
        <v>370.31766497115899</v>
      </c>
    </row>
    <row r="1630" spans="1:4" hidden="1" x14ac:dyDescent="0.3">
      <c r="A1630" s="106" t="s">
        <v>2428</v>
      </c>
      <c r="B1630" s="200">
        <v>45197</v>
      </c>
      <c r="C1630" s="3">
        <v>374.54998779296801</v>
      </c>
      <c r="D1630" s="34">
        <v>374.479757852445</v>
      </c>
    </row>
    <row r="1631" spans="1:4" hidden="1" x14ac:dyDescent="0.3">
      <c r="A1631" s="106" t="s">
        <v>2428</v>
      </c>
      <c r="B1631" s="200">
        <v>45198</v>
      </c>
      <c r="C1631" s="3">
        <v>376.25</v>
      </c>
      <c r="D1631" s="34">
        <v>374.81428100397397</v>
      </c>
    </row>
    <row r="1632" spans="1:4" hidden="1" x14ac:dyDescent="0.3">
      <c r="A1632" s="106" t="s">
        <v>2428</v>
      </c>
      <c r="B1632" s="200">
        <v>45202</v>
      </c>
      <c r="C1632" s="3">
        <v>384.45001220703102</v>
      </c>
      <c r="D1632" s="34">
        <v>376.50202591947601</v>
      </c>
    </row>
    <row r="1633" spans="1:4" hidden="1" x14ac:dyDescent="0.3">
      <c r="A1633" s="106" t="s">
        <v>2428</v>
      </c>
      <c r="B1633" s="200">
        <v>45203</v>
      </c>
      <c r="C1633" s="3">
        <v>373.20001220703102</v>
      </c>
      <c r="D1633" s="34">
        <v>384.72213662554498</v>
      </c>
    </row>
    <row r="1634" spans="1:4" hidden="1" x14ac:dyDescent="0.3">
      <c r="A1634" s="106" t="s">
        <v>2428</v>
      </c>
      <c r="B1634" s="200">
        <v>45204</v>
      </c>
      <c r="C1634" s="3">
        <v>371.29998779296801</v>
      </c>
      <c r="D1634" s="34">
        <v>373.61197329114401</v>
      </c>
    </row>
    <row r="1635" spans="1:4" hidden="1" x14ac:dyDescent="0.3">
      <c r="A1635" s="106" t="s">
        <v>2428</v>
      </c>
      <c r="B1635" s="200">
        <v>45205</v>
      </c>
      <c r="C1635" s="3">
        <v>375.29998779296801</v>
      </c>
      <c r="D1635" s="34">
        <v>371.37404830760198</v>
      </c>
    </row>
    <row r="1636" spans="1:4" hidden="1" x14ac:dyDescent="0.3">
      <c r="A1636" s="106" t="s">
        <v>2428</v>
      </c>
      <c r="B1636" s="200">
        <v>45208</v>
      </c>
      <c r="C1636" s="3">
        <v>365.350006103515</v>
      </c>
      <c r="D1636" s="34">
        <v>375.38095123566501</v>
      </c>
    </row>
    <row r="1637" spans="1:4" hidden="1" x14ac:dyDescent="0.3">
      <c r="A1637" s="106" t="s">
        <v>2428</v>
      </c>
      <c r="B1637" s="200">
        <v>45209</v>
      </c>
      <c r="C1637" s="3">
        <v>372.5</v>
      </c>
      <c r="D1637" s="34">
        <v>365.49328207457</v>
      </c>
    </row>
    <row r="1638" spans="1:4" hidden="1" x14ac:dyDescent="0.3">
      <c r="A1638" s="106" t="s">
        <v>2428</v>
      </c>
      <c r="B1638" s="200">
        <v>45210</v>
      </c>
      <c r="C1638" s="3">
        <v>369.850006103515</v>
      </c>
      <c r="D1638" s="34">
        <v>372.39176490744597</v>
      </c>
    </row>
    <row r="1639" spans="1:4" hidden="1" x14ac:dyDescent="0.3">
      <c r="A1639" s="106" t="s">
        <v>2428</v>
      </c>
      <c r="B1639" s="200">
        <v>45211</v>
      </c>
      <c r="C1639" s="3">
        <v>369.29998779296801</v>
      </c>
      <c r="D1639" s="34">
        <v>369.90901157506102</v>
      </c>
    </row>
    <row r="1640" spans="1:4" hidden="1" x14ac:dyDescent="0.3">
      <c r="A1640" s="106" t="s">
        <v>2428</v>
      </c>
      <c r="B1640" s="200">
        <v>45212</v>
      </c>
      <c r="C1640" s="3">
        <v>366.54998779296801</v>
      </c>
      <c r="D1640" s="34">
        <v>369.32193113979002</v>
      </c>
    </row>
    <row r="1641" spans="1:4" hidden="1" x14ac:dyDescent="0.3">
      <c r="A1641" s="106" t="s">
        <v>2428</v>
      </c>
      <c r="B1641" s="200">
        <v>45215</v>
      </c>
      <c r="C1641" s="3">
        <v>371.350006103515</v>
      </c>
      <c r="D1641" s="34">
        <v>366.53771892690202</v>
      </c>
    </row>
    <row r="1642" spans="1:4" hidden="1" x14ac:dyDescent="0.3">
      <c r="A1642" s="106" t="s">
        <v>2428</v>
      </c>
      <c r="B1642" s="200">
        <v>45216</v>
      </c>
      <c r="C1642" s="3">
        <v>377.54998779296801</v>
      </c>
      <c r="D1642" s="34">
        <v>371.27552328452498</v>
      </c>
    </row>
    <row r="1643" spans="1:4" hidden="1" x14ac:dyDescent="0.3">
      <c r="A1643" s="106" t="s">
        <v>2428</v>
      </c>
      <c r="B1643" s="200">
        <v>45217</v>
      </c>
      <c r="C1643" s="3">
        <v>371.850006103515</v>
      </c>
      <c r="D1643" s="34">
        <v>377.55305707897901</v>
      </c>
    </row>
    <row r="1644" spans="1:4" hidden="1" x14ac:dyDescent="0.3">
      <c r="A1644" s="106" t="s">
        <v>2428</v>
      </c>
      <c r="B1644" s="200">
        <v>45218</v>
      </c>
      <c r="C1644" s="3">
        <v>373.95001220703102</v>
      </c>
      <c r="D1644" s="34">
        <v>372.04577167221601</v>
      </c>
    </row>
    <row r="1645" spans="1:4" hidden="1" x14ac:dyDescent="0.3">
      <c r="A1645" s="106" t="s">
        <v>2428</v>
      </c>
      <c r="B1645" s="200">
        <v>45219</v>
      </c>
      <c r="C1645" s="3">
        <v>369.29998779296801</v>
      </c>
      <c r="D1645" s="34">
        <v>373.97401733789098</v>
      </c>
    </row>
    <row r="1646" spans="1:4" hidden="1" x14ac:dyDescent="0.3">
      <c r="A1646" s="106" t="s">
        <v>2428</v>
      </c>
      <c r="B1646" s="200">
        <v>45222</v>
      </c>
      <c r="C1646" s="3">
        <v>355.54998779296801</v>
      </c>
      <c r="D1646" s="34">
        <v>369.38066596730499</v>
      </c>
    </row>
    <row r="1647" spans="1:4" hidden="1" x14ac:dyDescent="0.3">
      <c r="A1647" s="106" t="s">
        <v>2428</v>
      </c>
      <c r="B1647" s="200">
        <v>45224</v>
      </c>
      <c r="C1647" s="3">
        <v>353.75</v>
      </c>
      <c r="D1647" s="34">
        <v>355.58446798138999</v>
      </c>
    </row>
    <row r="1648" spans="1:4" hidden="1" x14ac:dyDescent="0.3">
      <c r="A1648" s="106" t="s">
        <v>2428</v>
      </c>
      <c r="B1648" s="200">
        <v>45225</v>
      </c>
      <c r="C1648" s="3">
        <v>359.350006103515</v>
      </c>
      <c r="D1648" s="34">
        <v>353.46308791938998</v>
      </c>
    </row>
    <row r="1649" spans="1:4" hidden="1" x14ac:dyDescent="0.3">
      <c r="A1649" s="106" t="s">
        <v>2428</v>
      </c>
      <c r="B1649" s="200">
        <v>45226</v>
      </c>
      <c r="C1649" s="3">
        <v>380.79998779296801</v>
      </c>
      <c r="D1649" s="34">
        <v>359.02920932324002</v>
      </c>
    </row>
    <row r="1650" spans="1:4" hidden="1" x14ac:dyDescent="0.3">
      <c r="A1650" s="106" t="s">
        <v>2428</v>
      </c>
      <c r="B1650" s="200">
        <v>45229</v>
      </c>
      <c r="C1650" s="3">
        <v>382.600006103515</v>
      </c>
      <c r="D1650" s="34">
        <v>380.693000559496</v>
      </c>
    </row>
    <row r="1651" spans="1:4" hidden="1" x14ac:dyDescent="0.3">
      <c r="A1651" s="106" t="s">
        <v>2428</v>
      </c>
      <c r="B1651" s="200">
        <v>45230</v>
      </c>
      <c r="C1651" s="3">
        <v>384.350006103515</v>
      </c>
      <c r="D1651" s="34">
        <v>382.79336931441298</v>
      </c>
    </row>
    <row r="1652" spans="1:4" hidden="1" x14ac:dyDescent="0.3">
      <c r="A1652" s="106" t="s">
        <v>2428</v>
      </c>
      <c r="B1652" s="200">
        <v>45231</v>
      </c>
      <c r="C1652" s="3">
        <v>383.29998779296801</v>
      </c>
      <c r="D1652" s="34">
        <v>384.603851576122</v>
      </c>
    </row>
    <row r="1653" spans="1:4" hidden="1" x14ac:dyDescent="0.3">
      <c r="A1653" s="106" t="s">
        <v>2428</v>
      </c>
      <c r="B1653" s="200">
        <v>45232</v>
      </c>
      <c r="C1653" s="3">
        <v>388.14999389648398</v>
      </c>
      <c r="D1653" s="34">
        <v>383.50956715764698</v>
      </c>
    </row>
    <row r="1654" spans="1:4" hidden="1" x14ac:dyDescent="0.3">
      <c r="A1654" s="106" t="s">
        <v>2428</v>
      </c>
      <c r="B1654" s="200">
        <v>45233</v>
      </c>
      <c r="C1654" s="3">
        <v>387.5</v>
      </c>
      <c r="D1654" s="34">
        <v>388.36235025290898</v>
      </c>
    </row>
    <row r="1655" spans="1:4" hidden="1" x14ac:dyDescent="0.3">
      <c r="A1655" s="106" t="s">
        <v>2428</v>
      </c>
      <c r="B1655" s="200">
        <v>45236</v>
      </c>
      <c r="C1655" s="3">
        <v>384.89999389648398</v>
      </c>
      <c r="D1655" s="34">
        <v>387.739894074939</v>
      </c>
    </row>
    <row r="1656" spans="1:4" hidden="1" x14ac:dyDescent="0.3">
      <c r="A1656" s="106" t="s">
        <v>2428</v>
      </c>
      <c r="B1656" s="200">
        <v>45237</v>
      </c>
      <c r="C1656" s="3">
        <v>387.54998779296801</v>
      </c>
      <c r="D1656" s="34">
        <v>385.11896344419</v>
      </c>
    </row>
    <row r="1657" spans="1:4" hidden="1" x14ac:dyDescent="0.3">
      <c r="A1657" s="106" t="s">
        <v>2428</v>
      </c>
      <c r="B1657" s="200">
        <v>45238</v>
      </c>
      <c r="C1657" s="3">
        <v>385</v>
      </c>
      <c r="D1657" s="34">
        <v>387.69356181920102</v>
      </c>
    </row>
    <row r="1658" spans="1:4" hidden="1" x14ac:dyDescent="0.3">
      <c r="A1658" s="106" t="s">
        <v>2428</v>
      </c>
      <c r="B1658" s="200">
        <v>45239</v>
      </c>
      <c r="C1658" s="3">
        <v>384</v>
      </c>
      <c r="D1658" s="34">
        <v>385.12788324940499</v>
      </c>
    </row>
    <row r="1659" spans="1:4" hidden="1" x14ac:dyDescent="0.3">
      <c r="A1659" s="106" t="s">
        <v>2428</v>
      </c>
      <c r="B1659" s="200">
        <v>45240</v>
      </c>
      <c r="C1659" s="3">
        <v>387.39999389648398</v>
      </c>
      <c r="D1659" s="34">
        <v>384.11301596723399</v>
      </c>
    </row>
    <row r="1660" spans="1:4" hidden="1" x14ac:dyDescent="0.3">
      <c r="A1660" s="106" t="s">
        <v>2428</v>
      </c>
      <c r="B1660" s="200">
        <v>45243</v>
      </c>
      <c r="C1660" s="3">
        <v>404.45001220703102</v>
      </c>
      <c r="D1660" s="34">
        <v>387.49813272927599</v>
      </c>
    </row>
    <row r="1661" spans="1:4" hidden="1" x14ac:dyDescent="0.3">
      <c r="A1661" s="106" t="s">
        <v>2428</v>
      </c>
      <c r="B1661" s="200">
        <v>45245</v>
      </c>
      <c r="C1661" s="3">
        <v>407.39999389648398</v>
      </c>
      <c r="D1661" s="34">
        <v>404.630774964902</v>
      </c>
    </row>
    <row r="1662" spans="1:4" hidden="1" x14ac:dyDescent="0.3">
      <c r="A1662" s="106" t="s">
        <v>2428</v>
      </c>
      <c r="B1662" s="200">
        <v>45246</v>
      </c>
      <c r="C1662" s="3">
        <v>405.95001220703102</v>
      </c>
      <c r="D1662" s="34">
        <v>407.71056513994898</v>
      </c>
    </row>
    <row r="1663" spans="1:4" hidden="1" x14ac:dyDescent="0.3">
      <c r="A1663" s="106" t="s">
        <v>2428</v>
      </c>
      <c r="B1663" s="200">
        <v>45247</v>
      </c>
      <c r="C1663" s="3">
        <v>397.79998779296801</v>
      </c>
      <c r="D1663" s="34">
        <v>406.35292748336201</v>
      </c>
    </row>
    <row r="1664" spans="1:4" hidden="1" x14ac:dyDescent="0.3">
      <c r="A1664" s="106" t="s">
        <v>2428</v>
      </c>
      <c r="B1664" s="200">
        <v>45250</v>
      </c>
      <c r="C1664" s="3">
        <v>399.14999389648398</v>
      </c>
      <c r="D1664" s="34">
        <v>398.00294221726102</v>
      </c>
    </row>
    <row r="1665" spans="1:4" hidden="1" x14ac:dyDescent="0.3">
      <c r="A1665" s="106" t="s">
        <v>2428</v>
      </c>
      <c r="B1665" s="200">
        <v>45251</v>
      </c>
      <c r="C1665" s="3">
        <v>397.20001220703102</v>
      </c>
      <c r="D1665" s="34">
        <v>399.43119824121601</v>
      </c>
    </row>
    <row r="1666" spans="1:4" hidden="1" x14ac:dyDescent="0.3">
      <c r="A1666" s="106" t="s">
        <v>2428</v>
      </c>
      <c r="B1666" s="200">
        <v>45252</v>
      </c>
      <c r="C1666" s="3">
        <v>394.64999389648398</v>
      </c>
      <c r="D1666" s="34">
        <v>397.25445721781199</v>
      </c>
    </row>
    <row r="1667" spans="1:4" hidden="1" x14ac:dyDescent="0.3">
      <c r="A1667" s="106" t="s">
        <v>2428</v>
      </c>
      <c r="B1667" s="200">
        <v>45253</v>
      </c>
      <c r="C1667" s="3">
        <v>393.25</v>
      </c>
      <c r="D1667" s="34">
        <v>394.87653644089198</v>
      </c>
    </row>
    <row r="1668" spans="1:4" hidden="1" x14ac:dyDescent="0.3">
      <c r="A1668" s="106" t="s">
        <v>2428</v>
      </c>
      <c r="B1668" s="200">
        <v>45254</v>
      </c>
      <c r="C1668" s="3">
        <v>389.79998779296801</v>
      </c>
      <c r="D1668" s="34">
        <v>393.215267312788</v>
      </c>
    </row>
    <row r="1669" spans="1:4" hidden="1" x14ac:dyDescent="0.3">
      <c r="A1669" s="106" t="s">
        <v>2428</v>
      </c>
      <c r="B1669" s="200">
        <v>45258</v>
      </c>
      <c r="C1669" s="3">
        <v>396.100006103515</v>
      </c>
      <c r="D1669" s="34">
        <v>389.846801290222</v>
      </c>
    </row>
    <row r="1670" spans="1:4" hidden="1" x14ac:dyDescent="0.3">
      <c r="A1670" s="106" t="s">
        <v>2428</v>
      </c>
      <c r="B1670" s="200">
        <v>45259</v>
      </c>
      <c r="C1670" s="3">
        <v>402.75</v>
      </c>
      <c r="D1670" s="34">
        <v>396.02204004374602</v>
      </c>
    </row>
    <row r="1671" spans="1:4" hidden="1" x14ac:dyDescent="0.3">
      <c r="A1671" s="106" t="s">
        <v>2428</v>
      </c>
      <c r="B1671" s="200">
        <v>45260</v>
      </c>
      <c r="C1671" s="3">
        <v>403.04998779296801</v>
      </c>
      <c r="D1671" s="34">
        <v>402.937317305715</v>
      </c>
    </row>
    <row r="1672" spans="1:4" hidden="1" x14ac:dyDescent="0.3">
      <c r="A1672" s="106" t="s">
        <v>2428</v>
      </c>
      <c r="B1672" s="200">
        <v>45261</v>
      </c>
      <c r="C1672" s="3">
        <v>410.29998779296801</v>
      </c>
      <c r="D1672" s="34">
        <v>403.13551705272999</v>
      </c>
    </row>
    <row r="1673" spans="1:4" hidden="1" x14ac:dyDescent="0.3">
      <c r="A1673" s="106" t="s">
        <v>2428</v>
      </c>
      <c r="B1673" s="200">
        <v>45264</v>
      </c>
      <c r="C1673" s="3">
        <v>426.95001220703102</v>
      </c>
      <c r="D1673" s="34">
        <v>410.58674954879399</v>
      </c>
    </row>
    <row r="1674" spans="1:4" hidden="1" x14ac:dyDescent="0.3">
      <c r="A1674" s="106" t="s">
        <v>2428</v>
      </c>
      <c r="B1674" s="200">
        <v>45265</v>
      </c>
      <c r="C1674" s="3">
        <v>434.54998779296801</v>
      </c>
      <c r="D1674" s="34">
        <v>427.24275847182599</v>
      </c>
    </row>
    <row r="1675" spans="1:4" hidden="1" x14ac:dyDescent="0.3">
      <c r="A1675" s="106" t="s">
        <v>2428</v>
      </c>
      <c r="B1675" s="200">
        <v>45266</v>
      </c>
      <c r="C1675" s="3">
        <v>437.45001220703102</v>
      </c>
      <c r="D1675" s="34">
        <v>435.12567902652802</v>
      </c>
    </row>
    <row r="1676" spans="1:4" hidden="1" x14ac:dyDescent="0.3">
      <c r="A1676" s="106" t="s">
        <v>2428</v>
      </c>
      <c r="B1676" s="200">
        <v>45267</v>
      </c>
      <c r="C1676" s="3">
        <v>435.600006103515</v>
      </c>
      <c r="D1676" s="34">
        <v>438.06495164562898</v>
      </c>
    </row>
    <row r="1677" spans="1:4" hidden="1" x14ac:dyDescent="0.3">
      <c r="A1677" s="106" t="s">
        <v>2428</v>
      </c>
      <c r="B1677" s="200">
        <v>45268</v>
      </c>
      <c r="C1677" s="3">
        <v>438.54998779296801</v>
      </c>
      <c r="D1677" s="34">
        <v>436.21060923302502</v>
      </c>
    </row>
    <row r="1678" spans="1:4" hidden="1" x14ac:dyDescent="0.3">
      <c r="A1678" s="106" t="s">
        <v>2428</v>
      </c>
      <c r="B1678" s="200">
        <v>45271</v>
      </c>
      <c r="C1678" s="3">
        <v>446.70001220703102</v>
      </c>
      <c r="D1678" s="34">
        <v>439.03726019338899</v>
      </c>
    </row>
    <row r="1679" spans="1:4" hidden="1" x14ac:dyDescent="0.3">
      <c r="A1679" s="106" t="s">
        <v>2428</v>
      </c>
      <c r="B1679" s="200">
        <v>45272</v>
      </c>
      <c r="C1679" s="3">
        <v>444.54998779296801</v>
      </c>
      <c r="D1679" s="34">
        <v>447.38507924599901</v>
      </c>
    </row>
    <row r="1680" spans="1:4" hidden="1" x14ac:dyDescent="0.3">
      <c r="A1680" s="106" t="s">
        <v>2428</v>
      </c>
      <c r="B1680" s="200">
        <v>45273</v>
      </c>
      <c r="C1680" s="3">
        <v>449.25</v>
      </c>
      <c r="D1680" s="34">
        <v>445.06844133484998</v>
      </c>
    </row>
    <row r="1681" spans="1:4" hidden="1" x14ac:dyDescent="0.3">
      <c r="A1681" s="106" t="s">
        <v>2428</v>
      </c>
      <c r="B1681" s="200">
        <v>45274</v>
      </c>
      <c r="C1681" s="3">
        <v>448.20001220703102</v>
      </c>
      <c r="D1681" s="34">
        <v>449.93063790129798</v>
      </c>
    </row>
    <row r="1682" spans="1:4" hidden="1" x14ac:dyDescent="0.3">
      <c r="A1682" s="106" t="s">
        <v>2428</v>
      </c>
      <c r="B1682" s="200">
        <v>45275</v>
      </c>
      <c r="C1682" s="3">
        <v>449.14999389648398</v>
      </c>
      <c r="D1682" s="34">
        <v>448.66759545836402</v>
      </c>
    </row>
    <row r="1683" spans="1:4" hidden="1" x14ac:dyDescent="0.3">
      <c r="A1683" s="106" t="s">
        <v>2428</v>
      </c>
      <c r="B1683" s="200">
        <v>45278</v>
      </c>
      <c r="C1683" s="3">
        <v>441.79998779296801</v>
      </c>
      <c r="D1683" s="34">
        <v>449.76218556370497</v>
      </c>
    </row>
    <row r="1684" spans="1:4" hidden="1" x14ac:dyDescent="0.3">
      <c r="A1684" s="106" t="s">
        <v>2428</v>
      </c>
      <c r="B1684" s="200">
        <v>45279</v>
      </c>
      <c r="C1684" s="3">
        <v>445.95001220703102</v>
      </c>
      <c r="D1684" s="34">
        <v>442.07042537311798</v>
      </c>
    </row>
    <row r="1685" spans="1:4" hidden="1" x14ac:dyDescent="0.3">
      <c r="A1685" s="106" t="s">
        <v>2428</v>
      </c>
      <c r="B1685" s="200">
        <v>45280</v>
      </c>
      <c r="C1685" s="3">
        <v>425.95001220703102</v>
      </c>
      <c r="D1685" s="34">
        <v>446.31705836428898</v>
      </c>
    </row>
    <row r="1686" spans="1:4" hidden="1" x14ac:dyDescent="0.3">
      <c r="A1686" s="106" t="s">
        <v>2428</v>
      </c>
      <c r="B1686" s="200">
        <v>45281</v>
      </c>
      <c r="C1686" s="3">
        <v>431.95001220703102</v>
      </c>
      <c r="D1686" s="34">
        <v>426.11242145998602</v>
      </c>
    </row>
    <row r="1687" spans="1:4" hidden="1" x14ac:dyDescent="0.3">
      <c r="A1687" s="106" t="s">
        <v>2428</v>
      </c>
      <c r="B1687" s="200">
        <v>45282</v>
      </c>
      <c r="C1687" s="3">
        <v>426.04998779296801</v>
      </c>
      <c r="D1687" s="34">
        <v>431.700266706327</v>
      </c>
    </row>
    <row r="1688" spans="1:4" hidden="1" x14ac:dyDescent="0.3">
      <c r="A1688" s="106" t="s">
        <v>2428</v>
      </c>
      <c r="B1688" s="200">
        <v>45286</v>
      </c>
      <c r="C1688" s="3">
        <v>425.39999389648398</v>
      </c>
      <c r="D1688" s="34">
        <v>426.26085023093702</v>
      </c>
    </row>
    <row r="1689" spans="1:4" hidden="1" x14ac:dyDescent="0.3">
      <c r="A1689" s="106" t="s">
        <v>2428</v>
      </c>
      <c r="B1689" s="200">
        <v>45287</v>
      </c>
      <c r="C1689" s="3">
        <v>432.5</v>
      </c>
      <c r="D1689" s="34">
        <v>425.20917207390801</v>
      </c>
    </row>
    <row r="1690" spans="1:4" hidden="1" x14ac:dyDescent="0.3">
      <c r="A1690" s="106" t="s">
        <v>2428</v>
      </c>
      <c r="B1690" s="200">
        <v>45288</v>
      </c>
      <c r="C1690" s="3">
        <v>441.100006103515</v>
      </c>
      <c r="D1690" s="34">
        <v>432.53082618957001</v>
      </c>
    </row>
    <row r="1691" spans="1:4" hidden="1" x14ac:dyDescent="0.3">
      <c r="A1691" s="106" t="s">
        <v>2428</v>
      </c>
      <c r="B1691" s="200">
        <v>45289</v>
      </c>
      <c r="C1691" s="3">
        <v>437.5</v>
      </c>
      <c r="D1691" s="34">
        <v>441.35108689855701</v>
      </c>
    </row>
    <row r="1692" spans="1:4" hidden="1" x14ac:dyDescent="0.3">
      <c r="A1692" s="106" t="s">
        <v>2428</v>
      </c>
      <c r="B1692" s="200">
        <v>45292</v>
      </c>
      <c r="C1692" s="3">
        <v>442.39999389648398</v>
      </c>
      <c r="D1692" s="34">
        <v>437.76574642077901</v>
      </c>
    </row>
    <row r="1693" spans="1:4" hidden="1" x14ac:dyDescent="0.3">
      <c r="A1693" s="106" t="s">
        <v>2428</v>
      </c>
      <c r="B1693" s="200">
        <v>45293</v>
      </c>
      <c r="C1693" s="3">
        <v>443.95001220703102</v>
      </c>
      <c r="D1693" s="34">
        <v>442.47936048388402</v>
      </c>
    </row>
    <row r="1694" spans="1:4" hidden="1" x14ac:dyDescent="0.3">
      <c r="A1694" s="106" t="s">
        <v>2428</v>
      </c>
      <c r="B1694" s="200">
        <v>45294</v>
      </c>
      <c r="C1694" s="3">
        <v>458.25</v>
      </c>
      <c r="D1694" s="34">
        <v>444.24390583539201</v>
      </c>
    </row>
    <row r="1695" spans="1:4" hidden="1" x14ac:dyDescent="0.3">
      <c r="A1695" s="106" t="s">
        <v>2428</v>
      </c>
      <c r="B1695" s="200">
        <v>45295</v>
      </c>
      <c r="C1695" s="3">
        <v>465.29998779296801</v>
      </c>
      <c r="D1695" s="34">
        <v>458.42659813277697</v>
      </c>
    </row>
    <row r="1696" spans="1:4" hidden="1" x14ac:dyDescent="0.3">
      <c r="A1696" s="106" t="s">
        <v>2428</v>
      </c>
      <c r="B1696" s="200">
        <v>45296</v>
      </c>
      <c r="C1696" s="3">
        <v>461.95001220703102</v>
      </c>
      <c r="D1696" s="34">
        <v>465.98700488281401</v>
      </c>
    </row>
    <row r="1697" spans="1:4" hidden="1" x14ac:dyDescent="0.3">
      <c r="A1697" s="106" t="s">
        <v>2428</v>
      </c>
      <c r="B1697" s="200">
        <v>45299</v>
      </c>
      <c r="C1697" s="3">
        <v>450.5</v>
      </c>
      <c r="D1697" s="34">
        <v>462.325785044101</v>
      </c>
    </row>
    <row r="1698" spans="1:4" hidden="1" x14ac:dyDescent="0.3">
      <c r="A1698" s="106" t="s">
        <v>2428</v>
      </c>
      <c r="B1698" s="200">
        <v>45300</v>
      </c>
      <c r="C1698" s="3">
        <v>450.39999389648398</v>
      </c>
      <c r="D1698" s="34">
        <v>450.815366665471</v>
      </c>
    </row>
    <row r="1699" spans="1:4" hidden="1" x14ac:dyDescent="0.3">
      <c r="A1699" s="106" t="s">
        <v>2428</v>
      </c>
      <c r="B1699" s="200">
        <v>45301</v>
      </c>
      <c r="C1699" s="3">
        <v>448.75</v>
      </c>
      <c r="D1699" s="34">
        <v>450.42701401981498</v>
      </c>
    </row>
    <row r="1700" spans="1:4" hidden="1" x14ac:dyDescent="0.3">
      <c r="A1700" s="106" t="s">
        <v>2428</v>
      </c>
      <c r="B1700" s="200">
        <v>45302</v>
      </c>
      <c r="C1700" s="3">
        <v>454.5</v>
      </c>
      <c r="D1700" s="34">
        <v>449.03603875218403</v>
      </c>
    </row>
    <row r="1701" spans="1:4" hidden="1" x14ac:dyDescent="0.3">
      <c r="A1701" s="106" t="s">
        <v>2428</v>
      </c>
      <c r="B1701" s="200">
        <v>45303</v>
      </c>
      <c r="C1701" s="3">
        <v>462.25</v>
      </c>
      <c r="D1701" s="34">
        <v>454.56590284497901</v>
      </c>
    </row>
    <row r="1702" spans="1:4" hidden="1" x14ac:dyDescent="0.3">
      <c r="A1702" s="106" t="s">
        <v>2428</v>
      </c>
      <c r="B1702" s="200">
        <v>45306</v>
      </c>
      <c r="C1702" s="3">
        <v>465.39999389648398</v>
      </c>
      <c r="D1702" s="34">
        <v>462.69886228384797</v>
      </c>
    </row>
    <row r="1703" spans="1:4" hidden="1" x14ac:dyDescent="0.3">
      <c r="A1703" s="106" t="s">
        <v>2428</v>
      </c>
      <c r="B1703" s="200">
        <v>45307</v>
      </c>
      <c r="C1703" s="3">
        <v>464.95001220703102</v>
      </c>
      <c r="D1703" s="34">
        <v>465.69900654221402</v>
      </c>
    </row>
    <row r="1704" spans="1:4" hidden="1" x14ac:dyDescent="0.3">
      <c r="A1704" s="106" t="s">
        <v>2428</v>
      </c>
      <c r="B1704" s="200">
        <v>45308</v>
      </c>
      <c r="C1704" s="3">
        <v>456.79998779296801</v>
      </c>
      <c r="D1704" s="34">
        <v>465.336316136844</v>
      </c>
    </row>
    <row r="1705" spans="1:4" hidden="1" x14ac:dyDescent="0.3">
      <c r="A1705" s="106" t="s">
        <v>2428</v>
      </c>
      <c r="B1705" s="200">
        <v>45309</v>
      </c>
      <c r="C1705" s="3">
        <v>458.25</v>
      </c>
      <c r="D1705" s="34">
        <v>456.97986365185</v>
      </c>
    </row>
    <row r="1706" spans="1:4" hidden="1" x14ac:dyDescent="0.3">
      <c r="A1706" s="106" t="s">
        <v>2428</v>
      </c>
      <c r="B1706" s="200">
        <v>45310</v>
      </c>
      <c r="C1706" s="3">
        <v>466.64999389648398</v>
      </c>
      <c r="D1706" s="34">
        <v>458.43905689174102</v>
      </c>
    </row>
    <row r="1707" spans="1:4" hidden="1" x14ac:dyDescent="0.3">
      <c r="A1707" s="106" t="s">
        <v>2428</v>
      </c>
      <c r="B1707" s="200">
        <v>45314</v>
      </c>
      <c r="C1707" s="3">
        <v>455.89999389648398</v>
      </c>
      <c r="D1707" s="34">
        <v>466.89470765501397</v>
      </c>
    </row>
    <row r="1708" spans="1:4" hidden="1" x14ac:dyDescent="0.3">
      <c r="A1708" s="106" t="s">
        <v>2428</v>
      </c>
      <c r="B1708" s="200">
        <v>45315</v>
      </c>
      <c r="C1708" s="3">
        <v>454.29998779296801</v>
      </c>
      <c r="D1708" s="34">
        <v>456.12216346631999</v>
      </c>
    </row>
    <row r="1709" spans="1:4" hidden="1" x14ac:dyDescent="0.3">
      <c r="A1709" s="106" t="s">
        <v>2428</v>
      </c>
      <c r="B1709" s="200">
        <v>45316</v>
      </c>
      <c r="C1709" s="3">
        <v>465.29998779296801</v>
      </c>
      <c r="D1709" s="34">
        <v>454.26923391363698</v>
      </c>
    </row>
    <row r="1710" spans="1:4" hidden="1" x14ac:dyDescent="0.3">
      <c r="A1710" s="106" t="s">
        <v>2428</v>
      </c>
      <c r="B1710" s="200">
        <v>45320</v>
      </c>
      <c r="C1710" s="3">
        <v>474.54998779296801</v>
      </c>
      <c r="D1710" s="34">
        <v>465.57239975311302</v>
      </c>
    </row>
    <row r="1711" spans="1:4" hidden="1" x14ac:dyDescent="0.3">
      <c r="A1711" s="106" t="s">
        <v>2428</v>
      </c>
      <c r="B1711" s="200">
        <v>45321</v>
      </c>
      <c r="C1711" s="3">
        <v>477.350006103515</v>
      </c>
      <c r="D1711" s="34">
        <v>474.74289757924203</v>
      </c>
    </row>
    <row r="1712" spans="1:4" hidden="1" x14ac:dyDescent="0.3">
      <c r="A1712" s="106" t="s">
        <v>2428</v>
      </c>
      <c r="B1712" s="200">
        <v>45322</v>
      </c>
      <c r="C1712" s="3">
        <v>482</v>
      </c>
      <c r="D1712" s="34">
        <v>477.77244992972902</v>
      </c>
    </row>
    <row r="1713" spans="1:4" hidden="1" x14ac:dyDescent="0.3">
      <c r="A1713" s="106" t="s">
        <v>2428</v>
      </c>
      <c r="B1713" s="200">
        <v>45323</v>
      </c>
      <c r="C1713" s="3">
        <v>501.5</v>
      </c>
      <c r="D1713" s="34">
        <v>482.41387534928901</v>
      </c>
    </row>
    <row r="1714" spans="1:4" hidden="1" x14ac:dyDescent="0.3">
      <c r="A1714" s="106" t="s">
        <v>2428</v>
      </c>
      <c r="B1714" s="200">
        <v>45324</v>
      </c>
      <c r="C1714" s="3">
        <v>514.34997558593705</v>
      </c>
      <c r="D1714" s="34">
        <v>502.26778963894901</v>
      </c>
    </row>
    <row r="1715" spans="1:4" hidden="1" x14ac:dyDescent="0.3">
      <c r="A1715" s="106" t="s">
        <v>2428</v>
      </c>
      <c r="B1715" s="200">
        <v>45327</v>
      </c>
      <c r="C1715" s="3">
        <v>520.25</v>
      </c>
      <c r="D1715" s="34">
        <v>515.47088733009195</v>
      </c>
    </row>
    <row r="1716" spans="1:4" hidden="1" x14ac:dyDescent="0.3">
      <c r="A1716" s="106" t="s">
        <v>2428</v>
      </c>
      <c r="B1716" s="200">
        <v>45328</v>
      </c>
      <c r="C1716" s="3">
        <v>521.45001220703102</v>
      </c>
      <c r="D1716" s="34">
        <v>521.28177398152002</v>
      </c>
    </row>
    <row r="1717" spans="1:4" hidden="1" x14ac:dyDescent="0.3">
      <c r="A1717" s="106" t="s">
        <v>2428</v>
      </c>
      <c r="B1717" s="200">
        <v>45329</v>
      </c>
      <c r="C1717" s="3">
        <v>552.15002441406205</v>
      </c>
      <c r="D1717" s="34">
        <v>522.39515177961198</v>
      </c>
    </row>
    <row r="1718" spans="1:4" hidden="1" x14ac:dyDescent="0.3">
      <c r="A1718" s="106" t="s">
        <v>2428</v>
      </c>
      <c r="B1718" s="200">
        <v>45330</v>
      </c>
      <c r="C1718" s="3">
        <v>569.25</v>
      </c>
      <c r="D1718" s="34">
        <v>553.92619185717399</v>
      </c>
    </row>
    <row r="1719" spans="1:4" hidden="1" x14ac:dyDescent="0.3">
      <c r="A1719" s="106" t="s">
        <v>2428</v>
      </c>
      <c r="B1719" s="200">
        <v>45331</v>
      </c>
      <c r="C1719" s="3">
        <v>571</v>
      </c>
      <c r="D1719" s="34">
        <v>571.91521140559496</v>
      </c>
    </row>
    <row r="1720" spans="1:4" hidden="1" x14ac:dyDescent="0.3">
      <c r="A1720" s="106" t="s">
        <v>2428</v>
      </c>
      <c r="B1720" s="200">
        <v>45334</v>
      </c>
      <c r="C1720" s="3">
        <v>545.75</v>
      </c>
      <c r="D1720" s="34">
        <v>573.08551815161002</v>
      </c>
    </row>
    <row r="1721" spans="1:4" hidden="1" x14ac:dyDescent="0.3">
      <c r="A1721" s="106" t="s">
        <v>2428</v>
      </c>
      <c r="B1721" s="200">
        <v>45335</v>
      </c>
      <c r="C1721" s="3">
        <v>552.20001220703102</v>
      </c>
      <c r="D1721" s="34">
        <v>545.53554741616904</v>
      </c>
    </row>
    <row r="1722" spans="1:4" hidden="1" x14ac:dyDescent="0.3">
      <c r="A1722" s="106" t="s">
        <v>2428</v>
      </c>
      <c r="B1722" s="200">
        <v>45336</v>
      </c>
      <c r="C1722" s="3">
        <v>566.45001220703102</v>
      </c>
      <c r="D1722" s="34">
        <v>551.29307694110798</v>
      </c>
    </row>
    <row r="1723" spans="1:4" hidden="1" x14ac:dyDescent="0.3">
      <c r="A1723" s="106" t="s">
        <v>2428</v>
      </c>
      <c r="B1723" s="200">
        <v>45337</v>
      </c>
      <c r="C1723" s="3">
        <v>587.04998779296795</v>
      </c>
      <c r="D1723" s="34">
        <v>565.08794658415604</v>
      </c>
    </row>
    <row r="1724" spans="1:4" hidden="1" x14ac:dyDescent="0.3">
      <c r="A1724" s="106" t="s">
        <v>2428</v>
      </c>
      <c r="B1724" s="200">
        <v>45338</v>
      </c>
      <c r="C1724" s="3">
        <v>585.84997558593705</v>
      </c>
      <c r="D1724" s="34">
        <v>589.45141756314695</v>
      </c>
    </row>
    <row r="1725" spans="1:4" hidden="1" x14ac:dyDescent="0.3">
      <c r="A1725" s="106" t="s">
        <v>2428</v>
      </c>
      <c r="B1725" s="200">
        <v>45341</v>
      </c>
      <c r="C1725" s="3">
        <v>572.84997558593705</v>
      </c>
      <c r="D1725" s="34">
        <v>587.55965072217998</v>
      </c>
    </row>
    <row r="1726" spans="1:4" hidden="1" x14ac:dyDescent="0.3">
      <c r="A1726" s="106" t="s">
        <v>2428</v>
      </c>
      <c r="B1726" s="200">
        <v>45342</v>
      </c>
      <c r="C1726" s="3">
        <v>569</v>
      </c>
      <c r="D1726" s="34">
        <v>572.26201369484897</v>
      </c>
    </row>
    <row r="1727" spans="1:4" hidden="1" x14ac:dyDescent="0.3">
      <c r="A1727" s="106" t="s">
        <v>2428</v>
      </c>
      <c r="B1727" s="200">
        <v>45343</v>
      </c>
      <c r="C1727" s="3">
        <v>567.34997558593705</v>
      </c>
      <c r="D1727" s="34">
        <v>570.28684777123499</v>
      </c>
    </row>
    <row r="1728" spans="1:4" hidden="1" x14ac:dyDescent="0.3">
      <c r="A1728" s="106" t="s">
        <v>2428</v>
      </c>
      <c r="B1728" s="200">
        <v>45344</v>
      </c>
      <c r="C1728" s="3">
        <v>582.20001220703102</v>
      </c>
      <c r="D1728" s="34">
        <v>567.33024564624202</v>
      </c>
    </row>
    <row r="1729" spans="1:4" hidden="1" x14ac:dyDescent="0.3">
      <c r="A1729" s="106" t="s">
        <v>2428</v>
      </c>
      <c r="B1729" s="200">
        <v>45345</v>
      </c>
      <c r="C1729" s="3">
        <v>580.45001220703102</v>
      </c>
      <c r="D1729" s="34">
        <v>581.44617602692495</v>
      </c>
    </row>
    <row r="1730" spans="1:4" hidden="1" x14ac:dyDescent="0.3">
      <c r="A1730" s="111" t="s">
        <v>2428</v>
      </c>
      <c r="B1730" s="201">
        <v>45348</v>
      </c>
      <c r="C1730" s="198">
        <v>573.09997558593705</v>
      </c>
      <c r="D1730" s="199">
        <v>580.54504311590301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1B95D-C8B1-40F6-872B-2BC92781DEE5}">
  <dimension ref="A1:D245"/>
  <sheetViews>
    <sheetView topLeftCell="A211" zoomScaleNormal="100" workbookViewId="0">
      <selection activeCell="H1" sqref="H1"/>
    </sheetView>
  </sheetViews>
  <sheetFormatPr defaultRowHeight="14.4" x14ac:dyDescent="0.3"/>
  <cols>
    <col min="2" max="2" width="10.33203125" bestFit="1" customWidth="1"/>
  </cols>
  <sheetData>
    <row r="1" spans="1:4" x14ac:dyDescent="0.3">
      <c r="B1" t="s">
        <v>74</v>
      </c>
      <c r="C1" t="s">
        <v>2426</v>
      </c>
      <c r="D1" t="s">
        <v>2427</v>
      </c>
    </row>
    <row r="2" spans="1:4" x14ac:dyDescent="0.3">
      <c r="A2">
        <v>976</v>
      </c>
      <c r="B2" s="194">
        <v>44981</v>
      </c>
      <c r="C2">
        <v>3617.5500489999999</v>
      </c>
      <c r="D2">
        <v>3649.7709500000001</v>
      </c>
    </row>
    <row r="3" spans="1:4" x14ac:dyDescent="0.3">
      <c r="A3">
        <v>977</v>
      </c>
      <c r="B3" s="194">
        <v>44984</v>
      </c>
      <c r="C3">
        <v>3643.9499510000001</v>
      </c>
      <c r="D3">
        <v>3617.5217499999999</v>
      </c>
    </row>
    <row r="4" spans="1:4" x14ac:dyDescent="0.3">
      <c r="A4">
        <v>978</v>
      </c>
      <c r="B4" s="194">
        <v>44985</v>
      </c>
      <c r="C4">
        <v>3658.3500979999999</v>
      </c>
      <c r="D4">
        <v>3643.9659059999999</v>
      </c>
    </row>
    <row r="5" spans="1:4" x14ac:dyDescent="0.3">
      <c r="A5">
        <v>979</v>
      </c>
      <c r="B5" s="194">
        <v>44986</v>
      </c>
      <c r="C5">
        <v>3767.1999510000001</v>
      </c>
      <c r="D5">
        <v>3658.3605539999999</v>
      </c>
    </row>
    <row r="6" spans="1:4" x14ac:dyDescent="0.3">
      <c r="A6">
        <v>980</v>
      </c>
      <c r="B6" s="194">
        <v>44987</v>
      </c>
      <c r="C6">
        <v>3766.75</v>
      </c>
      <c r="D6">
        <v>3767.3339110000002</v>
      </c>
    </row>
    <row r="7" spans="1:4" x14ac:dyDescent="0.3">
      <c r="A7">
        <v>981</v>
      </c>
      <c r="B7" s="194">
        <v>44988</v>
      </c>
      <c r="C7">
        <v>3970.1499020000001</v>
      </c>
      <c r="D7">
        <v>3766.7493770000001</v>
      </c>
    </row>
    <row r="8" spans="1:4" x14ac:dyDescent="0.3">
      <c r="A8">
        <v>982</v>
      </c>
      <c r="B8" s="194">
        <v>44991</v>
      </c>
      <c r="C8">
        <v>3961.1999510000001</v>
      </c>
      <c r="D8">
        <v>3973.9138979999998</v>
      </c>
    </row>
    <row r="9" spans="1:4" x14ac:dyDescent="0.3">
      <c r="A9">
        <v>983</v>
      </c>
      <c r="B9" s="194">
        <v>44993</v>
      </c>
      <c r="C9">
        <v>3988.6999510000001</v>
      </c>
      <c r="D9">
        <v>3964.3460030000001</v>
      </c>
    </row>
    <row r="10" spans="1:4" x14ac:dyDescent="0.3">
      <c r="A10">
        <v>984</v>
      </c>
      <c r="B10" s="194">
        <v>44994</v>
      </c>
      <c r="C10">
        <v>3943.5</v>
      </c>
      <c r="D10">
        <v>3992.227124</v>
      </c>
    </row>
    <row r="11" spans="1:4" x14ac:dyDescent="0.3">
      <c r="A11">
        <v>985</v>
      </c>
      <c r="B11" s="194">
        <v>44995</v>
      </c>
      <c r="C11">
        <v>3857.1000979999999</v>
      </c>
      <c r="D11">
        <v>3945.6043460000001</v>
      </c>
    </row>
    <row r="12" spans="1:4" x14ac:dyDescent="0.3">
      <c r="A12">
        <v>986</v>
      </c>
      <c r="B12" s="194">
        <v>44998</v>
      </c>
      <c r="C12">
        <v>3746.5500489999999</v>
      </c>
      <c r="D12">
        <v>3857.1711850000002</v>
      </c>
    </row>
    <row r="13" spans="1:4" x14ac:dyDescent="0.3">
      <c r="A13">
        <v>987</v>
      </c>
      <c r="B13" s="194">
        <v>44999</v>
      </c>
      <c r="C13">
        <v>3675.4499510000001</v>
      </c>
      <c r="D13">
        <v>3744.4217990000002</v>
      </c>
    </row>
    <row r="14" spans="1:4" x14ac:dyDescent="0.3">
      <c r="A14">
        <v>988</v>
      </c>
      <c r="B14" s="194">
        <v>45000</v>
      </c>
      <c r="C14">
        <v>3630.9499510000001</v>
      </c>
      <c r="D14">
        <v>3672.0635849999999</v>
      </c>
    </row>
    <row r="15" spans="1:4" x14ac:dyDescent="0.3">
      <c r="A15">
        <v>989</v>
      </c>
      <c r="B15" s="194">
        <v>45001</v>
      </c>
      <c r="C15">
        <v>3651.5</v>
      </c>
      <c r="D15">
        <v>3626.9089479999998</v>
      </c>
    </row>
    <row r="16" spans="1:4" x14ac:dyDescent="0.3">
      <c r="A16">
        <v>990</v>
      </c>
      <c r="B16" s="194">
        <v>45002</v>
      </c>
      <c r="C16">
        <v>3681.9499510000001</v>
      </c>
      <c r="D16">
        <v>3648.2588409999998</v>
      </c>
    </row>
    <row r="17" spans="1:4" x14ac:dyDescent="0.3">
      <c r="A17">
        <v>991</v>
      </c>
      <c r="B17" s="194">
        <v>45005</v>
      </c>
      <c r="C17">
        <v>3618.0500489999999</v>
      </c>
      <c r="D17">
        <v>3679.6246030000002</v>
      </c>
    </row>
    <row r="18" spans="1:4" x14ac:dyDescent="0.3">
      <c r="A18">
        <v>992</v>
      </c>
      <c r="B18" s="194">
        <v>45006</v>
      </c>
      <c r="C18">
        <v>3677.6499020000001</v>
      </c>
      <c r="D18">
        <v>3614.6111070000002</v>
      </c>
    </row>
    <row r="19" spans="1:4" x14ac:dyDescent="0.3">
      <c r="A19">
        <v>993</v>
      </c>
      <c r="B19" s="194">
        <v>45007</v>
      </c>
      <c r="C19">
        <v>3708.3000489999999</v>
      </c>
      <c r="D19">
        <v>3675.7393860000002</v>
      </c>
    </row>
    <row r="20" spans="1:4" x14ac:dyDescent="0.3">
      <c r="A20">
        <v>994</v>
      </c>
      <c r="B20" s="194">
        <v>45008</v>
      </c>
      <c r="C20">
        <v>3643.6000979999999</v>
      </c>
      <c r="D20">
        <v>3707.166506</v>
      </c>
    </row>
    <row r="21" spans="1:4" x14ac:dyDescent="0.3">
      <c r="A21">
        <v>995</v>
      </c>
      <c r="B21" s="194">
        <v>45009</v>
      </c>
      <c r="C21">
        <v>3565.6499020000001</v>
      </c>
      <c r="D21">
        <v>3641.2760159999998</v>
      </c>
    </row>
    <row r="22" spans="1:4" x14ac:dyDescent="0.3">
      <c r="A22">
        <v>996</v>
      </c>
      <c r="B22" s="194">
        <v>45012</v>
      </c>
      <c r="C22">
        <v>3574.8999020000001</v>
      </c>
      <c r="D22">
        <v>3561.9384540000001</v>
      </c>
    </row>
    <row r="23" spans="1:4" x14ac:dyDescent="0.3">
      <c r="A23">
        <v>997</v>
      </c>
      <c r="B23" s="194">
        <v>45013</v>
      </c>
      <c r="C23">
        <v>3567.3500979999999</v>
      </c>
      <c r="D23">
        <v>3571.6985410000002</v>
      </c>
    </row>
    <row r="24" spans="1:4" x14ac:dyDescent="0.3">
      <c r="A24">
        <v>998</v>
      </c>
      <c r="B24" s="194">
        <v>45014</v>
      </c>
      <c r="C24">
        <v>3682.1999510000001</v>
      </c>
      <c r="D24">
        <v>3564.264815</v>
      </c>
    </row>
    <row r="25" spans="1:4" x14ac:dyDescent="0.3">
      <c r="A25">
        <v>999</v>
      </c>
      <c r="B25" s="194">
        <v>45016</v>
      </c>
      <c r="C25">
        <v>3716.1499020000001</v>
      </c>
      <c r="D25">
        <v>3681.6722920000002</v>
      </c>
    </row>
    <row r="26" spans="1:4" x14ac:dyDescent="0.3">
      <c r="A26">
        <v>1000</v>
      </c>
      <c r="B26" s="194">
        <v>45019</v>
      </c>
      <c r="C26">
        <v>3755.5</v>
      </c>
      <c r="D26">
        <v>3716.3406289999998</v>
      </c>
    </row>
    <row r="27" spans="1:4" x14ac:dyDescent="0.3">
      <c r="A27">
        <v>1001</v>
      </c>
      <c r="B27" s="194">
        <v>45021</v>
      </c>
      <c r="C27">
        <v>3725.6999510000001</v>
      </c>
      <c r="D27">
        <v>3756.468844</v>
      </c>
    </row>
    <row r="28" spans="1:4" x14ac:dyDescent="0.3">
      <c r="A28">
        <v>1002</v>
      </c>
      <c r="B28" s="194">
        <v>45022</v>
      </c>
      <c r="C28">
        <v>3738</v>
      </c>
      <c r="D28">
        <v>3725.9781859999998</v>
      </c>
    </row>
    <row r="29" spans="1:4" x14ac:dyDescent="0.3">
      <c r="A29">
        <v>1003</v>
      </c>
      <c r="B29" s="194">
        <v>45026</v>
      </c>
      <c r="C29">
        <v>3714.5</v>
      </c>
      <c r="D29">
        <v>3738.4972950000001</v>
      </c>
    </row>
    <row r="30" spans="1:4" x14ac:dyDescent="0.3">
      <c r="A30">
        <v>1004</v>
      </c>
      <c r="B30" s="194">
        <v>45027</v>
      </c>
      <c r="C30">
        <v>3774.3500979999999</v>
      </c>
      <c r="D30">
        <v>3714.4951500000002</v>
      </c>
    </row>
    <row r="31" spans="1:4" x14ac:dyDescent="0.3">
      <c r="A31">
        <v>1005</v>
      </c>
      <c r="B31" s="194">
        <v>45028</v>
      </c>
      <c r="C31">
        <v>3750.25</v>
      </c>
      <c r="D31">
        <v>3775.5122820000001</v>
      </c>
    </row>
    <row r="32" spans="1:4" x14ac:dyDescent="0.3">
      <c r="A32">
        <v>1006</v>
      </c>
      <c r="B32" s="194">
        <v>45029</v>
      </c>
      <c r="C32">
        <v>3804.75</v>
      </c>
      <c r="D32">
        <v>3750.8347720000002</v>
      </c>
    </row>
    <row r="33" spans="1:4" x14ac:dyDescent="0.3">
      <c r="A33">
        <v>1007</v>
      </c>
      <c r="B33" s="194">
        <v>45033</v>
      </c>
      <c r="C33">
        <v>3923.8999020000001</v>
      </c>
      <c r="D33">
        <v>3806.3508870000001</v>
      </c>
    </row>
    <row r="34" spans="1:4" x14ac:dyDescent="0.3">
      <c r="A34">
        <v>1008</v>
      </c>
      <c r="B34" s="194">
        <v>45034</v>
      </c>
      <c r="C34">
        <v>3953.5500489999999</v>
      </c>
      <c r="D34">
        <v>3927.8390140000001</v>
      </c>
    </row>
    <row r="35" spans="1:4" x14ac:dyDescent="0.3">
      <c r="A35">
        <v>1009</v>
      </c>
      <c r="B35" s="194">
        <v>45035</v>
      </c>
      <c r="C35">
        <v>3920.1999510000001</v>
      </c>
      <c r="D35">
        <v>3957.7981329999998</v>
      </c>
    </row>
    <row r="36" spans="1:4" x14ac:dyDescent="0.3">
      <c r="A36">
        <v>1010</v>
      </c>
      <c r="B36" s="194">
        <v>45036</v>
      </c>
      <c r="C36">
        <v>3916</v>
      </c>
      <c r="D36">
        <v>3923.299242</v>
      </c>
    </row>
    <row r="37" spans="1:4" x14ac:dyDescent="0.3">
      <c r="A37">
        <v>1011</v>
      </c>
      <c r="B37" s="194">
        <v>45037</v>
      </c>
      <c r="C37">
        <v>3883</v>
      </c>
      <c r="D37">
        <v>3918.7249940000002</v>
      </c>
    </row>
    <row r="38" spans="1:4" x14ac:dyDescent="0.3">
      <c r="A38">
        <v>1012</v>
      </c>
      <c r="B38" s="194">
        <v>45040</v>
      </c>
      <c r="C38">
        <v>3984.1999510000001</v>
      </c>
      <c r="D38">
        <v>3884.8033329999998</v>
      </c>
    </row>
    <row r="39" spans="1:4" x14ac:dyDescent="0.3">
      <c r="A39">
        <v>1013</v>
      </c>
      <c r="B39" s="194">
        <v>45041</v>
      </c>
      <c r="C39">
        <v>4036.3500979999999</v>
      </c>
      <c r="D39">
        <v>3987.898326</v>
      </c>
    </row>
    <row r="40" spans="1:4" x14ac:dyDescent="0.3">
      <c r="A40">
        <v>1014</v>
      </c>
      <c r="B40" s="194">
        <v>45042</v>
      </c>
      <c r="C40">
        <v>4057.4499510000001</v>
      </c>
      <c r="D40">
        <v>4040.8553630000001</v>
      </c>
    </row>
    <row r="41" spans="1:4" x14ac:dyDescent="0.3">
      <c r="A41">
        <v>1015</v>
      </c>
      <c r="B41" s="194">
        <v>45043</v>
      </c>
      <c r="C41">
        <v>4068</v>
      </c>
      <c r="D41">
        <v>4062.0145400000001</v>
      </c>
    </row>
    <row r="42" spans="1:4" x14ac:dyDescent="0.3">
      <c r="A42">
        <v>1016</v>
      </c>
      <c r="B42" s="194">
        <v>45044</v>
      </c>
      <c r="C42">
        <v>4167.6499020000001</v>
      </c>
      <c r="D42">
        <v>4072.3764729999998</v>
      </c>
    </row>
    <row r="43" spans="1:4" x14ac:dyDescent="0.3">
      <c r="A43">
        <v>1017</v>
      </c>
      <c r="B43" s="194">
        <v>45048</v>
      </c>
      <c r="C43">
        <v>4184.1000979999999</v>
      </c>
      <c r="D43">
        <v>4173.9587430000001</v>
      </c>
    </row>
    <row r="44" spans="1:4" x14ac:dyDescent="0.3">
      <c r="A44">
        <v>1018</v>
      </c>
      <c r="B44" s="194">
        <v>45049</v>
      </c>
      <c r="C44">
        <v>4143.2001950000003</v>
      </c>
      <c r="D44">
        <v>4190.2208810000002</v>
      </c>
    </row>
    <row r="45" spans="1:4" x14ac:dyDescent="0.3">
      <c r="A45">
        <v>1019</v>
      </c>
      <c r="B45" s="194">
        <v>45050</v>
      </c>
      <c r="C45">
        <v>4194.3500979999999</v>
      </c>
      <c r="D45">
        <v>4147.7346699999998</v>
      </c>
    </row>
    <row r="46" spans="1:4" x14ac:dyDescent="0.3">
      <c r="A46">
        <v>1020</v>
      </c>
      <c r="B46" s="194">
        <v>45051</v>
      </c>
      <c r="C46">
        <v>4153.6000979999999</v>
      </c>
      <c r="D46">
        <v>4199.6602130000001</v>
      </c>
    </row>
    <row r="47" spans="1:4" x14ac:dyDescent="0.3">
      <c r="A47">
        <v>1021</v>
      </c>
      <c r="B47" s="194">
        <v>45054</v>
      </c>
      <c r="C47">
        <v>4115.1000979999999</v>
      </c>
      <c r="D47">
        <v>4157.4471489999996</v>
      </c>
    </row>
    <row r="48" spans="1:4" x14ac:dyDescent="0.3">
      <c r="A48">
        <v>1022</v>
      </c>
      <c r="B48" s="194">
        <v>45055</v>
      </c>
      <c r="C48">
        <v>4001.8000489999999</v>
      </c>
      <c r="D48">
        <v>4117.7180330000001</v>
      </c>
    </row>
    <row r="49" spans="1:4" x14ac:dyDescent="0.3">
      <c r="A49">
        <v>1023</v>
      </c>
      <c r="B49" s="194">
        <v>45056</v>
      </c>
      <c r="C49">
        <v>3959.3000489999999</v>
      </c>
      <c r="D49">
        <v>4001.6740869999999</v>
      </c>
    </row>
    <row r="50" spans="1:4" x14ac:dyDescent="0.3">
      <c r="A50">
        <v>1024</v>
      </c>
      <c r="B50" s="194">
        <v>45057</v>
      </c>
      <c r="C50">
        <v>3967.6000979999999</v>
      </c>
      <c r="D50">
        <v>3958.1888650000001</v>
      </c>
    </row>
    <row r="51" spans="1:4" x14ac:dyDescent="0.3">
      <c r="A51">
        <v>1025</v>
      </c>
      <c r="B51" s="194">
        <v>45058</v>
      </c>
      <c r="C51">
        <v>3975.8999020000001</v>
      </c>
      <c r="D51">
        <v>3966.8096820000001</v>
      </c>
    </row>
    <row r="52" spans="1:4" x14ac:dyDescent="0.3">
      <c r="A52">
        <v>1026</v>
      </c>
      <c r="B52" s="194">
        <v>45061</v>
      </c>
      <c r="C52">
        <v>4020.8000489999999</v>
      </c>
      <c r="D52">
        <v>3975.376624</v>
      </c>
    </row>
    <row r="53" spans="1:4" x14ac:dyDescent="0.3">
      <c r="A53">
        <v>1027</v>
      </c>
      <c r="B53" s="194">
        <v>45062</v>
      </c>
      <c r="C53">
        <v>4049.6999510000001</v>
      </c>
      <c r="D53">
        <v>4021.3030899999999</v>
      </c>
    </row>
    <row r="54" spans="1:4" x14ac:dyDescent="0.3">
      <c r="A54">
        <v>1028</v>
      </c>
      <c r="B54" s="194">
        <v>45063</v>
      </c>
      <c r="C54">
        <v>4035.8000489999999</v>
      </c>
      <c r="D54">
        <v>4050.7635620000001</v>
      </c>
    </row>
    <row r="55" spans="1:4" x14ac:dyDescent="0.3">
      <c r="A55">
        <v>1029</v>
      </c>
      <c r="B55" s="194">
        <v>45064</v>
      </c>
      <c r="C55">
        <v>3959.1499020000001</v>
      </c>
      <c r="D55">
        <v>4036.4702269999998</v>
      </c>
    </row>
    <row r="56" spans="1:4" x14ac:dyDescent="0.3">
      <c r="A56">
        <v>1030</v>
      </c>
      <c r="B56" s="194">
        <v>45065</v>
      </c>
      <c r="C56">
        <v>3971.5500489999999</v>
      </c>
      <c r="D56">
        <v>3958.1407509999999</v>
      </c>
    </row>
    <row r="57" spans="1:4" x14ac:dyDescent="0.3">
      <c r="A57">
        <v>1031</v>
      </c>
      <c r="B57" s="194">
        <v>45068</v>
      </c>
      <c r="C57">
        <v>3991.5500489999999</v>
      </c>
      <c r="D57">
        <v>3970.9066379999999</v>
      </c>
    </row>
    <row r="58" spans="1:4" x14ac:dyDescent="0.3">
      <c r="A58">
        <v>1032</v>
      </c>
      <c r="B58" s="194">
        <v>45069</v>
      </c>
      <c r="C58">
        <v>4007.8000489999999</v>
      </c>
      <c r="D58">
        <v>3991.3898180000001</v>
      </c>
    </row>
    <row r="59" spans="1:4" x14ac:dyDescent="0.3">
      <c r="A59">
        <v>1033</v>
      </c>
      <c r="B59" s="194">
        <v>45070</v>
      </c>
      <c r="C59">
        <v>3987.3000489999999</v>
      </c>
      <c r="D59">
        <v>4007.992025</v>
      </c>
    </row>
    <row r="60" spans="1:4" x14ac:dyDescent="0.3">
      <c r="A60">
        <v>1034</v>
      </c>
      <c r="B60" s="194">
        <v>45071</v>
      </c>
      <c r="C60">
        <v>3969.25</v>
      </c>
      <c r="D60">
        <v>3987.0505629999998</v>
      </c>
    </row>
    <row r="61" spans="1:4" x14ac:dyDescent="0.3">
      <c r="A61">
        <v>1035</v>
      </c>
      <c r="B61" s="194">
        <v>45072</v>
      </c>
      <c r="C61">
        <v>4017.1999510000001</v>
      </c>
      <c r="D61">
        <v>3968.6503950000001</v>
      </c>
    </row>
    <row r="62" spans="1:4" x14ac:dyDescent="0.3">
      <c r="A62">
        <v>1036</v>
      </c>
      <c r="B62" s="194">
        <v>45075</v>
      </c>
      <c r="C62">
        <v>4040.6499020000001</v>
      </c>
      <c r="D62">
        <v>4017.6462999999999</v>
      </c>
    </row>
    <row r="63" spans="1:4" x14ac:dyDescent="0.3">
      <c r="A63">
        <v>1037</v>
      </c>
      <c r="B63" s="194">
        <v>45076</v>
      </c>
      <c r="C63">
        <v>4039.4499510000001</v>
      </c>
      <c r="D63">
        <v>4041.5318510000002</v>
      </c>
    </row>
    <row r="64" spans="1:4" x14ac:dyDescent="0.3">
      <c r="A64">
        <v>1038</v>
      </c>
      <c r="B64" s="194">
        <v>45077</v>
      </c>
      <c r="C64">
        <v>4029.6999510000001</v>
      </c>
      <c r="D64">
        <v>4040.2229459999999</v>
      </c>
    </row>
    <row r="65" spans="1:4" x14ac:dyDescent="0.3">
      <c r="A65">
        <v>1039</v>
      </c>
      <c r="B65" s="194">
        <v>45078</v>
      </c>
      <c r="C65">
        <v>4053.6000979999999</v>
      </c>
      <c r="D65">
        <v>4030.2</v>
      </c>
    </row>
    <row r="66" spans="1:4" x14ac:dyDescent="0.3">
      <c r="A66">
        <v>1040</v>
      </c>
      <c r="B66" s="194">
        <v>45079</v>
      </c>
      <c r="C66">
        <v>4093.1999510000001</v>
      </c>
      <c r="D66">
        <v>4054.539624</v>
      </c>
    </row>
    <row r="67" spans="1:4" x14ac:dyDescent="0.3">
      <c r="A67">
        <v>1041</v>
      </c>
      <c r="B67" s="194">
        <v>45082</v>
      </c>
      <c r="C67">
        <v>4075.3999020000001</v>
      </c>
      <c r="D67">
        <v>4094.8610469999999</v>
      </c>
    </row>
    <row r="68" spans="1:4" x14ac:dyDescent="0.3">
      <c r="A68">
        <v>1042</v>
      </c>
      <c r="B68" s="194">
        <v>45083</v>
      </c>
      <c r="C68">
        <v>4067.4499510000001</v>
      </c>
      <c r="D68">
        <v>4076.5356879999999</v>
      </c>
    </row>
    <row r="69" spans="1:4" x14ac:dyDescent="0.3">
      <c r="A69">
        <v>1043</v>
      </c>
      <c r="B69" s="194">
        <v>45084</v>
      </c>
      <c r="C69">
        <v>4096.8999020000001</v>
      </c>
      <c r="D69">
        <v>4068.3148590000001</v>
      </c>
    </row>
    <row r="70" spans="1:4" x14ac:dyDescent="0.3">
      <c r="A70">
        <v>1044</v>
      </c>
      <c r="B70" s="194">
        <v>45085</v>
      </c>
      <c r="C70">
        <v>4084.8000489999999</v>
      </c>
      <c r="D70">
        <v>4098.2841159999998</v>
      </c>
    </row>
    <row r="71" spans="1:4" x14ac:dyDescent="0.3">
      <c r="A71">
        <v>1045</v>
      </c>
      <c r="B71" s="194">
        <v>45086</v>
      </c>
      <c r="C71">
        <v>4035.3000489999999</v>
      </c>
      <c r="D71">
        <v>4085.8044249999998</v>
      </c>
    </row>
    <row r="72" spans="1:4" x14ac:dyDescent="0.3">
      <c r="A72">
        <v>1046</v>
      </c>
      <c r="B72" s="194">
        <v>45089</v>
      </c>
      <c r="C72">
        <v>4054.6000979999999</v>
      </c>
      <c r="D72">
        <v>4035.2013029999998</v>
      </c>
    </row>
    <row r="73" spans="1:4" x14ac:dyDescent="0.3">
      <c r="A73">
        <v>1047</v>
      </c>
      <c r="B73" s="194">
        <v>45090</v>
      </c>
      <c r="C73">
        <v>4062.9499510000001</v>
      </c>
      <c r="D73">
        <v>4054.9034620000002</v>
      </c>
    </row>
    <row r="74" spans="1:4" x14ac:dyDescent="0.3">
      <c r="A74">
        <v>1048</v>
      </c>
      <c r="B74" s="194">
        <v>45091</v>
      </c>
      <c r="C74">
        <v>4064.3000489999999</v>
      </c>
      <c r="D74">
        <v>4063.3936010000002</v>
      </c>
    </row>
    <row r="75" spans="1:4" x14ac:dyDescent="0.3">
      <c r="A75">
        <v>1049</v>
      </c>
      <c r="B75" s="194">
        <v>45092</v>
      </c>
      <c r="C75">
        <v>3983.5500489999999</v>
      </c>
      <c r="D75">
        <v>4064.7288199999998</v>
      </c>
    </row>
    <row r="76" spans="1:4" x14ac:dyDescent="0.3">
      <c r="A76">
        <v>1050</v>
      </c>
      <c r="B76" s="194">
        <v>45093</v>
      </c>
      <c r="C76">
        <v>4041.5500489999999</v>
      </c>
      <c r="D76">
        <v>3982.302882</v>
      </c>
    </row>
    <row r="77" spans="1:4" x14ac:dyDescent="0.3">
      <c r="A77">
        <v>1051</v>
      </c>
      <c r="B77" s="194">
        <v>45096</v>
      </c>
      <c r="C77">
        <v>4080.3500979999999</v>
      </c>
      <c r="D77">
        <v>4041.6006430000002</v>
      </c>
    </row>
    <row r="78" spans="1:4" x14ac:dyDescent="0.3">
      <c r="A78">
        <v>1052</v>
      </c>
      <c r="B78" s="194">
        <v>45097</v>
      </c>
      <c r="C78">
        <v>4090.6000979999999</v>
      </c>
      <c r="D78">
        <v>4081.1660870000001</v>
      </c>
    </row>
    <row r="79" spans="1:4" x14ac:dyDescent="0.3">
      <c r="A79">
        <v>1053</v>
      </c>
      <c r="B79" s="194">
        <v>45098</v>
      </c>
      <c r="C79">
        <v>4108.5498049999997</v>
      </c>
      <c r="D79">
        <v>4091.543189</v>
      </c>
    </row>
    <row r="80" spans="1:4" x14ac:dyDescent="0.3">
      <c r="A80">
        <v>1054</v>
      </c>
      <c r="B80" s="194">
        <v>45099</v>
      </c>
      <c r="C80">
        <v>4040.1000979999999</v>
      </c>
      <c r="D80">
        <v>4109.7623890000004</v>
      </c>
    </row>
    <row r="81" spans="1:4" x14ac:dyDescent="0.3">
      <c r="A81">
        <v>1055</v>
      </c>
      <c r="B81" s="194">
        <v>45100</v>
      </c>
      <c r="C81">
        <v>3992.25</v>
      </c>
      <c r="D81">
        <v>4039.8433359999999</v>
      </c>
    </row>
    <row r="82" spans="1:4" x14ac:dyDescent="0.3">
      <c r="A82">
        <v>1056</v>
      </c>
      <c r="B82" s="194">
        <v>45103</v>
      </c>
      <c r="C82">
        <v>3984.8999020000001</v>
      </c>
      <c r="D82">
        <v>3991.0666299999998</v>
      </c>
    </row>
    <row r="83" spans="1:4" x14ac:dyDescent="0.3">
      <c r="A83">
        <v>1057</v>
      </c>
      <c r="B83" s="194">
        <v>45104</v>
      </c>
      <c r="C83">
        <v>4025.6999510000001</v>
      </c>
      <c r="D83">
        <v>3983.6805850000001</v>
      </c>
    </row>
    <row r="84" spans="1:4" x14ac:dyDescent="0.3">
      <c r="A84">
        <v>1058</v>
      </c>
      <c r="B84" s="194">
        <v>45105</v>
      </c>
      <c r="C84">
        <v>4027.3500979999999</v>
      </c>
      <c r="D84">
        <v>4025.4085220000002</v>
      </c>
    </row>
    <row r="85" spans="1:4" x14ac:dyDescent="0.3">
      <c r="A85">
        <v>1059</v>
      </c>
      <c r="B85" s="194">
        <v>45107</v>
      </c>
      <c r="C85">
        <v>4110.2001950000003</v>
      </c>
      <c r="D85">
        <v>4027.1183559999999</v>
      </c>
    </row>
    <row r="86" spans="1:4" x14ac:dyDescent="0.3">
      <c r="A86">
        <v>1060</v>
      </c>
      <c r="B86" s="194">
        <v>45110</v>
      </c>
      <c r="C86">
        <v>4258.5498049999997</v>
      </c>
      <c r="D86">
        <v>4111.605681</v>
      </c>
    </row>
    <row r="87" spans="1:4" x14ac:dyDescent="0.3">
      <c r="A87">
        <v>1061</v>
      </c>
      <c r="B87" s="194">
        <v>45111</v>
      </c>
      <c r="C87">
        <v>4339</v>
      </c>
      <c r="D87">
        <v>4262.8626469999999</v>
      </c>
    </row>
    <row r="88" spans="1:4" x14ac:dyDescent="0.3">
      <c r="A88">
        <v>1062</v>
      </c>
      <c r="B88" s="194">
        <v>45112</v>
      </c>
      <c r="C88">
        <v>4383.6000979999999</v>
      </c>
      <c r="D88">
        <v>4344.8089490000002</v>
      </c>
    </row>
    <row r="89" spans="1:4" x14ac:dyDescent="0.3">
      <c r="A89">
        <v>1063</v>
      </c>
      <c r="B89" s="194">
        <v>45113</v>
      </c>
      <c r="C89">
        <v>4415.6499020000001</v>
      </c>
      <c r="D89">
        <v>4389.9684530000004</v>
      </c>
    </row>
    <row r="90" spans="1:4" x14ac:dyDescent="0.3">
      <c r="A90">
        <v>1064</v>
      </c>
      <c r="B90" s="194">
        <v>45114</v>
      </c>
      <c r="C90">
        <v>4459.1000979999999</v>
      </c>
      <c r="D90">
        <v>4422.2053679999999</v>
      </c>
    </row>
    <row r="91" spans="1:4" x14ac:dyDescent="0.3">
      <c r="A91">
        <v>1065</v>
      </c>
      <c r="B91" s="194">
        <v>45117</v>
      </c>
      <c r="C91">
        <v>4433.5</v>
      </c>
      <c r="D91">
        <v>4466.1396430000004</v>
      </c>
    </row>
    <row r="92" spans="1:4" x14ac:dyDescent="0.3">
      <c r="A92">
        <v>1066</v>
      </c>
      <c r="B92" s="194">
        <v>45118</v>
      </c>
      <c r="C92">
        <v>4425.25</v>
      </c>
      <c r="D92">
        <v>4439.1016300000001</v>
      </c>
    </row>
    <row r="93" spans="1:4" x14ac:dyDescent="0.3">
      <c r="A93">
        <v>1067</v>
      </c>
      <c r="B93" s="194">
        <v>45119</v>
      </c>
      <c r="C93">
        <v>4462</v>
      </c>
      <c r="D93">
        <v>4430.0582649999997</v>
      </c>
    </row>
    <row r="94" spans="1:4" x14ac:dyDescent="0.3">
      <c r="A94">
        <v>1068</v>
      </c>
      <c r="B94" s="194">
        <v>45120</v>
      </c>
      <c r="C94">
        <v>4355.6499020000001</v>
      </c>
      <c r="D94">
        <v>4467.2168080000001</v>
      </c>
    </row>
    <row r="95" spans="1:4" x14ac:dyDescent="0.3">
      <c r="A95">
        <v>1069</v>
      </c>
      <c r="B95" s="194">
        <v>45121</v>
      </c>
      <c r="C95">
        <v>4390.2998049999997</v>
      </c>
      <c r="D95">
        <v>4357.7749709999998</v>
      </c>
    </row>
    <row r="96" spans="1:4" x14ac:dyDescent="0.3">
      <c r="A96">
        <v>1070</v>
      </c>
      <c r="B96" s="194">
        <v>45124</v>
      </c>
      <c r="C96">
        <v>4489.1499020000001</v>
      </c>
      <c r="D96">
        <v>4393.0026909999997</v>
      </c>
    </row>
    <row r="97" spans="1:4" x14ac:dyDescent="0.3">
      <c r="A97">
        <v>1071</v>
      </c>
      <c r="B97" s="194">
        <v>45125</v>
      </c>
      <c r="C97">
        <v>4433.9501950000003</v>
      </c>
      <c r="D97">
        <v>4493.8592760000001</v>
      </c>
    </row>
    <row r="98" spans="1:4" x14ac:dyDescent="0.3">
      <c r="A98">
        <v>1072</v>
      </c>
      <c r="B98" s="194">
        <v>45126</v>
      </c>
      <c r="C98">
        <v>4520.4501950000003</v>
      </c>
      <c r="D98">
        <v>4436.9008199999998</v>
      </c>
    </row>
    <row r="99" spans="1:4" x14ac:dyDescent="0.3">
      <c r="A99">
        <v>1073</v>
      </c>
      <c r="B99" s="194">
        <v>45127</v>
      </c>
      <c r="C99">
        <v>4553.0498049999997</v>
      </c>
      <c r="D99">
        <v>4525.0778010000004</v>
      </c>
    </row>
    <row r="100" spans="1:4" x14ac:dyDescent="0.3">
      <c r="A100">
        <v>1074</v>
      </c>
      <c r="B100" s="194">
        <v>45128</v>
      </c>
      <c r="C100">
        <v>4564.25</v>
      </c>
      <c r="D100">
        <v>4558.00425</v>
      </c>
    </row>
    <row r="101" spans="1:4" x14ac:dyDescent="0.3">
      <c r="A101">
        <v>1075</v>
      </c>
      <c r="B101" s="194">
        <v>45131</v>
      </c>
      <c r="C101">
        <v>4569</v>
      </c>
      <c r="D101">
        <v>4568.9880290000001</v>
      </c>
    </row>
    <row r="102" spans="1:4" x14ac:dyDescent="0.3">
      <c r="A102">
        <v>1076</v>
      </c>
      <c r="B102" s="194">
        <v>45132</v>
      </c>
      <c r="C102">
        <v>4502.1000979999999</v>
      </c>
      <c r="D102">
        <v>4573.3893770000004</v>
      </c>
    </row>
    <row r="103" spans="1:4" x14ac:dyDescent="0.3">
      <c r="A103">
        <v>1077</v>
      </c>
      <c r="B103" s="194">
        <v>45133</v>
      </c>
      <c r="C103">
        <v>4569.5498049999997</v>
      </c>
      <c r="D103">
        <v>4504.4931969999998</v>
      </c>
    </row>
    <row r="104" spans="1:4" x14ac:dyDescent="0.3">
      <c r="A104">
        <v>1078</v>
      </c>
      <c r="B104" s="194">
        <v>45134</v>
      </c>
      <c r="C104">
        <v>4592.2001950000003</v>
      </c>
      <c r="D104">
        <v>4573.2606699999997</v>
      </c>
    </row>
    <row r="105" spans="1:4" x14ac:dyDescent="0.3">
      <c r="A105">
        <v>1079</v>
      </c>
      <c r="B105" s="194">
        <v>45135</v>
      </c>
      <c r="C105">
        <v>4605.8500979999999</v>
      </c>
      <c r="D105">
        <v>4596.0788190000003</v>
      </c>
    </row>
    <row r="106" spans="1:4" x14ac:dyDescent="0.3">
      <c r="A106">
        <v>1080</v>
      </c>
      <c r="B106" s="194">
        <v>45138</v>
      </c>
      <c r="C106">
        <v>4620.5498049999997</v>
      </c>
      <c r="D106">
        <v>4609.6725230000002</v>
      </c>
    </row>
    <row r="107" spans="1:4" x14ac:dyDescent="0.3">
      <c r="A107">
        <v>1081</v>
      </c>
      <c r="B107" s="194">
        <v>45139</v>
      </c>
      <c r="C107">
        <v>4596.3999020000001</v>
      </c>
      <c r="D107">
        <v>4624.3518260000001</v>
      </c>
    </row>
    <row r="108" spans="1:4" x14ac:dyDescent="0.3">
      <c r="A108">
        <v>1082</v>
      </c>
      <c r="B108" s="194">
        <v>45140</v>
      </c>
      <c r="C108">
        <v>4476.4501950000003</v>
      </c>
      <c r="D108">
        <v>4599.2816400000002</v>
      </c>
    </row>
    <row r="109" spans="1:4" x14ac:dyDescent="0.3">
      <c r="A109">
        <v>1083</v>
      </c>
      <c r="B109" s="194">
        <v>45141</v>
      </c>
      <c r="C109">
        <v>4450.25</v>
      </c>
      <c r="D109">
        <v>4476.3037789999998</v>
      </c>
    </row>
    <row r="110" spans="1:4" x14ac:dyDescent="0.3">
      <c r="A110">
        <v>1084</v>
      </c>
      <c r="B110" s="194">
        <v>45142</v>
      </c>
      <c r="C110">
        <v>4419.1000979999999</v>
      </c>
      <c r="D110">
        <v>4449.4768020000001</v>
      </c>
    </row>
    <row r="111" spans="1:4" x14ac:dyDescent="0.3">
      <c r="A111">
        <v>1085</v>
      </c>
      <c r="B111" s="194">
        <v>45145</v>
      </c>
      <c r="C111">
        <v>4392.7998049999997</v>
      </c>
      <c r="D111">
        <v>4417.6592449999998</v>
      </c>
    </row>
    <row r="112" spans="1:4" x14ac:dyDescent="0.3">
      <c r="A112">
        <v>1086</v>
      </c>
      <c r="B112" s="194">
        <v>45146</v>
      </c>
      <c r="C112">
        <v>4540.7998049999997</v>
      </c>
      <c r="D112">
        <v>4390.8914219999997</v>
      </c>
    </row>
    <row r="113" spans="1:4" x14ac:dyDescent="0.3">
      <c r="A113">
        <v>1087</v>
      </c>
      <c r="B113" s="194">
        <v>45147</v>
      </c>
      <c r="C113">
        <v>4536.2001950000003</v>
      </c>
      <c r="D113">
        <v>4542.4131109999998</v>
      </c>
    </row>
    <row r="114" spans="1:4" x14ac:dyDescent="0.3">
      <c r="A114">
        <v>1088</v>
      </c>
      <c r="B114" s="194">
        <v>45148</v>
      </c>
      <c r="C114">
        <v>4499.5</v>
      </c>
      <c r="D114">
        <v>4537.5627530000002</v>
      </c>
    </row>
    <row r="115" spans="1:4" x14ac:dyDescent="0.3">
      <c r="A115">
        <v>1089</v>
      </c>
      <c r="B115" s="194">
        <v>45149</v>
      </c>
      <c r="C115">
        <v>4555.75</v>
      </c>
      <c r="D115">
        <v>4499.9672140000002</v>
      </c>
    </row>
    <row r="116" spans="1:4" x14ac:dyDescent="0.3">
      <c r="A116">
        <v>1090</v>
      </c>
      <c r="B116" s="194">
        <v>45152</v>
      </c>
      <c r="C116">
        <v>4523.4501950000003</v>
      </c>
      <c r="D116">
        <v>4557.349526</v>
      </c>
    </row>
    <row r="117" spans="1:4" x14ac:dyDescent="0.3">
      <c r="A117">
        <v>1091</v>
      </c>
      <c r="B117" s="194">
        <v>45154</v>
      </c>
      <c r="C117">
        <v>4528.6499020000001</v>
      </c>
      <c r="D117">
        <v>4524.2291500000001</v>
      </c>
    </row>
    <row r="118" spans="1:4" x14ac:dyDescent="0.3">
      <c r="A118">
        <v>1092</v>
      </c>
      <c r="B118" s="194">
        <v>45155</v>
      </c>
      <c r="C118">
        <v>4593.4501950000003</v>
      </c>
      <c r="D118">
        <v>4529.4620770000001</v>
      </c>
    </row>
    <row r="119" spans="1:4" x14ac:dyDescent="0.3">
      <c r="A119">
        <v>1093</v>
      </c>
      <c r="B119" s="194">
        <v>45156</v>
      </c>
      <c r="C119">
        <v>4603.8500979999999</v>
      </c>
      <c r="D119">
        <v>4595.5109169999996</v>
      </c>
    </row>
    <row r="120" spans="1:4" x14ac:dyDescent="0.3">
      <c r="A120">
        <v>1094</v>
      </c>
      <c r="B120" s="194">
        <v>45159</v>
      </c>
      <c r="C120">
        <v>4574.5</v>
      </c>
      <c r="D120">
        <v>4605.9383909999997</v>
      </c>
    </row>
    <row r="121" spans="1:4" x14ac:dyDescent="0.3">
      <c r="A121">
        <v>1095</v>
      </c>
      <c r="B121" s="194">
        <v>45160</v>
      </c>
      <c r="C121">
        <v>4552.25</v>
      </c>
      <c r="D121">
        <v>4575.7914330000003</v>
      </c>
    </row>
    <row r="122" spans="1:4" x14ac:dyDescent="0.3">
      <c r="A122">
        <v>1096</v>
      </c>
      <c r="B122" s="194">
        <v>45161</v>
      </c>
      <c r="C122">
        <v>4630.4501950000003</v>
      </c>
      <c r="D122">
        <v>4552.9600309999996</v>
      </c>
    </row>
    <row r="123" spans="1:4" x14ac:dyDescent="0.3">
      <c r="A123">
        <v>1097</v>
      </c>
      <c r="B123" s="194">
        <v>45162</v>
      </c>
      <c r="C123">
        <v>4600.5</v>
      </c>
      <c r="D123">
        <v>4632.684816</v>
      </c>
    </row>
    <row r="124" spans="1:4" x14ac:dyDescent="0.3">
      <c r="A124">
        <v>1098</v>
      </c>
      <c r="B124" s="194">
        <v>45163</v>
      </c>
      <c r="C124">
        <v>4530.8999020000001</v>
      </c>
      <c r="D124">
        <v>4601.9224949999998</v>
      </c>
    </row>
    <row r="125" spans="1:4" x14ac:dyDescent="0.3">
      <c r="A125">
        <v>1099</v>
      </c>
      <c r="B125" s="194">
        <v>45166</v>
      </c>
      <c r="C125">
        <v>4564.8999020000001</v>
      </c>
      <c r="D125">
        <v>4530.7937590000001</v>
      </c>
    </row>
    <row r="126" spans="1:4" x14ac:dyDescent="0.3">
      <c r="A126">
        <v>1100</v>
      </c>
      <c r="B126" s="194">
        <v>45167</v>
      </c>
      <c r="C126">
        <v>4542.4501950000003</v>
      </c>
      <c r="D126">
        <v>4565.4877880000004</v>
      </c>
    </row>
    <row r="127" spans="1:4" x14ac:dyDescent="0.3">
      <c r="A127">
        <v>1101</v>
      </c>
      <c r="B127" s="194">
        <v>45168</v>
      </c>
      <c r="C127">
        <v>4527.4501950000003</v>
      </c>
      <c r="D127">
        <v>4542.535288</v>
      </c>
    </row>
    <row r="128" spans="1:4" x14ac:dyDescent="0.3">
      <c r="A128">
        <v>1102</v>
      </c>
      <c r="B128" s="194">
        <v>45169</v>
      </c>
      <c r="C128">
        <v>4467.2001950000003</v>
      </c>
      <c r="D128">
        <v>4527.227433</v>
      </c>
    </row>
    <row r="129" spans="1:4" x14ac:dyDescent="0.3">
      <c r="A129">
        <v>1103</v>
      </c>
      <c r="B129" s="194">
        <v>45170</v>
      </c>
      <c r="C129">
        <v>4538.7001950000003</v>
      </c>
      <c r="D129">
        <v>4465.7799180000002</v>
      </c>
    </row>
    <row r="130" spans="1:4" x14ac:dyDescent="0.3">
      <c r="A130">
        <v>1104</v>
      </c>
      <c r="B130" s="194">
        <v>45173</v>
      </c>
      <c r="C130">
        <v>4648.7998049999997</v>
      </c>
      <c r="D130">
        <v>4538.8553700000002</v>
      </c>
    </row>
    <row r="131" spans="1:4" x14ac:dyDescent="0.3">
      <c r="A131">
        <v>1105</v>
      </c>
      <c r="B131" s="194">
        <v>45174</v>
      </c>
      <c r="C131">
        <v>4683.1000979999999</v>
      </c>
      <c r="D131">
        <v>4651.0737820000004</v>
      </c>
    </row>
    <row r="132" spans="1:4" x14ac:dyDescent="0.3">
      <c r="A132">
        <v>1106</v>
      </c>
      <c r="B132" s="194">
        <v>45175</v>
      </c>
      <c r="C132">
        <v>4636.1499020000001</v>
      </c>
      <c r="D132">
        <v>4685.846724</v>
      </c>
    </row>
    <row r="133" spans="1:4" x14ac:dyDescent="0.3">
      <c r="A133">
        <v>1107</v>
      </c>
      <c r="B133" s="194">
        <v>45176</v>
      </c>
      <c r="C133">
        <v>4691.2998049999997</v>
      </c>
      <c r="D133">
        <v>4637.7147999999997</v>
      </c>
    </row>
    <row r="134" spans="1:4" x14ac:dyDescent="0.3">
      <c r="A134">
        <v>1108</v>
      </c>
      <c r="B134" s="194">
        <v>45177</v>
      </c>
      <c r="C134">
        <v>4706.3999020000001</v>
      </c>
      <c r="D134">
        <v>4693.8029699999997</v>
      </c>
    </row>
    <row r="135" spans="1:4" x14ac:dyDescent="0.3">
      <c r="A135">
        <v>1109</v>
      </c>
      <c r="B135" s="194">
        <v>45180</v>
      </c>
      <c r="C135">
        <v>4853.8500979999999</v>
      </c>
      <c r="D135">
        <v>4708.975434</v>
      </c>
    </row>
    <row r="136" spans="1:4" x14ac:dyDescent="0.3">
      <c r="A136">
        <v>1110</v>
      </c>
      <c r="B136" s="194">
        <v>45181</v>
      </c>
      <c r="C136">
        <v>4738.1499020000001</v>
      </c>
      <c r="D136">
        <v>4859.2451330000004</v>
      </c>
    </row>
    <row r="137" spans="1:4" x14ac:dyDescent="0.3">
      <c r="A137">
        <v>1111</v>
      </c>
      <c r="B137" s="194">
        <v>45182</v>
      </c>
      <c r="C137">
        <v>4938.5498049999997</v>
      </c>
      <c r="D137">
        <v>4740.5864170000004</v>
      </c>
    </row>
    <row r="138" spans="1:4" x14ac:dyDescent="0.3">
      <c r="A138">
        <v>1112</v>
      </c>
      <c r="B138" s="194">
        <v>45183</v>
      </c>
      <c r="C138">
        <v>5019.6499020000001</v>
      </c>
      <c r="D138">
        <v>4944.7577970000002</v>
      </c>
    </row>
    <row r="139" spans="1:4" x14ac:dyDescent="0.3">
      <c r="A139">
        <v>1113</v>
      </c>
      <c r="B139" s="194">
        <v>45184</v>
      </c>
      <c r="C139">
        <v>5046.25</v>
      </c>
      <c r="D139">
        <v>5027.2707360000004</v>
      </c>
    </row>
    <row r="140" spans="1:4" x14ac:dyDescent="0.3">
      <c r="A140">
        <v>1114</v>
      </c>
      <c r="B140" s="194">
        <v>45187</v>
      </c>
      <c r="C140">
        <v>5217.2998049999997</v>
      </c>
      <c r="D140">
        <v>5053.8584360000004</v>
      </c>
    </row>
    <row r="141" spans="1:4" x14ac:dyDescent="0.3">
      <c r="A141">
        <v>1115</v>
      </c>
      <c r="B141" s="194">
        <v>45189</v>
      </c>
      <c r="C141">
        <v>5155.9501950000003</v>
      </c>
      <c r="D141">
        <v>5229.0455080000002</v>
      </c>
    </row>
    <row r="142" spans="1:4" x14ac:dyDescent="0.3">
      <c r="A142">
        <v>1116</v>
      </c>
      <c r="B142" s="194">
        <v>45190</v>
      </c>
      <c r="C142">
        <v>5038.25</v>
      </c>
      <c r="D142">
        <v>5164.6026410000004</v>
      </c>
    </row>
    <row r="143" spans="1:4" x14ac:dyDescent="0.3">
      <c r="A143">
        <v>1117</v>
      </c>
      <c r="B143" s="194">
        <v>45191</v>
      </c>
      <c r="C143">
        <v>5215.0498049999997</v>
      </c>
      <c r="D143">
        <v>5043.1376170000003</v>
      </c>
    </row>
    <row r="144" spans="1:4" x14ac:dyDescent="0.3">
      <c r="A144">
        <v>1118</v>
      </c>
      <c r="B144" s="194">
        <v>45194</v>
      </c>
      <c r="C144">
        <v>5223.2998049999997</v>
      </c>
      <c r="D144">
        <v>5216.051254</v>
      </c>
    </row>
    <row r="145" spans="1:4" x14ac:dyDescent="0.3">
      <c r="A145">
        <v>1119</v>
      </c>
      <c r="B145" s="194">
        <v>45195</v>
      </c>
      <c r="C145">
        <v>5190</v>
      </c>
      <c r="D145">
        <v>5223.3461539999998</v>
      </c>
    </row>
    <row r="146" spans="1:4" x14ac:dyDescent="0.3">
      <c r="A146">
        <v>1120</v>
      </c>
      <c r="B146" s="194">
        <v>45196</v>
      </c>
      <c r="C146">
        <v>5233.0498049999997</v>
      </c>
      <c r="D146">
        <v>5189.8021900000003</v>
      </c>
    </row>
    <row r="147" spans="1:4" x14ac:dyDescent="0.3">
      <c r="A147">
        <v>1121</v>
      </c>
      <c r="B147" s="194">
        <v>45197</v>
      </c>
      <c r="C147">
        <v>5173.7998049999997</v>
      </c>
      <c r="D147">
        <v>5233.2890809999999</v>
      </c>
    </row>
    <row r="148" spans="1:4" x14ac:dyDescent="0.3">
      <c r="A148">
        <v>1122</v>
      </c>
      <c r="B148" s="194">
        <v>45198</v>
      </c>
      <c r="C148">
        <v>5258.2998049999997</v>
      </c>
      <c r="D148">
        <v>5173.5118359999997</v>
      </c>
    </row>
    <row r="149" spans="1:4" x14ac:dyDescent="0.3">
      <c r="A149">
        <v>1123</v>
      </c>
      <c r="B149" s="194">
        <v>45202</v>
      </c>
      <c r="C149">
        <v>5383.25</v>
      </c>
      <c r="D149">
        <v>5258.5953179999997</v>
      </c>
    </row>
    <row r="150" spans="1:4" x14ac:dyDescent="0.3">
      <c r="A150">
        <v>1124</v>
      </c>
      <c r="B150" s="194">
        <v>45203</v>
      </c>
      <c r="C150">
        <v>5230.8999020000001</v>
      </c>
      <c r="D150">
        <v>5384.0404070000004</v>
      </c>
    </row>
    <row r="151" spans="1:4" x14ac:dyDescent="0.3">
      <c r="A151">
        <v>1125</v>
      </c>
      <c r="B151" s="194">
        <v>45204</v>
      </c>
      <c r="C151">
        <v>5204.2998049999997</v>
      </c>
      <c r="D151">
        <v>5230.7158440000003</v>
      </c>
    </row>
    <row r="152" spans="1:4" x14ac:dyDescent="0.3">
      <c r="A152">
        <v>1126</v>
      </c>
      <c r="B152" s="194">
        <v>45205</v>
      </c>
      <c r="C152">
        <v>5218.25</v>
      </c>
      <c r="D152">
        <v>5204.2393760000004</v>
      </c>
    </row>
    <row r="153" spans="1:4" x14ac:dyDescent="0.3">
      <c r="A153">
        <v>1127</v>
      </c>
      <c r="B153" s="194">
        <v>45208</v>
      </c>
      <c r="C153">
        <v>5057.1499020000001</v>
      </c>
      <c r="D153">
        <v>5218.2805859999999</v>
      </c>
    </row>
    <row r="154" spans="1:4" x14ac:dyDescent="0.3">
      <c r="A154">
        <v>1128</v>
      </c>
      <c r="B154" s="194">
        <v>45209</v>
      </c>
      <c r="C154">
        <v>5162.5498049999997</v>
      </c>
      <c r="D154">
        <v>5056.8946830000004</v>
      </c>
    </row>
    <row r="155" spans="1:4" x14ac:dyDescent="0.3">
      <c r="A155">
        <v>1129</v>
      </c>
      <c r="B155" s="194">
        <v>45210</v>
      </c>
      <c r="C155">
        <v>5124.8999020000001</v>
      </c>
      <c r="D155">
        <v>5162.2407899999998</v>
      </c>
    </row>
    <row r="156" spans="1:4" x14ac:dyDescent="0.3">
      <c r="A156">
        <v>1130</v>
      </c>
      <c r="B156" s="194">
        <v>45211</v>
      </c>
      <c r="C156">
        <v>5120.2998049999997</v>
      </c>
      <c r="D156">
        <v>5125.0487139999996</v>
      </c>
    </row>
    <row r="157" spans="1:4" x14ac:dyDescent="0.3">
      <c r="A157">
        <v>1131</v>
      </c>
      <c r="B157" s="194">
        <v>45212</v>
      </c>
      <c r="C157">
        <v>5048.9501950000003</v>
      </c>
      <c r="D157">
        <v>5120.3181610000001</v>
      </c>
    </row>
    <row r="158" spans="1:4" x14ac:dyDescent="0.3">
      <c r="A158">
        <v>1132</v>
      </c>
      <c r="B158" s="194">
        <v>45215</v>
      </c>
      <c r="C158">
        <v>5085.5498049999997</v>
      </c>
      <c r="D158">
        <v>5049.2240879999999</v>
      </c>
    </row>
    <row r="159" spans="1:4" x14ac:dyDescent="0.3">
      <c r="A159">
        <v>1133</v>
      </c>
      <c r="B159" s="194">
        <v>45216</v>
      </c>
      <c r="C159">
        <v>5113.25</v>
      </c>
      <c r="D159">
        <v>5085.3850190000003</v>
      </c>
    </row>
    <row r="160" spans="1:4" x14ac:dyDescent="0.3">
      <c r="A160">
        <v>1134</v>
      </c>
      <c r="B160" s="194">
        <v>45217</v>
      </c>
      <c r="C160">
        <v>5027.9501950000003</v>
      </c>
      <c r="D160">
        <v>5113.1317920000001</v>
      </c>
    </row>
    <row r="161" spans="1:4" x14ac:dyDescent="0.3">
      <c r="A161">
        <v>1135</v>
      </c>
      <c r="B161" s="194">
        <v>45218</v>
      </c>
      <c r="C161">
        <v>5029.25</v>
      </c>
      <c r="D161">
        <v>5028.3662919999997</v>
      </c>
    </row>
    <row r="162" spans="1:4" x14ac:dyDescent="0.3">
      <c r="A162">
        <v>1136</v>
      </c>
      <c r="B162" s="194">
        <v>45219</v>
      </c>
      <c r="C162">
        <v>4950.2001950000003</v>
      </c>
      <c r="D162">
        <v>5029.2446490000002</v>
      </c>
    </row>
    <row r="163" spans="1:4" x14ac:dyDescent="0.3">
      <c r="A163">
        <v>1137</v>
      </c>
      <c r="B163" s="194">
        <v>45222</v>
      </c>
      <c r="C163">
        <v>4763.7998049999997</v>
      </c>
      <c r="D163">
        <v>4950.5891179999999</v>
      </c>
    </row>
    <row r="164" spans="1:4" x14ac:dyDescent="0.3">
      <c r="A164">
        <v>1138</v>
      </c>
      <c r="B164" s="194">
        <v>45224</v>
      </c>
      <c r="C164">
        <v>4772.0498049999997</v>
      </c>
      <c r="D164">
        <v>4763.9940690000003</v>
      </c>
    </row>
    <row r="165" spans="1:4" x14ac:dyDescent="0.3">
      <c r="A165">
        <v>1139</v>
      </c>
      <c r="B165" s="194">
        <v>45225</v>
      </c>
      <c r="C165">
        <v>4726.25</v>
      </c>
      <c r="D165">
        <v>4772.0381740000003</v>
      </c>
    </row>
    <row r="166" spans="1:4" x14ac:dyDescent="0.3">
      <c r="A166">
        <v>1140</v>
      </c>
      <c r="B166" s="194">
        <v>45226</v>
      </c>
      <c r="C166">
        <v>4920.5498049999997</v>
      </c>
      <c r="D166">
        <v>4726.319974</v>
      </c>
    </row>
    <row r="167" spans="1:4" x14ac:dyDescent="0.3">
      <c r="A167">
        <v>1141</v>
      </c>
      <c r="B167" s="194">
        <v>45229</v>
      </c>
      <c r="C167">
        <v>4927.3999020000001</v>
      </c>
      <c r="D167">
        <v>4919.8049190000002</v>
      </c>
    </row>
    <row r="168" spans="1:4" x14ac:dyDescent="0.3">
      <c r="A168">
        <v>1142</v>
      </c>
      <c r="B168" s="194">
        <v>45230</v>
      </c>
      <c r="C168">
        <v>4934.3999020000001</v>
      </c>
      <c r="D168">
        <v>4927.3750700000001</v>
      </c>
    </row>
    <row r="169" spans="1:4" x14ac:dyDescent="0.3">
      <c r="A169">
        <v>1143</v>
      </c>
      <c r="B169" s="194">
        <v>45231</v>
      </c>
      <c r="C169">
        <v>4950.0498049999997</v>
      </c>
      <c r="D169">
        <v>4934.3757589999996</v>
      </c>
    </row>
    <row r="170" spans="1:4" x14ac:dyDescent="0.3">
      <c r="A170">
        <v>1144</v>
      </c>
      <c r="B170" s="194">
        <v>45232</v>
      </c>
      <c r="C170">
        <v>5024.2998049999997</v>
      </c>
      <c r="D170">
        <v>4949.9963230000003</v>
      </c>
    </row>
    <row r="171" spans="1:4" x14ac:dyDescent="0.3">
      <c r="A171">
        <v>1145</v>
      </c>
      <c r="B171" s="194">
        <v>45233</v>
      </c>
      <c r="C171">
        <v>5055.3500979999999</v>
      </c>
      <c r="D171">
        <v>5024.0683950000002</v>
      </c>
    </row>
    <row r="172" spans="1:4" x14ac:dyDescent="0.3">
      <c r="A172">
        <v>1146</v>
      </c>
      <c r="B172" s="194">
        <v>45236</v>
      </c>
      <c r="C172">
        <v>5000.4501950000003</v>
      </c>
      <c r="D172">
        <v>5055.2716289999998</v>
      </c>
    </row>
    <row r="173" spans="1:4" x14ac:dyDescent="0.3">
      <c r="A173">
        <v>1147</v>
      </c>
      <c r="B173" s="194">
        <v>45237</v>
      </c>
      <c r="C173">
        <v>5023.5</v>
      </c>
      <c r="D173">
        <v>5000.612513</v>
      </c>
    </row>
    <row r="174" spans="1:4" x14ac:dyDescent="0.3">
      <c r="A174">
        <v>1148</v>
      </c>
      <c r="B174" s="194">
        <v>45238</v>
      </c>
      <c r="C174">
        <v>5022.0498049999997</v>
      </c>
      <c r="D174">
        <v>5023.4246730000004</v>
      </c>
    </row>
    <row r="175" spans="1:4" x14ac:dyDescent="0.3">
      <c r="A175">
        <v>1149</v>
      </c>
      <c r="B175" s="194">
        <v>45239</v>
      </c>
      <c r="C175">
        <v>5012.1000979999999</v>
      </c>
      <c r="D175">
        <v>5022.054451</v>
      </c>
    </row>
    <row r="176" spans="1:4" x14ac:dyDescent="0.3">
      <c r="A176">
        <v>1150</v>
      </c>
      <c r="B176" s="194">
        <v>45240</v>
      </c>
      <c r="C176">
        <v>5025.5</v>
      </c>
      <c r="D176">
        <v>5012.1327940000001</v>
      </c>
    </row>
    <row r="177" spans="1:4" x14ac:dyDescent="0.3">
      <c r="A177">
        <v>1151</v>
      </c>
      <c r="B177" s="194">
        <v>45243</v>
      </c>
      <c r="C177">
        <v>5177.8500979999999</v>
      </c>
      <c r="D177">
        <v>5025.4555730000002</v>
      </c>
    </row>
    <row r="178" spans="1:4" x14ac:dyDescent="0.3">
      <c r="A178">
        <v>1152</v>
      </c>
      <c r="B178" s="194">
        <v>45245</v>
      </c>
      <c r="C178">
        <v>5201.2001950000003</v>
      </c>
      <c r="D178">
        <v>5177.4239379999999</v>
      </c>
    </row>
    <row r="179" spans="1:4" x14ac:dyDescent="0.3">
      <c r="A179">
        <v>1153</v>
      </c>
      <c r="B179" s="194">
        <v>45246</v>
      </c>
      <c r="C179">
        <v>5188.8999020000001</v>
      </c>
      <c r="D179">
        <v>5201.1561879999999</v>
      </c>
    </row>
    <row r="180" spans="1:4" x14ac:dyDescent="0.3">
      <c r="A180">
        <v>1154</v>
      </c>
      <c r="B180" s="194">
        <v>45247</v>
      </c>
      <c r="C180">
        <v>5064.9501950000003</v>
      </c>
      <c r="D180">
        <v>5188.9238079999996</v>
      </c>
    </row>
    <row r="181" spans="1:4" x14ac:dyDescent="0.3">
      <c r="A181">
        <v>1155</v>
      </c>
      <c r="B181" s="194">
        <v>45250</v>
      </c>
      <c r="C181">
        <v>5070.25</v>
      </c>
      <c r="D181">
        <v>5065.1434859999999</v>
      </c>
    </row>
    <row r="182" spans="1:4" x14ac:dyDescent="0.3">
      <c r="A182">
        <v>1156</v>
      </c>
      <c r="B182" s="194">
        <v>45251</v>
      </c>
      <c r="C182">
        <v>5052.5</v>
      </c>
      <c r="D182">
        <v>5070.2410659999996</v>
      </c>
    </row>
    <row r="183" spans="1:4" x14ac:dyDescent="0.3">
      <c r="A183">
        <v>1157</v>
      </c>
      <c r="B183" s="194">
        <v>45252</v>
      </c>
      <c r="C183">
        <v>4995</v>
      </c>
      <c r="D183">
        <v>5052.5309340000003</v>
      </c>
    </row>
    <row r="184" spans="1:4" x14ac:dyDescent="0.3">
      <c r="A184">
        <v>1158</v>
      </c>
      <c r="B184" s="194">
        <v>45253</v>
      </c>
      <c r="C184">
        <v>4994.1499020000001</v>
      </c>
      <c r="D184">
        <v>4995.0853440000001</v>
      </c>
    </row>
    <row r="185" spans="1:4" x14ac:dyDescent="0.3">
      <c r="A185">
        <v>1159</v>
      </c>
      <c r="B185" s="194">
        <v>45254</v>
      </c>
      <c r="C185">
        <v>4977.2001950000003</v>
      </c>
      <c r="D185">
        <v>4994.1512140000004</v>
      </c>
    </row>
    <row r="186" spans="1:4" x14ac:dyDescent="0.3">
      <c r="A186">
        <v>1160</v>
      </c>
      <c r="B186" s="194">
        <v>45258</v>
      </c>
      <c r="C186">
        <v>5044.3500979999999</v>
      </c>
      <c r="D186">
        <v>4977.2250489999997</v>
      </c>
    </row>
    <row r="187" spans="1:4" x14ac:dyDescent="0.3">
      <c r="A187">
        <v>1161</v>
      </c>
      <c r="B187" s="194">
        <v>45259</v>
      </c>
      <c r="C187">
        <v>5097.0498049999997</v>
      </c>
      <c r="D187">
        <v>5044.2322729999996</v>
      </c>
    </row>
    <row r="188" spans="1:4" x14ac:dyDescent="0.3">
      <c r="A188">
        <v>1162</v>
      </c>
      <c r="B188" s="194">
        <v>45260</v>
      </c>
      <c r="C188">
        <v>5041</v>
      </c>
      <c r="D188">
        <v>5097.0050419999998</v>
      </c>
    </row>
    <row r="189" spans="1:4" x14ac:dyDescent="0.3">
      <c r="A189">
        <v>1163</v>
      </c>
      <c r="B189" s="194">
        <v>45261</v>
      </c>
      <c r="C189">
        <v>5134.5498049999997</v>
      </c>
      <c r="D189">
        <v>5041.0899200000003</v>
      </c>
    </row>
    <row r="190" spans="1:4" x14ac:dyDescent="0.3">
      <c r="A190">
        <v>1164</v>
      </c>
      <c r="B190" s="194">
        <v>45264</v>
      </c>
      <c r="C190">
        <v>5332.3999020000001</v>
      </c>
      <c r="D190">
        <v>5134.2760170000001</v>
      </c>
    </row>
    <row r="191" spans="1:4" x14ac:dyDescent="0.3">
      <c r="A191">
        <v>1165</v>
      </c>
      <c r="B191" s="194">
        <v>45265</v>
      </c>
      <c r="C191">
        <v>5407.4501950000003</v>
      </c>
      <c r="D191">
        <v>5332.7473289999998</v>
      </c>
    </row>
    <row r="192" spans="1:4" x14ac:dyDescent="0.3">
      <c r="A192">
        <v>1166</v>
      </c>
      <c r="B192" s="194">
        <v>45266</v>
      </c>
      <c r="C192">
        <v>5441.7001950000003</v>
      </c>
      <c r="D192">
        <v>5407.856616</v>
      </c>
    </row>
    <row r="193" spans="1:4" x14ac:dyDescent="0.3">
      <c r="A193">
        <v>1167</v>
      </c>
      <c r="B193" s="194">
        <v>45267</v>
      </c>
      <c r="C193">
        <v>5468.8999020000001</v>
      </c>
      <c r="D193">
        <v>5441.9070430000002</v>
      </c>
    </row>
    <row r="194" spans="1:4" x14ac:dyDescent="0.3">
      <c r="A194">
        <v>1168</v>
      </c>
      <c r="B194" s="194">
        <v>45268</v>
      </c>
      <c r="C194">
        <v>5479.4501950000003</v>
      </c>
      <c r="D194">
        <v>5469.0707739999998</v>
      </c>
    </row>
    <row r="195" spans="1:4" x14ac:dyDescent="0.3">
      <c r="A195">
        <v>1169</v>
      </c>
      <c r="B195" s="194">
        <v>45271</v>
      </c>
      <c r="C195">
        <v>5554.1000979999999</v>
      </c>
      <c r="D195">
        <v>5479.5169239999996</v>
      </c>
    </row>
    <row r="196" spans="1:4" x14ac:dyDescent="0.3">
      <c r="A196">
        <v>1170</v>
      </c>
      <c r="B196" s="194">
        <v>45272</v>
      </c>
      <c r="C196">
        <v>5554.9501950000003</v>
      </c>
      <c r="D196">
        <v>5554.5902910000004</v>
      </c>
    </row>
    <row r="197" spans="1:4" x14ac:dyDescent="0.3">
      <c r="A197">
        <v>1171</v>
      </c>
      <c r="B197" s="194">
        <v>45273</v>
      </c>
      <c r="C197">
        <v>5595.0498049999997</v>
      </c>
      <c r="D197">
        <v>5554.9541859999999</v>
      </c>
    </row>
    <row r="198" spans="1:4" x14ac:dyDescent="0.3">
      <c r="A198">
        <v>1172</v>
      </c>
      <c r="B198" s="194">
        <v>45274</v>
      </c>
      <c r="C198">
        <v>5628</v>
      </c>
      <c r="D198">
        <v>5595.3136409999997</v>
      </c>
    </row>
    <row r="199" spans="1:4" x14ac:dyDescent="0.3">
      <c r="A199">
        <v>1173</v>
      </c>
      <c r="B199" s="194">
        <v>45275</v>
      </c>
      <c r="C199">
        <v>5762.6000979999999</v>
      </c>
      <c r="D199">
        <v>5628.2265960000004</v>
      </c>
    </row>
    <row r="200" spans="1:4" x14ac:dyDescent="0.3">
      <c r="A200">
        <v>1174</v>
      </c>
      <c r="B200" s="194">
        <v>45278</v>
      </c>
      <c r="C200">
        <v>5720.3500979999999</v>
      </c>
      <c r="D200">
        <v>5763.6808499999997</v>
      </c>
    </row>
    <row r="201" spans="1:4" x14ac:dyDescent="0.3">
      <c r="A201">
        <v>1175</v>
      </c>
      <c r="B201" s="194">
        <v>45279</v>
      </c>
      <c r="C201">
        <v>5765.75</v>
      </c>
      <c r="D201">
        <v>5720.0702080000001</v>
      </c>
    </row>
    <row r="202" spans="1:4" x14ac:dyDescent="0.3">
      <c r="A202">
        <v>1176</v>
      </c>
      <c r="B202" s="194">
        <v>45280</v>
      </c>
      <c r="C202">
        <v>5532.8500979999999</v>
      </c>
      <c r="D202">
        <v>5766.0263919999998</v>
      </c>
    </row>
    <row r="203" spans="1:4" x14ac:dyDescent="0.3">
      <c r="A203">
        <v>1177</v>
      </c>
      <c r="B203" s="194">
        <v>45281</v>
      </c>
      <c r="C203">
        <v>5623.7001950000003</v>
      </c>
      <c r="D203">
        <v>5532.0457319999996</v>
      </c>
    </row>
    <row r="204" spans="1:4" x14ac:dyDescent="0.3">
      <c r="A204">
        <v>1178</v>
      </c>
      <c r="B204" s="194">
        <v>45282</v>
      </c>
      <c r="C204">
        <v>5584.9501950000003</v>
      </c>
      <c r="D204">
        <v>5623.5437300000003</v>
      </c>
    </row>
    <row r="205" spans="1:4" x14ac:dyDescent="0.3">
      <c r="A205">
        <v>1179</v>
      </c>
      <c r="B205" s="194">
        <v>45286</v>
      </c>
      <c r="C205">
        <v>5576.75</v>
      </c>
      <c r="D205">
        <v>5585.049438</v>
      </c>
    </row>
    <row r="206" spans="1:4" x14ac:dyDescent="0.3">
      <c r="A206">
        <v>1180</v>
      </c>
      <c r="B206" s="194">
        <v>45287</v>
      </c>
      <c r="C206">
        <v>5691.6000979999999</v>
      </c>
      <c r="D206">
        <v>5576.7705509999996</v>
      </c>
    </row>
    <row r="207" spans="1:4" x14ac:dyDescent="0.3">
      <c r="A207">
        <v>1181</v>
      </c>
      <c r="B207" s="194">
        <v>45288</v>
      </c>
      <c r="C207">
        <v>5750.4501950000003</v>
      </c>
      <c r="D207">
        <v>5691.2875430000004</v>
      </c>
    </row>
    <row r="208" spans="1:4" x14ac:dyDescent="0.3">
      <c r="A208">
        <v>1182</v>
      </c>
      <c r="B208" s="194">
        <v>45289</v>
      </c>
      <c r="C208">
        <v>5713.4501950000003</v>
      </c>
      <c r="D208">
        <v>5750.3862570000001</v>
      </c>
    </row>
    <row r="209" spans="1:4" x14ac:dyDescent="0.3">
      <c r="A209">
        <v>1183</v>
      </c>
      <c r="B209" s="194">
        <v>45293</v>
      </c>
      <c r="C209">
        <v>5735</v>
      </c>
      <c r="D209">
        <v>5713.509693</v>
      </c>
    </row>
    <row r="210" spans="1:4" x14ac:dyDescent="0.3">
      <c r="A210">
        <v>1184</v>
      </c>
      <c r="B210" s="194">
        <v>45294</v>
      </c>
      <c r="C210">
        <v>5801.0498049999997</v>
      </c>
      <c r="D210">
        <v>5734.9612470000002</v>
      </c>
    </row>
    <row r="211" spans="1:4" x14ac:dyDescent="0.3">
      <c r="A211">
        <v>1185</v>
      </c>
      <c r="B211" s="194">
        <v>45295</v>
      </c>
      <c r="C211">
        <v>5860.8999020000001</v>
      </c>
      <c r="D211">
        <v>5800.9534100000001</v>
      </c>
    </row>
    <row r="212" spans="1:4" x14ac:dyDescent="0.3">
      <c r="A212">
        <v>1186</v>
      </c>
      <c r="B212" s="194">
        <v>45296</v>
      </c>
      <c r="C212">
        <v>5838.4501950000003</v>
      </c>
      <c r="D212">
        <v>5860.8699180000003</v>
      </c>
    </row>
    <row r="213" spans="1:4" x14ac:dyDescent="0.3">
      <c r="A213">
        <v>1187</v>
      </c>
      <c r="B213" s="194">
        <v>45299</v>
      </c>
      <c r="C213">
        <v>5691.3999020000001</v>
      </c>
      <c r="D213">
        <v>5838.468785</v>
      </c>
    </row>
    <row r="214" spans="1:4" x14ac:dyDescent="0.3">
      <c r="A214">
        <v>1188</v>
      </c>
      <c r="B214" s="194">
        <v>45300</v>
      </c>
      <c r="C214">
        <v>5682.25</v>
      </c>
      <c r="D214">
        <v>5691.4050969999998</v>
      </c>
    </row>
    <row r="215" spans="1:4" x14ac:dyDescent="0.3">
      <c r="A215">
        <v>1189</v>
      </c>
      <c r="B215" s="194">
        <v>45301</v>
      </c>
      <c r="C215">
        <v>5667.3999020000001</v>
      </c>
      <c r="D215">
        <v>5682.2473739999996</v>
      </c>
    </row>
    <row r="216" spans="1:4" x14ac:dyDescent="0.3">
      <c r="A216">
        <v>1190</v>
      </c>
      <c r="B216" s="194">
        <v>45302</v>
      </c>
      <c r="C216">
        <v>5703.8500979999999</v>
      </c>
      <c r="D216">
        <v>5667.3951509999997</v>
      </c>
    </row>
    <row r="217" spans="1:4" x14ac:dyDescent="0.3">
      <c r="A217">
        <v>1191</v>
      </c>
      <c r="B217" s="194">
        <v>45303</v>
      </c>
      <c r="C217">
        <v>5860.7998049999997</v>
      </c>
      <c r="D217">
        <v>5703.8570380000001</v>
      </c>
    </row>
    <row r="218" spans="1:4" x14ac:dyDescent="0.3">
      <c r="A218">
        <v>1192</v>
      </c>
      <c r="B218" s="194">
        <v>45306</v>
      </c>
      <c r="C218">
        <v>5918.2001950000003</v>
      </c>
      <c r="D218">
        <v>5861.0447819999999</v>
      </c>
    </row>
    <row r="219" spans="1:4" x14ac:dyDescent="0.3">
      <c r="A219">
        <v>1193</v>
      </c>
      <c r="B219" s="194">
        <v>45307</v>
      </c>
      <c r="C219">
        <v>5933.3999020000001</v>
      </c>
      <c r="D219">
        <v>5918.411298</v>
      </c>
    </row>
    <row r="220" spans="1:4" x14ac:dyDescent="0.3">
      <c r="A220">
        <v>1194</v>
      </c>
      <c r="B220" s="194">
        <v>45308</v>
      </c>
      <c r="C220">
        <v>5830</v>
      </c>
      <c r="D220">
        <v>5933.4587320000001</v>
      </c>
    </row>
    <row r="221" spans="1:4" x14ac:dyDescent="0.3">
      <c r="A221">
        <v>1195</v>
      </c>
      <c r="B221" s="194">
        <v>45309</v>
      </c>
      <c r="C221">
        <v>5877.5</v>
      </c>
      <c r="D221">
        <v>5829.6349319999999</v>
      </c>
    </row>
    <row r="222" spans="1:4" x14ac:dyDescent="0.3">
      <c r="A222">
        <v>1196</v>
      </c>
      <c r="B222" s="194">
        <v>45310</v>
      </c>
      <c r="C222">
        <v>5945.1000979999999</v>
      </c>
      <c r="D222">
        <v>5877.6120950000004</v>
      </c>
    </row>
    <row r="223" spans="1:4" x14ac:dyDescent="0.3">
      <c r="A223">
        <v>1197</v>
      </c>
      <c r="B223" s="194">
        <v>45314</v>
      </c>
      <c r="C223">
        <v>5806.8500979999999</v>
      </c>
      <c r="D223">
        <v>5945.3107689999997</v>
      </c>
    </row>
    <row r="224" spans="1:4" x14ac:dyDescent="0.3">
      <c r="A224">
        <v>1198</v>
      </c>
      <c r="B224" s="194">
        <v>45315</v>
      </c>
      <c r="C224">
        <v>5922.25</v>
      </c>
      <c r="D224">
        <v>5806.7258019999999</v>
      </c>
    </row>
    <row r="225" spans="1:4" x14ac:dyDescent="0.3">
      <c r="A225">
        <v>1199</v>
      </c>
      <c r="B225" s="194">
        <v>45316</v>
      </c>
      <c r="C225">
        <v>5929.7001950000003</v>
      </c>
      <c r="D225">
        <v>5921.9186339999997</v>
      </c>
    </row>
    <row r="226" spans="1:4" x14ac:dyDescent="0.3">
      <c r="A226">
        <v>1200</v>
      </c>
      <c r="B226" s="194">
        <v>45320</v>
      </c>
      <c r="C226">
        <v>6073.8999020000001</v>
      </c>
      <c r="D226">
        <v>5929.6799289999999</v>
      </c>
    </row>
    <row r="227" spans="1:4" x14ac:dyDescent="0.3">
      <c r="A227">
        <v>1201</v>
      </c>
      <c r="B227" s="194">
        <v>45321</v>
      </c>
      <c r="C227">
        <v>6132.4501950000003</v>
      </c>
      <c r="D227">
        <v>6080.1767840000002</v>
      </c>
    </row>
    <row r="228" spans="1:4" x14ac:dyDescent="0.3">
      <c r="A228">
        <v>1202</v>
      </c>
      <c r="B228" s="194">
        <v>45322</v>
      </c>
      <c r="C228">
        <v>6271.6499020000001</v>
      </c>
      <c r="D228">
        <v>6132.4257719999996</v>
      </c>
    </row>
    <row r="229" spans="1:4" x14ac:dyDescent="0.3">
      <c r="A229">
        <v>1203</v>
      </c>
      <c r="B229" s="194">
        <v>45323</v>
      </c>
      <c r="C229">
        <v>6466.4501950000003</v>
      </c>
      <c r="D229">
        <v>6271.855286</v>
      </c>
    </row>
    <row r="230" spans="1:4" x14ac:dyDescent="0.3">
      <c r="A230">
        <v>1204</v>
      </c>
      <c r="B230" s="194">
        <v>45324</v>
      </c>
      <c r="C230">
        <v>6609.75</v>
      </c>
      <c r="D230">
        <v>6479.6387649999997</v>
      </c>
    </row>
    <row r="231" spans="1:4" x14ac:dyDescent="0.3">
      <c r="A231">
        <v>1205</v>
      </c>
      <c r="B231" s="194">
        <v>45327</v>
      </c>
      <c r="C231">
        <v>6582</v>
      </c>
      <c r="D231">
        <v>6626.6591259999996</v>
      </c>
    </row>
    <row r="232" spans="1:4" x14ac:dyDescent="0.3">
      <c r="A232">
        <v>1206</v>
      </c>
      <c r="B232" s="194">
        <v>45328</v>
      </c>
      <c r="C232">
        <v>6556.2998049999997</v>
      </c>
      <c r="D232">
        <v>6596.5359369999996</v>
      </c>
    </row>
    <row r="233" spans="1:4" x14ac:dyDescent="0.3">
      <c r="A233">
        <v>1207</v>
      </c>
      <c r="B233" s="194">
        <v>45329</v>
      </c>
      <c r="C233">
        <v>6743.7998049999997</v>
      </c>
      <c r="D233">
        <v>6568.9364889999997</v>
      </c>
    </row>
    <row r="234" spans="1:4" x14ac:dyDescent="0.3">
      <c r="A234">
        <v>1208</v>
      </c>
      <c r="B234" s="194">
        <v>45330</v>
      </c>
      <c r="C234">
        <v>6878.5</v>
      </c>
      <c r="D234">
        <v>6761.297791</v>
      </c>
    </row>
    <row r="235" spans="1:4" x14ac:dyDescent="0.3">
      <c r="A235">
        <v>1209</v>
      </c>
      <c r="B235" s="194">
        <v>45331</v>
      </c>
      <c r="C235">
        <v>6944.9501950000003</v>
      </c>
      <c r="D235">
        <v>6899.6764590000002</v>
      </c>
    </row>
    <row r="236" spans="1:4" x14ac:dyDescent="0.3">
      <c r="A236">
        <v>1210</v>
      </c>
      <c r="B236" s="194">
        <v>45334</v>
      </c>
      <c r="C236">
        <v>6637.0498049999997</v>
      </c>
      <c r="D236">
        <v>6967.1374969999997</v>
      </c>
    </row>
    <row r="237" spans="1:4" x14ac:dyDescent="0.3">
      <c r="A237">
        <v>1211</v>
      </c>
      <c r="B237" s="194">
        <v>45335</v>
      </c>
      <c r="C237">
        <v>6716.5498049999997</v>
      </c>
      <c r="D237">
        <v>6647.0302389999997</v>
      </c>
    </row>
    <row r="238" spans="1:4" x14ac:dyDescent="0.3">
      <c r="A238">
        <v>1212</v>
      </c>
      <c r="B238" s="194">
        <v>45336</v>
      </c>
      <c r="C238">
        <v>6934.1499020000001</v>
      </c>
      <c r="D238">
        <v>6728.1236200000003</v>
      </c>
    </row>
    <row r="239" spans="1:4" x14ac:dyDescent="0.3">
      <c r="A239">
        <v>1213</v>
      </c>
      <c r="B239" s="194">
        <v>45337</v>
      </c>
      <c r="C239">
        <v>7160.7998049999997</v>
      </c>
      <c r="D239">
        <v>6937.0691850000003</v>
      </c>
    </row>
    <row r="240" spans="1:4" x14ac:dyDescent="0.3">
      <c r="A240">
        <v>1214</v>
      </c>
      <c r="B240" s="194">
        <v>45338</v>
      </c>
      <c r="C240">
        <v>7135</v>
      </c>
      <c r="D240">
        <v>7184.1648080000004</v>
      </c>
    </row>
    <row r="241" spans="1:4" x14ac:dyDescent="0.3">
      <c r="A241">
        <v>1215</v>
      </c>
      <c r="B241" s="194">
        <v>45342</v>
      </c>
      <c r="C241">
        <v>7101.2001950000003</v>
      </c>
      <c r="D241">
        <v>7156.0499460000001</v>
      </c>
    </row>
    <row r="242" spans="1:4" x14ac:dyDescent="0.3">
      <c r="A242">
        <v>1216</v>
      </c>
      <c r="B242" s="194">
        <v>45343</v>
      </c>
      <c r="C242">
        <v>7143.75</v>
      </c>
      <c r="D242">
        <v>7119.9314329999997</v>
      </c>
    </row>
    <row r="243" spans="1:4" x14ac:dyDescent="0.3">
      <c r="A243">
        <v>1217</v>
      </c>
      <c r="B243" s="194">
        <v>45344</v>
      </c>
      <c r="C243">
        <v>7158.6000979999999</v>
      </c>
      <c r="D243">
        <v>7162.7933599999997</v>
      </c>
    </row>
    <row r="244" spans="1:4" x14ac:dyDescent="0.3">
      <c r="A244">
        <v>1218</v>
      </c>
      <c r="B244" s="194">
        <v>45345</v>
      </c>
      <c r="C244">
        <v>7076.0498049999997</v>
      </c>
      <c r="D244">
        <v>7177.0738810000003</v>
      </c>
    </row>
    <row r="245" spans="1:4" x14ac:dyDescent="0.3">
      <c r="A245">
        <v>1219</v>
      </c>
      <c r="B245" s="194">
        <v>45348</v>
      </c>
      <c r="C245">
        <v>7040.4501950000003</v>
      </c>
      <c r="D245">
        <v>7090.8971700000002</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8579F-AC72-4E73-8171-F2E969BE5D65}">
  <dimension ref="A1:D248"/>
  <sheetViews>
    <sheetView workbookViewId="0">
      <selection activeCell="A2" sqref="A1:D248"/>
    </sheetView>
  </sheetViews>
  <sheetFormatPr defaultRowHeight="14.4" x14ac:dyDescent="0.3"/>
  <cols>
    <col min="1" max="1" width="5" bestFit="1" customWidth="1"/>
    <col min="2" max="2" width="10.33203125" bestFit="1" customWidth="1"/>
    <col min="3" max="4" width="12" bestFit="1" customWidth="1"/>
  </cols>
  <sheetData>
    <row r="1" spans="1:4" x14ac:dyDescent="0.3">
      <c r="B1" t="s">
        <v>74</v>
      </c>
      <c r="C1" t="s">
        <v>2426</v>
      </c>
      <c r="D1" t="s">
        <v>2427</v>
      </c>
    </row>
    <row r="2" spans="1:4" x14ac:dyDescent="0.3">
      <c r="A2">
        <v>988</v>
      </c>
      <c r="B2" s="194">
        <v>44980</v>
      </c>
      <c r="C2">
        <v>48.25</v>
      </c>
      <c r="D2">
        <v>47.532193897354396</v>
      </c>
    </row>
    <row r="3" spans="1:4" x14ac:dyDescent="0.3">
      <c r="A3">
        <v>989</v>
      </c>
      <c r="B3" s="194">
        <v>44981</v>
      </c>
      <c r="C3">
        <v>47.549999237060497</v>
      </c>
      <c r="D3">
        <v>48.216289610144003</v>
      </c>
    </row>
    <row r="4" spans="1:4" x14ac:dyDescent="0.3">
      <c r="A4">
        <v>990</v>
      </c>
      <c r="B4" s="194">
        <v>44984</v>
      </c>
      <c r="C4">
        <v>48.099998474121001</v>
      </c>
      <c r="D4">
        <v>47.684525383719802</v>
      </c>
    </row>
    <row r="5" spans="1:4" x14ac:dyDescent="0.3">
      <c r="A5">
        <v>991</v>
      </c>
      <c r="B5" s="194">
        <v>44985</v>
      </c>
      <c r="C5">
        <v>48.349998474121001</v>
      </c>
      <c r="D5">
        <v>47.584275154322199</v>
      </c>
    </row>
    <row r="6" spans="1:4" x14ac:dyDescent="0.3">
      <c r="A6">
        <v>992</v>
      </c>
      <c r="B6" s="194">
        <v>44986</v>
      </c>
      <c r="C6">
        <v>50.150001525878899</v>
      </c>
      <c r="D6">
        <v>48.4717044549568</v>
      </c>
    </row>
    <row r="7" spans="1:4" x14ac:dyDescent="0.3">
      <c r="A7">
        <v>993</v>
      </c>
      <c r="B7" s="194">
        <v>44987</v>
      </c>
      <c r="C7">
        <v>49.75</v>
      </c>
      <c r="D7">
        <v>50.006880334469798</v>
      </c>
    </row>
    <row r="8" spans="1:4" x14ac:dyDescent="0.3">
      <c r="A8">
        <v>994</v>
      </c>
      <c r="B8" s="194">
        <v>44988</v>
      </c>
      <c r="C8">
        <v>51.799999237060497</v>
      </c>
      <c r="D8">
        <v>49.675685184284198</v>
      </c>
    </row>
    <row r="9" spans="1:4" x14ac:dyDescent="0.3">
      <c r="A9">
        <v>995</v>
      </c>
      <c r="B9" s="194">
        <v>44991</v>
      </c>
      <c r="C9">
        <v>51.299999237060497</v>
      </c>
      <c r="D9">
        <v>51.684975386560197</v>
      </c>
    </row>
    <row r="10" spans="1:4" x14ac:dyDescent="0.3">
      <c r="A10">
        <v>996</v>
      </c>
      <c r="B10" s="194">
        <v>44993</v>
      </c>
      <c r="C10">
        <v>51.5</v>
      </c>
      <c r="D10">
        <v>51.395229083653803</v>
      </c>
    </row>
    <row r="11" spans="1:4" x14ac:dyDescent="0.3">
      <c r="A11">
        <v>997</v>
      </c>
      <c r="B11" s="194">
        <v>44994</v>
      </c>
      <c r="C11">
        <v>50.900001525878899</v>
      </c>
      <c r="D11">
        <v>51.6818543755926</v>
      </c>
    </row>
    <row r="12" spans="1:4" x14ac:dyDescent="0.3">
      <c r="A12">
        <v>998</v>
      </c>
      <c r="B12" s="194">
        <v>44995</v>
      </c>
      <c r="C12">
        <v>49.900001525878899</v>
      </c>
      <c r="D12">
        <v>50.926675266144898</v>
      </c>
    </row>
    <row r="13" spans="1:4" x14ac:dyDescent="0.3">
      <c r="A13">
        <v>999</v>
      </c>
      <c r="B13" s="194">
        <v>44998</v>
      </c>
      <c r="C13">
        <v>48.150001525878899</v>
      </c>
      <c r="D13">
        <v>49.904239351483</v>
      </c>
    </row>
    <row r="14" spans="1:4" x14ac:dyDescent="0.3">
      <c r="A14">
        <v>1000</v>
      </c>
      <c r="B14" s="194">
        <v>44999</v>
      </c>
      <c r="C14">
        <v>48.150001525878899</v>
      </c>
      <c r="D14">
        <v>48.100056832870401</v>
      </c>
    </row>
    <row r="15" spans="1:4" x14ac:dyDescent="0.3">
      <c r="A15">
        <v>1001</v>
      </c>
      <c r="B15" s="194">
        <v>45000</v>
      </c>
      <c r="C15">
        <v>47.700000762939403</v>
      </c>
      <c r="D15">
        <v>48.4433721410769</v>
      </c>
    </row>
    <row r="16" spans="1:4" x14ac:dyDescent="0.3">
      <c r="A16">
        <v>1002</v>
      </c>
      <c r="B16" s="194">
        <v>45001</v>
      </c>
      <c r="C16">
        <v>48</v>
      </c>
      <c r="D16">
        <v>47.615324390038303</v>
      </c>
    </row>
    <row r="17" spans="1:4" x14ac:dyDescent="0.3">
      <c r="A17">
        <v>1003</v>
      </c>
      <c r="B17" s="194">
        <v>45002</v>
      </c>
      <c r="C17">
        <v>47.950000762939403</v>
      </c>
      <c r="D17">
        <v>48.034804214907901</v>
      </c>
    </row>
    <row r="18" spans="1:4" x14ac:dyDescent="0.3">
      <c r="A18">
        <v>1004</v>
      </c>
      <c r="B18" s="194">
        <v>45005</v>
      </c>
      <c r="C18">
        <v>47</v>
      </c>
      <c r="D18">
        <v>48.130178879479097</v>
      </c>
    </row>
    <row r="19" spans="1:4" x14ac:dyDescent="0.3">
      <c r="A19">
        <v>1005</v>
      </c>
      <c r="B19" s="194">
        <v>45006</v>
      </c>
      <c r="C19">
        <v>47.75</v>
      </c>
      <c r="D19">
        <v>46.952349717532201</v>
      </c>
    </row>
    <row r="20" spans="1:4" x14ac:dyDescent="0.3">
      <c r="A20">
        <v>1006</v>
      </c>
      <c r="B20" s="194">
        <v>45007</v>
      </c>
      <c r="C20">
        <v>47.849998474121001</v>
      </c>
      <c r="D20">
        <v>47.635425473338699</v>
      </c>
    </row>
    <row r="21" spans="1:4" x14ac:dyDescent="0.3">
      <c r="A21">
        <v>1007</v>
      </c>
      <c r="B21" s="194">
        <v>45008</v>
      </c>
      <c r="C21">
        <v>46.849998474121001</v>
      </c>
      <c r="D21">
        <v>47.776196004767499</v>
      </c>
    </row>
    <row r="22" spans="1:4" x14ac:dyDescent="0.3">
      <c r="A22">
        <v>1008</v>
      </c>
      <c r="B22" s="194">
        <v>45009</v>
      </c>
      <c r="C22">
        <v>45.5</v>
      </c>
      <c r="D22">
        <v>46.743847361031897</v>
      </c>
    </row>
    <row r="23" spans="1:4" x14ac:dyDescent="0.3">
      <c r="A23">
        <v>1009</v>
      </c>
      <c r="B23" s="194">
        <v>45012</v>
      </c>
      <c r="C23">
        <v>45.549999237060497</v>
      </c>
      <c r="D23">
        <v>45.537925527231003</v>
      </c>
    </row>
    <row r="24" spans="1:4" x14ac:dyDescent="0.3">
      <c r="A24">
        <v>1010</v>
      </c>
      <c r="B24" s="194">
        <v>45013</v>
      </c>
      <c r="C24">
        <v>44.900001525878899</v>
      </c>
      <c r="D24">
        <v>45.621415953351899</v>
      </c>
    </row>
    <row r="25" spans="1:4" x14ac:dyDescent="0.3">
      <c r="A25">
        <v>1011</v>
      </c>
      <c r="B25" s="194">
        <v>45014</v>
      </c>
      <c r="C25">
        <v>46.299999237060497</v>
      </c>
      <c r="D25">
        <v>44.8501808293382</v>
      </c>
    </row>
    <row r="26" spans="1:4" x14ac:dyDescent="0.3">
      <c r="A26">
        <v>1012</v>
      </c>
      <c r="B26" s="194">
        <v>45016</v>
      </c>
      <c r="C26">
        <v>46.599998474121001</v>
      </c>
      <c r="D26">
        <v>46.334470066075802</v>
      </c>
    </row>
    <row r="27" spans="1:4" x14ac:dyDescent="0.3">
      <c r="A27">
        <v>1013</v>
      </c>
      <c r="B27" s="194">
        <v>45019</v>
      </c>
      <c r="C27">
        <v>47.349998474121001</v>
      </c>
      <c r="D27">
        <v>46.516032872907701</v>
      </c>
    </row>
    <row r="28" spans="1:4" x14ac:dyDescent="0.3">
      <c r="A28">
        <v>1014</v>
      </c>
      <c r="B28" s="194">
        <v>45021</v>
      </c>
      <c r="C28">
        <v>46.700000762939403</v>
      </c>
      <c r="D28">
        <v>47.299239484542397</v>
      </c>
    </row>
    <row r="29" spans="1:4" x14ac:dyDescent="0.3">
      <c r="A29">
        <v>1015</v>
      </c>
      <c r="B29" s="194">
        <v>45022</v>
      </c>
      <c r="C29">
        <v>47.200000762939403</v>
      </c>
      <c r="D29">
        <v>46.784787673099501</v>
      </c>
    </row>
    <row r="30" spans="1:4" x14ac:dyDescent="0.3">
      <c r="A30">
        <v>1016</v>
      </c>
      <c r="B30" s="194">
        <v>45026</v>
      </c>
      <c r="C30">
        <v>47.049999237060497</v>
      </c>
      <c r="D30">
        <v>47.059820280614296</v>
      </c>
    </row>
    <row r="31" spans="1:4" x14ac:dyDescent="0.3">
      <c r="A31">
        <v>1017</v>
      </c>
      <c r="B31" s="194">
        <v>45027</v>
      </c>
      <c r="C31">
        <v>47.25</v>
      </c>
      <c r="D31">
        <v>47.082436711714202</v>
      </c>
    </row>
    <row r="32" spans="1:4" x14ac:dyDescent="0.3">
      <c r="A32">
        <v>1018</v>
      </c>
      <c r="B32" s="194">
        <v>45028</v>
      </c>
      <c r="C32">
        <v>47.049999237060497</v>
      </c>
      <c r="D32">
        <v>47.329858917303</v>
      </c>
    </row>
    <row r="33" spans="1:4" x14ac:dyDescent="0.3">
      <c r="A33">
        <v>1019</v>
      </c>
      <c r="B33" s="194">
        <v>45029</v>
      </c>
      <c r="C33">
        <v>47.75</v>
      </c>
      <c r="D33">
        <v>46.893988873055001</v>
      </c>
    </row>
    <row r="34" spans="1:4" x14ac:dyDescent="0.3">
      <c r="A34">
        <v>1020</v>
      </c>
      <c r="B34" s="194">
        <v>45033</v>
      </c>
      <c r="C34">
        <v>48.799999237060497</v>
      </c>
      <c r="D34">
        <v>47.821204505167898</v>
      </c>
    </row>
    <row r="35" spans="1:4" x14ac:dyDescent="0.3">
      <c r="A35">
        <v>1021</v>
      </c>
      <c r="B35" s="194">
        <v>45034</v>
      </c>
      <c r="C35">
        <v>49.099998474121001</v>
      </c>
      <c r="D35">
        <v>48.751634128040003</v>
      </c>
    </row>
    <row r="36" spans="1:4" x14ac:dyDescent="0.3">
      <c r="A36">
        <v>1022</v>
      </c>
      <c r="B36" s="194">
        <v>45035</v>
      </c>
      <c r="C36">
        <v>48.549999237060497</v>
      </c>
      <c r="D36">
        <v>49.382982757686896</v>
      </c>
    </row>
    <row r="37" spans="1:4" x14ac:dyDescent="0.3">
      <c r="A37">
        <v>1023</v>
      </c>
      <c r="B37" s="194">
        <v>45036</v>
      </c>
      <c r="C37">
        <v>48.599998474121001</v>
      </c>
      <c r="D37">
        <v>48.429254800260701</v>
      </c>
    </row>
    <row r="38" spans="1:4" x14ac:dyDescent="0.3">
      <c r="A38">
        <v>1024</v>
      </c>
      <c r="B38" s="194">
        <v>45037</v>
      </c>
      <c r="C38">
        <v>48.25</v>
      </c>
      <c r="D38">
        <v>48.708128380215399</v>
      </c>
    </row>
    <row r="39" spans="1:4" x14ac:dyDescent="0.3">
      <c r="A39">
        <v>1025</v>
      </c>
      <c r="B39" s="194">
        <v>45040</v>
      </c>
      <c r="C39">
        <v>49.25</v>
      </c>
      <c r="D39">
        <v>48.266383300098603</v>
      </c>
    </row>
    <row r="40" spans="1:4" x14ac:dyDescent="0.3">
      <c r="A40">
        <v>1026</v>
      </c>
      <c r="B40" s="194">
        <v>45041</v>
      </c>
      <c r="C40">
        <v>49.799999237060497</v>
      </c>
      <c r="D40">
        <v>49.331317467570898</v>
      </c>
    </row>
    <row r="41" spans="1:4" x14ac:dyDescent="0.3">
      <c r="A41">
        <v>1027</v>
      </c>
      <c r="B41" s="194">
        <v>45042</v>
      </c>
      <c r="C41">
        <v>50.25</v>
      </c>
      <c r="D41">
        <v>49.694913850397903</v>
      </c>
    </row>
    <row r="42" spans="1:4" x14ac:dyDescent="0.3">
      <c r="A42">
        <v>1028</v>
      </c>
      <c r="B42" s="194">
        <v>45043</v>
      </c>
      <c r="C42">
        <v>50.400001525878899</v>
      </c>
      <c r="D42">
        <v>50.279477274756204</v>
      </c>
    </row>
    <row r="43" spans="1:4" x14ac:dyDescent="0.3">
      <c r="A43">
        <v>1029</v>
      </c>
      <c r="B43" s="194">
        <v>45044</v>
      </c>
      <c r="C43">
        <v>52.25</v>
      </c>
      <c r="D43">
        <v>50.394099735984703</v>
      </c>
    </row>
    <row r="44" spans="1:4" x14ac:dyDescent="0.3">
      <c r="A44">
        <v>1030</v>
      </c>
      <c r="B44" s="194">
        <v>45048</v>
      </c>
      <c r="C44">
        <v>52.75</v>
      </c>
      <c r="D44">
        <v>52.372154699937703</v>
      </c>
    </row>
    <row r="45" spans="1:4" x14ac:dyDescent="0.3">
      <c r="A45">
        <v>1031</v>
      </c>
      <c r="B45" s="194">
        <v>45049</v>
      </c>
      <c r="C45">
        <v>52.549999237060497</v>
      </c>
      <c r="D45">
        <v>52.654200443168399</v>
      </c>
    </row>
    <row r="46" spans="1:4" x14ac:dyDescent="0.3">
      <c r="A46">
        <v>1032</v>
      </c>
      <c r="B46" s="194">
        <v>45050</v>
      </c>
      <c r="C46">
        <v>53.349998474121001</v>
      </c>
      <c r="D46">
        <v>52.4558356341985</v>
      </c>
    </row>
    <row r="47" spans="1:4" x14ac:dyDescent="0.3">
      <c r="A47">
        <v>1033</v>
      </c>
      <c r="B47" s="194">
        <v>45051</v>
      </c>
      <c r="C47">
        <v>52.349998474121001</v>
      </c>
      <c r="D47">
        <v>53.435062529032599</v>
      </c>
    </row>
    <row r="48" spans="1:4" x14ac:dyDescent="0.3">
      <c r="A48">
        <v>1034</v>
      </c>
      <c r="B48" s="194">
        <v>45054</v>
      </c>
      <c r="C48">
        <v>52.099998474121001</v>
      </c>
      <c r="D48">
        <v>52.526346446308601</v>
      </c>
    </row>
    <row r="49" spans="1:4" x14ac:dyDescent="0.3">
      <c r="A49">
        <v>1035</v>
      </c>
      <c r="B49" s="194">
        <v>45055</v>
      </c>
      <c r="C49">
        <v>50.25</v>
      </c>
      <c r="D49">
        <v>52.068085108094301</v>
      </c>
    </row>
    <row r="50" spans="1:4" x14ac:dyDescent="0.3">
      <c r="A50">
        <v>1036</v>
      </c>
      <c r="B50" s="194">
        <v>45056</v>
      </c>
      <c r="C50">
        <v>48.5</v>
      </c>
      <c r="D50">
        <v>50.254647323972598</v>
      </c>
    </row>
    <row r="51" spans="1:4" x14ac:dyDescent="0.3">
      <c r="A51">
        <v>1037</v>
      </c>
      <c r="B51" s="194">
        <v>45057</v>
      </c>
      <c r="C51">
        <v>48.5</v>
      </c>
      <c r="D51">
        <v>48.764279426776604</v>
      </c>
    </row>
    <row r="52" spans="1:4" x14ac:dyDescent="0.3">
      <c r="A52">
        <v>1038</v>
      </c>
      <c r="B52" s="194">
        <v>45058</v>
      </c>
      <c r="C52">
        <v>48.549999237060497</v>
      </c>
      <c r="D52">
        <v>48.410625662355599</v>
      </c>
    </row>
    <row r="53" spans="1:4" x14ac:dyDescent="0.3">
      <c r="A53">
        <v>1039</v>
      </c>
      <c r="B53" s="194">
        <v>45061</v>
      </c>
      <c r="C53">
        <v>48.950000762939403</v>
      </c>
      <c r="D53">
        <v>48.613079935577801</v>
      </c>
    </row>
    <row r="54" spans="1:4" x14ac:dyDescent="0.3">
      <c r="A54">
        <v>1040</v>
      </c>
      <c r="B54" s="194">
        <v>45062</v>
      </c>
      <c r="C54">
        <v>49</v>
      </c>
      <c r="D54">
        <v>49.074371307693397</v>
      </c>
    </row>
    <row r="55" spans="1:4" x14ac:dyDescent="0.3">
      <c r="A55">
        <v>1041</v>
      </c>
      <c r="B55" s="194">
        <v>45063</v>
      </c>
      <c r="C55">
        <v>49.299999237060497</v>
      </c>
      <c r="D55">
        <v>48.823463773339903</v>
      </c>
    </row>
    <row r="56" spans="1:4" x14ac:dyDescent="0.3">
      <c r="A56">
        <v>1042</v>
      </c>
      <c r="B56" s="194">
        <v>45064</v>
      </c>
      <c r="C56">
        <v>48.450000762939403</v>
      </c>
      <c r="D56">
        <v>49.353983888305898</v>
      </c>
    </row>
    <row r="57" spans="1:4" x14ac:dyDescent="0.3">
      <c r="A57">
        <v>1043</v>
      </c>
      <c r="B57" s="194">
        <v>45065</v>
      </c>
      <c r="C57">
        <v>49.25</v>
      </c>
      <c r="D57">
        <v>48.508879153868698</v>
      </c>
    </row>
    <row r="58" spans="1:4" x14ac:dyDescent="0.3">
      <c r="A58">
        <v>1044</v>
      </c>
      <c r="B58" s="194">
        <v>45068</v>
      </c>
      <c r="C58">
        <v>50.549999237060497</v>
      </c>
      <c r="D58">
        <v>49.050199345023003</v>
      </c>
    </row>
    <row r="59" spans="1:4" x14ac:dyDescent="0.3">
      <c r="A59">
        <v>1045</v>
      </c>
      <c r="B59" s="194">
        <v>45069</v>
      </c>
      <c r="C59">
        <v>50.599998474121001</v>
      </c>
      <c r="D59">
        <v>50.649069044562403</v>
      </c>
    </row>
    <row r="60" spans="1:4" x14ac:dyDescent="0.3">
      <c r="A60">
        <v>1046</v>
      </c>
      <c r="B60" s="194">
        <v>45070</v>
      </c>
      <c r="C60">
        <v>49.900001525878899</v>
      </c>
      <c r="D60">
        <v>50.542600912868799</v>
      </c>
    </row>
    <row r="61" spans="1:4" x14ac:dyDescent="0.3">
      <c r="A61">
        <v>1047</v>
      </c>
      <c r="B61" s="194">
        <v>45071</v>
      </c>
      <c r="C61">
        <v>49.650001525878899</v>
      </c>
      <c r="D61">
        <v>49.822261255546302</v>
      </c>
    </row>
    <row r="62" spans="1:4" x14ac:dyDescent="0.3">
      <c r="A62">
        <v>1048</v>
      </c>
      <c r="B62" s="194">
        <v>45072</v>
      </c>
      <c r="C62">
        <v>50.349998474121001</v>
      </c>
      <c r="D62">
        <v>49.799149357754999</v>
      </c>
    </row>
    <row r="63" spans="1:4" x14ac:dyDescent="0.3">
      <c r="A63">
        <v>1049</v>
      </c>
      <c r="B63" s="194">
        <v>45075</v>
      </c>
      <c r="C63">
        <v>50.799999237060497</v>
      </c>
      <c r="D63">
        <v>50.245223187023498</v>
      </c>
    </row>
    <row r="64" spans="1:4" x14ac:dyDescent="0.3">
      <c r="A64">
        <v>1050</v>
      </c>
      <c r="B64" s="194">
        <v>45076</v>
      </c>
      <c r="C64">
        <v>51.450000762939403</v>
      </c>
      <c r="D64">
        <v>50.753680455363202</v>
      </c>
    </row>
    <row r="65" spans="1:4" x14ac:dyDescent="0.3">
      <c r="A65">
        <v>1051</v>
      </c>
      <c r="B65" s="194">
        <v>45077</v>
      </c>
      <c r="C65">
        <v>51.849998474121001</v>
      </c>
      <c r="D65">
        <v>51.541554030612602</v>
      </c>
    </row>
    <row r="66" spans="1:4" x14ac:dyDescent="0.3">
      <c r="A66">
        <v>1052</v>
      </c>
      <c r="B66" s="194">
        <v>45078</v>
      </c>
      <c r="C66">
        <v>51.700000762939403</v>
      </c>
      <c r="D66">
        <v>51.695274939884797</v>
      </c>
    </row>
    <row r="67" spans="1:4" x14ac:dyDescent="0.3">
      <c r="A67">
        <v>1053</v>
      </c>
      <c r="B67" s="194">
        <v>45079</v>
      </c>
      <c r="C67">
        <v>52.299999237060497</v>
      </c>
      <c r="D67">
        <v>51.739613749375103</v>
      </c>
    </row>
    <row r="68" spans="1:4" x14ac:dyDescent="0.3">
      <c r="A68">
        <v>1054</v>
      </c>
      <c r="B68" s="194">
        <v>45082</v>
      </c>
      <c r="C68">
        <v>52.150001525878899</v>
      </c>
      <c r="D68">
        <v>52.339360723581997</v>
      </c>
    </row>
    <row r="69" spans="1:4" x14ac:dyDescent="0.3">
      <c r="A69">
        <v>1055</v>
      </c>
      <c r="B69" s="194">
        <v>45083</v>
      </c>
      <c r="C69">
        <v>52.049999237060497</v>
      </c>
      <c r="D69">
        <v>52.051356432782399</v>
      </c>
    </row>
    <row r="70" spans="1:4" x14ac:dyDescent="0.3">
      <c r="A70">
        <v>1056</v>
      </c>
      <c r="B70" s="194">
        <v>45084</v>
      </c>
      <c r="C70">
        <v>52.349998474121001</v>
      </c>
      <c r="D70">
        <v>52.149277880554799</v>
      </c>
    </row>
    <row r="71" spans="1:4" x14ac:dyDescent="0.3">
      <c r="A71">
        <v>1057</v>
      </c>
      <c r="B71" s="194">
        <v>45085</v>
      </c>
      <c r="C71">
        <v>51.950000762939403</v>
      </c>
      <c r="D71">
        <v>52.327327594405503</v>
      </c>
    </row>
    <row r="72" spans="1:4" x14ac:dyDescent="0.3">
      <c r="A72">
        <v>1058</v>
      </c>
      <c r="B72" s="194">
        <v>45086</v>
      </c>
      <c r="C72">
        <v>51.349998474121001</v>
      </c>
      <c r="D72">
        <v>51.906748648933899</v>
      </c>
    </row>
    <row r="73" spans="1:4" x14ac:dyDescent="0.3">
      <c r="A73">
        <v>1059</v>
      </c>
      <c r="B73" s="194">
        <v>45089</v>
      </c>
      <c r="C73">
        <v>51.549999237060497</v>
      </c>
      <c r="D73">
        <v>51.480033312746102</v>
      </c>
    </row>
    <row r="74" spans="1:4" x14ac:dyDescent="0.3">
      <c r="A74">
        <v>1060</v>
      </c>
      <c r="B74" s="194">
        <v>45090</v>
      </c>
      <c r="C74">
        <v>52</v>
      </c>
      <c r="D74">
        <v>51.480422780610198</v>
      </c>
    </row>
    <row r="75" spans="1:4" x14ac:dyDescent="0.3">
      <c r="A75">
        <v>1061</v>
      </c>
      <c r="B75" s="194">
        <v>45091</v>
      </c>
      <c r="C75">
        <v>51.799999237060497</v>
      </c>
      <c r="D75">
        <v>51.965285705945703</v>
      </c>
    </row>
    <row r="76" spans="1:4" x14ac:dyDescent="0.3">
      <c r="A76">
        <v>1062</v>
      </c>
      <c r="B76" s="194">
        <v>45092</v>
      </c>
      <c r="C76">
        <v>50.400001525878899</v>
      </c>
      <c r="D76">
        <v>51.893803925758398</v>
      </c>
    </row>
    <row r="77" spans="1:4" x14ac:dyDescent="0.3">
      <c r="A77">
        <v>1063</v>
      </c>
      <c r="B77" s="194">
        <v>45093</v>
      </c>
      <c r="C77">
        <v>51.549999237060497</v>
      </c>
      <c r="D77">
        <v>50.336665591438901</v>
      </c>
    </row>
    <row r="78" spans="1:4" x14ac:dyDescent="0.3">
      <c r="A78">
        <v>1064</v>
      </c>
      <c r="B78" s="194">
        <v>45096</v>
      </c>
      <c r="C78">
        <v>51.950000762939403</v>
      </c>
      <c r="D78">
        <v>51.558363859231001</v>
      </c>
    </row>
    <row r="79" spans="1:4" x14ac:dyDescent="0.3">
      <c r="A79">
        <v>1065</v>
      </c>
      <c r="B79" s="194">
        <v>45097</v>
      </c>
      <c r="C79">
        <v>51.900001525878899</v>
      </c>
      <c r="D79">
        <v>51.985753376420398</v>
      </c>
    </row>
    <row r="80" spans="1:4" x14ac:dyDescent="0.3">
      <c r="A80">
        <v>1066</v>
      </c>
      <c r="B80" s="194">
        <v>45098</v>
      </c>
      <c r="C80">
        <v>52.849998474121001</v>
      </c>
      <c r="D80">
        <v>51.8253534669876</v>
      </c>
    </row>
    <row r="81" spans="1:4" x14ac:dyDescent="0.3">
      <c r="A81">
        <v>1067</v>
      </c>
      <c r="B81" s="194">
        <v>45099</v>
      </c>
      <c r="C81">
        <v>51</v>
      </c>
      <c r="D81">
        <v>52.856807413953298</v>
      </c>
    </row>
    <row r="82" spans="1:4" x14ac:dyDescent="0.3">
      <c r="A82">
        <v>1068</v>
      </c>
      <c r="B82" s="194">
        <v>45100</v>
      </c>
      <c r="C82">
        <v>50.5</v>
      </c>
      <c r="D82">
        <v>51.082680988255298</v>
      </c>
    </row>
    <row r="83" spans="1:4" x14ac:dyDescent="0.3">
      <c r="A83">
        <v>1069</v>
      </c>
      <c r="B83" s="194">
        <v>45103</v>
      </c>
      <c r="C83">
        <v>50.299999237060497</v>
      </c>
      <c r="D83">
        <v>50.456469449530097</v>
      </c>
    </row>
    <row r="84" spans="1:4" x14ac:dyDescent="0.3">
      <c r="A84">
        <v>1070</v>
      </c>
      <c r="B84" s="194">
        <v>45104</v>
      </c>
      <c r="C84">
        <v>50.849998474121001</v>
      </c>
      <c r="D84">
        <v>50.403845625113902</v>
      </c>
    </row>
    <row r="85" spans="1:4" x14ac:dyDescent="0.3">
      <c r="A85">
        <v>1071</v>
      </c>
      <c r="B85" s="194">
        <v>45105</v>
      </c>
      <c r="C85">
        <v>50.400001525878899</v>
      </c>
      <c r="D85">
        <v>50.860857378067401</v>
      </c>
    </row>
    <row r="86" spans="1:4" x14ac:dyDescent="0.3">
      <c r="A86">
        <v>1072</v>
      </c>
      <c r="B86" s="194">
        <v>45107</v>
      </c>
      <c r="C86">
        <v>51.650001525878899</v>
      </c>
      <c r="D86">
        <v>50.356386200423501</v>
      </c>
    </row>
    <row r="87" spans="1:4" x14ac:dyDescent="0.3">
      <c r="A87">
        <v>1073</v>
      </c>
      <c r="B87" s="194">
        <v>45110</v>
      </c>
      <c r="C87">
        <v>53.849998474121001</v>
      </c>
      <c r="D87">
        <v>51.651517296591202</v>
      </c>
    </row>
    <row r="88" spans="1:4" x14ac:dyDescent="0.3">
      <c r="A88">
        <v>1074</v>
      </c>
      <c r="B88" s="194">
        <v>45111</v>
      </c>
      <c r="C88">
        <v>57.049999237060497</v>
      </c>
      <c r="D88">
        <v>53.7025826337049</v>
      </c>
    </row>
    <row r="89" spans="1:4" x14ac:dyDescent="0.3">
      <c r="A89">
        <v>1075</v>
      </c>
      <c r="B89" s="194">
        <v>45112</v>
      </c>
      <c r="C89">
        <v>58.599998474121001</v>
      </c>
      <c r="D89">
        <v>56.865191382366802</v>
      </c>
    </row>
    <row r="90" spans="1:4" x14ac:dyDescent="0.3">
      <c r="A90">
        <v>1076</v>
      </c>
      <c r="B90" s="194">
        <v>45113</v>
      </c>
      <c r="C90">
        <v>59</v>
      </c>
      <c r="D90">
        <v>58.588594594536403</v>
      </c>
    </row>
    <row r="91" spans="1:4" x14ac:dyDescent="0.3">
      <c r="A91">
        <v>1077</v>
      </c>
      <c r="B91" s="194">
        <v>45114</v>
      </c>
      <c r="C91">
        <v>60.400001525878899</v>
      </c>
      <c r="D91">
        <v>58.805941391260603</v>
      </c>
    </row>
    <row r="92" spans="1:4" x14ac:dyDescent="0.3">
      <c r="A92">
        <v>1078</v>
      </c>
      <c r="B92" s="194">
        <v>45117</v>
      </c>
      <c r="C92">
        <v>60.599998474121001</v>
      </c>
      <c r="D92">
        <v>60.325412080702399</v>
      </c>
    </row>
    <row r="93" spans="1:4" x14ac:dyDescent="0.3">
      <c r="A93">
        <v>1079</v>
      </c>
      <c r="B93" s="194">
        <v>45118</v>
      </c>
      <c r="C93">
        <v>60.450000762939403</v>
      </c>
      <c r="D93">
        <v>60.597272787443998</v>
      </c>
    </row>
    <row r="94" spans="1:4" x14ac:dyDescent="0.3">
      <c r="A94">
        <v>1080</v>
      </c>
      <c r="B94" s="194">
        <v>45119</v>
      </c>
      <c r="C94">
        <v>61.400001525878899</v>
      </c>
      <c r="D94">
        <v>60.381874091778599</v>
      </c>
    </row>
    <row r="95" spans="1:4" x14ac:dyDescent="0.3">
      <c r="A95">
        <v>1081</v>
      </c>
      <c r="B95" s="194">
        <v>45120</v>
      </c>
      <c r="C95">
        <v>59.099998474121001</v>
      </c>
      <c r="D95">
        <v>61.250823279491101</v>
      </c>
    </row>
    <row r="96" spans="1:4" x14ac:dyDescent="0.3">
      <c r="A96">
        <v>1082</v>
      </c>
      <c r="B96" s="194">
        <v>45121</v>
      </c>
      <c r="C96">
        <v>60.700000762939403</v>
      </c>
      <c r="D96">
        <v>59.254380802700098</v>
      </c>
    </row>
    <row r="97" spans="1:4" x14ac:dyDescent="0.3">
      <c r="A97">
        <v>1083</v>
      </c>
      <c r="B97" s="194">
        <v>45124</v>
      </c>
      <c r="C97">
        <v>62.349998474121001</v>
      </c>
      <c r="D97">
        <v>60.524199249835398</v>
      </c>
    </row>
    <row r="98" spans="1:4" x14ac:dyDescent="0.3">
      <c r="A98">
        <v>1084</v>
      </c>
      <c r="B98" s="194">
        <v>45125</v>
      </c>
      <c r="C98">
        <v>61.599998474121001</v>
      </c>
      <c r="D98">
        <v>62.410380751418799</v>
      </c>
    </row>
    <row r="99" spans="1:4" x14ac:dyDescent="0.3">
      <c r="A99">
        <v>1085</v>
      </c>
      <c r="B99" s="194">
        <v>45126</v>
      </c>
      <c r="C99">
        <v>64.150001525878906</v>
      </c>
      <c r="D99">
        <v>61.616024883272601</v>
      </c>
    </row>
    <row r="100" spans="1:4" x14ac:dyDescent="0.3">
      <c r="A100">
        <v>1086</v>
      </c>
      <c r="B100" s="194">
        <v>45127</v>
      </c>
      <c r="C100">
        <v>63.849998474121001</v>
      </c>
      <c r="D100">
        <v>64.150906447819395</v>
      </c>
    </row>
    <row r="101" spans="1:4" x14ac:dyDescent="0.3">
      <c r="A101">
        <v>1087</v>
      </c>
      <c r="B101" s="194">
        <v>45128</v>
      </c>
      <c r="C101">
        <v>62.599998474121001</v>
      </c>
      <c r="D101">
        <v>63.854321783791498</v>
      </c>
    </row>
    <row r="102" spans="1:4" x14ac:dyDescent="0.3">
      <c r="A102">
        <v>1088</v>
      </c>
      <c r="B102" s="194">
        <v>45131</v>
      </c>
      <c r="C102">
        <v>62.099998474121001</v>
      </c>
      <c r="D102">
        <v>62.499888549857197</v>
      </c>
    </row>
    <row r="103" spans="1:4" x14ac:dyDescent="0.3">
      <c r="A103">
        <v>1089</v>
      </c>
      <c r="B103" s="194">
        <v>45132</v>
      </c>
      <c r="C103">
        <v>60.700000762939403</v>
      </c>
      <c r="D103">
        <v>61.976467126994997</v>
      </c>
    </row>
    <row r="104" spans="1:4" x14ac:dyDescent="0.3">
      <c r="A104">
        <v>1090</v>
      </c>
      <c r="B104" s="194">
        <v>45133</v>
      </c>
      <c r="C104">
        <v>63.150001525878899</v>
      </c>
      <c r="D104">
        <v>60.769837488230998</v>
      </c>
    </row>
    <row r="105" spans="1:4" x14ac:dyDescent="0.3">
      <c r="A105">
        <v>1091</v>
      </c>
      <c r="B105" s="194">
        <v>45134</v>
      </c>
      <c r="C105">
        <v>62.400001525878899</v>
      </c>
      <c r="D105">
        <v>62.8749002721121</v>
      </c>
    </row>
    <row r="106" spans="1:4" x14ac:dyDescent="0.3">
      <c r="A106">
        <v>1092</v>
      </c>
      <c r="B106" s="194">
        <v>45135</v>
      </c>
      <c r="C106">
        <v>61.950000762939403</v>
      </c>
      <c r="D106">
        <v>62.3570444844989</v>
      </c>
    </row>
    <row r="107" spans="1:4" x14ac:dyDescent="0.3">
      <c r="A107">
        <v>1093</v>
      </c>
      <c r="B107" s="194">
        <v>45138</v>
      </c>
      <c r="C107">
        <v>61.849998474121001</v>
      </c>
      <c r="D107">
        <v>61.849725099854503</v>
      </c>
    </row>
    <row r="108" spans="1:4" x14ac:dyDescent="0.3">
      <c r="A108">
        <v>1094</v>
      </c>
      <c r="B108" s="194">
        <v>45139</v>
      </c>
      <c r="C108">
        <v>61.349998474121001</v>
      </c>
      <c r="D108">
        <v>61.889557369676197</v>
      </c>
    </row>
    <row r="109" spans="1:4" x14ac:dyDescent="0.3">
      <c r="A109">
        <v>1095</v>
      </c>
      <c r="B109" s="194">
        <v>45140</v>
      </c>
      <c r="C109">
        <v>59.5</v>
      </c>
      <c r="D109">
        <v>61.527376863654403</v>
      </c>
    </row>
    <row r="110" spans="1:4" x14ac:dyDescent="0.3">
      <c r="A110">
        <v>1096</v>
      </c>
      <c r="B110" s="194">
        <v>45141</v>
      </c>
      <c r="C110">
        <v>59.450000762939403</v>
      </c>
      <c r="D110">
        <v>59.8146056613787</v>
      </c>
    </row>
    <row r="111" spans="1:4" x14ac:dyDescent="0.3">
      <c r="A111">
        <v>1097</v>
      </c>
      <c r="B111" s="194">
        <v>45142</v>
      </c>
      <c r="C111">
        <v>59.950000762939403</v>
      </c>
      <c r="D111">
        <v>59.3981023352937</v>
      </c>
    </row>
    <row r="112" spans="1:4" x14ac:dyDescent="0.3">
      <c r="A112">
        <v>1098</v>
      </c>
      <c r="B112" s="194">
        <v>45145</v>
      </c>
      <c r="C112">
        <v>60.400001525878899</v>
      </c>
      <c r="D112">
        <v>60.096912968785603</v>
      </c>
    </row>
    <row r="113" spans="1:4" x14ac:dyDescent="0.3">
      <c r="A113">
        <v>1099</v>
      </c>
      <c r="B113" s="194">
        <v>45146</v>
      </c>
      <c r="C113">
        <v>62.150001525878899</v>
      </c>
      <c r="D113">
        <v>60.305815333681501</v>
      </c>
    </row>
    <row r="114" spans="1:4" x14ac:dyDescent="0.3">
      <c r="A114">
        <v>1100</v>
      </c>
      <c r="B114" s="194">
        <v>45147</v>
      </c>
      <c r="C114">
        <v>61.549999237060497</v>
      </c>
      <c r="D114">
        <v>61.866661765233601</v>
      </c>
    </row>
    <row r="115" spans="1:4" x14ac:dyDescent="0.3">
      <c r="A115">
        <v>1101</v>
      </c>
      <c r="B115" s="194">
        <v>45148</v>
      </c>
      <c r="C115">
        <v>61.25</v>
      </c>
      <c r="D115">
        <v>61.625199310055798</v>
      </c>
    </row>
    <row r="116" spans="1:4" x14ac:dyDescent="0.3">
      <c r="A116">
        <v>1102</v>
      </c>
      <c r="B116" s="194">
        <v>45149</v>
      </c>
      <c r="C116">
        <v>62.549999237060497</v>
      </c>
      <c r="D116">
        <v>61.141664203154903</v>
      </c>
    </row>
    <row r="117" spans="1:4" x14ac:dyDescent="0.3">
      <c r="A117">
        <v>1103</v>
      </c>
      <c r="B117" s="194">
        <v>45152</v>
      </c>
      <c r="C117">
        <v>62.349998474121001</v>
      </c>
      <c r="D117">
        <v>62.251748165374103</v>
      </c>
    </row>
    <row r="118" spans="1:4" x14ac:dyDescent="0.3">
      <c r="A118">
        <v>1104</v>
      </c>
      <c r="B118" s="194">
        <v>45154</v>
      </c>
      <c r="C118">
        <v>61.700000762939403</v>
      </c>
      <c r="D118">
        <v>62.4870404549348</v>
      </c>
    </row>
    <row r="119" spans="1:4" x14ac:dyDescent="0.3">
      <c r="A119">
        <v>1105</v>
      </c>
      <c r="B119" s="194">
        <v>45155</v>
      </c>
      <c r="C119">
        <v>63.25</v>
      </c>
      <c r="D119">
        <v>61.552185161989598</v>
      </c>
    </row>
    <row r="120" spans="1:4" x14ac:dyDescent="0.3">
      <c r="A120">
        <v>1106</v>
      </c>
      <c r="B120" s="194">
        <v>45156</v>
      </c>
      <c r="C120">
        <v>62.799999237060497</v>
      </c>
      <c r="D120">
        <v>63.046852538963499</v>
      </c>
    </row>
    <row r="121" spans="1:4" x14ac:dyDescent="0.3">
      <c r="A121">
        <v>1107</v>
      </c>
      <c r="B121" s="194">
        <v>45159</v>
      </c>
      <c r="C121">
        <v>62.349998474121001</v>
      </c>
      <c r="D121">
        <v>63.0053983579296</v>
      </c>
    </row>
    <row r="122" spans="1:4" x14ac:dyDescent="0.3">
      <c r="A122">
        <v>1108</v>
      </c>
      <c r="B122" s="194">
        <v>45160</v>
      </c>
      <c r="C122">
        <v>62.450000762939403</v>
      </c>
      <c r="D122">
        <v>62.242664492926203</v>
      </c>
    </row>
    <row r="123" spans="1:4" x14ac:dyDescent="0.3">
      <c r="A123">
        <v>1109</v>
      </c>
      <c r="B123" s="194">
        <v>45161</v>
      </c>
      <c r="C123">
        <v>63.349998474121001</v>
      </c>
      <c r="D123">
        <v>62.516385085623398</v>
      </c>
    </row>
    <row r="124" spans="1:4" x14ac:dyDescent="0.3">
      <c r="A124">
        <v>1110</v>
      </c>
      <c r="B124" s="194">
        <v>45162</v>
      </c>
      <c r="C124">
        <v>62.849998474121001</v>
      </c>
      <c r="D124">
        <v>63.557023262369697</v>
      </c>
    </row>
    <row r="125" spans="1:4" x14ac:dyDescent="0.3">
      <c r="A125">
        <v>1111</v>
      </c>
      <c r="B125" s="194">
        <v>45163</v>
      </c>
      <c r="C125">
        <v>61.5</v>
      </c>
      <c r="D125">
        <v>62.741234849335399</v>
      </c>
    </row>
    <row r="126" spans="1:4" x14ac:dyDescent="0.3">
      <c r="A126">
        <v>1112</v>
      </c>
      <c r="B126" s="194">
        <v>45166</v>
      </c>
      <c r="C126">
        <v>62.5</v>
      </c>
      <c r="D126">
        <v>61.674112715862698</v>
      </c>
    </row>
    <row r="127" spans="1:4" x14ac:dyDescent="0.3">
      <c r="A127">
        <v>1113</v>
      </c>
      <c r="B127" s="194">
        <v>45167</v>
      </c>
      <c r="C127">
        <v>62.950000762939403</v>
      </c>
      <c r="D127">
        <v>62.5002736721258</v>
      </c>
    </row>
    <row r="128" spans="1:4" x14ac:dyDescent="0.3">
      <c r="A128">
        <v>1114</v>
      </c>
      <c r="B128" s="194">
        <v>45168</v>
      </c>
      <c r="C128">
        <v>63.450000762939403</v>
      </c>
      <c r="D128">
        <v>0</v>
      </c>
    </row>
    <row r="129" spans="1:4" x14ac:dyDescent="0.3">
      <c r="A129">
        <v>1115</v>
      </c>
      <c r="B129" s="194">
        <v>45169</v>
      </c>
      <c r="C129">
        <v>63</v>
      </c>
      <c r="D129">
        <v>63.574796497811299</v>
      </c>
    </row>
    <row r="130" spans="1:4" x14ac:dyDescent="0.3">
      <c r="A130">
        <v>1116</v>
      </c>
      <c r="B130" s="194">
        <v>45170</v>
      </c>
      <c r="C130">
        <v>65.400001525878906</v>
      </c>
      <c r="D130">
        <v>62.820346954802901</v>
      </c>
    </row>
    <row r="131" spans="1:4" x14ac:dyDescent="0.3">
      <c r="A131">
        <v>1117</v>
      </c>
      <c r="B131" s="194">
        <v>45173</v>
      </c>
      <c r="C131">
        <v>67.400001525878906</v>
      </c>
      <c r="D131">
        <v>65.1585702076259</v>
      </c>
    </row>
    <row r="132" spans="1:4" x14ac:dyDescent="0.3">
      <c r="A132">
        <v>1118</v>
      </c>
      <c r="B132" s="194">
        <v>45174</v>
      </c>
      <c r="C132">
        <v>67.349998474121094</v>
      </c>
      <c r="D132">
        <v>67.453677396505995</v>
      </c>
    </row>
    <row r="133" spans="1:4" x14ac:dyDescent="0.3">
      <c r="A133">
        <v>1119</v>
      </c>
      <c r="B133" s="194">
        <v>45175</v>
      </c>
      <c r="C133">
        <v>65.699996948242102</v>
      </c>
      <c r="D133">
        <v>67.134912846632702</v>
      </c>
    </row>
    <row r="134" spans="1:4" x14ac:dyDescent="0.3">
      <c r="A134">
        <v>1120</v>
      </c>
      <c r="B134" s="194">
        <v>45176</v>
      </c>
      <c r="C134">
        <v>66.599998474121094</v>
      </c>
      <c r="D134">
        <v>65.450190918748504</v>
      </c>
    </row>
    <row r="135" spans="1:4" x14ac:dyDescent="0.3">
      <c r="A135">
        <v>1121</v>
      </c>
      <c r="B135" s="194">
        <v>45177</v>
      </c>
      <c r="C135">
        <v>66.849998474121094</v>
      </c>
      <c r="D135">
        <v>66.809924261688394</v>
      </c>
    </row>
    <row r="136" spans="1:4" x14ac:dyDescent="0.3">
      <c r="A136">
        <v>1122</v>
      </c>
      <c r="B136" s="194">
        <v>45180</v>
      </c>
      <c r="C136">
        <v>69.150001525878906</v>
      </c>
      <c r="D136">
        <v>66.881014875913095</v>
      </c>
    </row>
    <row r="137" spans="1:4" x14ac:dyDescent="0.3">
      <c r="A137">
        <v>1123</v>
      </c>
      <c r="B137" s="194">
        <v>45181</v>
      </c>
      <c r="C137">
        <v>66.849998474121094</v>
      </c>
      <c r="D137">
        <v>69.081195549382002</v>
      </c>
    </row>
    <row r="138" spans="1:4" x14ac:dyDescent="0.3">
      <c r="A138">
        <v>1124</v>
      </c>
      <c r="B138" s="194">
        <v>45182</v>
      </c>
      <c r="C138">
        <v>72.550003051757798</v>
      </c>
      <c r="D138">
        <v>67.098581477380606</v>
      </c>
    </row>
    <row r="139" spans="1:4" x14ac:dyDescent="0.3">
      <c r="A139">
        <v>1125</v>
      </c>
      <c r="B139" s="194">
        <v>45183</v>
      </c>
      <c r="C139">
        <v>73.699996948242102</v>
      </c>
      <c r="D139">
        <v>72.374031749506898</v>
      </c>
    </row>
    <row r="140" spans="1:4" x14ac:dyDescent="0.3">
      <c r="A140">
        <v>1126</v>
      </c>
      <c r="B140" s="194">
        <v>45184</v>
      </c>
      <c r="C140">
        <v>74.150001525878906</v>
      </c>
      <c r="D140">
        <v>73.701879016006103</v>
      </c>
    </row>
    <row r="141" spans="1:4" x14ac:dyDescent="0.3">
      <c r="A141">
        <v>1127</v>
      </c>
      <c r="B141" s="194">
        <v>45187</v>
      </c>
      <c r="C141">
        <v>76.900001525878906</v>
      </c>
      <c r="D141">
        <v>74.419694708497602</v>
      </c>
    </row>
    <row r="142" spans="1:4" x14ac:dyDescent="0.3">
      <c r="A142">
        <v>1128</v>
      </c>
      <c r="B142" s="194">
        <v>45189</v>
      </c>
      <c r="C142">
        <v>76.449996948242102</v>
      </c>
      <c r="D142">
        <v>76.567976566912904</v>
      </c>
    </row>
    <row r="143" spans="1:4" x14ac:dyDescent="0.3">
      <c r="A143">
        <v>1129</v>
      </c>
      <c r="B143" s="194">
        <v>45190</v>
      </c>
      <c r="C143">
        <v>75</v>
      </c>
      <c r="D143">
        <v>76.475874280148602</v>
      </c>
    </row>
    <row r="144" spans="1:4" x14ac:dyDescent="0.3">
      <c r="A144">
        <v>1130</v>
      </c>
      <c r="B144" s="194">
        <v>45191</v>
      </c>
      <c r="C144">
        <v>77.5</v>
      </c>
      <c r="D144">
        <v>74.715970802292503</v>
      </c>
    </row>
    <row r="145" spans="1:4" x14ac:dyDescent="0.3">
      <c r="A145">
        <v>1131</v>
      </c>
      <c r="B145" s="194">
        <v>45194</v>
      </c>
      <c r="C145">
        <v>80.199996948242102</v>
      </c>
      <c r="D145">
        <v>77.210756199181802</v>
      </c>
    </row>
    <row r="146" spans="1:4" x14ac:dyDescent="0.3">
      <c r="A146">
        <v>1132</v>
      </c>
      <c r="B146" s="194">
        <v>45195</v>
      </c>
      <c r="C146">
        <v>79.349998474121094</v>
      </c>
      <c r="D146">
        <v>80.596268146181202</v>
      </c>
    </row>
    <row r="147" spans="1:4" x14ac:dyDescent="0.3">
      <c r="A147">
        <v>1133</v>
      </c>
      <c r="B147" s="194">
        <v>45196</v>
      </c>
      <c r="C147">
        <v>81.5</v>
      </c>
      <c r="D147">
        <v>79.462232585290707</v>
      </c>
    </row>
    <row r="148" spans="1:4" x14ac:dyDescent="0.3">
      <c r="A148">
        <v>1134</v>
      </c>
      <c r="B148" s="194">
        <v>45197</v>
      </c>
      <c r="C148">
        <v>79.650001525878906</v>
      </c>
      <c r="D148">
        <v>81.382161120480504</v>
      </c>
    </row>
    <row r="149" spans="1:4" x14ac:dyDescent="0.3">
      <c r="A149">
        <v>1135</v>
      </c>
      <c r="B149" s="194">
        <v>45198</v>
      </c>
      <c r="C149">
        <v>80.199996948242102</v>
      </c>
      <c r="D149">
        <v>79.958919356743607</v>
      </c>
    </row>
    <row r="150" spans="1:4" x14ac:dyDescent="0.3">
      <c r="A150">
        <v>1136</v>
      </c>
      <c r="B150" s="194">
        <v>45202</v>
      </c>
      <c r="C150">
        <v>83.199996948242102</v>
      </c>
      <c r="D150">
        <v>80.021499998037498</v>
      </c>
    </row>
    <row r="151" spans="1:4" x14ac:dyDescent="0.3">
      <c r="A151">
        <v>1137</v>
      </c>
      <c r="B151" s="194">
        <v>45203</v>
      </c>
      <c r="C151">
        <v>79.75</v>
      </c>
      <c r="D151">
        <v>83.044227388425696</v>
      </c>
    </row>
    <row r="152" spans="1:4" x14ac:dyDescent="0.3">
      <c r="A152">
        <v>1138</v>
      </c>
      <c r="B152" s="194">
        <v>45204</v>
      </c>
      <c r="C152">
        <v>77.099998474121094</v>
      </c>
      <c r="D152">
        <v>79.958777178948694</v>
      </c>
    </row>
    <row r="153" spans="1:4" x14ac:dyDescent="0.3">
      <c r="A153">
        <v>1139</v>
      </c>
      <c r="B153" s="194">
        <v>45205</v>
      </c>
      <c r="C153">
        <v>76.75</v>
      </c>
      <c r="D153">
        <v>77.142180815687496</v>
      </c>
    </row>
    <row r="154" spans="1:4" x14ac:dyDescent="0.3">
      <c r="A154">
        <v>1140</v>
      </c>
      <c r="B154" s="194">
        <v>45208</v>
      </c>
      <c r="C154">
        <v>73.349998474121094</v>
      </c>
      <c r="D154">
        <v>76.735568771907396</v>
      </c>
    </row>
    <row r="155" spans="1:4" x14ac:dyDescent="0.3">
      <c r="A155">
        <v>1141</v>
      </c>
      <c r="B155" s="194">
        <v>45209</v>
      </c>
      <c r="C155">
        <v>75.25</v>
      </c>
      <c r="D155">
        <v>73.604827338927095</v>
      </c>
    </row>
    <row r="156" spans="1:4" x14ac:dyDescent="0.3">
      <c r="A156">
        <v>1142</v>
      </c>
      <c r="B156" s="194">
        <v>45210</v>
      </c>
      <c r="C156">
        <v>76.050003051757798</v>
      </c>
      <c r="D156">
        <v>75.152812112648206</v>
      </c>
    </row>
    <row r="157" spans="1:4" x14ac:dyDescent="0.3">
      <c r="A157">
        <v>1143</v>
      </c>
      <c r="B157" s="194">
        <v>45211</v>
      </c>
      <c r="C157">
        <v>75.75</v>
      </c>
      <c r="D157">
        <v>76.027931903109007</v>
      </c>
    </row>
    <row r="158" spans="1:4" x14ac:dyDescent="0.3">
      <c r="A158">
        <v>1144</v>
      </c>
      <c r="B158" s="194">
        <v>45212</v>
      </c>
      <c r="C158">
        <v>75.199996948242102</v>
      </c>
      <c r="D158">
        <v>75.818184583204697</v>
      </c>
    </row>
    <row r="159" spans="1:4" x14ac:dyDescent="0.3">
      <c r="A159">
        <v>1145</v>
      </c>
      <c r="B159" s="194">
        <v>45215</v>
      </c>
      <c r="C159">
        <v>75.25</v>
      </c>
      <c r="D159">
        <v>74.968387090653593</v>
      </c>
    </row>
    <row r="160" spans="1:4" x14ac:dyDescent="0.3">
      <c r="A160">
        <v>1146</v>
      </c>
      <c r="B160" s="194">
        <v>45216</v>
      </c>
      <c r="C160">
        <v>75.800003051757798</v>
      </c>
      <c r="D160">
        <v>75.247999046276306</v>
      </c>
    </row>
    <row r="161" spans="1:4" x14ac:dyDescent="0.3">
      <c r="A161">
        <v>1147</v>
      </c>
      <c r="B161" s="194">
        <v>45217</v>
      </c>
      <c r="C161">
        <v>74.199996948242102</v>
      </c>
      <c r="D161">
        <v>75.769366345140298</v>
      </c>
    </row>
    <row r="162" spans="1:4" x14ac:dyDescent="0.3">
      <c r="A162">
        <v>1148</v>
      </c>
      <c r="B162" s="194">
        <v>45218</v>
      </c>
      <c r="C162">
        <v>74</v>
      </c>
      <c r="D162">
        <v>74.0031384179225</v>
      </c>
    </row>
    <row r="163" spans="1:4" x14ac:dyDescent="0.3">
      <c r="A163">
        <v>1149</v>
      </c>
      <c r="B163" s="194">
        <v>45219</v>
      </c>
      <c r="C163">
        <v>72.25</v>
      </c>
      <c r="D163">
        <v>74.075290197150494</v>
      </c>
    </row>
    <row r="164" spans="1:4" x14ac:dyDescent="0.3">
      <c r="A164">
        <v>1150</v>
      </c>
      <c r="B164" s="194">
        <v>45222</v>
      </c>
      <c r="C164">
        <v>69.650001525878906</v>
      </c>
      <c r="D164">
        <v>72.235401248962006</v>
      </c>
    </row>
    <row r="165" spans="1:4" x14ac:dyDescent="0.3">
      <c r="A165">
        <v>1151</v>
      </c>
      <c r="B165" s="194">
        <v>45224</v>
      </c>
      <c r="C165">
        <v>69.5</v>
      </c>
      <c r="D165">
        <v>69.794699529842902</v>
      </c>
    </row>
    <row r="166" spans="1:4" x14ac:dyDescent="0.3">
      <c r="A166">
        <v>1152</v>
      </c>
      <c r="B166" s="194">
        <v>45225</v>
      </c>
      <c r="C166">
        <v>69.849998474121094</v>
      </c>
      <c r="D166">
        <v>69.774374134059201</v>
      </c>
    </row>
    <row r="167" spans="1:4" x14ac:dyDescent="0.3">
      <c r="A167">
        <v>1153</v>
      </c>
      <c r="B167" s="194">
        <v>45226</v>
      </c>
      <c r="C167">
        <v>73.150001525878906</v>
      </c>
      <c r="D167">
        <v>69.892252262349601</v>
      </c>
    </row>
    <row r="168" spans="1:4" x14ac:dyDescent="0.3">
      <c r="A168">
        <v>1154</v>
      </c>
      <c r="B168" s="194">
        <v>45229</v>
      </c>
      <c r="C168">
        <v>73.150001525878906</v>
      </c>
      <c r="D168">
        <v>73.232229119887407</v>
      </c>
    </row>
    <row r="169" spans="1:4" x14ac:dyDescent="0.3">
      <c r="A169">
        <v>1155</v>
      </c>
      <c r="B169" s="194">
        <v>45230</v>
      </c>
      <c r="C169">
        <v>73</v>
      </c>
      <c r="D169">
        <v>73.170350489082693</v>
      </c>
    </row>
    <row r="170" spans="1:4" x14ac:dyDescent="0.3">
      <c r="A170">
        <v>1156</v>
      </c>
      <c r="B170" s="194">
        <v>45231</v>
      </c>
      <c r="C170">
        <v>72.900001525878906</v>
      </c>
      <c r="D170">
        <v>72.797315228467497</v>
      </c>
    </row>
    <row r="171" spans="1:4" x14ac:dyDescent="0.3">
      <c r="A171">
        <v>1157</v>
      </c>
      <c r="B171" s="194">
        <v>45232</v>
      </c>
      <c r="C171">
        <v>74.25</v>
      </c>
      <c r="D171">
        <v>72.812184669410101</v>
      </c>
    </row>
    <row r="172" spans="1:4" x14ac:dyDescent="0.3">
      <c r="A172">
        <v>1158</v>
      </c>
      <c r="B172" s="194">
        <v>45233</v>
      </c>
      <c r="C172">
        <v>74.75</v>
      </c>
      <c r="D172">
        <v>74.0557740289631</v>
      </c>
    </row>
    <row r="173" spans="1:4" x14ac:dyDescent="0.3">
      <c r="A173">
        <v>1159</v>
      </c>
      <c r="B173" s="194">
        <v>45236</v>
      </c>
      <c r="C173">
        <v>74.900001525878906</v>
      </c>
      <c r="D173">
        <v>74.495665413732894</v>
      </c>
    </row>
    <row r="174" spans="1:4" x14ac:dyDescent="0.3">
      <c r="A174">
        <v>1160</v>
      </c>
      <c r="B174" s="194">
        <v>45237</v>
      </c>
      <c r="C174">
        <v>76.150001525878906</v>
      </c>
      <c r="D174">
        <v>74.865523191913198</v>
      </c>
    </row>
    <row r="175" spans="1:4" x14ac:dyDescent="0.3">
      <c r="A175">
        <v>1161</v>
      </c>
      <c r="B175" s="194">
        <v>45238</v>
      </c>
      <c r="C175">
        <v>75.800003051757798</v>
      </c>
      <c r="D175">
        <v>75.963494170117102</v>
      </c>
    </row>
    <row r="176" spans="1:4" x14ac:dyDescent="0.3">
      <c r="A176">
        <v>1162</v>
      </c>
      <c r="B176" s="194">
        <v>45239</v>
      </c>
      <c r="C176">
        <v>76</v>
      </c>
      <c r="D176">
        <v>75.820037934993593</v>
      </c>
    </row>
    <row r="177" spans="1:4" x14ac:dyDescent="0.3">
      <c r="A177">
        <v>1163</v>
      </c>
      <c r="B177" s="194">
        <v>45240</v>
      </c>
      <c r="C177">
        <v>76.25</v>
      </c>
      <c r="D177">
        <v>76.151544845711399</v>
      </c>
    </row>
    <row r="178" spans="1:4" x14ac:dyDescent="0.3">
      <c r="A178">
        <v>1164</v>
      </c>
      <c r="B178" s="194">
        <v>45243</v>
      </c>
      <c r="C178">
        <v>79.099998474121094</v>
      </c>
      <c r="D178">
        <v>76.256528687540097</v>
      </c>
    </row>
    <row r="179" spans="1:4" x14ac:dyDescent="0.3">
      <c r="A179">
        <v>1165</v>
      </c>
      <c r="B179" s="194">
        <v>45245</v>
      </c>
      <c r="C179">
        <v>78.949996948242102</v>
      </c>
      <c r="D179">
        <v>79.174245650902293</v>
      </c>
    </row>
    <row r="180" spans="1:4" x14ac:dyDescent="0.3">
      <c r="A180">
        <v>1166</v>
      </c>
      <c r="B180" s="194">
        <v>45246</v>
      </c>
      <c r="C180">
        <v>79.599998474121094</v>
      </c>
      <c r="D180">
        <v>79.047423482941596</v>
      </c>
    </row>
    <row r="181" spans="1:4" x14ac:dyDescent="0.3">
      <c r="A181">
        <v>1167</v>
      </c>
      <c r="B181" s="194">
        <v>45247</v>
      </c>
      <c r="C181">
        <v>77.900001525878906</v>
      </c>
      <c r="D181">
        <v>79.541268883711595</v>
      </c>
    </row>
    <row r="182" spans="1:4" x14ac:dyDescent="0.3">
      <c r="A182">
        <v>1168</v>
      </c>
      <c r="B182" s="194">
        <v>45250</v>
      </c>
      <c r="C182">
        <v>78.400001525878906</v>
      </c>
      <c r="D182">
        <v>77.743464240600701</v>
      </c>
    </row>
    <row r="183" spans="1:4" x14ac:dyDescent="0.3">
      <c r="A183">
        <v>1169</v>
      </c>
      <c r="B183" s="194">
        <v>45251</v>
      </c>
      <c r="C183">
        <v>78.050003051757798</v>
      </c>
      <c r="D183">
        <v>78.371380667759396</v>
      </c>
    </row>
    <row r="184" spans="1:4" x14ac:dyDescent="0.3">
      <c r="A184">
        <v>1170</v>
      </c>
      <c r="B184" s="194">
        <v>45252</v>
      </c>
      <c r="C184">
        <v>76.349998474121094</v>
      </c>
      <c r="D184">
        <v>77.909813950180506</v>
      </c>
    </row>
    <row r="185" spans="1:4" x14ac:dyDescent="0.3">
      <c r="A185">
        <v>1171</v>
      </c>
      <c r="B185" s="194">
        <v>45253</v>
      </c>
      <c r="C185">
        <v>76.550003051757798</v>
      </c>
      <c r="D185">
        <v>76.441087848027095</v>
      </c>
    </row>
    <row r="186" spans="1:4" x14ac:dyDescent="0.3">
      <c r="A186">
        <v>1172</v>
      </c>
      <c r="B186" s="194">
        <v>45254</v>
      </c>
      <c r="C186">
        <v>75.949996948242102</v>
      </c>
      <c r="D186">
        <v>76.508938168258794</v>
      </c>
    </row>
    <row r="187" spans="1:4" x14ac:dyDescent="0.3">
      <c r="A187">
        <v>1173</v>
      </c>
      <c r="B187" s="194">
        <v>45258</v>
      </c>
      <c r="C187">
        <v>78.550003051757798</v>
      </c>
      <c r="D187">
        <v>75.939093476002895</v>
      </c>
    </row>
    <row r="188" spans="1:4" x14ac:dyDescent="0.3">
      <c r="A188">
        <v>1174</v>
      </c>
      <c r="B188" s="194">
        <v>45259</v>
      </c>
      <c r="C188">
        <v>79.150001525878906</v>
      </c>
      <c r="D188">
        <v>78.654088842356003</v>
      </c>
    </row>
    <row r="189" spans="1:4" x14ac:dyDescent="0.3">
      <c r="A189">
        <v>1175</v>
      </c>
      <c r="B189" s="194">
        <v>45260</v>
      </c>
      <c r="C189">
        <v>77.599998474121094</v>
      </c>
      <c r="D189">
        <v>78.999425061631499</v>
      </c>
    </row>
    <row r="190" spans="1:4" x14ac:dyDescent="0.3">
      <c r="A190">
        <v>1176</v>
      </c>
      <c r="B190" s="194">
        <v>45261</v>
      </c>
      <c r="C190">
        <v>80.699996948242102</v>
      </c>
      <c r="D190">
        <v>77.692332702387205</v>
      </c>
    </row>
    <row r="191" spans="1:4" x14ac:dyDescent="0.3">
      <c r="A191">
        <v>1177</v>
      </c>
      <c r="B191" s="194">
        <v>45264</v>
      </c>
      <c r="C191">
        <v>83.75</v>
      </c>
      <c r="D191">
        <v>80.536418657248802</v>
      </c>
    </row>
    <row r="192" spans="1:4" x14ac:dyDescent="0.3">
      <c r="A192">
        <v>1178</v>
      </c>
      <c r="B192" s="194">
        <v>45265</v>
      </c>
      <c r="C192">
        <v>85</v>
      </c>
      <c r="D192">
        <v>83.541128697265805</v>
      </c>
    </row>
    <row r="193" spans="1:4" x14ac:dyDescent="0.3">
      <c r="A193">
        <v>1179</v>
      </c>
      <c r="B193" s="194">
        <v>45266</v>
      </c>
      <c r="C193">
        <v>85.449996948242102</v>
      </c>
      <c r="D193">
        <v>85.216869450356995</v>
      </c>
    </row>
    <row r="194" spans="1:4" x14ac:dyDescent="0.3">
      <c r="A194">
        <v>1180</v>
      </c>
      <c r="B194" s="194">
        <v>45267</v>
      </c>
      <c r="C194">
        <v>86.800003051757798</v>
      </c>
      <c r="D194">
        <v>85.429880173703907</v>
      </c>
    </row>
    <row r="195" spans="1:4" x14ac:dyDescent="0.3">
      <c r="A195">
        <v>1181</v>
      </c>
      <c r="B195" s="194">
        <v>45268</v>
      </c>
      <c r="C195">
        <v>86.550003051757798</v>
      </c>
      <c r="D195">
        <v>86.692187810108905</v>
      </c>
    </row>
    <row r="196" spans="1:4" x14ac:dyDescent="0.3">
      <c r="A196">
        <v>1182</v>
      </c>
      <c r="B196" s="194">
        <v>45271</v>
      </c>
      <c r="C196">
        <v>88.449996948242102</v>
      </c>
      <c r="D196">
        <v>86.793066047695007</v>
      </c>
    </row>
    <row r="197" spans="1:4" x14ac:dyDescent="0.3">
      <c r="A197">
        <v>1183</v>
      </c>
      <c r="B197" s="194">
        <v>45272</v>
      </c>
      <c r="C197">
        <v>88.150001525878906</v>
      </c>
      <c r="D197">
        <v>88.331412017402997</v>
      </c>
    </row>
    <row r="198" spans="1:4" x14ac:dyDescent="0.3">
      <c r="A198">
        <v>1184</v>
      </c>
      <c r="B198" s="194">
        <v>45273</v>
      </c>
      <c r="C198">
        <v>88.75</v>
      </c>
      <c r="D198">
        <v>88.135657552075102</v>
      </c>
    </row>
    <row r="199" spans="1:4" x14ac:dyDescent="0.3">
      <c r="A199">
        <v>1185</v>
      </c>
      <c r="B199" s="194">
        <v>45274</v>
      </c>
      <c r="C199">
        <v>89.900001525878906</v>
      </c>
      <c r="D199">
        <v>88.839723933924404</v>
      </c>
    </row>
    <row r="200" spans="1:4" x14ac:dyDescent="0.3">
      <c r="A200">
        <v>1186</v>
      </c>
      <c r="B200" s="194">
        <v>45275</v>
      </c>
      <c r="C200">
        <v>91.25</v>
      </c>
      <c r="D200">
        <v>89.648783243885205</v>
      </c>
    </row>
    <row r="201" spans="1:4" x14ac:dyDescent="0.3">
      <c r="A201">
        <v>1187</v>
      </c>
      <c r="B201" s="194">
        <v>45278</v>
      </c>
      <c r="C201">
        <v>91.349998474121094</v>
      </c>
      <c r="D201">
        <v>91.360263363669205</v>
      </c>
    </row>
    <row r="202" spans="1:4" x14ac:dyDescent="0.3">
      <c r="A202">
        <v>1188</v>
      </c>
      <c r="B202" s="194">
        <v>45279</v>
      </c>
      <c r="C202">
        <v>91.400001525878906</v>
      </c>
      <c r="D202">
        <v>91.477527932903996</v>
      </c>
    </row>
    <row r="203" spans="1:4" x14ac:dyDescent="0.3">
      <c r="A203">
        <v>1189</v>
      </c>
      <c r="B203" s="194">
        <v>45280</v>
      </c>
      <c r="C203">
        <v>86.849998474121094</v>
      </c>
      <c r="D203">
        <v>91.225287369161705</v>
      </c>
    </row>
    <row r="204" spans="1:4" x14ac:dyDescent="0.3">
      <c r="A204">
        <v>1190</v>
      </c>
      <c r="B204" s="194">
        <v>45281</v>
      </c>
      <c r="C204">
        <v>89.849998474121094</v>
      </c>
      <c r="D204">
        <v>87.112563767123504</v>
      </c>
    </row>
    <row r="205" spans="1:4" x14ac:dyDescent="0.3">
      <c r="A205">
        <v>1191</v>
      </c>
      <c r="B205" s="194">
        <v>45282</v>
      </c>
      <c r="C205">
        <v>89.25</v>
      </c>
      <c r="D205">
        <v>89.653340277337094</v>
      </c>
    </row>
    <row r="206" spans="1:4" x14ac:dyDescent="0.3">
      <c r="A206">
        <v>1192</v>
      </c>
      <c r="B206" s="194">
        <v>45286</v>
      </c>
      <c r="C206">
        <v>88.5</v>
      </c>
      <c r="D206">
        <v>89.144064967810493</v>
      </c>
    </row>
    <row r="207" spans="1:4" x14ac:dyDescent="0.3">
      <c r="A207">
        <v>1193</v>
      </c>
      <c r="B207" s="194">
        <v>45287</v>
      </c>
      <c r="C207">
        <v>91.800003051757798</v>
      </c>
      <c r="D207">
        <v>88.725682886492507</v>
      </c>
    </row>
    <row r="208" spans="1:4" x14ac:dyDescent="0.3">
      <c r="A208">
        <v>1194</v>
      </c>
      <c r="B208" s="194">
        <v>45288</v>
      </c>
      <c r="C208">
        <v>95.5</v>
      </c>
      <c r="D208">
        <v>91.607909581032999</v>
      </c>
    </row>
    <row r="209" spans="1:4" x14ac:dyDescent="0.3">
      <c r="A209">
        <v>1195</v>
      </c>
      <c r="B209" s="194">
        <v>45289</v>
      </c>
      <c r="C209">
        <v>95.75</v>
      </c>
      <c r="D209">
        <v>95.670338080336407</v>
      </c>
    </row>
    <row r="210" spans="1:4" x14ac:dyDescent="0.3">
      <c r="A210">
        <v>1196</v>
      </c>
      <c r="B210" s="194">
        <v>45292</v>
      </c>
      <c r="C210">
        <v>97.800003051757798</v>
      </c>
      <c r="D210">
        <v>96.278362215501801</v>
      </c>
    </row>
    <row r="211" spans="1:4" x14ac:dyDescent="0.3">
      <c r="A211">
        <v>1197</v>
      </c>
      <c r="B211" s="194">
        <v>45293</v>
      </c>
      <c r="C211">
        <v>97</v>
      </c>
      <c r="D211">
        <v>97.290154795975894</v>
      </c>
    </row>
    <row r="212" spans="1:4" x14ac:dyDescent="0.3">
      <c r="A212">
        <v>1198</v>
      </c>
      <c r="B212" s="194">
        <v>45294</v>
      </c>
      <c r="C212">
        <v>96.449996948242102</v>
      </c>
      <c r="D212">
        <v>97.021378752259295</v>
      </c>
    </row>
    <row r="213" spans="1:4" x14ac:dyDescent="0.3">
      <c r="A213">
        <v>1199</v>
      </c>
      <c r="B213" s="194">
        <v>45295</v>
      </c>
      <c r="C213">
        <v>97.400001525878906</v>
      </c>
      <c r="D213">
        <v>96.570644166597901</v>
      </c>
    </row>
    <row r="214" spans="1:4" x14ac:dyDescent="0.3">
      <c r="A214">
        <v>1200</v>
      </c>
      <c r="B214" s="194">
        <v>45296</v>
      </c>
      <c r="C214">
        <v>97.25</v>
      </c>
      <c r="D214">
        <v>97.334035980421604</v>
      </c>
    </row>
    <row r="215" spans="1:4" x14ac:dyDescent="0.3">
      <c r="A215">
        <v>1201</v>
      </c>
      <c r="B215" s="194">
        <v>45299</v>
      </c>
      <c r="C215">
        <v>95</v>
      </c>
      <c r="D215">
        <v>97.363471283042898</v>
      </c>
    </row>
    <row r="216" spans="1:4" x14ac:dyDescent="0.3">
      <c r="A216">
        <v>1202</v>
      </c>
      <c r="B216" s="194">
        <v>45300</v>
      </c>
      <c r="C216">
        <v>94.949996948242102</v>
      </c>
      <c r="D216">
        <v>95.1646648430536</v>
      </c>
    </row>
    <row r="217" spans="1:4" x14ac:dyDescent="0.3">
      <c r="A217">
        <v>1203</v>
      </c>
      <c r="B217" s="194">
        <v>45301</v>
      </c>
      <c r="C217">
        <v>94.400001525878906</v>
      </c>
      <c r="D217">
        <v>94.964096284346795</v>
      </c>
    </row>
    <row r="218" spans="1:4" x14ac:dyDescent="0.3">
      <c r="A218">
        <v>1204</v>
      </c>
      <c r="B218" s="194">
        <v>45302</v>
      </c>
      <c r="C218">
        <v>94.800003051757798</v>
      </c>
      <c r="D218">
        <v>94.827321663551302</v>
      </c>
    </row>
    <row r="219" spans="1:4" x14ac:dyDescent="0.3">
      <c r="A219">
        <v>1205</v>
      </c>
      <c r="B219" s="194">
        <v>45303</v>
      </c>
      <c r="C219">
        <v>97.699996948242102</v>
      </c>
      <c r="D219">
        <v>94.913741225889495</v>
      </c>
    </row>
    <row r="220" spans="1:4" x14ac:dyDescent="0.3">
      <c r="A220">
        <v>1206</v>
      </c>
      <c r="B220" s="194">
        <v>45306</v>
      </c>
      <c r="C220">
        <v>98.199996948242102</v>
      </c>
      <c r="D220">
        <v>97.504711298192902</v>
      </c>
    </row>
    <row r="221" spans="1:4" x14ac:dyDescent="0.3">
      <c r="A221">
        <v>1207</v>
      </c>
      <c r="B221" s="194">
        <v>45307</v>
      </c>
      <c r="C221">
        <v>98.25</v>
      </c>
      <c r="D221">
        <v>98.215656618231506</v>
      </c>
    </row>
    <row r="222" spans="1:4" x14ac:dyDescent="0.3">
      <c r="A222">
        <v>1208</v>
      </c>
      <c r="B222" s="194">
        <v>45308</v>
      </c>
      <c r="C222">
        <v>97.199996948242102</v>
      </c>
      <c r="D222">
        <v>97.928271516270101</v>
      </c>
    </row>
    <row r="223" spans="1:4" x14ac:dyDescent="0.3">
      <c r="A223">
        <v>1209</v>
      </c>
      <c r="B223" s="194">
        <v>45309</v>
      </c>
      <c r="C223">
        <v>98.5</v>
      </c>
      <c r="D223">
        <v>97.031202030862303</v>
      </c>
    </row>
    <row r="224" spans="1:4" x14ac:dyDescent="0.3">
      <c r="A224">
        <v>1210</v>
      </c>
      <c r="B224" s="194">
        <v>45310</v>
      </c>
      <c r="C224">
        <v>102.199996948242</v>
      </c>
      <c r="D224">
        <v>98.477603833843503</v>
      </c>
    </row>
    <row r="225" spans="1:4" x14ac:dyDescent="0.3">
      <c r="A225">
        <v>1211</v>
      </c>
      <c r="B225" s="194">
        <v>45314</v>
      </c>
      <c r="C225">
        <v>98.75</v>
      </c>
      <c r="D225">
        <v>101.78187589747201</v>
      </c>
    </row>
    <row r="226" spans="1:4" x14ac:dyDescent="0.3">
      <c r="A226">
        <v>1212</v>
      </c>
      <c r="B226" s="194">
        <v>45315</v>
      </c>
      <c r="C226">
        <v>102.199996948242</v>
      </c>
      <c r="D226">
        <v>99.119560690605894</v>
      </c>
    </row>
    <row r="227" spans="1:4" x14ac:dyDescent="0.3">
      <c r="A227">
        <v>1213</v>
      </c>
      <c r="B227" s="194">
        <v>45316</v>
      </c>
      <c r="C227">
        <v>104.5</v>
      </c>
      <c r="D227">
        <v>102.339284173322</v>
      </c>
    </row>
    <row r="228" spans="1:4" x14ac:dyDescent="0.3">
      <c r="A228">
        <v>1214</v>
      </c>
      <c r="B228" s="194">
        <v>45320</v>
      </c>
      <c r="C228">
        <v>107.5</v>
      </c>
      <c r="D228">
        <v>103.964749461233</v>
      </c>
    </row>
    <row r="229" spans="1:4" x14ac:dyDescent="0.3">
      <c r="A229">
        <v>1215</v>
      </c>
      <c r="B229" s="194">
        <v>45321</v>
      </c>
      <c r="C229">
        <v>109.25</v>
      </c>
      <c r="D229">
        <v>107.87699386444</v>
      </c>
    </row>
    <row r="230" spans="1:4" x14ac:dyDescent="0.3">
      <c r="A230">
        <v>1216</v>
      </c>
      <c r="B230" s="194">
        <v>45322</v>
      </c>
      <c r="C230">
        <v>114.400001525878</v>
      </c>
      <c r="D230">
        <v>109.149351558538</v>
      </c>
    </row>
    <row r="231" spans="1:4" x14ac:dyDescent="0.3">
      <c r="A231">
        <v>1217</v>
      </c>
      <c r="B231" s="194">
        <v>45323</v>
      </c>
      <c r="C231">
        <v>118.84999847412099</v>
      </c>
      <c r="D231">
        <v>114.225091718774</v>
      </c>
    </row>
    <row r="232" spans="1:4" x14ac:dyDescent="0.3">
      <c r="A232">
        <v>1218</v>
      </c>
      <c r="B232" s="194">
        <v>45324</v>
      </c>
      <c r="C232">
        <v>125.400001525878</v>
      </c>
      <c r="D232">
        <v>119.14160762027301</v>
      </c>
    </row>
    <row r="233" spans="1:4" x14ac:dyDescent="0.3">
      <c r="A233">
        <v>1219</v>
      </c>
      <c r="B233" s="194">
        <v>45327</v>
      </c>
      <c r="C233">
        <v>121.650001525878</v>
      </c>
      <c r="D233">
        <v>125.765410451858</v>
      </c>
    </row>
    <row r="234" spans="1:4" x14ac:dyDescent="0.3">
      <c r="A234">
        <v>1220</v>
      </c>
      <c r="B234" s="194">
        <v>45328</v>
      </c>
      <c r="C234">
        <v>121.900001525878</v>
      </c>
      <c r="D234">
        <v>122.300757070621</v>
      </c>
    </row>
    <row r="235" spans="1:4" x14ac:dyDescent="0.3">
      <c r="A235">
        <v>1221</v>
      </c>
      <c r="B235" s="194">
        <v>45329</v>
      </c>
      <c r="C235">
        <v>123.900001525878</v>
      </c>
      <c r="D235">
        <v>122.587128643705</v>
      </c>
    </row>
    <row r="236" spans="1:4" x14ac:dyDescent="0.3">
      <c r="A236">
        <v>1222</v>
      </c>
      <c r="B236" s="194">
        <v>45330</v>
      </c>
      <c r="C236">
        <v>124.300003051757</v>
      </c>
      <c r="D236">
        <v>123.92282903573999</v>
      </c>
    </row>
    <row r="237" spans="1:4" x14ac:dyDescent="0.3">
      <c r="A237">
        <v>1223</v>
      </c>
      <c r="B237" s="194">
        <v>45331</v>
      </c>
      <c r="C237">
        <v>123.900001525878</v>
      </c>
      <c r="D237">
        <v>125.28472795335701</v>
      </c>
    </row>
    <row r="238" spans="1:4" x14ac:dyDescent="0.3">
      <c r="A238">
        <v>1224</v>
      </c>
      <c r="B238" s="194">
        <v>45334</v>
      </c>
      <c r="C238">
        <v>118.25</v>
      </c>
      <c r="D238">
        <v>124.52676210480401</v>
      </c>
    </row>
    <row r="239" spans="1:4" x14ac:dyDescent="0.3">
      <c r="A239">
        <v>1225</v>
      </c>
      <c r="B239" s="194">
        <v>45335</v>
      </c>
      <c r="C239">
        <v>122.09999847412099</v>
      </c>
      <c r="D239">
        <v>118.46566342031601</v>
      </c>
    </row>
    <row r="240" spans="1:4" x14ac:dyDescent="0.3">
      <c r="A240">
        <v>1226</v>
      </c>
      <c r="B240" s="194">
        <v>45336</v>
      </c>
      <c r="C240">
        <v>122.949996948242</v>
      </c>
      <c r="D240">
        <v>122.48748903994</v>
      </c>
    </row>
    <row r="241" spans="1:4" x14ac:dyDescent="0.3">
      <c r="A241">
        <v>1227</v>
      </c>
      <c r="B241" s="194">
        <v>45337</v>
      </c>
      <c r="C241">
        <v>128.850006103515</v>
      </c>
      <c r="D241">
        <v>122.771221550006</v>
      </c>
    </row>
    <row r="242" spans="1:4" x14ac:dyDescent="0.3">
      <c r="A242">
        <v>1228</v>
      </c>
      <c r="B242" s="194">
        <v>45338</v>
      </c>
      <c r="C242">
        <v>130.14999389648401</v>
      </c>
      <c r="D242">
        <v>128.782652625163</v>
      </c>
    </row>
    <row r="243" spans="1:4" x14ac:dyDescent="0.3">
      <c r="A243">
        <v>1229</v>
      </c>
      <c r="B243" s="194">
        <v>45341</v>
      </c>
      <c r="C243">
        <v>128.44999694824199</v>
      </c>
      <c r="D243">
        <v>130.28490057294599</v>
      </c>
    </row>
    <row r="244" spans="1:4" x14ac:dyDescent="0.3">
      <c r="A244">
        <v>1230</v>
      </c>
      <c r="B244" s="194">
        <v>45342</v>
      </c>
      <c r="C244">
        <v>129.5</v>
      </c>
      <c r="D244">
        <v>128.40183887907401</v>
      </c>
    </row>
    <row r="245" spans="1:4" x14ac:dyDescent="0.3">
      <c r="A245">
        <v>1231</v>
      </c>
      <c r="B245" s="194">
        <v>45343</v>
      </c>
      <c r="C245">
        <v>128.350006103515</v>
      </c>
      <c r="D245">
        <v>129.59949220606001</v>
      </c>
    </row>
    <row r="246" spans="1:4" x14ac:dyDescent="0.3">
      <c r="A246">
        <v>1232</v>
      </c>
      <c r="B246" s="194">
        <v>45344</v>
      </c>
      <c r="C246">
        <v>129</v>
      </c>
      <c r="D246">
        <v>128.38311324846799</v>
      </c>
    </row>
    <row r="247" spans="1:4" x14ac:dyDescent="0.3">
      <c r="A247">
        <v>1233</v>
      </c>
      <c r="B247" s="194">
        <v>45345</v>
      </c>
      <c r="C247">
        <v>127.949996948242</v>
      </c>
      <c r="D247">
        <v>128.85833202942399</v>
      </c>
    </row>
    <row r="248" spans="1:4" x14ac:dyDescent="0.3">
      <c r="A248">
        <v>1234</v>
      </c>
      <c r="B248" s="194">
        <v>45348</v>
      </c>
      <c r="C248">
        <v>126.150001525878</v>
      </c>
      <c r="D248">
        <v>127.872186750311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F5B7-262D-4034-AE79-9914C583CD9A}">
  <dimension ref="A1:D248"/>
  <sheetViews>
    <sheetView topLeftCell="A215" workbookViewId="0">
      <selection activeCell="B2" sqref="B2:D248"/>
    </sheetView>
  </sheetViews>
  <sheetFormatPr defaultRowHeight="14.4" x14ac:dyDescent="0.3"/>
  <cols>
    <col min="2" max="2" width="10.33203125" bestFit="1" customWidth="1"/>
  </cols>
  <sheetData>
    <row r="1" spans="1:4" x14ac:dyDescent="0.3">
      <c r="B1" t="s">
        <v>74</v>
      </c>
      <c r="C1" t="s">
        <v>2426</v>
      </c>
      <c r="D1" t="s">
        <v>2427</v>
      </c>
    </row>
    <row r="2" spans="1:4" x14ac:dyDescent="0.3">
      <c r="A2">
        <v>988</v>
      </c>
      <c r="B2" s="194">
        <v>44980</v>
      </c>
      <c r="C2">
        <v>521</v>
      </c>
      <c r="D2">
        <v>515.78372534933396</v>
      </c>
    </row>
    <row r="3" spans="1:4" x14ac:dyDescent="0.3">
      <c r="A3">
        <v>989</v>
      </c>
      <c r="B3" s="194">
        <v>44981</v>
      </c>
      <c r="C3">
        <v>521.04998779296795</v>
      </c>
      <c r="D3">
        <v>520.17203979839996</v>
      </c>
    </row>
    <row r="4" spans="1:4" x14ac:dyDescent="0.3">
      <c r="A4">
        <v>990</v>
      </c>
      <c r="B4" s="194">
        <v>44984</v>
      </c>
      <c r="C4">
        <v>527.70001220703102</v>
      </c>
      <c r="D4">
        <v>520.25954123675206</v>
      </c>
    </row>
    <row r="5" spans="1:4" x14ac:dyDescent="0.3">
      <c r="A5">
        <v>991</v>
      </c>
      <c r="B5" s="194">
        <v>44985</v>
      </c>
      <c r="C5">
        <v>522.79998779296795</v>
      </c>
      <c r="D5">
        <v>526.97689741091494</v>
      </c>
    </row>
    <row r="6" spans="1:4" x14ac:dyDescent="0.3">
      <c r="A6">
        <v>992</v>
      </c>
      <c r="B6" s="194">
        <v>44986</v>
      </c>
      <c r="C6">
        <v>536.70001220703102</v>
      </c>
      <c r="D6">
        <v>522.40742987008798</v>
      </c>
    </row>
    <row r="7" spans="1:4" x14ac:dyDescent="0.3">
      <c r="A7">
        <v>993</v>
      </c>
      <c r="B7" s="194">
        <v>44987</v>
      </c>
      <c r="C7">
        <v>533.75</v>
      </c>
      <c r="D7">
        <v>536.34148544399602</v>
      </c>
    </row>
    <row r="8" spans="1:4" x14ac:dyDescent="0.3">
      <c r="A8">
        <v>994</v>
      </c>
      <c r="B8" s="194">
        <v>44988</v>
      </c>
      <c r="C8">
        <v>561.20001220703102</v>
      </c>
      <c r="D8">
        <v>533.85623351414802</v>
      </c>
    </row>
    <row r="9" spans="1:4" x14ac:dyDescent="0.3">
      <c r="A9">
        <v>995</v>
      </c>
      <c r="B9" s="194">
        <v>44991</v>
      </c>
      <c r="C9">
        <v>561.70001220703102</v>
      </c>
      <c r="D9">
        <v>561.28656104616095</v>
      </c>
    </row>
    <row r="10" spans="1:4" x14ac:dyDescent="0.3">
      <c r="A10">
        <v>996</v>
      </c>
      <c r="B10" s="194">
        <v>44993</v>
      </c>
      <c r="C10">
        <v>564.79998779296795</v>
      </c>
      <c r="D10">
        <v>562.592582159637</v>
      </c>
    </row>
    <row r="11" spans="1:4" x14ac:dyDescent="0.3">
      <c r="A11">
        <v>997</v>
      </c>
      <c r="B11" s="194">
        <v>44994</v>
      </c>
      <c r="C11">
        <v>558.90002441406205</v>
      </c>
      <c r="D11">
        <v>566.07222669268197</v>
      </c>
    </row>
    <row r="12" spans="1:4" x14ac:dyDescent="0.3">
      <c r="A12">
        <v>998</v>
      </c>
      <c r="B12" s="194">
        <v>44995</v>
      </c>
      <c r="C12">
        <v>547.34997558593705</v>
      </c>
      <c r="D12">
        <v>560.34519983615905</v>
      </c>
    </row>
    <row r="13" spans="1:4" x14ac:dyDescent="0.3">
      <c r="A13">
        <v>999</v>
      </c>
      <c r="B13" s="194">
        <v>44998</v>
      </c>
      <c r="C13">
        <v>530</v>
      </c>
      <c r="D13">
        <v>548.59291507906698</v>
      </c>
    </row>
    <row r="14" spans="1:4" x14ac:dyDescent="0.3">
      <c r="A14">
        <v>1000</v>
      </c>
      <c r="B14" s="194">
        <v>44999</v>
      </c>
      <c r="C14">
        <v>525.40002441406205</v>
      </c>
      <c r="D14">
        <v>530.66529033658696</v>
      </c>
    </row>
    <row r="15" spans="1:4" x14ac:dyDescent="0.3">
      <c r="A15">
        <v>1001</v>
      </c>
      <c r="B15" s="194">
        <v>45000</v>
      </c>
      <c r="C15">
        <v>517.54998779296795</v>
      </c>
      <c r="D15">
        <v>525.31585902359905</v>
      </c>
    </row>
    <row r="16" spans="1:4" x14ac:dyDescent="0.3">
      <c r="A16">
        <v>1002</v>
      </c>
      <c r="B16" s="194">
        <v>45001</v>
      </c>
      <c r="C16">
        <v>524.5</v>
      </c>
      <c r="D16">
        <v>516.891250103262</v>
      </c>
    </row>
    <row r="17" spans="1:4" x14ac:dyDescent="0.3">
      <c r="A17">
        <v>1003</v>
      </c>
      <c r="B17" s="194">
        <v>45002</v>
      </c>
      <c r="C17">
        <v>529.79998779296795</v>
      </c>
      <c r="D17">
        <v>523.583161702609</v>
      </c>
    </row>
    <row r="18" spans="1:4" x14ac:dyDescent="0.3">
      <c r="A18">
        <v>1004</v>
      </c>
      <c r="B18" s="194">
        <v>45005</v>
      </c>
      <c r="C18">
        <v>519.20001220703102</v>
      </c>
      <c r="D18">
        <v>528.98509575882201</v>
      </c>
    </row>
    <row r="19" spans="1:4" x14ac:dyDescent="0.3">
      <c r="A19">
        <v>1005</v>
      </c>
      <c r="B19" s="194">
        <v>45006</v>
      </c>
      <c r="C19">
        <v>521.84997558593705</v>
      </c>
      <c r="D19">
        <v>518.52901960211898</v>
      </c>
    </row>
    <row r="20" spans="1:4" x14ac:dyDescent="0.3">
      <c r="A20">
        <v>1006</v>
      </c>
      <c r="B20" s="194">
        <v>45007</v>
      </c>
      <c r="C20">
        <v>521.54998779296795</v>
      </c>
      <c r="D20">
        <v>521.19413521284696</v>
      </c>
    </row>
    <row r="21" spans="1:4" x14ac:dyDescent="0.3">
      <c r="A21">
        <v>1007</v>
      </c>
      <c r="B21" s="194">
        <v>45008</v>
      </c>
      <c r="C21">
        <v>512.75</v>
      </c>
      <c r="D21">
        <v>521.030565413099</v>
      </c>
    </row>
    <row r="22" spans="1:4" x14ac:dyDescent="0.3">
      <c r="A22">
        <v>1008</v>
      </c>
      <c r="B22" s="194">
        <v>45009</v>
      </c>
      <c r="C22">
        <v>505.350006103515</v>
      </c>
      <c r="D22">
        <v>512.36230567924304</v>
      </c>
    </row>
    <row r="23" spans="1:4" x14ac:dyDescent="0.3">
      <c r="A23">
        <v>1009</v>
      </c>
      <c r="B23" s="194">
        <v>45012</v>
      </c>
      <c r="C23">
        <v>510.14999389648398</v>
      </c>
      <c r="D23">
        <v>504.90813905004802</v>
      </c>
    </row>
    <row r="24" spans="1:4" x14ac:dyDescent="0.3">
      <c r="A24">
        <v>1010</v>
      </c>
      <c r="B24" s="194">
        <v>45013</v>
      </c>
      <c r="C24">
        <v>508.100006103515</v>
      </c>
      <c r="D24">
        <v>509.61144717100302</v>
      </c>
    </row>
    <row r="25" spans="1:4" x14ac:dyDescent="0.3">
      <c r="A25">
        <v>1011</v>
      </c>
      <c r="B25" s="194">
        <v>45014</v>
      </c>
      <c r="C25">
        <v>516.5</v>
      </c>
      <c r="D25">
        <v>507.64630057275002</v>
      </c>
    </row>
    <row r="26" spans="1:4" x14ac:dyDescent="0.3">
      <c r="A26">
        <v>1012</v>
      </c>
      <c r="B26" s="194">
        <v>45016</v>
      </c>
      <c r="C26">
        <v>523.75</v>
      </c>
      <c r="D26">
        <v>516.09770920716596</v>
      </c>
    </row>
    <row r="27" spans="1:4" x14ac:dyDescent="0.3">
      <c r="A27">
        <v>1013</v>
      </c>
      <c r="B27" s="194">
        <v>45019</v>
      </c>
      <c r="C27">
        <v>526.75</v>
      </c>
      <c r="D27">
        <v>523.58706842179799</v>
      </c>
    </row>
    <row r="28" spans="1:4" x14ac:dyDescent="0.3">
      <c r="A28">
        <v>1014</v>
      </c>
      <c r="B28" s="194">
        <v>45021</v>
      </c>
      <c r="C28">
        <v>523</v>
      </c>
      <c r="D28">
        <v>526.88872895514999</v>
      </c>
    </row>
    <row r="29" spans="1:4" x14ac:dyDescent="0.3">
      <c r="A29">
        <v>1015</v>
      </c>
      <c r="B29" s="194">
        <v>45022</v>
      </c>
      <c r="C29">
        <v>527.65002441406205</v>
      </c>
      <c r="D29">
        <v>523.36308041677296</v>
      </c>
    </row>
    <row r="30" spans="1:4" x14ac:dyDescent="0.3">
      <c r="A30">
        <v>1016</v>
      </c>
      <c r="B30" s="194">
        <v>45026</v>
      </c>
      <c r="C30">
        <v>526.29998779296795</v>
      </c>
      <c r="D30">
        <v>528.04173169653598</v>
      </c>
    </row>
    <row r="31" spans="1:4" x14ac:dyDescent="0.3">
      <c r="A31">
        <v>1017</v>
      </c>
      <c r="B31" s="194">
        <v>45027</v>
      </c>
      <c r="C31">
        <v>532.09997558593705</v>
      </c>
      <c r="D31">
        <v>526.74851317038394</v>
      </c>
    </row>
    <row r="32" spans="1:4" x14ac:dyDescent="0.3">
      <c r="A32">
        <v>1018</v>
      </c>
      <c r="B32" s="194">
        <v>45028</v>
      </c>
      <c r="C32">
        <v>528.20001220703102</v>
      </c>
      <c r="D32">
        <v>532.49675265579697</v>
      </c>
    </row>
    <row r="33" spans="1:4" x14ac:dyDescent="0.3">
      <c r="A33">
        <v>1019</v>
      </c>
      <c r="B33" s="194">
        <v>45029</v>
      </c>
      <c r="C33">
        <v>532.95001220703102</v>
      </c>
      <c r="D33">
        <v>528.63555339985203</v>
      </c>
    </row>
    <row r="34" spans="1:4" x14ac:dyDescent="0.3">
      <c r="A34">
        <v>1020</v>
      </c>
      <c r="B34" s="194">
        <v>45033</v>
      </c>
      <c r="C34">
        <v>544</v>
      </c>
      <c r="D34">
        <v>533.26850843435898</v>
      </c>
    </row>
    <row r="35" spans="1:4" x14ac:dyDescent="0.3">
      <c r="A35">
        <v>1021</v>
      </c>
      <c r="B35" s="194">
        <v>45034</v>
      </c>
      <c r="C35">
        <v>545.84997558593705</v>
      </c>
      <c r="D35">
        <v>544.28820037321395</v>
      </c>
    </row>
    <row r="36" spans="1:4" x14ac:dyDescent="0.3">
      <c r="A36">
        <v>1022</v>
      </c>
      <c r="B36" s="194">
        <v>45035</v>
      </c>
      <c r="C36">
        <v>540.29998779296795</v>
      </c>
      <c r="D36">
        <v>546.289662788545</v>
      </c>
    </row>
    <row r="37" spans="1:4" x14ac:dyDescent="0.3">
      <c r="A37">
        <v>1023</v>
      </c>
      <c r="B37" s="194">
        <v>45036</v>
      </c>
      <c r="C37">
        <v>544.79998779296795</v>
      </c>
      <c r="D37">
        <v>540.82854372644204</v>
      </c>
    </row>
    <row r="38" spans="1:4" x14ac:dyDescent="0.3">
      <c r="A38">
        <v>1024</v>
      </c>
      <c r="B38" s="194">
        <v>45037</v>
      </c>
      <c r="C38">
        <v>543.15002441406205</v>
      </c>
      <c r="D38">
        <v>545.20968544127595</v>
      </c>
    </row>
    <row r="39" spans="1:4" x14ac:dyDescent="0.3">
      <c r="A39">
        <v>1025</v>
      </c>
      <c r="B39" s="194">
        <v>45040</v>
      </c>
      <c r="C39">
        <v>554.59997558593705</v>
      </c>
      <c r="D39">
        <v>543.52740259814198</v>
      </c>
    </row>
    <row r="40" spans="1:4" x14ac:dyDescent="0.3">
      <c r="A40">
        <v>1026</v>
      </c>
      <c r="B40" s="194">
        <v>45041</v>
      </c>
      <c r="C40">
        <v>561.79998779296795</v>
      </c>
      <c r="D40">
        <v>554.84919489814502</v>
      </c>
    </row>
    <row r="41" spans="1:4" x14ac:dyDescent="0.3">
      <c r="A41">
        <v>1027</v>
      </c>
      <c r="B41" s="194">
        <v>45042</v>
      </c>
      <c r="C41">
        <v>566.34997558593705</v>
      </c>
      <c r="D41">
        <v>562.16275637439105</v>
      </c>
    </row>
    <row r="42" spans="1:4" x14ac:dyDescent="0.3">
      <c r="A42">
        <v>1028</v>
      </c>
      <c r="B42" s="194">
        <v>45043</v>
      </c>
      <c r="C42">
        <v>564.75</v>
      </c>
      <c r="D42">
        <v>566.87465623450998</v>
      </c>
    </row>
    <row r="43" spans="1:4" x14ac:dyDescent="0.3">
      <c r="A43">
        <v>1029</v>
      </c>
      <c r="B43" s="194">
        <v>45044</v>
      </c>
      <c r="C43">
        <v>578.29998779296795</v>
      </c>
      <c r="D43">
        <v>565.39824112456995</v>
      </c>
    </row>
    <row r="44" spans="1:4" x14ac:dyDescent="0.3">
      <c r="A44">
        <v>1030</v>
      </c>
      <c r="B44" s="194">
        <v>45048</v>
      </c>
      <c r="C44">
        <v>575.29998779296795</v>
      </c>
      <c r="D44">
        <v>578.92127778563099</v>
      </c>
    </row>
    <row r="45" spans="1:4" x14ac:dyDescent="0.3">
      <c r="A45">
        <v>1031</v>
      </c>
      <c r="B45" s="194">
        <v>45049</v>
      </c>
      <c r="C45">
        <v>570.5</v>
      </c>
      <c r="D45">
        <v>576.09501356645205</v>
      </c>
    </row>
    <row r="46" spans="1:4" x14ac:dyDescent="0.3">
      <c r="A46">
        <v>1032</v>
      </c>
      <c r="B46" s="194">
        <v>45050</v>
      </c>
      <c r="C46">
        <v>580</v>
      </c>
      <c r="D46">
        <v>571.25873577667801</v>
      </c>
    </row>
    <row r="47" spans="1:4" x14ac:dyDescent="0.3">
      <c r="A47">
        <v>1033</v>
      </c>
      <c r="B47" s="194">
        <v>45051</v>
      </c>
      <c r="C47">
        <v>576.5</v>
      </c>
      <c r="D47">
        <v>580.54277145751496</v>
      </c>
    </row>
    <row r="48" spans="1:4" x14ac:dyDescent="0.3">
      <c r="A48">
        <v>1034</v>
      </c>
      <c r="B48" s="194">
        <v>45054</v>
      </c>
      <c r="C48">
        <v>583.59997558593705</v>
      </c>
      <c r="D48">
        <v>577.04692393876701</v>
      </c>
    </row>
    <row r="49" spans="1:4" x14ac:dyDescent="0.3">
      <c r="A49">
        <v>1035</v>
      </c>
      <c r="B49" s="194">
        <v>45055</v>
      </c>
      <c r="C49">
        <v>573.5</v>
      </c>
      <c r="D49">
        <v>583.99272093874401</v>
      </c>
    </row>
    <row r="50" spans="1:4" x14ac:dyDescent="0.3">
      <c r="A50">
        <v>1036</v>
      </c>
      <c r="B50" s="194">
        <v>45056</v>
      </c>
      <c r="C50">
        <v>572.20001220703102</v>
      </c>
      <c r="D50">
        <v>573.937830065909</v>
      </c>
    </row>
    <row r="51" spans="1:4" x14ac:dyDescent="0.3">
      <c r="A51">
        <v>1037</v>
      </c>
      <c r="B51" s="194">
        <v>45057</v>
      </c>
      <c r="C51">
        <v>573.45001220703102</v>
      </c>
      <c r="D51">
        <v>572.39587130981295</v>
      </c>
    </row>
    <row r="52" spans="1:4" x14ac:dyDescent="0.3">
      <c r="A52">
        <v>1038</v>
      </c>
      <c r="B52" s="194">
        <v>45058</v>
      </c>
      <c r="C52">
        <v>578.15002441406205</v>
      </c>
      <c r="D52">
        <v>573.43884968149996</v>
      </c>
    </row>
    <row r="53" spans="1:4" x14ac:dyDescent="0.3">
      <c r="A53">
        <v>1039</v>
      </c>
      <c r="B53" s="194">
        <v>45061</v>
      </c>
      <c r="C53">
        <v>581.90002441406205</v>
      </c>
      <c r="D53">
        <v>578.02387626807797</v>
      </c>
    </row>
    <row r="54" spans="1:4" x14ac:dyDescent="0.3">
      <c r="A54">
        <v>1040</v>
      </c>
      <c r="B54" s="194">
        <v>45062</v>
      </c>
      <c r="C54">
        <v>586.29998779296795</v>
      </c>
      <c r="D54">
        <v>581.809901288275</v>
      </c>
    </row>
    <row r="55" spans="1:4" x14ac:dyDescent="0.3">
      <c r="A55">
        <v>1041</v>
      </c>
      <c r="B55" s="194">
        <v>45063</v>
      </c>
      <c r="C55">
        <v>586.29998779296795</v>
      </c>
      <c r="D55">
        <v>586.30898954531006</v>
      </c>
    </row>
    <row r="56" spans="1:4" x14ac:dyDescent="0.3">
      <c r="A56">
        <v>1042</v>
      </c>
      <c r="B56" s="194">
        <v>45064</v>
      </c>
      <c r="C56">
        <v>574.20001220703102</v>
      </c>
      <c r="D56">
        <v>586.46220284977403</v>
      </c>
    </row>
    <row r="57" spans="1:4" x14ac:dyDescent="0.3">
      <c r="A57">
        <v>1043</v>
      </c>
      <c r="B57" s="194">
        <v>45065</v>
      </c>
      <c r="C57">
        <v>575.15002441406205</v>
      </c>
      <c r="D57">
        <v>574.47713233868103</v>
      </c>
    </row>
    <row r="58" spans="1:4" x14ac:dyDescent="0.3">
      <c r="A58">
        <v>1044</v>
      </c>
      <c r="B58" s="194">
        <v>45068</v>
      </c>
      <c r="C58">
        <v>577.15002441406205</v>
      </c>
      <c r="D58">
        <v>575.21386843186303</v>
      </c>
    </row>
    <row r="59" spans="1:4" x14ac:dyDescent="0.3">
      <c r="A59">
        <v>1045</v>
      </c>
      <c r="B59" s="194">
        <v>45069</v>
      </c>
      <c r="C59">
        <v>581.59997558593705</v>
      </c>
      <c r="D59">
        <v>577.08200154602298</v>
      </c>
    </row>
    <row r="60" spans="1:4" x14ac:dyDescent="0.3">
      <c r="A60">
        <v>1046</v>
      </c>
      <c r="B60" s="194">
        <v>45070</v>
      </c>
      <c r="C60">
        <v>582.70001220703102</v>
      </c>
      <c r="D60">
        <v>581.47875606035495</v>
      </c>
    </row>
    <row r="61" spans="1:4" x14ac:dyDescent="0.3">
      <c r="A61">
        <v>1047</v>
      </c>
      <c r="B61" s="194">
        <v>45071</v>
      </c>
      <c r="C61">
        <v>581.25</v>
      </c>
      <c r="D61">
        <v>582.65161647477498</v>
      </c>
    </row>
    <row r="62" spans="1:4" x14ac:dyDescent="0.3">
      <c r="A62">
        <v>1048</v>
      </c>
      <c r="B62" s="194">
        <v>45072</v>
      </c>
      <c r="C62">
        <v>586</v>
      </c>
      <c r="D62">
        <v>581.28446114008102</v>
      </c>
    </row>
    <row r="63" spans="1:4" x14ac:dyDescent="0.3">
      <c r="A63">
        <v>1049</v>
      </c>
      <c r="B63" s="194">
        <v>45075</v>
      </c>
      <c r="C63">
        <v>595</v>
      </c>
      <c r="D63">
        <v>586.02832416190097</v>
      </c>
    </row>
    <row r="64" spans="1:4" x14ac:dyDescent="0.3">
      <c r="A64">
        <v>1050</v>
      </c>
      <c r="B64" s="194">
        <v>45076</v>
      </c>
      <c r="C64">
        <v>592.79998779296795</v>
      </c>
      <c r="D64">
        <v>595.087487336045</v>
      </c>
    </row>
    <row r="65" spans="1:4" x14ac:dyDescent="0.3">
      <c r="A65">
        <v>1051</v>
      </c>
      <c r="B65" s="194">
        <v>45077</v>
      </c>
      <c r="C65">
        <v>579.84997558593705</v>
      </c>
      <c r="D65">
        <v>593.11932911940801</v>
      </c>
    </row>
    <row r="66" spans="1:4" x14ac:dyDescent="0.3">
      <c r="A66">
        <v>1052</v>
      </c>
      <c r="B66" s="194">
        <v>45078</v>
      </c>
      <c r="C66">
        <v>582.75</v>
      </c>
      <c r="D66">
        <v>580.28326876759502</v>
      </c>
    </row>
    <row r="67" spans="1:4" x14ac:dyDescent="0.3">
      <c r="A67">
        <v>1053</v>
      </c>
      <c r="B67" s="194">
        <v>45079</v>
      </c>
      <c r="C67">
        <v>587.20001220703102</v>
      </c>
      <c r="D67">
        <v>582.92735702359801</v>
      </c>
    </row>
    <row r="68" spans="1:4" x14ac:dyDescent="0.3">
      <c r="A68">
        <v>1054</v>
      </c>
      <c r="B68" s="194">
        <v>45082</v>
      </c>
      <c r="C68">
        <v>587.20001220703102</v>
      </c>
      <c r="D68">
        <v>587.23070771401797</v>
      </c>
    </row>
    <row r="69" spans="1:4" x14ac:dyDescent="0.3">
      <c r="A69">
        <v>1055</v>
      </c>
      <c r="B69" s="194">
        <v>45083</v>
      </c>
      <c r="C69">
        <v>585.34997558593705</v>
      </c>
      <c r="D69">
        <v>587.23158761488503</v>
      </c>
    </row>
    <row r="70" spans="1:4" x14ac:dyDescent="0.3">
      <c r="A70">
        <v>1056</v>
      </c>
      <c r="B70" s="194">
        <v>45084</v>
      </c>
      <c r="C70">
        <v>589.20001220703102</v>
      </c>
      <c r="D70">
        <v>585.38844374592304</v>
      </c>
    </row>
    <row r="71" spans="1:4" x14ac:dyDescent="0.3">
      <c r="A71">
        <v>1057</v>
      </c>
      <c r="B71" s="194">
        <v>45085</v>
      </c>
      <c r="C71">
        <v>588.5</v>
      </c>
      <c r="D71">
        <v>589.17687043478099</v>
      </c>
    </row>
    <row r="72" spans="1:4" x14ac:dyDescent="0.3">
      <c r="A72">
        <v>1058</v>
      </c>
      <c r="B72" s="194">
        <v>45086</v>
      </c>
      <c r="C72">
        <v>578.70001220703102</v>
      </c>
      <c r="D72">
        <v>588.52975633976496</v>
      </c>
    </row>
    <row r="73" spans="1:4" x14ac:dyDescent="0.3">
      <c r="A73">
        <v>1059</v>
      </c>
      <c r="B73" s="194">
        <v>45089</v>
      </c>
      <c r="C73">
        <v>578.65002441406205</v>
      </c>
      <c r="D73">
        <v>578.79999188232898</v>
      </c>
    </row>
    <row r="74" spans="1:4" x14ac:dyDescent="0.3">
      <c r="A74">
        <v>1060</v>
      </c>
      <c r="B74" s="194">
        <v>45090</v>
      </c>
      <c r="C74">
        <v>576.40002441406205</v>
      </c>
      <c r="D74">
        <v>578.56286228239605</v>
      </c>
    </row>
    <row r="75" spans="1:4" x14ac:dyDescent="0.3">
      <c r="A75">
        <v>1061</v>
      </c>
      <c r="B75" s="194">
        <v>45091</v>
      </c>
      <c r="C75">
        <v>576.54998779296795</v>
      </c>
      <c r="D75">
        <v>576.21416798155701</v>
      </c>
    </row>
    <row r="76" spans="1:4" x14ac:dyDescent="0.3">
      <c r="A76">
        <v>1062</v>
      </c>
      <c r="B76" s="194">
        <v>45092</v>
      </c>
      <c r="C76">
        <v>566.5</v>
      </c>
      <c r="D76">
        <v>576.270729638381</v>
      </c>
    </row>
    <row r="77" spans="1:4" x14ac:dyDescent="0.3">
      <c r="A77">
        <v>1063</v>
      </c>
      <c r="B77" s="194">
        <v>45093</v>
      </c>
      <c r="C77">
        <v>571.25</v>
      </c>
      <c r="D77">
        <v>566.248426886532</v>
      </c>
    </row>
    <row r="78" spans="1:4" x14ac:dyDescent="0.3">
      <c r="A78">
        <v>1064</v>
      </c>
      <c r="B78" s="194">
        <v>45096</v>
      </c>
      <c r="C78">
        <v>568.84997558593705</v>
      </c>
      <c r="D78">
        <v>570.79221826677099</v>
      </c>
    </row>
    <row r="79" spans="1:4" x14ac:dyDescent="0.3">
      <c r="A79">
        <v>1065</v>
      </c>
      <c r="B79" s="194">
        <v>45097</v>
      </c>
      <c r="C79">
        <v>567.40002441406205</v>
      </c>
      <c r="D79">
        <v>568.43316765851603</v>
      </c>
    </row>
    <row r="80" spans="1:4" x14ac:dyDescent="0.3">
      <c r="A80">
        <v>1066</v>
      </c>
      <c r="B80" s="194">
        <v>45098</v>
      </c>
      <c r="C80">
        <v>566.34997558593705</v>
      </c>
      <c r="D80">
        <v>567.00966366143302</v>
      </c>
    </row>
    <row r="81" spans="1:4" x14ac:dyDescent="0.3">
      <c r="A81">
        <v>1067</v>
      </c>
      <c r="B81" s="194">
        <v>45099</v>
      </c>
      <c r="C81">
        <v>562.95001220703102</v>
      </c>
      <c r="D81">
        <v>565.99328076463905</v>
      </c>
    </row>
    <row r="82" spans="1:4" x14ac:dyDescent="0.3">
      <c r="A82">
        <v>1068</v>
      </c>
      <c r="B82" s="194">
        <v>45100</v>
      </c>
      <c r="C82">
        <v>554.59997558593705</v>
      </c>
      <c r="D82">
        <v>562.64995775739305</v>
      </c>
    </row>
    <row r="83" spans="1:4" x14ac:dyDescent="0.3">
      <c r="A83">
        <v>1069</v>
      </c>
      <c r="B83" s="194">
        <v>45103</v>
      </c>
      <c r="C83">
        <v>557.04998779296795</v>
      </c>
      <c r="D83">
        <v>554.33345612702794</v>
      </c>
    </row>
    <row r="84" spans="1:4" x14ac:dyDescent="0.3">
      <c r="A84">
        <v>1070</v>
      </c>
      <c r="B84" s="194">
        <v>45104</v>
      </c>
      <c r="C84">
        <v>566.09997558593705</v>
      </c>
      <c r="D84">
        <v>556.63443336245405</v>
      </c>
    </row>
    <row r="85" spans="1:4" x14ac:dyDescent="0.3">
      <c r="A85">
        <v>1071</v>
      </c>
      <c r="B85" s="194">
        <v>45105</v>
      </c>
      <c r="C85">
        <v>569.79998779296795</v>
      </c>
      <c r="D85">
        <v>565.64101347375197</v>
      </c>
    </row>
    <row r="86" spans="1:4" x14ac:dyDescent="0.3">
      <c r="A86">
        <v>1072</v>
      </c>
      <c r="B86" s="194">
        <v>45107</v>
      </c>
      <c r="C86">
        <v>572.84997558593705</v>
      </c>
      <c r="D86">
        <v>569.55390934392801</v>
      </c>
    </row>
    <row r="87" spans="1:4" x14ac:dyDescent="0.3">
      <c r="A87">
        <v>1073</v>
      </c>
      <c r="B87" s="194">
        <v>45110</v>
      </c>
      <c r="C87">
        <v>585.45001220703102</v>
      </c>
      <c r="D87">
        <v>572.83404253315598</v>
      </c>
    </row>
    <row r="88" spans="1:4" x14ac:dyDescent="0.3">
      <c r="A88">
        <v>1074</v>
      </c>
      <c r="B88" s="194">
        <v>45111</v>
      </c>
      <c r="C88">
        <v>589.25</v>
      </c>
      <c r="D88">
        <v>585.60892725094004</v>
      </c>
    </row>
    <row r="89" spans="1:4" x14ac:dyDescent="0.3">
      <c r="A89">
        <v>1075</v>
      </c>
      <c r="B89" s="194">
        <v>45112</v>
      </c>
      <c r="C89">
        <v>590.59997558593705</v>
      </c>
      <c r="D89">
        <v>589.75892360637204</v>
      </c>
    </row>
    <row r="90" spans="1:4" x14ac:dyDescent="0.3">
      <c r="A90">
        <v>1076</v>
      </c>
      <c r="B90" s="194">
        <v>45113</v>
      </c>
      <c r="C90">
        <v>592.5</v>
      </c>
      <c r="D90">
        <v>591.34496520940797</v>
      </c>
    </row>
    <row r="91" spans="1:4" x14ac:dyDescent="0.3">
      <c r="A91">
        <v>1077</v>
      </c>
      <c r="B91" s="194">
        <v>45114</v>
      </c>
      <c r="C91">
        <v>593.59997558593705</v>
      </c>
      <c r="D91">
        <v>593.333879812958</v>
      </c>
    </row>
    <row r="92" spans="1:4" x14ac:dyDescent="0.3">
      <c r="A92">
        <v>1078</v>
      </c>
      <c r="B92" s="194">
        <v>45117</v>
      </c>
      <c r="C92">
        <v>592.59997558593705</v>
      </c>
      <c r="D92">
        <v>594.42822956207306</v>
      </c>
    </row>
    <row r="93" spans="1:4" x14ac:dyDescent="0.3">
      <c r="A93">
        <v>1079</v>
      </c>
      <c r="B93" s="194">
        <v>45118</v>
      </c>
      <c r="C93">
        <v>588.54998779296795</v>
      </c>
      <c r="D93">
        <v>593.35027787315403</v>
      </c>
    </row>
    <row r="94" spans="1:4" x14ac:dyDescent="0.3">
      <c r="A94">
        <v>1080</v>
      </c>
      <c r="B94" s="194">
        <v>45119</v>
      </c>
      <c r="C94">
        <v>589.25</v>
      </c>
      <c r="D94">
        <v>589.14574314580204</v>
      </c>
    </row>
    <row r="95" spans="1:4" x14ac:dyDescent="0.3">
      <c r="A95">
        <v>1081</v>
      </c>
      <c r="B95" s="194">
        <v>45120</v>
      </c>
      <c r="C95">
        <v>585.65002441406205</v>
      </c>
      <c r="D95">
        <v>589.59988321496405</v>
      </c>
    </row>
    <row r="96" spans="1:4" x14ac:dyDescent="0.3">
      <c r="A96">
        <v>1082</v>
      </c>
      <c r="B96" s="194">
        <v>45121</v>
      </c>
      <c r="C96">
        <v>584.40002441406205</v>
      </c>
      <c r="D96">
        <v>585.81501237359203</v>
      </c>
    </row>
    <row r="97" spans="1:4" x14ac:dyDescent="0.3">
      <c r="A97">
        <v>1083</v>
      </c>
      <c r="B97" s="194">
        <v>45124</v>
      </c>
      <c r="C97">
        <v>601.09997558593705</v>
      </c>
      <c r="D97">
        <v>584.36011741916002</v>
      </c>
    </row>
    <row r="98" spans="1:4" x14ac:dyDescent="0.3">
      <c r="A98">
        <v>1084</v>
      </c>
      <c r="B98" s="194">
        <v>45125</v>
      </c>
      <c r="C98">
        <v>592.34997558593705</v>
      </c>
      <c r="D98">
        <v>600.90898625431601</v>
      </c>
    </row>
    <row r="99" spans="1:4" x14ac:dyDescent="0.3">
      <c r="A99">
        <v>1085</v>
      </c>
      <c r="B99" s="194">
        <v>45126</v>
      </c>
      <c r="C99">
        <v>601.45001220703102</v>
      </c>
      <c r="D99">
        <v>592.39441050035305</v>
      </c>
    </row>
    <row r="100" spans="1:4" x14ac:dyDescent="0.3">
      <c r="A100">
        <v>1086</v>
      </c>
      <c r="B100" s="194">
        <v>45127</v>
      </c>
      <c r="C100">
        <v>610.04998779296795</v>
      </c>
      <c r="D100">
        <v>601.44914623393595</v>
      </c>
    </row>
    <row r="101" spans="1:4" x14ac:dyDescent="0.3">
      <c r="A101">
        <v>1087</v>
      </c>
      <c r="B101" s="194">
        <v>45128</v>
      </c>
      <c r="C101">
        <v>615.09997558593705</v>
      </c>
      <c r="D101">
        <v>610.19223032253399</v>
      </c>
    </row>
    <row r="102" spans="1:4" x14ac:dyDescent="0.3">
      <c r="A102">
        <v>1088</v>
      </c>
      <c r="B102" s="194">
        <v>45131</v>
      </c>
      <c r="C102">
        <v>617.65002441406205</v>
      </c>
      <c r="D102">
        <v>615.48328263354199</v>
      </c>
    </row>
    <row r="103" spans="1:4" x14ac:dyDescent="0.3">
      <c r="A103">
        <v>1089</v>
      </c>
      <c r="B103" s="194">
        <v>45132</v>
      </c>
      <c r="C103">
        <v>609.59997558593705</v>
      </c>
      <c r="D103">
        <v>618.23346343478795</v>
      </c>
    </row>
    <row r="104" spans="1:4" x14ac:dyDescent="0.3">
      <c r="A104">
        <v>1090</v>
      </c>
      <c r="B104" s="194">
        <v>45133</v>
      </c>
      <c r="C104">
        <v>615.15002441406205</v>
      </c>
      <c r="D104">
        <v>610.29889004667803</v>
      </c>
    </row>
    <row r="105" spans="1:4" x14ac:dyDescent="0.3">
      <c r="A105">
        <v>1091</v>
      </c>
      <c r="B105" s="194">
        <v>45134</v>
      </c>
      <c r="C105">
        <v>616.54998779296795</v>
      </c>
      <c r="D105">
        <v>615.67026941204904</v>
      </c>
    </row>
    <row r="106" spans="1:4" x14ac:dyDescent="0.3">
      <c r="A106">
        <v>1092</v>
      </c>
      <c r="B106" s="194">
        <v>45135</v>
      </c>
      <c r="C106">
        <v>616.04998779296795</v>
      </c>
      <c r="D106">
        <v>617.00818335421798</v>
      </c>
    </row>
    <row r="107" spans="1:4" x14ac:dyDescent="0.3">
      <c r="A107">
        <v>1093</v>
      </c>
      <c r="B107" s="194">
        <v>45138</v>
      </c>
      <c r="C107">
        <v>620.20001220703102</v>
      </c>
      <c r="D107">
        <v>616.45065290868899</v>
      </c>
    </row>
    <row r="108" spans="1:4" x14ac:dyDescent="0.3">
      <c r="A108">
        <v>1094</v>
      </c>
      <c r="B108" s="194">
        <v>45139</v>
      </c>
      <c r="C108">
        <v>611.84997558593705</v>
      </c>
      <c r="D108">
        <v>620.49166933896799</v>
      </c>
    </row>
    <row r="109" spans="1:4" x14ac:dyDescent="0.3">
      <c r="A109">
        <v>1095</v>
      </c>
      <c r="B109" s="194">
        <v>45140</v>
      </c>
      <c r="C109">
        <v>598.45001220703102</v>
      </c>
      <c r="D109">
        <v>612.17035686202996</v>
      </c>
    </row>
    <row r="110" spans="1:4" x14ac:dyDescent="0.3">
      <c r="A110">
        <v>1096</v>
      </c>
      <c r="B110" s="194">
        <v>45141</v>
      </c>
      <c r="C110">
        <v>590.5</v>
      </c>
      <c r="D110">
        <v>598.60432717132403</v>
      </c>
    </row>
    <row r="111" spans="1:4" x14ac:dyDescent="0.3">
      <c r="A111">
        <v>1097</v>
      </c>
      <c r="B111" s="194">
        <v>45142</v>
      </c>
      <c r="C111">
        <v>573.29998779296795</v>
      </c>
      <c r="D111">
        <v>590.24997355001096</v>
      </c>
    </row>
    <row r="112" spans="1:4" x14ac:dyDescent="0.3">
      <c r="A112">
        <v>1098</v>
      </c>
      <c r="B112" s="194">
        <v>45145</v>
      </c>
      <c r="C112">
        <v>567.90002441406205</v>
      </c>
      <c r="D112">
        <v>572.62902293179195</v>
      </c>
    </row>
    <row r="113" spans="1:4" x14ac:dyDescent="0.3">
      <c r="A113">
        <v>1099</v>
      </c>
      <c r="B113" s="194">
        <v>45146</v>
      </c>
      <c r="C113">
        <v>573.09997558593705</v>
      </c>
      <c r="D113">
        <v>566.73977716054401</v>
      </c>
    </row>
    <row r="114" spans="1:4" x14ac:dyDescent="0.3">
      <c r="A114">
        <v>1100</v>
      </c>
      <c r="B114" s="194">
        <v>45147</v>
      </c>
      <c r="C114">
        <v>573.75</v>
      </c>
      <c r="D114">
        <v>571.76949060048003</v>
      </c>
    </row>
    <row r="115" spans="1:4" x14ac:dyDescent="0.3">
      <c r="A115">
        <v>1101</v>
      </c>
      <c r="B115" s="194">
        <v>45148</v>
      </c>
      <c r="C115">
        <v>573.65002441406205</v>
      </c>
      <c r="D115">
        <v>572.55765174130102</v>
      </c>
    </row>
    <row r="116" spans="1:4" x14ac:dyDescent="0.3">
      <c r="A116">
        <v>1102</v>
      </c>
      <c r="B116" s="194">
        <v>45149</v>
      </c>
      <c r="C116">
        <v>574.15002441406205</v>
      </c>
      <c r="D116">
        <v>572.69369029504799</v>
      </c>
    </row>
    <row r="117" spans="1:4" x14ac:dyDescent="0.3">
      <c r="A117">
        <v>1103</v>
      </c>
      <c r="B117" s="194">
        <v>45152</v>
      </c>
      <c r="C117">
        <v>560.79998779296795</v>
      </c>
      <c r="D117">
        <v>573.45720628843503</v>
      </c>
    </row>
    <row r="118" spans="1:4" x14ac:dyDescent="0.3">
      <c r="A118">
        <v>1104</v>
      </c>
      <c r="B118" s="194">
        <v>45154</v>
      </c>
      <c r="C118">
        <v>565.34997558593705</v>
      </c>
      <c r="D118">
        <v>560.25990348487903</v>
      </c>
    </row>
    <row r="119" spans="1:4" x14ac:dyDescent="0.3">
      <c r="A119">
        <v>1105</v>
      </c>
      <c r="B119" s="194">
        <v>45155</v>
      </c>
      <c r="C119">
        <v>572.15002441406205</v>
      </c>
      <c r="D119">
        <v>564.83766890173001</v>
      </c>
    </row>
    <row r="120" spans="1:4" x14ac:dyDescent="0.3">
      <c r="A120">
        <v>1106</v>
      </c>
      <c r="B120" s="194">
        <v>45156</v>
      </c>
      <c r="C120">
        <v>572.95001220703102</v>
      </c>
      <c r="D120">
        <v>571.80171148871398</v>
      </c>
    </row>
    <row r="121" spans="1:4" x14ac:dyDescent="0.3">
      <c r="A121">
        <v>1107</v>
      </c>
      <c r="B121" s="194">
        <v>45159</v>
      </c>
      <c r="C121">
        <v>571.70001220703102</v>
      </c>
      <c r="D121">
        <v>572.85617484781096</v>
      </c>
    </row>
    <row r="122" spans="1:4" x14ac:dyDescent="0.3">
      <c r="A122">
        <v>1108</v>
      </c>
      <c r="B122" s="194">
        <v>45160</v>
      </c>
      <c r="C122">
        <v>568.5</v>
      </c>
      <c r="D122">
        <v>571.78195605955102</v>
      </c>
    </row>
    <row r="123" spans="1:4" x14ac:dyDescent="0.3">
      <c r="A123">
        <v>1109</v>
      </c>
      <c r="B123" s="194">
        <v>45161</v>
      </c>
      <c r="C123">
        <v>576.90002441406205</v>
      </c>
      <c r="D123">
        <v>568.64915525261699</v>
      </c>
    </row>
    <row r="124" spans="1:4" x14ac:dyDescent="0.3">
      <c r="A124">
        <v>1110</v>
      </c>
      <c r="B124" s="194">
        <v>45162</v>
      </c>
      <c r="C124">
        <v>576.95001220703102</v>
      </c>
      <c r="D124">
        <v>577.03379760818405</v>
      </c>
    </row>
    <row r="125" spans="1:4" x14ac:dyDescent="0.3">
      <c r="A125">
        <v>1111</v>
      </c>
      <c r="B125" s="194">
        <v>45163</v>
      </c>
      <c r="C125">
        <v>569.95001220703102</v>
      </c>
      <c r="D125">
        <v>577.20322277604203</v>
      </c>
    </row>
    <row r="126" spans="1:4" x14ac:dyDescent="0.3">
      <c r="A126">
        <v>1112</v>
      </c>
      <c r="B126" s="194">
        <v>45166</v>
      </c>
      <c r="C126">
        <v>572.84997558593705</v>
      </c>
      <c r="D126">
        <v>570.24825740640495</v>
      </c>
    </row>
    <row r="127" spans="1:4" x14ac:dyDescent="0.3">
      <c r="A127">
        <v>1113</v>
      </c>
      <c r="B127" s="194">
        <v>45167</v>
      </c>
      <c r="C127">
        <v>574.84997558593705</v>
      </c>
      <c r="D127">
        <v>573.00083711442596</v>
      </c>
    </row>
    <row r="128" spans="1:4" x14ac:dyDescent="0.3">
      <c r="A128">
        <v>1114</v>
      </c>
      <c r="B128" s="194">
        <v>45168</v>
      </c>
      <c r="C128">
        <v>567.40002441406205</v>
      </c>
      <c r="D128">
        <v>574.94563729962397</v>
      </c>
    </row>
    <row r="129" spans="1:4" x14ac:dyDescent="0.3">
      <c r="A129">
        <v>1115</v>
      </c>
      <c r="B129" s="194">
        <v>45169</v>
      </c>
      <c r="C129">
        <v>561.34997558593705</v>
      </c>
      <c r="D129">
        <v>567.49927769640794</v>
      </c>
    </row>
    <row r="130" spans="1:4" x14ac:dyDescent="0.3">
      <c r="A130">
        <v>1116</v>
      </c>
      <c r="B130" s="194">
        <v>45170</v>
      </c>
      <c r="C130">
        <v>569.54998779296795</v>
      </c>
      <c r="D130">
        <v>561.29384194045599</v>
      </c>
    </row>
    <row r="131" spans="1:4" x14ac:dyDescent="0.3">
      <c r="A131">
        <v>1117</v>
      </c>
      <c r="B131" s="194">
        <v>45173</v>
      </c>
      <c r="C131">
        <v>575.54998779296795</v>
      </c>
      <c r="D131">
        <v>569.27133115075605</v>
      </c>
    </row>
    <row r="132" spans="1:4" x14ac:dyDescent="0.3">
      <c r="A132">
        <v>1118</v>
      </c>
      <c r="B132" s="194">
        <v>45174</v>
      </c>
      <c r="C132">
        <v>573</v>
      </c>
      <c r="D132">
        <v>575.33655424641995</v>
      </c>
    </row>
    <row r="133" spans="1:4" x14ac:dyDescent="0.3">
      <c r="A133">
        <v>1119</v>
      </c>
      <c r="B133" s="194">
        <v>45175</v>
      </c>
      <c r="C133">
        <v>570.5</v>
      </c>
      <c r="D133">
        <v>572.96882396618696</v>
      </c>
    </row>
    <row r="134" spans="1:4" x14ac:dyDescent="0.3">
      <c r="A134">
        <v>1120</v>
      </c>
      <c r="B134" s="194">
        <v>45176</v>
      </c>
      <c r="C134">
        <v>579.04998779296795</v>
      </c>
      <c r="D134">
        <v>570.54082962306904</v>
      </c>
    </row>
    <row r="135" spans="1:4" x14ac:dyDescent="0.3">
      <c r="A135">
        <v>1121</v>
      </c>
      <c r="B135" s="194">
        <v>45177</v>
      </c>
      <c r="C135">
        <v>583.45001220703102</v>
      </c>
      <c r="D135">
        <v>579.05922677408603</v>
      </c>
    </row>
    <row r="136" spans="1:4" x14ac:dyDescent="0.3">
      <c r="A136">
        <v>1122</v>
      </c>
      <c r="B136" s="194">
        <v>45180</v>
      </c>
      <c r="C136">
        <v>591.70001220703102</v>
      </c>
      <c r="D136">
        <v>583.608754007583</v>
      </c>
    </row>
    <row r="137" spans="1:4" x14ac:dyDescent="0.3">
      <c r="A137">
        <v>1123</v>
      </c>
      <c r="B137" s="194">
        <v>45181</v>
      </c>
      <c r="C137">
        <v>588.34997558593705</v>
      </c>
      <c r="D137">
        <v>592.01036252158701</v>
      </c>
    </row>
    <row r="138" spans="1:4" x14ac:dyDescent="0.3">
      <c r="A138">
        <v>1124</v>
      </c>
      <c r="B138" s="194">
        <v>45182</v>
      </c>
      <c r="C138">
        <v>596.45001220703102</v>
      </c>
      <c r="D138">
        <v>588.87870023525898</v>
      </c>
    </row>
    <row r="139" spans="1:4" x14ac:dyDescent="0.3">
      <c r="A139">
        <v>1125</v>
      </c>
      <c r="B139" s="194">
        <v>45183</v>
      </c>
      <c r="C139">
        <v>597.29998779296795</v>
      </c>
      <c r="D139">
        <v>596.96808803553597</v>
      </c>
    </row>
    <row r="140" spans="1:4" x14ac:dyDescent="0.3">
      <c r="A140">
        <v>1126</v>
      </c>
      <c r="B140" s="194">
        <v>45184</v>
      </c>
      <c r="C140">
        <v>598.79998779296795</v>
      </c>
      <c r="D140">
        <v>597.90697127552005</v>
      </c>
    </row>
    <row r="141" spans="1:4" x14ac:dyDescent="0.3">
      <c r="A141">
        <v>1127</v>
      </c>
      <c r="B141" s="194">
        <v>45187</v>
      </c>
      <c r="C141">
        <v>603.95001220703102</v>
      </c>
      <c r="D141">
        <v>599.39565010611602</v>
      </c>
    </row>
    <row r="142" spans="1:4" x14ac:dyDescent="0.3">
      <c r="A142">
        <v>1128</v>
      </c>
      <c r="B142" s="194">
        <v>45189</v>
      </c>
      <c r="C142">
        <v>601.09997558593705</v>
      </c>
      <c r="D142">
        <v>604.48413035780698</v>
      </c>
    </row>
    <row r="143" spans="1:4" x14ac:dyDescent="0.3">
      <c r="A143">
        <v>1129</v>
      </c>
      <c r="B143" s="194">
        <v>45190</v>
      </c>
      <c r="C143">
        <v>588.15002441406205</v>
      </c>
      <c r="D143">
        <v>601.63572803374097</v>
      </c>
    </row>
    <row r="144" spans="1:4" x14ac:dyDescent="0.3">
      <c r="A144">
        <v>1130</v>
      </c>
      <c r="B144" s="194">
        <v>45191</v>
      </c>
      <c r="C144">
        <v>598.15002441406205</v>
      </c>
      <c r="D144">
        <v>588.56393202049003</v>
      </c>
    </row>
    <row r="145" spans="1:4" x14ac:dyDescent="0.3">
      <c r="A145">
        <v>1131</v>
      </c>
      <c r="B145" s="194">
        <v>45194</v>
      </c>
      <c r="C145">
        <v>594.04998779296795</v>
      </c>
      <c r="D145">
        <v>598.14595889346299</v>
      </c>
    </row>
    <row r="146" spans="1:4" x14ac:dyDescent="0.3">
      <c r="A146">
        <v>1132</v>
      </c>
      <c r="B146" s="194">
        <v>45195</v>
      </c>
      <c r="C146">
        <v>594.40002441406205</v>
      </c>
      <c r="D146">
        <v>594.01509749223101</v>
      </c>
    </row>
    <row r="147" spans="1:4" x14ac:dyDescent="0.3">
      <c r="A147">
        <v>1133</v>
      </c>
      <c r="B147" s="194">
        <v>45196</v>
      </c>
      <c r="C147">
        <v>589.75</v>
      </c>
      <c r="D147">
        <v>594.25987387289604</v>
      </c>
    </row>
    <row r="148" spans="1:4" x14ac:dyDescent="0.3">
      <c r="A148">
        <v>1134</v>
      </c>
      <c r="B148" s="194">
        <v>45197</v>
      </c>
      <c r="C148">
        <v>589.95001220703102</v>
      </c>
      <c r="D148">
        <v>589.58624205530396</v>
      </c>
    </row>
    <row r="149" spans="1:4" x14ac:dyDescent="0.3">
      <c r="A149">
        <v>1135</v>
      </c>
      <c r="B149" s="194">
        <v>45198</v>
      </c>
      <c r="C149">
        <v>598.54998779296795</v>
      </c>
      <c r="D149">
        <v>589.68886823363505</v>
      </c>
    </row>
    <row r="150" spans="1:4" x14ac:dyDescent="0.3">
      <c r="A150">
        <v>1136</v>
      </c>
      <c r="B150" s="194">
        <v>45202</v>
      </c>
      <c r="C150">
        <v>602.95001220703102</v>
      </c>
      <c r="D150">
        <v>598.24080426385501</v>
      </c>
    </row>
    <row r="151" spans="1:4" x14ac:dyDescent="0.3">
      <c r="A151">
        <v>1137</v>
      </c>
      <c r="B151" s="194">
        <v>45203</v>
      </c>
      <c r="C151">
        <v>586.25</v>
      </c>
      <c r="D151">
        <v>602.84486207221596</v>
      </c>
    </row>
    <row r="152" spans="1:4" x14ac:dyDescent="0.3">
      <c r="A152">
        <v>1138</v>
      </c>
      <c r="B152" s="194">
        <v>45204</v>
      </c>
      <c r="C152">
        <v>592.15002441406205</v>
      </c>
      <c r="D152">
        <v>586.45772545324598</v>
      </c>
    </row>
    <row r="153" spans="1:4" x14ac:dyDescent="0.3">
      <c r="A153">
        <v>1139</v>
      </c>
      <c r="B153" s="194">
        <v>45205</v>
      </c>
      <c r="C153">
        <v>594.25</v>
      </c>
      <c r="D153">
        <v>592.08912008597201</v>
      </c>
    </row>
    <row r="154" spans="1:4" x14ac:dyDescent="0.3">
      <c r="A154">
        <v>1140</v>
      </c>
      <c r="B154" s="194">
        <v>45208</v>
      </c>
      <c r="C154">
        <v>585.09997558593705</v>
      </c>
      <c r="D154">
        <v>594.16355445174202</v>
      </c>
    </row>
    <row r="155" spans="1:4" x14ac:dyDescent="0.3">
      <c r="A155">
        <v>1141</v>
      </c>
      <c r="B155" s="194">
        <v>45209</v>
      </c>
      <c r="C155">
        <v>591.65002441406205</v>
      </c>
      <c r="D155">
        <v>585.12845028383902</v>
      </c>
    </row>
    <row r="156" spans="1:4" x14ac:dyDescent="0.3">
      <c r="A156">
        <v>1142</v>
      </c>
      <c r="B156" s="194">
        <v>45210</v>
      </c>
      <c r="C156">
        <v>588.34997558593705</v>
      </c>
      <c r="D156">
        <v>591.45214695714105</v>
      </c>
    </row>
    <row r="157" spans="1:4" x14ac:dyDescent="0.3">
      <c r="A157">
        <v>1143</v>
      </c>
      <c r="B157" s="194">
        <v>45211</v>
      </c>
      <c r="C157">
        <v>586.04998779296795</v>
      </c>
      <c r="D157">
        <v>588.24726732591705</v>
      </c>
    </row>
    <row r="158" spans="1:4" x14ac:dyDescent="0.3">
      <c r="A158">
        <v>1144</v>
      </c>
      <c r="B158" s="194">
        <v>45212</v>
      </c>
      <c r="C158">
        <v>576.15002441406205</v>
      </c>
      <c r="D158">
        <v>585.94677136683003</v>
      </c>
    </row>
    <row r="159" spans="1:4" x14ac:dyDescent="0.3">
      <c r="A159">
        <v>1145</v>
      </c>
      <c r="B159" s="194">
        <v>45215</v>
      </c>
      <c r="C159">
        <v>575.65002441406205</v>
      </c>
      <c r="D159">
        <v>576.07288160511496</v>
      </c>
    </row>
    <row r="160" spans="1:4" x14ac:dyDescent="0.3">
      <c r="A160">
        <v>1146</v>
      </c>
      <c r="B160" s="194">
        <v>45216</v>
      </c>
      <c r="C160">
        <v>576.45001220703102</v>
      </c>
      <c r="D160">
        <v>575.33011281517304</v>
      </c>
    </row>
    <row r="161" spans="1:4" x14ac:dyDescent="0.3">
      <c r="A161">
        <v>1147</v>
      </c>
      <c r="B161" s="194">
        <v>45217</v>
      </c>
      <c r="C161">
        <v>572.65002441406205</v>
      </c>
      <c r="D161">
        <v>576.01471397582498</v>
      </c>
    </row>
    <row r="162" spans="1:4" x14ac:dyDescent="0.3">
      <c r="A162">
        <v>1148</v>
      </c>
      <c r="B162" s="194">
        <v>45218</v>
      </c>
      <c r="C162">
        <v>571.20001220703102</v>
      </c>
      <c r="D162">
        <v>572.25805658705997</v>
      </c>
    </row>
    <row r="163" spans="1:4" x14ac:dyDescent="0.3">
      <c r="A163">
        <v>1149</v>
      </c>
      <c r="B163" s="194">
        <v>45219</v>
      </c>
      <c r="C163">
        <v>563.09997558593705</v>
      </c>
      <c r="D163">
        <v>570.79840610704196</v>
      </c>
    </row>
    <row r="164" spans="1:4" x14ac:dyDescent="0.3">
      <c r="A164">
        <v>1150</v>
      </c>
      <c r="B164" s="194">
        <v>45222</v>
      </c>
      <c r="C164">
        <v>552.95001220703102</v>
      </c>
      <c r="D164">
        <v>562.76828676355501</v>
      </c>
    </row>
    <row r="165" spans="1:4" x14ac:dyDescent="0.3">
      <c r="A165">
        <v>1151</v>
      </c>
      <c r="B165" s="194">
        <v>45224</v>
      </c>
      <c r="C165">
        <v>556.20001220703102</v>
      </c>
      <c r="D165">
        <v>552.54258823944201</v>
      </c>
    </row>
    <row r="166" spans="1:4" x14ac:dyDescent="0.3">
      <c r="A166">
        <v>1152</v>
      </c>
      <c r="B166" s="194">
        <v>45225</v>
      </c>
      <c r="C166">
        <v>547</v>
      </c>
      <c r="D166">
        <v>555.52345450915902</v>
      </c>
    </row>
    <row r="167" spans="1:4" x14ac:dyDescent="0.3">
      <c r="A167">
        <v>1153</v>
      </c>
      <c r="B167" s="194">
        <v>45226</v>
      </c>
      <c r="C167">
        <v>561.15002441406205</v>
      </c>
      <c r="D167">
        <v>546.39382678138304</v>
      </c>
    </row>
    <row r="168" spans="1:4" x14ac:dyDescent="0.3">
      <c r="A168">
        <v>1154</v>
      </c>
      <c r="B168" s="194">
        <v>45229</v>
      </c>
      <c r="C168">
        <v>565.20001220703102</v>
      </c>
      <c r="D168">
        <v>560.33580798705395</v>
      </c>
    </row>
    <row r="169" spans="1:4" x14ac:dyDescent="0.3">
      <c r="A169">
        <v>1155</v>
      </c>
      <c r="B169" s="194">
        <v>45230</v>
      </c>
      <c r="C169">
        <v>565.54998779296795</v>
      </c>
      <c r="D169">
        <v>564.74927907785502</v>
      </c>
    </row>
    <row r="170" spans="1:4" x14ac:dyDescent="0.3">
      <c r="A170">
        <v>1156</v>
      </c>
      <c r="B170" s="194">
        <v>45231</v>
      </c>
      <c r="C170">
        <v>566.40002441406205</v>
      </c>
      <c r="D170">
        <v>565.48315348509402</v>
      </c>
    </row>
    <row r="171" spans="1:4" x14ac:dyDescent="0.3">
      <c r="A171">
        <v>1157</v>
      </c>
      <c r="B171" s="194">
        <v>45232</v>
      </c>
      <c r="C171">
        <v>572.09997558593705</v>
      </c>
      <c r="D171">
        <v>566.576173100868</v>
      </c>
    </row>
    <row r="172" spans="1:4" x14ac:dyDescent="0.3">
      <c r="A172">
        <v>1158</v>
      </c>
      <c r="B172" s="194">
        <v>45233</v>
      </c>
      <c r="C172">
        <v>578.15002441406205</v>
      </c>
      <c r="D172">
        <v>572.39248623261904</v>
      </c>
    </row>
    <row r="173" spans="1:4" x14ac:dyDescent="0.3">
      <c r="A173">
        <v>1159</v>
      </c>
      <c r="B173" s="194">
        <v>45236</v>
      </c>
      <c r="C173">
        <v>574.34997558593705</v>
      </c>
      <c r="D173">
        <v>578.58766704086895</v>
      </c>
    </row>
    <row r="174" spans="1:4" x14ac:dyDescent="0.3">
      <c r="A174">
        <v>1160</v>
      </c>
      <c r="B174" s="194">
        <v>45237</v>
      </c>
      <c r="C174">
        <v>579.75</v>
      </c>
      <c r="D174">
        <v>574.98265429755099</v>
      </c>
    </row>
    <row r="175" spans="1:4" x14ac:dyDescent="0.3">
      <c r="A175">
        <v>1161</v>
      </c>
      <c r="B175" s="194">
        <v>45238</v>
      </c>
      <c r="C175">
        <v>580.29998779296795</v>
      </c>
      <c r="D175">
        <v>580.26850138852296</v>
      </c>
    </row>
    <row r="176" spans="1:4" x14ac:dyDescent="0.3">
      <c r="A176">
        <v>1162</v>
      </c>
      <c r="B176" s="194">
        <v>45239</v>
      </c>
      <c r="C176">
        <v>578.34997558593705</v>
      </c>
      <c r="D176">
        <v>580.81024353109603</v>
      </c>
    </row>
    <row r="177" spans="1:4" x14ac:dyDescent="0.3">
      <c r="A177">
        <v>1163</v>
      </c>
      <c r="B177" s="194">
        <v>45240</v>
      </c>
      <c r="C177">
        <v>579.5</v>
      </c>
      <c r="D177">
        <v>578.80289590597602</v>
      </c>
    </row>
    <row r="178" spans="1:4" x14ac:dyDescent="0.3">
      <c r="A178">
        <v>1164</v>
      </c>
      <c r="B178" s="194">
        <v>45243</v>
      </c>
      <c r="C178">
        <v>581.34997558593705</v>
      </c>
      <c r="D178">
        <v>579.78426746698699</v>
      </c>
    </row>
    <row r="179" spans="1:4" x14ac:dyDescent="0.3">
      <c r="A179">
        <v>1165</v>
      </c>
      <c r="B179" s="194">
        <v>45245</v>
      </c>
      <c r="C179">
        <v>584.70001220703102</v>
      </c>
      <c r="D179">
        <v>581.50812002561202</v>
      </c>
    </row>
    <row r="180" spans="1:4" x14ac:dyDescent="0.3">
      <c r="A180">
        <v>1166</v>
      </c>
      <c r="B180" s="194">
        <v>45246</v>
      </c>
      <c r="C180">
        <v>584.65002441406205</v>
      </c>
      <c r="D180">
        <v>584.78982097912296</v>
      </c>
    </row>
    <row r="181" spans="1:4" x14ac:dyDescent="0.3">
      <c r="A181">
        <v>1167</v>
      </c>
      <c r="B181" s="194">
        <v>45247</v>
      </c>
      <c r="C181">
        <v>563.04998779296795</v>
      </c>
      <c r="D181">
        <v>584.77551564620603</v>
      </c>
    </row>
    <row r="182" spans="1:4" x14ac:dyDescent="0.3">
      <c r="A182">
        <v>1168</v>
      </c>
      <c r="B182" s="194">
        <v>45250</v>
      </c>
      <c r="C182">
        <v>563.75</v>
      </c>
      <c r="D182">
        <v>563.32280754153203</v>
      </c>
    </row>
    <row r="183" spans="1:4" x14ac:dyDescent="0.3">
      <c r="A183">
        <v>1169</v>
      </c>
      <c r="B183" s="194">
        <v>45251</v>
      </c>
      <c r="C183">
        <v>561.5</v>
      </c>
      <c r="D183">
        <v>563.47018941645399</v>
      </c>
    </row>
    <row r="184" spans="1:4" x14ac:dyDescent="0.3">
      <c r="A184">
        <v>1170</v>
      </c>
      <c r="B184" s="194">
        <v>45252</v>
      </c>
      <c r="C184">
        <v>558.95001220703102</v>
      </c>
      <c r="D184">
        <v>560.952532915284</v>
      </c>
    </row>
    <row r="185" spans="1:4" x14ac:dyDescent="0.3">
      <c r="A185">
        <v>1171</v>
      </c>
      <c r="B185" s="194">
        <v>45253</v>
      </c>
      <c r="C185">
        <v>559.95001220703102</v>
      </c>
      <c r="D185">
        <v>558.28133517401102</v>
      </c>
    </row>
    <row r="186" spans="1:4" x14ac:dyDescent="0.3">
      <c r="A186">
        <v>1172</v>
      </c>
      <c r="B186" s="194">
        <v>45254</v>
      </c>
      <c r="C186">
        <v>560.34997558593705</v>
      </c>
      <c r="D186">
        <v>559.238427312932</v>
      </c>
    </row>
    <row r="187" spans="1:4" x14ac:dyDescent="0.3">
      <c r="A187">
        <v>1173</v>
      </c>
      <c r="B187" s="194">
        <v>45258</v>
      </c>
      <c r="C187">
        <v>564.45001220703102</v>
      </c>
      <c r="D187">
        <v>559.75682622801901</v>
      </c>
    </row>
    <row r="188" spans="1:4" x14ac:dyDescent="0.3">
      <c r="A188">
        <v>1174</v>
      </c>
      <c r="B188" s="194">
        <v>45259</v>
      </c>
      <c r="C188">
        <v>568.59997558593705</v>
      </c>
      <c r="D188">
        <v>564.01480722072097</v>
      </c>
    </row>
    <row r="189" spans="1:4" x14ac:dyDescent="0.3">
      <c r="A189">
        <v>1175</v>
      </c>
      <c r="B189" s="194">
        <v>45260</v>
      </c>
      <c r="C189">
        <v>564.75</v>
      </c>
      <c r="D189">
        <v>568.42733288002103</v>
      </c>
    </row>
    <row r="190" spans="1:4" x14ac:dyDescent="0.3">
      <c r="A190">
        <v>1176</v>
      </c>
      <c r="B190" s="194">
        <v>45261</v>
      </c>
      <c r="C190">
        <v>571.75</v>
      </c>
      <c r="D190">
        <v>564.907229367024</v>
      </c>
    </row>
    <row r="191" spans="1:4" x14ac:dyDescent="0.3">
      <c r="A191">
        <v>1177</v>
      </c>
      <c r="B191" s="194">
        <v>45264</v>
      </c>
      <c r="C191">
        <v>594.70001220703102</v>
      </c>
      <c r="D191">
        <v>571.95162900820105</v>
      </c>
    </row>
    <row r="192" spans="1:4" x14ac:dyDescent="0.3">
      <c r="A192">
        <v>1178</v>
      </c>
      <c r="B192" s="194">
        <v>45265</v>
      </c>
      <c r="C192">
        <v>608.25</v>
      </c>
      <c r="D192">
        <v>594.97449842945798</v>
      </c>
    </row>
    <row r="193" spans="1:4" x14ac:dyDescent="0.3">
      <c r="A193">
        <v>1179</v>
      </c>
      <c r="B193" s="194">
        <v>45266</v>
      </c>
      <c r="C193">
        <v>608.45001220703102</v>
      </c>
      <c r="D193">
        <v>609.11050158558305</v>
      </c>
    </row>
    <row r="194" spans="1:4" x14ac:dyDescent="0.3">
      <c r="A194">
        <v>1180</v>
      </c>
      <c r="B194" s="194">
        <v>45267</v>
      </c>
      <c r="C194">
        <v>611.70001220703102</v>
      </c>
      <c r="D194">
        <v>609.82347417766096</v>
      </c>
    </row>
    <row r="195" spans="1:4" x14ac:dyDescent="0.3">
      <c r="A195">
        <v>1181</v>
      </c>
      <c r="B195" s="194">
        <v>45268</v>
      </c>
      <c r="C195">
        <v>614.15002441406205</v>
      </c>
      <c r="D195">
        <v>613.18619799888802</v>
      </c>
    </row>
    <row r="196" spans="1:4" x14ac:dyDescent="0.3">
      <c r="A196">
        <v>1182</v>
      </c>
      <c r="B196" s="194">
        <v>45271</v>
      </c>
      <c r="C196">
        <v>614.25</v>
      </c>
      <c r="D196">
        <v>615.50498416410005</v>
      </c>
    </row>
    <row r="197" spans="1:4" x14ac:dyDescent="0.3">
      <c r="A197">
        <v>1183</v>
      </c>
      <c r="B197" s="194">
        <v>45272</v>
      </c>
      <c r="C197">
        <v>612.40002441406205</v>
      </c>
      <c r="D197">
        <v>615.30667850994496</v>
      </c>
    </row>
    <row r="198" spans="1:4" x14ac:dyDescent="0.3">
      <c r="A198">
        <v>1184</v>
      </c>
      <c r="B198" s="194">
        <v>45273</v>
      </c>
      <c r="C198">
        <v>619.84997558593705</v>
      </c>
      <c r="D198">
        <v>613.04450815136704</v>
      </c>
    </row>
    <row r="199" spans="1:4" x14ac:dyDescent="0.3">
      <c r="A199">
        <v>1185</v>
      </c>
      <c r="B199" s="194">
        <v>45274</v>
      </c>
      <c r="C199">
        <v>623.65002441406205</v>
      </c>
      <c r="D199">
        <v>620.06723894009895</v>
      </c>
    </row>
    <row r="200" spans="1:4" x14ac:dyDescent="0.3">
      <c r="A200">
        <v>1186</v>
      </c>
      <c r="B200" s="194">
        <v>45275</v>
      </c>
      <c r="C200">
        <v>648.25</v>
      </c>
      <c r="D200">
        <v>623.70006605566005</v>
      </c>
    </row>
    <row r="201" spans="1:4" x14ac:dyDescent="0.3">
      <c r="A201">
        <v>1187</v>
      </c>
      <c r="B201" s="194">
        <v>45278</v>
      </c>
      <c r="C201">
        <v>648.5</v>
      </c>
      <c r="D201">
        <v>648.55537605392897</v>
      </c>
    </row>
    <row r="202" spans="1:4" x14ac:dyDescent="0.3">
      <c r="A202">
        <v>1188</v>
      </c>
      <c r="B202" s="194">
        <v>45279</v>
      </c>
      <c r="C202">
        <v>655.40002441406205</v>
      </c>
      <c r="D202">
        <v>649.24538997591799</v>
      </c>
    </row>
    <row r="203" spans="1:4" x14ac:dyDescent="0.3">
      <c r="A203">
        <v>1189</v>
      </c>
      <c r="B203" s="194">
        <v>45280</v>
      </c>
      <c r="C203">
        <v>636.45001220703102</v>
      </c>
      <c r="D203">
        <v>656.37697589344702</v>
      </c>
    </row>
    <row r="204" spans="1:4" x14ac:dyDescent="0.3">
      <c r="A204">
        <v>1190</v>
      </c>
      <c r="B204" s="194">
        <v>45281</v>
      </c>
      <c r="C204">
        <v>643.75</v>
      </c>
      <c r="D204">
        <v>637.41663957253297</v>
      </c>
    </row>
    <row r="205" spans="1:4" x14ac:dyDescent="0.3">
      <c r="A205">
        <v>1191</v>
      </c>
      <c r="B205" s="194">
        <v>45282</v>
      </c>
      <c r="C205">
        <v>636.75</v>
      </c>
      <c r="D205">
        <v>644.30168067359796</v>
      </c>
    </row>
    <row r="206" spans="1:4" x14ac:dyDescent="0.3">
      <c r="A206">
        <v>1192</v>
      </c>
      <c r="B206" s="194">
        <v>45286</v>
      </c>
      <c r="C206">
        <v>638.04998779296795</v>
      </c>
      <c r="D206">
        <v>637.09015408701896</v>
      </c>
    </row>
    <row r="207" spans="1:4" x14ac:dyDescent="0.3">
      <c r="A207">
        <v>1193</v>
      </c>
      <c r="B207" s="194">
        <v>45287</v>
      </c>
      <c r="C207">
        <v>648.54998779296795</v>
      </c>
      <c r="D207">
        <v>638.04260402914497</v>
      </c>
    </row>
    <row r="208" spans="1:4" x14ac:dyDescent="0.3">
      <c r="A208">
        <v>1194</v>
      </c>
      <c r="B208" s="194">
        <v>45288</v>
      </c>
      <c r="C208">
        <v>651.40002441406205</v>
      </c>
      <c r="D208">
        <v>648.31905280000399</v>
      </c>
    </row>
    <row r="209" spans="1:4" x14ac:dyDescent="0.3">
      <c r="A209">
        <v>1195</v>
      </c>
      <c r="B209" s="194">
        <v>45289</v>
      </c>
      <c r="C209">
        <v>642.04998779296795</v>
      </c>
      <c r="D209">
        <v>651.29566191976403</v>
      </c>
    </row>
    <row r="210" spans="1:4" x14ac:dyDescent="0.3">
      <c r="A210">
        <v>1196</v>
      </c>
      <c r="B210" s="194">
        <v>45292</v>
      </c>
      <c r="C210">
        <v>641.34997558593705</v>
      </c>
      <c r="D210">
        <v>642.12449531678897</v>
      </c>
    </row>
    <row r="211" spans="1:4" x14ac:dyDescent="0.3">
      <c r="A211">
        <v>1197</v>
      </c>
      <c r="B211" s="194">
        <v>45293</v>
      </c>
      <c r="C211">
        <v>639.45001220703102</v>
      </c>
      <c r="D211">
        <v>641.32597579970195</v>
      </c>
    </row>
    <row r="212" spans="1:4" x14ac:dyDescent="0.3">
      <c r="A212">
        <v>1198</v>
      </c>
      <c r="B212" s="194">
        <v>45294</v>
      </c>
      <c r="C212">
        <v>643.45001220703102</v>
      </c>
      <c r="D212">
        <v>639.35656825664501</v>
      </c>
    </row>
    <row r="213" spans="1:4" x14ac:dyDescent="0.3">
      <c r="A213">
        <v>1199</v>
      </c>
      <c r="B213" s="194">
        <v>45295</v>
      </c>
      <c r="C213">
        <v>642.75</v>
      </c>
      <c r="D213">
        <v>643.26067770516499</v>
      </c>
    </row>
    <row r="214" spans="1:4" x14ac:dyDescent="0.3">
      <c r="A214">
        <v>1200</v>
      </c>
      <c r="B214" s="194">
        <v>45296</v>
      </c>
      <c r="C214">
        <v>641.95001220703102</v>
      </c>
      <c r="D214">
        <v>642.62624708312205</v>
      </c>
    </row>
    <row r="215" spans="1:4" x14ac:dyDescent="0.3">
      <c r="A215">
        <v>1201</v>
      </c>
      <c r="B215" s="194">
        <v>45299</v>
      </c>
      <c r="C215">
        <v>627</v>
      </c>
      <c r="D215">
        <v>641.87521976585106</v>
      </c>
    </row>
    <row r="216" spans="1:4" x14ac:dyDescent="0.3">
      <c r="A216">
        <v>1202</v>
      </c>
      <c r="B216" s="194">
        <v>45300</v>
      </c>
      <c r="C216">
        <v>625.40002441406205</v>
      </c>
      <c r="D216">
        <v>627.01705513909098</v>
      </c>
    </row>
    <row r="217" spans="1:4" x14ac:dyDescent="0.3">
      <c r="A217">
        <v>1203</v>
      </c>
      <c r="B217" s="194">
        <v>45301</v>
      </c>
      <c r="C217">
        <v>621.75</v>
      </c>
      <c r="D217">
        <v>625.11841927278101</v>
      </c>
    </row>
    <row r="218" spans="1:4" x14ac:dyDescent="0.3">
      <c r="A218">
        <v>1204</v>
      </c>
      <c r="B218" s="194">
        <v>45302</v>
      </c>
      <c r="C218">
        <v>620.20001220703102</v>
      </c>
      <c r="D218">
        <v>621.28899797746794</v>
      </c>
    </row>
    <row r="219" spans="1:4" x14ac:dyDescent="0.3">
      <c r="A219">
        <v>1205</v>
      </c>
      <c r="B219" s="194">
        <v>45303</v>
      </c>
      <c r="C219">
        <v>633.59997558593705</v>
      </c>
      <c r="D219">
        <v>619.61102264301201</v>
      </c>
    </row>
    <row r="220" spans="1:4" x14ac:dyDescent="0.3">
      <c r="A220">
        <v>1206</v>
      </c>
      <c r="B220" s="194">
        <v>45306</v>
      </c>
      <c r="C220">
        <v>640.09997558593705</v>
      </c>
      <c r="D220">
        <v>632.93975830922102</v>
      </c>
    </row>
    <row r="221" spans="1:4" x14ac:dyDescent="0.3">
      <c r="A221">
        <v>1207</v>
      </c>
      <c r="B221" s="194">
        <v>45307</v>
      </c>
      <c r="C221">
        <v>636.90002441406205</v>
      </c>
      <c r="D221">
        <v>639.78313931531204</v>
      </c>
    </row>
    <row r="222" spans="1:4" x14ac:dyDescent="0.3">
      <c r="A222">
        <v>1208</v>
      </c>
      <c r="B222" s="194">
        <v>45308</v>
      </c>
      <c r="C222">
        <v>626</v>
      </c>
      <c r="D222">
        <v>636.98434571136795</v>
      </c>
    </row>
    <row r="223" spans="1:4" x14ac:dyDescent="0.3">
      <c r="A223">
        <v>1209</v>
      </c>
      <c r="B223" s="194">
        <v>45309</v>
      </c>
      <c r="C223">
        <v>628.29998779296795</v>
      </c>
      <c r="D223">
        <v>626.29868465204504</v>
      </c>
    </row>
    <row r="224" spans="1:4" x14ac:dyDescent="0.3">
      <c r="A224">
        <v>1210</v>
      </c>
      <c r="B224" s="194">
        <v>45310</v>
      </c>
      <c r="C224">
        <v>627.75</v>
      </c>
      <c r="D224">
        <v>628.47028661566401</v>
      </c>
    </row>
    <row r="225" spans="1:4" x14ac:dyDescent="0.3">
      <c r="A225">
        <v>1211</v>
      </c>
      <c r="B225" s="194">
        <v>45314</v>
      </c>
      <c r="C225">
        <v>605.09997558593705</v>
      </c>
      <c r="D225">
        <v>627.85604822815299</v>
      </c>
    </row>
    <row r="226" spans="1:4" x14ac:dyDescent="0.3">
      <c r="A226">
        <v>1212</v>
      </c>
      <c r="B226" s="194">
        <v>45315</v>
      </c>
      <c r="C226">
        <v>618.29998779296795</v>
      </c>
      <c r="D226">
        <v>605.16937323775699</v>
      </c>
    </row>
    <row r="227" spans="1:4" x14ac:dyDescent="0.3">
      <c r="A227">
        <v>1213</v>
      </c>
      <c r="B227" s="194">
        <v>45316</v>
      </c>
      <c r="C227">
        <v>612.75</v>
      </c>
      <c r="D227">
        <v>617.85494146143401</v>
      </c>
    </row>
    <row r="228" spans="1:4" x14ac:dyDescent="0.3">
      <c r="A228">
        <v>1214</v>
      </c>
      <c r="B228" s="194">
        <v>45320</v>
      </c>
      <c r="C228">
        <v>622.95001220703102</v>
      </c>
      <c r="D228">
        <v>612.31424648873099</v>
      </c>
    </row>
    <row r="229" spans="1:4" x14ac:dyDescent="0.3">
      <c r="A229">
        <v>1215</v>
      </c>
      <c r="B229" s="194">
        <v>45321</v>
      </c>
      <c r="C229">
        <v>626.75</v>
      </c>
      <c r="D229">
        <v>622.40051356719005</v>
      </c>
    </row>
    <row r="230" spans="1:4" x14ac:dyDescent="0.3">
      <c r="A230">
        <v>1216</v>
      </c>
      <c r="B230" s="194">
        <v>45322</v>
      </c>
      <c r="C230">
        <v>640.5</v>
      </c>
      <c r="D230">
        <v>626.43071966858702</v>
      </c>
    </row>
    <row r="231" spans="1:4" x14ac:dyDescent="0.3">
      <c r="A231">
        <v>1217</v>
      </c>
      <c r="B231" s="194">
        <v>45323</v>
      </c>
      <c r="C231">
        <v>647.65002441406205</v>
      </c>
      <c r="D231">
        <v>640.41790690106495</v>
      </c>
    </row>
    <row r="232" spans="1:4" x14ac:dyDescent="0.3">
      <c r="A232">
        <v>1218</v>
      </c>
      <c r="B232" s="194">
        <v>45324</v>
      </c>
      <c r="C232">
        <v>649.65002441406205</v>
      </c>
      <c r="D232">
        <v>648.00989658293202</v>
      </c>
    </row>
    <row r="233" spans="1:4" x14ac:dyDescent="0.3">
      <c r="A233">
        <v>1219</v>
      </c>
      <c r="B233" s="194">
        <v>45327</v>
      </c>
      <c r="C233">
        <v>642.95001220703102</v>
      </c>
      <c r="D233">
        <v>650.36979538114497</v>
      </c>
    </row>
    <row r="234" spans="1:4" x14ac:dyDescent="0.3">
      <c r="A234">
        <v>1220</v>
      </c>
      <c r="B234" s="194">
        <v>45328</v>
      </c>
      <c r="C234">
        <v>650.25</v>
      </c>
      <c r="D234">
        <v>643.82482696989996</v>
      </c>
    </row>
    <row r="235" spans="1:4" x14ac:dyDescent="0.3">
      <c r="A235">
        <v>1221</v>
      </c>
      <c r="B235" s="194">
        <v>45329</v>
      </c>
      <c r="C235">
        <v>675.25</v>
      </c>
      <c r="D235">
        <v>651.00654006756895</v>
      </c>
    </row>
    <row r="236" spans="1:4" x14ac:dyDescent="0.3">
      <c r="A236">
        <v>1222</v>
      </c>
      <c r="B236" s="194">
        <v>45330</v>
      </c>
      <c r="C236">
        <v>699.54998779296795</v>
      </c>
      <c r="D236">
        <v>675.92318728708506</v>
      </c>
    </row>
    <row r="237" spans="1:4" x14ac:dyDescent="0.3">
      <c r="A237">
        <v>1223</v>
      </c>
      <c r="B237" s="194">
        <v>45331</v>
      </c>
      <c r="C237">
        <v>725.25</v>
      </c>
      <c r="D237">
        <v>700.74530428078003</v>
      </c>
    </row>
    <row r="238" spans="1:4" x14ac:dyDescent="0.3">
      <c r="A238">
        <v>1224</v>
      </c>
      <c r="B238" s="194">
        <v>45334</v>
      </c>
      <c r="C238">
        <v>707.90002441406205</v>
      </c>
      <c r="D238">
        <v>727.48460230672799</v>
      </c>
    </row>
    <row r="239" spans="1:4" x14ac:dyDescent="0.3">
      <c r="A239">
        <v>1225</v>
      </c>
      <c r="B239" s="194">
        <v>45335</v>
      </c>
      <c r="C239">
        <v>713.45001220703102</v>
      </c>
      <c r="D239">
        <v>710.15943144737196</v>
      </c>
    </row>
    <row r="240" spans="1:4" x14ac:dyDescent="0.3">
      <c r="A240">
        <v>1226</v>
      </c>
      <c r="B240" s="194">
        <v>45336</v>
      </c>
      <c r="C240">
        <v>743.40002441406205</v>
      </c>
      <c r="D240">
        <v>715.56321766479095</v>
      </c>
    </row>
    <row r="241" spans="1:4" x14ac:dyDescent="0.3">
      <c r="A241">
        <v>1227</v>
      </c>
      <c r="B241" s="194">
        <v>45337</v>
      </c>
      <c r="C241">
        <v>761.70001220703102</v>
      </c>
      <c r="D241">
        <v>745.56015546662695</v>
      </c>
    </row>
    <row r="242" spans="1:4" x14ac:dyDescent="0.3">
      <c r="A242">
        <v>1228</v>
      </c>
      <c r="B242" s="194">
        <v>45338</v>
      </c>
      <c r="C242">
        <v>754.70001220703102</v>
      </c>
      <c r="D242">
        <v>763.33141658270904</v>
      </c>
    </row>
    <row r="243" spans="1:4" x14ac:dyDescent="0.3">
      <c r="A243">
        <v>1229</v>
      </c>
      <c r="B243" s="194">
        <v>45341</v>
      </c>
      <c r="C243">
        <v>759.25</v>
      </c>
      <c r="D243">
        <v>757.29241392610299</v>
      </c>
    </row>
    <row r="244" spans="1:4" x14ac:dyDescent="0.3">
      <c r="A244">
        <v>1230</v>
      </c>
      <c r="B244" s="194">
        <v>45342</v>
      </c>
      <c r="C244">
        <v>760.09997558593705</v>
      </c>
      <c r="D244">
        <v>761.55049292948104</v>
      </c>
    </row>
    <row r="245" spans="1:4" x14ac:dyDescent="0.3">
      <c r="A245">
        <v>1231</v>
      </c>
      <c r="B245" s="194">
        <v>45343</v>
      </c>
      <c r="C245">
        <v>771.5</v>
      </c>
      <c r="D245">
        <v>761.96203002913796</v>
      </c>
    </row>
    <row r="246" spans="1:4" x14ac:dyDescent="0.3">
      <c r="A246">
        <v>1232</v>
      </c>
      <c r="B246" s="194">
        <v>45344</v>
      </c>
      <c r="C246">
        <v>765.90002441406205</v>
      </c>
      <c r="D246">
        <v>773.07656096452001</v>
      </c>
    </row>
    <row r="247" spans="1:4" x14ac:dyDescent="0.3">
      <c r="A247">
        <v>1233</v>
      </c>
      <c r="B247" s="194">
        <v>45345</v>
      </c>
      <c r="C247">
        <v>759.04998779296795</v>
      </c>
      <c r="D247">
        <v>767.05928003429301</v>
      </c>
    </row>
    <row r="248" spans="1:4" x14ac:dyDescent="0.3">
      <c r="A248">
        <v>1234</v>
      </c>
      <c r="B248" s="194">
        <v>45348</v>
      </c>
      <c r="C248">
        <v>754.75</v>
      </c>
      <c r="D248">
        <v>759.62213671465702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93270-0ACA-45DE-B5A2-B43C02449A9D}">
  <dimension ref="A1:D248"/>
  <sheetViews>
    <sheetView topLeftCell="A215" workbookViewId="0">
      <selection activeCell="B2" sqref="B2:D248"/>
    </sheetView>
  </sheetViews>
  <sheetFormatPr defaultRowHeight="14.4" x14ac:dyDescent="0.3"/>
  <cols>
    <col min="1" max="1" width="5" bestFit="1" customWidth="1"/>
    <col min="2" max="2" width="10.33203125" bestFit="1" customWidth="1"/>
    <col min="3" max="4" width="12" bestFit="1" customWidth="1"/>
  </cols>
  <sheetData>
    <row r="1" spans="1:4" x14ac:dyDescent="0.3">
      <c r="B1" t="s">
        <v>74</v>
      </c>
      <c r="C1" t="s">
        <v>2426</v>
      </c>
      <c r="D1" t="s">
        <v>2427</v>
      </c>
    </row>
    <row r="2" spans="1:4" x14ac:dyDescent="0.3">
      <c r="A2">
        <v>988</v>
      </c>
      <c r="B2" s="194">
        <v>44980</v>
      </c>
      <c r="C2">
        <v>71.150001525878906</v>
      </c>
      <c r="D2">
        <v>69.930877096466702</v>
      </c>
    </row>
    <row r="3" spans="1:4" x14ac:dyDescent="0.3">
      <c r="A3">
        <v>989</v>
      </c>
      <c r="B3" s="194">
        <v>44981</v>
      </c>
      <c r="C3">
        <v>70.099998474121094</v>
      </c>
      <c r="D3">
        <v>70.985797452370306</v>
      </c>
    </row>
    <row r="4" spans="1:4" x14ac:dyDescent="0.3">
      <c r="A4">
        <v>990</v>
      </c>
      <c r="B4" s="194">
        <v>44984</v>
      </c>
      <c r="C4">
        <v>66.900001525878906</v>
      </c>
      <c r="D4">
        <v>69.922808256813795</v>
      </c>
    </row>
    <row r="5" spans="1:4" x14ac:dyDescent="0.3">
      <c r="A5">
        <v>991</v>
      </c>
      <c r="B5" s="194">
        <v>44985</v>
      </c>
      <c r="C5">
        <v>70.849998474121094</v>
      </c>
      <c r="D5">
        <v>66.609956422906293</v>
      </c>
    </row>
    <row r="6" spans="1:4" x14ac:dyDescent="0.3">
      <c r="A6">
        <v>992</v>
      </c>
      <c r="B6" s="194">
        <v>44986</v>
      </c>
      <c r="C6">
        <v>74.050003051757798</v>
      </c>
      <c r="D6">
        <v>70.804767407571703</v>
      </c>
    </row>
    <row r="7" spans="1:4" x14ac:dyDescent="0.3">
      <c r="A7">
        <v>993</v>
      </c>
      <c r="B7" s="194">
        <v>44987</v>
      </c>
      <c r="C7">
        <v>75.650001525878906</v>
      </c>
      <c r="D7">
        <v>74.170159342721206</v>
      </c>
    </row>
    <row r="8" spans="1:4" x14ac:dyDescent="0.3">
      <c r="A8">
        <v>994</v>
      </c>
      <c r="B8" s="194">
        <v>44988</v>
      </c>
      <c r="C8">
        <v>80.300003051757798</v>
      </c>
      <c r="D8">
        <v>75.823993694336195</v>
      </c>
    </row>
    <row r="9" spans="1:4" x14ac:dyDescent="0.3">
      <c r="A9">
        <v>995</v>
      </c>
      <c r="B9" s="194">
        <v>44991</v>
      </c>
      <c r="C9">
        <v>81.150001525878906</v>
      </c>
      <c r="D9">
        <v>80.682574885889807</v>
      </c>
    </row>
    <row r="10" spans="1:4" x14ac:dyDescent="0.3">
      <c r="A10">
        <v>996</v>
      </c>
      <c r="B10" s="194">
        <v>44993</v>
      </c>
      <c r="C10">
        <v>79.949996948242102</v>
      </c>
      <c r="D10">
        <v>81.472953651146398</v>
      </c>
    </row>
    <row r="11" spans="1:4" x14ac:dyDescent="0.3">
      <c r="A11">
        <v>997</v>
      </c>
      <c r="B11" s="194">
        <v>44994</v>
      </c>
      <c r="C11">
        <v>79.349998474121094</v>
      </c>
      <c r="D11">
        <v>80.117558997123993</v>
      </c>
    </row>
    <row r="12" spans="1:4" x14ac:dyDescent="0.3">
      <c r="A12">
        <v>998</v>
      </c>
      <c r="B12" s="194">
        <v>44995</v>
      </c>
      <c r="C12">
        <v>76.25</v>
      </c>
      <c r="D12">
        <v>79.438420297668799</v>
      </c>
    </row>
    <row r="13" spans="1:4" x14ac:dyDescent="0.3">
      <c r="A13">
        <v>999</v>
      </c>
      <c r="B13" s="194">
        <v>44998</v>
      </c>
      <c r="C13">
        <v>75.25</v>
      </c>
      <c r="D13">
        <v>76.137483716445303</v>
      </c>
    </row>
    <row r="14" spans="1:4" x14ac:dyDescent="0.3">
      <c r="A14">
        <v>1000</v>
      </c>
      <c r="B14" s="194">
        <v>44999</v>
      </c>
      <c r="C14">
        <v>70.849998474121094</v>
      </c>
      <c r="D14">
        <v>75.112898916972199</v>
      </c>
    </row>
    <row r="15" spans="1:4" x14ac:dyDescent="0.3">
      <c r="A15">
        <v>1001</v>
      </c>
      <c r="B15" s="194">
        <v>45000</v>
      </c>
      <c r="C15">
        <v>69.800003051757798</v>
      </c>
      <c r="D15">
        <v>70.491715724075604</v>
      </c>
    </row>
    <row r="16" spans="1:4" x14ac:dyDescent="0.3">
      <c r="A16">
        <v>1002</v>
      </c>
      <c r="B16" s="194">
        <v>45001</v>
      </c>
      <c r="C16">
        <v>71.400001525878906</v>
      </c>
      <c r="D16">
        <v>69.513382045979199</v>
      </c>
    </row>
    <row r="17" spans="1:4" x14ac:dyDescent="0.3">
      <c r="A17">
        <v>1003</v>
      </c>
      <c r="B17" s="194">
        <v>45002</v>
      </c>
      <c r="C17">
        <v>74.550003051757798</v>
      </c>
      <c r="D17">
        <v>71.327782985849495</v>
      </c>
    </row>
    <row r="18" spans="1:4" x14ac:dyDescent="0.3">
      <c r="A18">
        <v>1004</v>
      </c>
      <c r="B18" s="194">
        <v>45005</v>
      </c>
      <c r="C18">
        <v>72.449996948242102</v>
      </c>
      <c r="D18">
        <v>74.745983349748897</v>
      </c>
    </row>
    <row r="19" spans="1:4" x14ac:dyDescent="0.3">
      <c r="A19">
        <v>1005</v>
      </c>
      <c r="B19" s="194">
        <v>45006</v>
      </c>
      <c r="C19">
        <v>73.449996948242102</v>
      </c>
      <c r="D19">
        <v>72.413276397048193</v>
      </c>
    </row>
    <row r="20" spans="1:4" x14ac:dyDescent="0.3">
      <c r="A20">
        <v>1006</v>
      </c>
      <c r="B20" s="194">
        <v>45007</v>
      </c>
      <c r="C20">
        <v>74.650001525878906</v>
      </c>
      <c r="D20">
        <v>73.488096529781302</v>
      </c>
    </row>
    <row r="21" spans="1:4" x14ac:dyDescent="0.3">
      <c r="A21">
        <v>1007</v>
      </c>
      <c r="B21" s="194">
        <v>45008</v>
      </c>
      <c r="C21">
        <v>73.400001525878906</v>
      </c>
      <c r="D21">
        <v>74.744532533419999</v>
      </c>
    </row>
    <row r="22" spans="1:4" x14ac:dyDescent="0.3">
      <c r="A22">
        <v>1008</v>
      </c>
      <c r="B22" s="194">
        <v>45009</v>
      </c>
      <c r="C22">
        <v>70.349998474121094</v>
      </c>
      <c r="D22">
        <v>73.380260017664099</v>
      </c>
    </row>
    <row r="23" spans="1:4" x14ac:dyDescent="0.3">
      <c r="A23">
        <v>1009</v>
      </c>
      <c r="B23" s="194">
        <v>45012</v>
      </c>
      <c r="C23">
        <v>69.050003051757798</v>
      </c>
      <c r="D23">
        <v>70.150931752576298</v>
      </c>
    </row>
    <row r="24" spans="1:4" x14ac:dyDescent="0.3">
      <c r="A24">
        <v>1010</v>
      </c>
      <c r="B24" s="194">
        <v>45013</v>
      </c>
      <c r="C24">
        <v>71.550003051757798</v>
      </c>
      <c r="D24">
        <v>68.858769224002501</v>
      </c>
    </row>
    <row r="25" spans="1:4" x14ac:dyDescent="0.3">
      <c r="A25">
        <v>1011</v>
      </c>
      <c r="B25" s="194">
        <v>45014</v>
      </c>
      <c r="C25">
        <v>76.900001525878906</v>
      </c>
      <c r="D25">
        <v>71.606154470656804</v>
      </c>
    </row>
    <row r="26" spans="1:4" x14ac:dyDescent="0.3">
      <c r="A26">
        <v>1012</v>
      </c>
      <c r="B26" s="194">
        <v>45016</v>
      </c>
      <c r="C26">
        <v>74.650001525878906</v>
      </c>
      <c r="D26">
        <v>77.314987666655099</v>
      </c>
    </row>
    <row r="27" spans="1:4" x14ac:dyDescent="0.3">
      <c r="A27">
        <v>1013</v>
      </c>
      <c r="B27" s="194">
        <v>45019</v>
      </c>
      <c r="C27">
        <v>75.949996948242102</v>
      </c>
      <c r="D27">
        <v>74.664369599738507</v>
      </c>
    </row>
    <row r="28" spans="1:4" x14ac:dyDescent="0.3">
      <c r="A28">
        <v>1014</v>
      </c>
      <c r="B28" s="194">
        <v>45021</v>
      </c>
      <c r="C28">
        <v>77.449996948242102</v>
      </c>
      <c r="D28">
        <v>76.047166076737597</v>
      </c>
    </row>
    <row r="29" spans="1:4" x14ac:dyDescent="0.3">
      <c r="A29">
        <v>1015</v>
      </c>
      <c r="B29" s="194">
        <v>45022</v>
      </c>
      <c r="C29">
        <v>76.75</v>
      </c>
      <c r="D29">
        <v>77.593101362716396</v>
      </c>
    </row>
    <row r="30" spans="1:4" x14ac:dyDescent="0.3">
      <c r="A30">
        <v>1016</v>
      </c>
      <c r="B30" s="194">
        <v>45026</v>
      </c>
      <c r="C30">
        <v>75.400001525878906</v>
      </c>
      <c r="D30">
        <v>76.775312225661807</v>
      </c>
    </row>
    <row r="31" spans="1:4" x14ac:dyDescent="0.3">
      <c r="A31">
        <v>1017</v>
      </c>
      <c r="B31" s="194">
        <v>45027</v>
      </c>
      <c r="C31">
        <v>76.75</v>
      </c>
      <c r="D31">
        <v>75.321858150408602</v>
      </c>
    </row>
    <row r="32" spans="1:4" x14ac:dyDescent="0.3">
      <c r="A32">
        <v>1018</v>
      </c>
      <c r="B32" s="194">
        <v>45028</v>
      </c>
      <c r="C32">
        <v>75.400001525878906</v>
      </c>
      <c r="D32">
        <v>76.798846837020506</v>
      </c>
    </row>
    <row r="33" spans="1:4" x14ac:dyDescent="0.3">
      <c r="A33">
        <v>1019</v>
      </c>
      <c r="B33" s="194">
        <v>45029</v>
      </c>
      <c r="C33">
        <v>77.050003051757798</v>
      </c>
      <c r="D33">
        <v>75.341037415030698</v>
      </c>
    </row>
    <row r="34" spans="1:4" x14ac:dyDescent="0.3">
      <c r="A34">
        <v>1020</v>
      </c>
      <c r="B34" s="194">
        <v>45033</v>
      </c>
      <c r="C34">
        <v>79.949996948242102</v>
      </c>
      <c r="D34">
        <v>77.119806821187197</v>
      </c>
    </row>
    <row r="35" spans="1:4" x14ac:dyDescent="0.3">
      <c r="A35">
        <v>1021</v>
      </c>
      <c r="B35" s="194">
        <v>45034</v>
      </c>
      <c r="C35">
        <v>80.75</v>
      </c>
      <c r="D35">
        <v>80.165703453625397</v>
      </c>
    </row>
    <row r="36" spans="1:4" x14ac:dyDescent="0.3">
      <c r="A36">
        <v>1022</v>
      </c>
      <c r="B36" s="194">
        <v>45035</v>
      </c>
      <c r="C36">
        <v>80.150001525878906</v>
      </c>
      <c r="D36">
        <v>80.902393127479399</v>
      </c>
    </row>
    <row r="37" spans="1:4" x14ac:dyDescent="0.3">
      <c r="A37">
        <v>1023</v>
      </c>
      <c r="B37" s="194">
        <v>45036</v>
      </c>
      <c r="C37">
        <v>78.949996948242102</v>
      </c>
      <c r="D37">
        <v>80.180072408543396</v>
      </c>
    </row>
    <row r="38" spans="1:4" x14ac:dyDescent="0.3">
      <c r="A38">
        <v>1024</v>
      </c>
      <c r="B38" s="194">
        <v>45037</v>
      </c>
      <c r="C38">
        <v>77.150001525878906</v>
      </c>
      <c r="D38">
        <v>78.881701576811494</v>
      </c>
    </row>
    <row r="39" spans="1:4" x14ac:dyDescent="0.3">
      <c r="A39">
        <v>1025</v>
      </c>
      <c r="B39" s="194">
        <v>45040</v>
      </c>
      <c r="C39">
        <v>79.699996948242102</v>
      </c>
      <c r="D39">
        <v>77.002701086399199</v>
      </c>
    </row>
    <row r="40" spans="1:4" x14ac:dyDescent="0.3">
      <c r="A40">
        <v>1026</v>
      </c>
      <c r="B40" s="194">
        <v>45041</v>
      </c>
      <c r="C40">
        <v>80.050003051757798</v>
      </c>
      <c r="D40">
        <v>79.804529130465795</v>
      </c>
    </row>
    <row r="41" spans="1:4" x14ac:dyDescent="0.3">
      <c r="A41">
        <v>1027</v>
      </c>
      <c r="B41" s="194">
        <v>45042</v>
      </c>
      <c r="C41">
        <v>79.949996948242102</v>
      </c>
      <c r="D41">
        <v>80.115352379331199</v>
      </c>
    </row>
    <row r="42" spans="1:4" x14ac:dyDescent="0.3">
      <c r="A42">
        <v>1028</v>
      </c>
      <c r="B42" s="194">
        <v>45043</v>
      </c>
      <c r="C42">
        <v>81.199996948242102</v>
      </c>
      <c r="D42">
        <v>79.9699623492331</v>
      </c>
    </row>
    <row r="43" spans="1:4" x14ac:dyDescent="0.3">
      <c r="A43">
        <v>1029</v>
      </c>
      <c r="B43" s="194">
        <v>45044</v>
      </c>
      <c r="C43">
        <v>84</v>
      </c>
      <c r="D43">
        <v>81.288644293568396</v>
      </c>
    </row>
    <row r="44" spans="1:4" x14ac:dyDescent="0.3">
      <c r="A44">
        <v>1030</v>
      </c>
      <c r="B44" s="194">
        <v>45048</v>
      </c>
      <c r="C44">
        <v>84.699996948242102</v>
      </c>
      <c r="D44">
        <v>84.218699991918101</v>
      </c>
    </row>
    <row r="45" spans="1:4" x14ac:dyDescent="0.3">
      <c r="A45">
        <v>1031</v>
      </c>
      <c r="B45" s="194">
        <v>45049</v>
      </c>
      <c r="C45">
        <v>83.650001525878906</v>
      </c>
      <c r="D45">
        <v>84.836474103789698</v>
      </c>
    </row>
    <row r="46" spans="1:4" x14ac:dyDescent="0.3">
      <c r="A46">
        <v>1032</v>
      </c>
      <c r="B46" s="194">
        <v>45050</v>
      </c>
      <c r="C46">
        <v>86.349998474121094</v>
      </c>
      <c r="D46">
        <v>83.632333629232306</v>
      </c>
    </row>
    <row r="47" spans="1:4" x14ac:dyDescent="0.3">
      <c r="A47">
        <v>1033</v>
      </c>
      <c r="B47" s="194">
        <v>45051</v>
      </c>
      <c r="C47">
        <v>86.199996948242102</v>
      </c>
      <c r="D47">
        <v>86.519691703561193</v>
      </c>
    </row>
    <row r="48" spans="1:4" x14ac:dyDescent="0.3">
      <c r="A48">
        <v>1034</v>
      </c>
      <c r="B48" s="194">
        <v>45054</v>
      </c>
      <c r="C48">
        <v>81.150001525878906</v>
      </c>
      <c r="D48">
        <v>86.272927557708101</v>
      </c>
    </row>
    <row r="49" spans="1:4" x14ac:dyDescent="0.3">
      <c r="A49">
        <v>1035</v>
      </c>
      <c r="B49" s="194">
        <v>45055</v>
      </c>
      <c r="C49">
        <v>79.050003051757798</v>
      </c>
      <c r="D49">
        <v>80.842888296203398</v>
      </c>
    </row>
    <row r="50" spans="1:4" x14ac:dyDescent="0.3">
      <c r="A50">
        <v>1036</v>
      </c>
      <c r="B50" s="194">
        <v>45056</v>
      </c>
      <c r="C50">
        <v>78.099998474121094</v>
      </c>
      <c r="D50">
        <v>78.796921393297694</v>
      </c>
    </row>
    <row r="51" spans="1:4" x14ac:dyDescent="0.3">
      <c r="A51">
        <v>1037</v>
      </c>
      <c r="B51" s="194">
        <v>45057</v>
      </c>
      <c r="C51">
        <v>78.25</v>
      </c>
      <c r="D51">
        <v>77.946357213845204</v>
      </c>
    </row>
    <row r="52" spans="1:4" x14ac:dyDescent="0.3">
      <c r="A52">
        <v>1038</v>
      </c>
      <c r="B52" s="194">
        <v>45058</v>
      </c>
      <c r="C52">
        <v>77.5</v>
      </c>
      <c r="D52">
        <v>78.208415774164905</v>
      </c>
    </row>
    <row r="53" spans="1:4" x14ac:dyDescent="0.3">
      <c r="A53">
        <v>1039</v>
      </c>
      <c r="B53" s="194">
        <v>45061</v>
      </c>
      <c r="C53">
        <v>78.449996948242102</v>
      </c>
      <c r="D53">
        <v>77.433337338146401</v>
      </c>
    </row>
    <row r="54" spans="1:4" x14ac:dyDescent="0.3">
      <c r="A54">
        <v>1040</v>
      </c>
      <c r="B54" s="194">
        <v>45062</v>
      </c>
      <c r="C54">
        <v>77.099998474121094</v>
      </c>
      <c r="D54">
        <v>78.491818174449804</v>
      </c>
    </row>
    <row r="55" spans="1:4" x14ac:dyDescent="0.3">
      <c r="A55">
        <v>1041</v>
      </c>
      <c r="B55" s="194">
        <v>45063</v>
      </c>
      <c r="C55">
        <v>76.550003051757798</v>
      </c>
      <c r="D55">
        <v>77.023422824192707</v>
      </c>
    </row>
    <row r="56" spans="1:4" x14ac:dyDescent="0.3">
      <c r="A56">
        <v>1042</v>
      </c>
      <c r="B56" s="194">
        <v>45064</v>
      </c>
      <c r="C56">
        <v>76.349998474121094</v>
      </c>
      <c r="D56">
        <v>76.485495614728293</v>
      </c>
    </row>
    <row r="57" spans="1:4" x14ac:dyDescent="0.3">
      <c r="A57">
        <v>1043</v>
      </c>
      <c r="B57" s="194">
        <v>45065</v>
      </c>
      <c r="C57">
        <v>75.699996948242102</v>
      </c>
      <c r="D57">
        <v>76.313413522025002</v>
      </c>
    </row>
    <row r="58" spans="1:4" x14ac:dyDescent="0.3">
      <c r="A58">
        <v>1044</v>
      </c>
      <c r="B58" s="194">
        <v>45068</v>
      </c>
      <c r="C58">
        <v>75.300003051757798</v>
      </c>
      <c r="D58">
        <v>75.642861095771906</v>
      </c>
    </row>
    <row r="59" spans="1:4" x14ac:dyDescent="0.3">
      <c r="A59">
        <v>1045</v>
      </c>
      <c r="B59" s="194">
        <v>45069</v>
      </c>
      <c r="C59">
        <v>74.699996948242102</v>
      </c>
      <c r="D59">
        <v>75.252314255508495</v>
      </c>
    </row>
    <row r="60" spans="1:4" x14ac:dyDescent="0.3">
      <c r="A60">
        <v>1046</v>
      </c>
      <c r="B60" s="194">
        <v>45070</v>
      </c>
      <c r="C60">
        <v>73.550003051757798</v>
      </c>
      <c r="D60">
        <v>74.642082911593405</v>
      </c>
    </row>
    <row r="61" spans="1:4" x14ac:dyDescent="0.3">
      <c r="A61">
        <v>1047</v>
      </c>
      <c r="B61" s="194">
        <v>45071</v>
      </c>
      <c r="C61">
        <v>72.5</v>
      </c>
      <c r="D61">
        <v>73.450878363790594</v>
      </c>
    </row>
    <row r="62" spans="1:4" x14ac:dyDescent="0.3">
      <c r="A62">
        <v>1048</v>
      </c>
      <c r="B62" s="194">
        <v>45072</v>
      </c>
      <c r="C62">
        <v>74.550003051757798</v>
      </c>
      <c r="D62">
        <v>72.391954489377298</v>
      </c>
    </row>
    <row r="63" spans="1:4" x14ac:dyDescent="0.3">
      <c r="A63">
        <v>1049</v>
      </c>
      <c r="B63" s="194">
        <v>45075</v>
      </c>
      <c r="C63">
        <v>75.150001525878906</v>
      </c>
      <c r="D63">
        <v>74.650229834487504</v>
      </c>
    </row>
    <row r="64" spans="1:4" x14ac:dyDescent="0.3">
      <c r="A64">
        <v>1050</v>
      </c>
      <c r="B64" s="194">
        <v>45076</v>
      </c>
      <c r="C64">
        <v>74.849998474121094</v>
      </c>
      <c r="D64">
        <v>75.226540328963694</v>
      </c>
    </row>
    <row r="65" spans="1:4" x14ac:dyDescent="0.3">
      <c r="A65">
        <v>1051</v>
      </c>
      <c r="B65" s="194">
        <v>45077</v>
      </c>
      <c r="C65">
        <v>73.75</v>
      </c>
      <c r="D65">
        <v>74.856507207293006</v>
      </c>
    </row>
    <row r="66" spans="1:4" x14ac:dyDescent="0.3">
      <c r="A66">
        <v>1052</v>
      </c>
      <c r="B66" s="194">
        <v>45078</v>
      </c>
      <c r="C66">
        <v>74.5</v>
      </c>
      <c r="D66">
        <v>73.677264340058201</v>
      </c>
    </row>
    <row r="67" spans="1:4" x14ac:dyDescent="0.3">
      <c r="A67">
        <v>1053</v>
      </c>
      <c r="B67" s="194">
        <v>45079</v>
      </c>
      <c r="C67">
        <v>74.599998474121094</v>
      </c>
      <c r="D67">
        <v>74.525558704842098</v>
      </c>
    </row>
    <row r="68" spans="1:4" x14ac:dyDescent="0.3">
      <c r="A68">
        <v>1054</v>
      </c>
      <c r="B68" s="194">
        <v>45082</v>
      </c>
      <c r="C68">
        <v>74.25</v>
      </c>
      <c r="D68">
        <v>74.615673235037605</v>
      </c>
    </row>
    <row r="69" spans="1:4" x14ac:dyDescent="0.3">
      <c r="A69">
        <v>1055</v>
      </c>
      <c r="B69" s="194">
        <v>45083</v>
      </c>
      <c r="C69">
        <v>74.050003051757798</v>
      </c>
      <c r="D69">
        <v>74.231782228566601</v>
      </c>
    </row>
    <row r="70" spans="1:4" x14ac:dyDescent="0.3">
      <c r="A70">
        <v>1056</v>
      </c>
      <c r="B70" s="194">
        <v>45084</v>
      </c>
      <c r="C70">
        <v>74.199996948242102</v>
      </c>
      <c r="D70">
        <v>74.030128316424396</v>
      </c>
    </row>
    <row r="71" spans="1:4" x14ac:dyDescent="0.3">
      <c r="A71">
        <v>1057</v>
      </c>
      <c r="B71" s="194">
        <v>45085</v>
      </c>
      <c r="C71">
        <v>74.199996948242102</v>
      </c>
      <c r="D71">
        <v>74.203231720205395</v>
      </c>
    </row>
    <row r="72" spans="1:4" x14ac:dyDescent="0.3">
      <c r="A72">
        <v>1058</v>
      </c>
      <c r="B72" s="194">
        <v>45086</v>
      </c>
      <c r="C72">
        <v>72.699996948242102</v>
      </c>
      <c r="D72">
        <v>74.201122231929205</v>
      </c>
    </row>
    <row r="73" spans="1:4" x14ac:dyDescent="0.3">
      <c r="A73">
        <v>1059</v>
      </c>
      <c r="B73" s="194">
        <v>45089</v>
      </c>
      <c r="C73">
        <v>73.050003051757798</v>
      </c>
      <c r="D73">
        <v>72.598944042928295</v>
      </c>
    </row>
    <row r="74" spans="1:4" x14ac:dyDescent="0.3">
      <c r="A74">
        <v>1060</v>
      </c>
      <c r="B74" s="194">
        <v>45090</v>
      </c>
      <c r="C74">
        <v>73.699996948242102</v>
      </c>
      <c r="D74">
        <v>73.038340163107804</v>
      </c>
    </row>
    <row r="75" spans="1:4" x14ac:dyDescent="0.3">
      <c r="A75">
        <v>1061</v>
      </c>
      <c r="B75" s="194">
        <v>45091</v>
      </c>
      <c r="C75">
        <v>74.199996948242102</v>
      </c>
      <c r="D75">
        <v>73.740019565822493</v>
      </c>
    </row>
    <row r="76" spans="1:4" x14ac:dyDescent="0.3">
      <c r="A76">
        <v>1062</v>
      </c>
      <c r="B76" s="194">
        <v>45092</v>
      </c>
      <c r="C76">
        <v>73.199996948242102</v>
      </c>
      <c r="D76">
        <v>74.247645285506096</v>
      </c>
    </row>
    <row r="77" spans="1:4" x14ac:dyDescent="0.3">
      <c r="A77">
        <v>1063</v>
      </c>
      <c r="B77" s="194">
        <v>45093</v>
      </c>
      <c r="C77">
        <v>73.150001525878906</v>
      </c>
      <c r="D77">
        <v>73.148804093426904</v>
      </c>
    </row>
    <row r="78" spans="1:4" x14ac:dyDescent="0.3">
      <c r="A78">
        <v>1064</v>
      </c>
      <c r="B78" s="194">
        <v>45096</v>
      </c>
      <c r="C78">
        <v>75.150001525878906</v>
      </c>
      <c r="D78">
        <v>73.129042037215797</v>
      </c>
    </row>
    <row r="79" spans="1:4" x14ac:dyDescent="0.3">
      <c r="A79">
        <v>1065</v>
      </c>
      <c r="B79" s="194">
        <v>45097</v>
      </c>
      <c r="C79">
        <v>74.449996948242102</v>
      </c>
      <c r="D79">
        <v>75.277843113376306</v>
      </c>
    </row>
    <row r="80" spans="1:4" x14ac:dyDescent="0.3">
      <c r="A80">
        <v>1066</v>
      </c>
      <c r="B80" s="194">
        <v>45098</v>
      </c>
      <c r="C80">
        <v>73.400001525878906</v>
      </c>
      <c r="D80">
        <v>74.446961109784695</v>
      </c>
    </row>
    <row r="81" spans="1:4" x14ac:dyDescent="0.3">
      <c r="A81">
        <v>1067</v>
      </c>
      <c r="B81" s="194">
        <v>45099</v>
      </c>
      <c r="C81">
        <v>72.849998474121094</v>
      </c>
      <c r="D81">
        <v>73.328015390865602</v>
      </c>
    </row>
    <row r="82" spans="1:4" x14ac:dyDescent="0.3">
      <c r="A82">
        <v>1068</v>
      </c>
      <c r="B82" s="194">
        <v>45100</v>
      </c>
      <c r="C82">
        <v>71.550003051757798</v>
      </c>
      <c r="D82">
        <v>72.788705816573199</v>
      </c>
    </row>
    <row r="83" spans="1:4" x14ac:dyDescent="0.3">
      <c r="A83">
        <v>1069</v>
      </c>
      <c r="B83" s="194">
        <v>45103</v>
      </c>
      <c r="C83">
        <v>70.949996948242102</v>
      </c>
      <c r="D83">
        <v>71.441329225324495</v>
      </c>
    </row>
    <row r="84" spans="1:4" x14ac:dyDescent="0.3">
      <c r="A84">
        <v>1070</v>
      </c>
      <c r="B84" s="194">
        <v>45104</v>
      </c>
      <c r="C84">
        <v>72.349998474121094</v>
      </c>
      <c r="D84">
        <v>70.872449485078505</v>
      </c>
    </row>
    <row r="85" spans="1:4" x14ac:dyDescent="0.3">
      <c r="A85">
        <v>1071</v>
      </c>
      <c r="B85" s="194">
        <v>45105</v>
      </c>
      <c r="C85">
        <v>72.150001525878906</v>
      </c>
      <c r="D85">
        <v>72.419697922788799</v>
      </c>
    </row>
    <row r="86" spans="1:4" x14ac:dyDescent="0.3">
      <c r="A86">
        <v>1072</v>
      </c>
      <c r="B86" s="194">
        <v>45107</v>
      </c>
      <c r="C86">
        <v>73.599998474121094</v>
      </c>
      <c r="D86">
        <v>72.159448637609898</v>
      </c>
    </row>
    <row r="87" spans="1:4" x14ac:dyDescent="0.3">
      <c r="A87">
        <v>1073</v>
      </c>
      <c r="B87" s="194">
        <v>45110</v>
      </c>
      <c r="C87">
        <v>77.300003051757798</v>
      </c>
      <c r="D87">
        <v>73.7010526266277</v>
      </c>
    </row>
    <row r="88" spans="1:4" x14ac:dyDescent="0.3">
      <c r="A88">
        <v>1074</v>
      </c>
      <c r="B88" s="194">
        <v>45111</v>
      </c>
      <c r="C88">
        <v>80.25</v>
      </c>
      <c r="D88">
        <v>77.588576397866703</v>
      </c>
    </row>
    <row r="89" spans="1:4" x14ac:dyDescent="0.3">
      <c r="A89">
        <v>1075</v>
      </c>
      <c r="B89" s="194">
        <v>45112</v>
      </c>
      <c r="C89">
        <v>80.25</v>
      </c>
      <c r="D89">
        <v>80.557776864516498</v>
      </c>
    </row>
    <row r="90" spans="1:4" x14ac:dyDescent="0.3">
      <c r="A90">
        <v>1076</v>
      </c>
      <c r="B90" s="194">
        <v>45113</v>
      </c>
      <c r="C90">
        <v>80.599998474121094</v>
      </c>
      <c r="D90">
        <v>80.348307101815905</v>
      </c>
    </row>
    <row r="91" spans="1:4" x14ac:dyDescent="0.3">
      <c r="A91">
        <v>1077</v>
      </c>
      <c r="B91" s="194">
        <v>45114</v>
      </c>
      <c r="C91">
        <v>79.75</v>
      </c>
      <c r="D91">
        <v>80.657596959959093</v>
      </c>
    </row>
    <row r="92" spans="1:4" x14ac:dyDescent="0.3">
      <c r="A92">
        <v>1078</v>
      </c>
      <c r="B92" s="194">
        <v>45117</v>
      </c>
      <c r="C92">
        <v>78.25</v>
      </c>
      <c r="D92">
        <v>79.707036869427299</v>
      </c>
    </row>
    <row r="93" spans="1:4" x14ac:dyDescent="0.3">
      <c r="A93">
        <v>1079</v>
      </c>
      <c r="B93" s="194">
        <v>45118</v>
      </c>
      <c r="C93">
        <v>77.650001525878906</v>
      </c>
      <c r="D93">
        <v>78.128605940891106</v>
      </c>
    </row>
    <row r="94" spans="1:4" x14ac:dyDescent="0.3">
      <c r="A94">
        <v>1080</v>
      </c>
      <c r="B94" s="194">
        <v>45119</v>
      </c>
      <c r="C94">
        <v>79.300003051757798</v>
      </c>
      <c r="D94">
        <v>77.569490325385303</v>
      </c>
    </row>
    <row r="95" spans="1:4" x14ac:dyDescent="0.3">
      <c r="A95">
        <v>1081</v>
      </c>
      <c r="B95" s="194">
        <v>45120</v>
      </c>
      <c r="C95">
        <v>77.25</v>
      </c>
      <c r="D95">
        <v>79.394702645276496</v>
      </c>
    </row>
    <row r="96" spans="1:4" x14ac:dyDescent="0.3">
      <c r="A96">
        <v>1082</v>
      </c>
      <c r="B96" s="194">
        <v>45121</v>
      </c>
      <c r="C96">
        <v>77.849998474121094</v>
      </c>
      <c r="D96">
        <v>77.133835161715993</v>
      </c>
    </row>
    <row r="97" spans="1:4" x14ac:dyDescent="0.3">
      <c r="A97">
        <v>1083</v>
      </c>
      <c r="B97" s="194">
        <v>45124</v>
      </c>
      <c r="C97">
        <v>79.75</v>
      </c>
      <c r="D97">
        <v>77.855478383212301</v>
      </c>
    </row>
    <row r="98" spans="1:4" x14ac:dyDescent="0.3">
      <c r="A98">
        <v>1084</v>
      </c>
      <c r="B98" s="194">
        <v>45125</v>
      </c>
      <c r="C98">
        <v>79.300003051757798</v>
      </c>
      <c r="D98">
        <v>79.886184442909595</v>
      </c>
    </row>
    <row r="99" spans="1:4" x14ac:dyDescent="0.3">
      <c r="A99">
        <v>1085</v>
      </c>
      <c r="B99" s="194">
        <v>45126</v>
      </c>
      <c r="C99">
        <v>80.25</v>
      </c>
      <c r="D99">
        <v>79.310589339332694</v>
      </c>
    </row>
    <row r="100" spans="1:4" x14ac:dyDescent="0.3">
      <c r="A100">
        <v>1086</v>
      </c>
      <c r="B100" s="194">
        <v>45127</v>
      </c>
      <c r="C100">
        <v>83.199996948242102</v>
      </c>
      <c r="D100">
        <v>80.320251071997205</v>
      </c>
    </row>
    <row r="101" spans="1:4" x14ac:dyDescent="0.3">
      <c r="A101">
        <v>1087</v>
      </c>
      <c r="B101" s="194">
        <v>45128</v>
      </c>
      <c r="C101">
        <v>84.449996948242102</v>
      </c>
      <c r="D101">
        <v>83.431361164068505</v>
      </c>
    </row>
    <row r="102" spans="1:4" x14ac:dyDescent="0.3">
      <c r="A102">
        <v>1088</v>
      </c>
      <c r="B102" s="194">
        <v>45131</v>
      </c>
      <c r="C102">
        <v>84.349998474121094</v>
      </c>
      <c r="D102">
        <v>84.613981307733198</v>
      </c>
    </row>
    <row r="103" spans="1:4" x14ac:dyDescent="0.3">
      <c r="A103">
        <v>1089</v>
      </c>
      <c r="B103" s="194">
        <v>45132</v>
      </c>
      <c r="C103">
        <v>83.050003051757798</v>
      </c>
      <c r="D103">
        <v>84.394563890565095</v>
      </c>
    </row>
    <row r="104" spans="1:4" x14ac:dyDescent="0.3">
      <c r="A104">
        <v>1090</v>
      </c>
      <c r="B104" s="194">
        <v>45133</v>
      </c>
      <c r="C104">
        <v>84.25</v>
      </c>
      <c r="D104">
        <v>82.969336931508806</v>
      </c>
    </row>
    <row r="105" spans="1:4" x14ac:dyDescent="0.3">
      <c r="A105">
        <v>1091</v>
      </c>
      <c r="B105" s="194">
        <v>45134</v>
      </c>
      <c r="C105">
        <v>84.75</v>
      </c>
      <c r="D105">
        <v>84.310690597395194</v>
      </c>
    </row>
    <row r="106" spans="1:4" x14ac:dyDescent="0.3">
      <c r="A106">
        <v>1092</v>
      </c>
      <c r="B106" s="194">
        <v>45135</v>
      </c>
      <c r="C106">
        <v>84</v>
      </c>
      <c r="D106">
        <v>84.804499227722204</v>
      </c>
    </row>
    <row r="107" spans="1:4" x14ac:dyDescent="0.3">
      <c r="A107">
        <v>1093</v>
      </c>
      <c r="B107" s="194">
        <v>45138</v>
      </c>
      <c r="C107">
        <v>85.349998474121094</v>
      </c>
      <c r="D107">
        <v>83.963482937436297</v>
      </c>
    </row>
    <row r="108" spans="1:4" x14ac:dyDescent="0.3">
      <c r="A108">
        <v>1094</v>
      </c>
      <c r="B108" s="194">
        <v>45139</v>
      </c>
      <c r="C108">
        <v>85.800003051757798</v>
      </c>
      <c r="D108">
        <v>85.434223362101804</v>
      </c>
    </row>
    <row r="109" spans="1:4" x14ac:dyDescent="0.3">
      <c r="A109">
        <v>1095</v>
      </c>
      <c r="B109" s="194">
        <v>45140</v>
      </c>
      <c r="C109">
        <v>83.5</v>
      </c>
      <c r="D109">
        <v>85.858429667210302</v>
      </c>
    </row>
    <row r="110" spans="1:4" x14ac:dyDescent="0.3">
      <c r="A110">
        <v>1096</v>
      </c>
      <c r="B110" s="194">
        <v>45141</v>
      </c>
      <c r="C110">
        <v>83.650001525878906</v>
      </c>
      <c r="D110">
        <v>83.355222064552905</v>
      </c>
    </row>
    <row r="111" spans="1:4" x14ac:dyDescent="0.3">
      <c r="A111">
        <v>1097</v>
      </c>
      <c r="B111" s="194">
        <v>45142</v>
      </c>
      <c r="C111">
        <v>84.199996948242102</v>
      </c>
      <c r="D111">
        <v>83.615751234736706</v>
      </c>
    </row>
    <row r="112" spans="1:4" x14ac:dyDescent="0.3">
      <c r="A112">
        <v>1098</v>
      </c>
      <c r="B112" s="194">
        <v>45145</v>
      </c>
      <c r="C112">
        <v>83.25</v>
      </c>
      <c r="D112">
        <v>84.228329156515997</v>
      </c>
    </row>
    <row r="113" spans="1:4" x14ac:dyDescent="0.3">
      <c r="A113">
        <v>1099</v>
      </c>
      <c r="B113" s="194">
        <v>45146</v>
      </c>
      <c r="C113">
        <v>85.949996948242102</v>
      </c>
      <c r="D113">
        <v>83.191937120015695</v>
      </c>
    </row>
    <row r="114" spans="1:4" x14ac:dyDescent="0.3">
      <c r="A114">
        <v>1100</v>
      </c>
      <c r="B114" s="194">
        <v>45147</v>
      </c>
      <c r="C114">
        <v>87.75</v>
      </c>
      <c r="D114">
        <v>86.119944571599603</v>
      </c>
    </row>
    <row r="115" spans="1:4" x14ac:dyDescent="0.3">
      <c r="A115">
        <v>1101</v>
      </c>
      <c r="B115" s="194">
        <v>45148</v>
      </c>
      <c r="C115">
        <v>86.199996948242102</v>
      </c>
      <c r="D115">
        <v>87.930422664040805</v>
      </c>
    </row>
    <row r="116" spans="1:4" x14ac:dyDescent="0.3">
      <c r="A116">
        <v>1102</v>
      </c>
      <c r="B116" s="194">
        <v>45149</v>
      </c>
      <c r="C116">
        <v>87.25</v>
      </c>
      <c r="D116">
        <v>86.144205145421495</v>
      </c>
    </row>
    <row r="117" spans="1:4" x14ac:dyDescent="0.3">
      <c r="A117">
        <v>1103</v>
      </c>
      <c r="B117" s="194">
        <v>45152</v>
      </c>
      <c r="C117">
        <v>89.699996948242102</v>
      </c>
      <c r="D117">
        <v>87.306686988284795</v>
      </c>
    </row>
    <row r="118" spans="1:4" x14ac:dyDescent="0.3">
      <c r="A118">
        <v>1104</v>
      </c>
      <c r="B118" s="194">
        <v>45154</v>
      </c>
      <c r="C118">
        <v>89.550003051757798</v>
      </c>
      <c r="D118">
        <v>89.889125770223202</v>
      </c>
    </row>
    <row r="119" spans="1:4" x14ac:dyDescent="0.3">
      <c r="A119">
        <v>1105</v>
      </c>
      <c r="B119" s="194">
        <v>45155</v>
      </c>
      <c r="C119">
        <v>89.349998474121094</v>
      </c>
      <c r="D119">
        <v>89.598291727718305</v>
      </c>
    </row>
    <row r="120" spans="1:4" x14ac:dyDescent="0.3">
      <c r="A120">
        <v>1106</v>
      </c>
      <c r="B120" s="194">
        <v>45156</v>
      </c>
      <c r="C120">
        <v>91.25</v>
      </c>
      <c r="D120">
        <v>89.350803124671899</v>
      </c>
    </row>
    <row r="121" spans="1:4" x14ac:dyDescent="0.3">
      <c r="A121">
        <v>1107</v>
      </c>
      <c r="B121" s="194">
        <v>45159</v>
      </c>
      <c r="C121">
        <v>89.5</v>
      </c>
      <c r="D121">
        <v>91.382577606799501</v>
      </c>
    </row>
    <row r="122" spans="1:4" x14ac:dyDescent="0.3">
      <c r="A122">
        <v>1108</v>
      </c>
      <c r="B122" s="194">
        <v>45160</v>
      </c>
      <c r="C122">
        <v>88.650001525878906</v>
      </c>
      <c r="D122">
        <v>89.422432017336803</v>
      </c>
    </row>
    <row r="123" spans="1:4" x14ac:dyDescent="0.3">
      <c r="A123">
        <v>1109</v>
      </c>
      <c r="B123" s="194">
        <v>45161</v>
      </c>
      <c r="C123">
        <v>89.550003051757798</v>
      </c>
      <c r="D123">
        <v>88.566367433837399</v>
      </c>
    </row>
    <row r="124" spans="1:4" x14ac:dyDescent="0.3">
      <c r="A124">
        <v>1110</v>
      </c>
      <c r="B124" s="194">
        <v>45162</v>
      </c>
      <c r="C124">
        <v>87.449996948242102</v>
      </c>
      <c r="D124">
        <v>89.585568948857798</v>
      </c>
    </row>
    <row r="125" spans="1:4" x14ac:dyDescent="0.3">
      <c r="A125">
        <v>1111</v>
      </c>
      <c r="B125" s="194">
        <v>45163</v>
      </c>
      <c r="C125">
        <v>86.150001525878906</v>
      </c>
      <c r="D125">
        <v>87.318250902665795</v>
      </c>
    </row>
    <row r="126" spans="1:4" x14ac:dyDescent="0.3">
      <c r="A126">
        <v>1112</v>
      </c>
      <c r="B126" s="194">
        <v>45166</v>
      </c>
      <c r="C126">
        <v>86.900001525878906</v>
      </c>
      <c r="D126">
        <v>86.017472415981999</v>
      </c>
    </row>
    <row r="127" spans="1:4" x14ac:dyDescent="0.3">
      <c r="A127">
        <v>1113</v>
      </c>
      <c r="B127" s="194">
        <v>45167</v>
      </c>
      <c r="C127">
        <v>86.349998474121094</v>
      </c>
      <c r="D127">
        <v>86.909063430175394</v>
      </c>
    </row>
    <row r="128" spans="1:4" x14ac:dyDescent="0.3">
      <c r="A128">
        <v>1114</v>
      </c>
      <c r="B128" s="194">
        <v>45168</v>
      </c>
      <c r="C128">
        <v>87.5</v>
      </c>
      <c r="D128">
        <v>86.315078887131605</v>
      </c>
    </row>
    <row r="129" spans="1:4" x14ac:dyDescent="0.3">
      <c r="A129">
        <v>1115</v>
      </c>
      <c r="B129" s="194">
        <v>45169</v>
      </c>
      <c r="C129">
        <v>85.800003051757798</v>
      </c>
      <c r="D129">
        <v>87.567101088127799</v>
      </c>
    </row>
    <row r="130" spans="1:4" x14ac:dyDescent="0.3">
      <c r="A130">
        <v>1116</v>
      </c>
      <c r="B130" s="194">
        <v>45170</v>
      </c>
      <c r="C130">
        <v>88</v>
      </c>
      <c r="D130">
        <v>85.707259995658802</v>
      </c>
    </row>
    <row r="131" spans="1:4" x14ac:dyDescent="0.3">
      <c r="A131">
        <v>1117</v>
      </c>
      <c r="B131" s="194">
        <v>45173</v>
      </c>
      <c r="C131">
        <v>89.400001525878906</v>
      </c>
      <c r="D131">
        <v>88.114628734803901</v>
      </c>
    </row>
    <row r="132" spans="1:4" x14ac:dyDescent="0.3">
      <c r="A132">
        <v>1118</v>
      </c>
      <c r="B132" s="194">
        <v>45174</v>
      </c>
      <c r="C132">
        <v>93.400001525878906</v>
      </c>
      <c r="D132">
        <v>89.533501098832303</v>
      </c>
    </row>
    <row r="133" spans="1:4" x14ac:dyDescent="0.3">
      <c r="A133">
        <v>1119</v>
      </c>
      <c r="B133" s="194">
        <v>45175</v>
      </c>
      <c r="C133">
        <v>92.849998474121094</v>
      </c>
      <c r="D133">
        <v>93.721690074640193</v>
      </c>
    </row>
    <row r="134" spans="1:4" x14ac:dyDescent="0.3">
      <c r="A134">
        <v>1120</v>
      </c>
      <c r="B134" s="194">
        <v>45176</v>
      </c>
      <c r="C134">
        <v>93.349998474121094</v>
      </c>
      <c r="D134">
        <v>92.921418995044704</v>
      </c>
    </row>
    <row r="135" spans="1:4" x14ac:dyDescent="0.3">
      <c r="A135">
        <v>1121</v>
      </c>
      <c r="B135" s="194">
        <v>45177</v>
      </c>
      <c r="C135">
        <v>93</v>
      </c>
      <c r="D135">
        <v>93.409969906527493</v>
      </c>
    </row>
    <row r="136" spans="1:4" x14ac:dyDescent="0.3">
      <c r="A136">
        <v>1122</v>
      </c>
      <c r="B136" s="194">
        <v>45180</v>
      </c>
      <c r="C136">
        <v>98.800003051757798</v>
      </c>
      <c r="D136">
        <v>92.996809756114899</v>
      </c>
    </row>
    <row r="137" spans="1:4" x14ac:dyDescent="0.3">
      <c r="A137">
        <v>1123</v>
      </c>
      <c r="B137" s="194">
        <v>45181</v>
      </c>
      <c r="C137">
        <v>98.449996948242102</v>
      </c>
      <c r="D137">
        <v>99.182906430415997</v>
      </c>
    </row>
    <row r="138" spans="1:4" x14ac:dyDescent="0.3">
      <c r="A138">
        <v>1124</v>
      </c>
      <c r="B138" s="194">
        <v>45182</v>
      </c>
      <c r="C138">
        <v>103.550003051757</v>
      </c>
      <c r="D138">
        <v>98.583693784686403</v>
      </c>
    </row>
    <row r="139" spans="1:4" x14ac:dyDescent="0.3">
      <c r="A139">
        <v>1125</v>
      </c>
      <c r="B139" s="194">
        <v>45183</v>
      </c>
      <c r="C139">
        <v>107.25</v>
      </c>
      <c r="D139">
        <v>103.96000906355199</v>
      </c>
    </row>
    <row r="140" spans="1:4" x14ac:dyDescent="0.3">
      <c r="A140">
        <v>1126</v>
      </c>
      <c r="B140" s="194">
        <v>45184</v>
      </c>
      <c r="C140">
        <v>105.75</v>
      </c>
      <c r="D140">
        <v>107.73210332587399</v>
      </c>
    </row>
    <row r="141" spans="1:4" x14ac:dyDescent="0.3">
      <c r="A141">
        <v>1127</v>
      </c>
      <c r="B141" s="194">
        <v>45187</v>
      </c>
      <c r="C141">
        <v>109.699996948242</v>
      </c>
      <c r="D141">
        <v>105.902433811618</v>
      </c>
    </row>
    <row r="142" spans="1:4" x14ac:dyDescent="0.3">
      <c r="A142">
        <v>1128</v>
      </c>
      <c r="B142" s="194">
        <v>45189</v>
      </c>
      <c r="C142">
        <v>106.09999847412099</v>
      </c>
      <c r="D142">
        <v>110.093570654087</v>
      </c>
    </row>
    <row r="143" spans="1:4" x14ac:dyDescent="0.3">
      <c r="A143">
        <v>1129</v>
      </c>
      <c r="B143" s="194">
        <v>45190</v>
      </c>
      <c r="C143">
        <v>107.300003051757</v>
      </c>
      <c r="D143">
        <v>106.11245158389799</v>
      </c>
    </row>
    <row r="144" spans="1:4" x14ac:dyDescent="0.3">
      <c r="A144">
        <v>1130</v>
      </c>
      <c r="B144" s="194">
        <v>45191</v>
      </c>
      <c r="C144">
        <v>109.199996948242</v>
      </c>
      <c r="D144">
        <v>107.395213259024</v>
      </c>
    </row>
    <row r="145" spans="1:4" x14ac:dyDescent="0.3">
      <c r="A145">
        <v>1131</v>
      </c>
      <c r="B145" s="194">
        <v>45194</v>
      </c>
      <c r="C145">
        <v>106.550003051757</v>
      </c>
      <c r="D145">
        <v>109.37834076090699</v>
      </c>
    </row>
    <row r="146" spans="1:4" x14ac:dyDescent="0.3">
      <c r="A146">
        <v>1132</v>
      </c>
      <c r="B146" s="194">
        <v>45195</v>
      </c>
      <c r="C146">
        <v>108.25</v>
      </c>
      <c r="D146">
        <v>106.519462739947</v>
      </c>
    </row>
    <row r="147" spans="1:4" x14ac:dyDescent="0.3">
      <c r="A147">
        <v>1133</v>
      </c>
      <c r="B147" s="194">
        <v>45196</v>
      </c>
      <c r="C147">
        <v>108.34999847412099</v>
      </c>
      <c r="D147">
        <v>108.326853350715</v>
      </c>
    </row>
    <row r="148" spans="1:4" x14ac:dyDescent="0.3">
      <c r="A148">
        <v>1134</v>
      </c>
      <c r="B148" s="194">
        <v>45197</v>
      </c>
      <c r="C148">
        <v>105.050003051757</v>
      </c>
      <c r="D148">
        <v>108.40839046729999</v>
      </c>
    </row>
    <row r="149" spans="1:4" x14ac:dyDescent="0.3">
      <c r="A149">
        <v>1135</v>
      </c>
      <c r="B149" s="194">
        <v>45198</v>
      </c>
      <c r="C149">
        <v>109.400001525878</v>
      </c>
      <c r="D149">
        <v>104.91564175235899</v>
      </c>
    </row>
    <row r="150" spans="1:4" x14ac:dyDescent="0.3">
      <c r="A150">
        <v>1136</v>
      </c>
      <c r="B150" s="194">
        <v>45202</v>
      </c>
      <c r="C150">
        <v>112.800003051757</v>
      </c>
      <c r="D150">
        <v>109.525108299224</v>
      </c>
    </row>
    <row r="151" spans="1:4" x14ac:dyDescent="0.3">
      <c r="A151">
        <v>1137</v>
      </c>
      <c r="B151" s="194">
        <v>45203</v>
      </c>
      <c r="C151">
        <v>110</v>
      </c>
      <c r="D151">
        <v>113.05211872167899</v>
      </c>
    </row>
    <row r="152" spans="1:4" x14ac:dyDescent="0.3">
      <c r="A152">
        <v>1138</v>
      </c>
      <c r="B152" s="194">
        <v>45204</v>
      </c>
      <c r="C152">
        <v>109.900001525878</v>
      </c>
      <c r="D152">
        <v>110.05261119056399</v>
      </c>
    </row>
    <row r="153" spans="1:4" x14ac:dyDescent="0.3">
      <c r="A153">
        <v>1139</v>
      </c>
      <c r="B153" s="194">
        <v>45205</v>
      </c>
      <c r="C153">
        <v>108.550003051757</v>
      </c>
      <c r="D153">
        <v>109.933946952627</v>
      </c>
    </row>
    <row r="154" spans="1:4" x14ac:dyDescent="0.3">
      <c r="A154">
        <v>1140</v>
      </c>
      <c r="B154" s="194">
        <v>45208</v>
      </c>
      <c r="C154">
        <v>104.300003051757</v>
      </c>
      <c r="D154">
        <v>108.511206894387</v>
      </c>
    </row>
    <row r="155" spans="1:4" x14ac:dyDescent="0.3">
      <c r="A155">
        <v>1141</v>
      </c>
      <c r="B155" s="194">
        <v>45209</v>
      </c>
      <c r="C155">
        <v>107.300003051757</v>
      </c>
      <c r="D155">
        <v>104.059747335209</v>
      </c>
    </row>
    <row r="156" spans="1:4" x14ac:dyDescent="0.3">
      <c r="A156">
        <v>1142</v>
      </c>
      <c r="B156" s="194">
        <v>45210</v>
      </c>
      <c r="C156">
        <v>106.900001525878</v>
      </c>
      <c r="D156">
        <v>107.27669048228501</v>
      </c>
    </row>
    <row r="157" spans="1:4" x14ac:dyDescent="0.3">
      <c r="A157">
        <v>1143</v>
      </c>
      <c r="B157" s="194">
        <v>45211</v>
      </c>
      <c r="C157">
        <v>107.800003051757</v>
      </c>
      <c r="D157">
        <v>106.86550585350901</v>
      </c>
    </row>
    <row r="158" spans="1:4" x14ac:dyDescent="0.3">
      <c r="A158">
        <v>1144</v>
      </c>
      <c r="B158" s="194">
        <v>45212</v>
      </c>
      <c r="C158">
        <v>106.09999847412099</v>
      </c>
      <c r="D158">
        <v>107.814153460152</v>
      </c>
    </row>
    <row r="159" spans="1:4" x14ac:dyDescent="0.3">
      <c r="A159">
        <v>1145</v>
      </c>
      <c r="B159" s="194">
        <v>45215</v>
      </c>
      <c r="C159">
        <v>105.199996948242</v>
      </c>
      <c r="D159">
        <v>106.036491960091</v>
      </c>
    </row>
    <row r="160" spans="1:4" x14ac:dyDescent="0.3">
      <c r="A160">
        <v>1146</v>
      </c>
      <c r="B160" s="194">
        <v>45216</v>
      </c>
      <c r="C160">
        <v>106.050003051757</v>
      </c>
      <c r="D160">
        <v>105.114277367197</v>
      </c>
    </row>
    <row r="161" spans="1:4" x14ac:dyDescent="0.3">
      <c r="A161">
        <v>1147</v>
      </c>
      <c r="B161" s="194">
        <v>45217</v>
      </c>
      <c r="C161">
        <v>104.699996948242</v>
      </c>
      <c r="D161">
        <v>106.02421575403601</v>
      </c>
    </row>
    <row r="162" spans="1:4" x14ac:dyDescent="0.3">
      <c r="A162">
        <v>1148</v>
      </c>
      <c r="B162" s="194">
        <v>45218</v>
      </c>
      <c r="C162">
        <v>103.300003051757</v>
      </c>
      <c r="D162">
        <v>104.622600112211</v>
      </c>
    </row>
    <row r="163" spans="1:4" x14ac:dyDescent="0.3">
      <c r="A163">
        <v>1149</v>
      </c>
      <c r="B163" s="194">
        <v>45219</v>
      </c>
      <c r="C163">
        <v>99.599998474121094</v>
      </c>
      <c r="D163">
        <v>103.18218537602201</v>
      </c>
    </row>
    <row r="164" spans="1:4" x14ac:dyDescent="0.3">
      <c r="A164">
        <v>1150</v>
      </c>
      <c r="B164" s="194">
        <v>45222</v>
      </c>
      <c r="C164">
        <v>90.800003051757798</v>
      </c>
      <c r="D164">
        <v>99.347503429301199</v>
      </c>
    </row>
    <row r="165" spans="1:4" x14ac:dyDescent="0.3">
      <c r="A165">
        <v>1151</v>
      </c>
      <c r="B165" s="194">
        <v>45224</v>
      </c>
      <c r="C165">
        <v>89.349998474121094</v>
      </c>
      <c r="D165">
        <v>90.1456910408792</v>
      </c>
    </row>
    <row r="166" spans="1:4" x14ac:dyDescent="0.3">
      <c r="A166">
        <v>1152</v>
      </c>
      <c r="B166" s="194">
        <v>45225</v>
      </c>
      <c r="C166">
        <v>90.25</v>
      </c>
      <c r="D166">
        <v>88.804793023422206</v>
      </c>
    </row>
    <row r="167" spans="1:4" x14ac:dyDescent="0.3">
      <c r="A167">
        <v>1153</v>
      </c>
      <c r="B167" s="194">
        <v>45226</v>
      </c>
      <c r="C167">
        <v>96.800003051757798</v>
      </c>
      <c r="D167">
        <v>89.933086015848602</v>
      </c>
    </row>
    <row r="168" spans="1:4" x14ac:dyDescent="0.3">
      <c r="A168">
        <v>1154</v>
      </c>
      <c r="B168" s="194">
        <v>45229</v>
      </c>
      <c r="C168">
        <v>95.650001525878906</v>
      </c>
      <c r="D168">
        <v>97.210413252362002</v>
      </c>
    </row>
    <row r="169" spans="1:4" x14ac:dyDescent="0.3">
      <c r="A169">
        <v>1155</v>
      </c>
      <c r="B169" s="194">
        <v>45230</v>
      </c>
      <c r="C169">
        <v>95.849998474121094</v>
      </c>
      <c r="D169">
        <v>95.731766382614893</v>
      </c>
    </row>
    <row r="170" spans="1:4" x14ac:dyDescent="0.3">
      <c r="A170">
        <v>1156</v>
      </c>
      <c r="B170" s="194">
        <v>45231</v>
      </c>
      <c r="C170">
        <v>98.050003051757798</v>
      </c>
      <c r="D170">
        <v>95.896674220243099</v>
      </c>
    </row>
    <row r="171" spans="1:4" x14ac:dyDescent="0.3">
      <c r="A171">
        <v>1157</v>
      </c>
      <c r="B171" s="194">
        <v>45232</v>
      </c>
      <c r="C171">
        <v>100.09999847412099</v>
      </c>
      <c r="D171">
        <v>98.2086800909141</v>
      </c>
    </row>
    <row r="172" spans="1:4" x14ac:dyDescent="0.3">
      <c r="A172">
        <v>1158</v>
      </c>
      <c r="B172" s="194">
        <v>45233</v>
      </c>
      <c r="C172">
        <v>99</v>
      </c>
      <c r="D172">
        <v>100.299833088143</v>
      </c>
    </row>
    <row r="173" spans="1:4" x14ac:dyDescent="0.3">
      <c r="A173">
        <v>1159</v>
      </c>
      <c r="B173" s="194">
        <v>45236</v>
      </c>
      <c r="C173">
        <v>100.900001525878</v>
      </c>
      <c r="D173">
        <v>99.015892875626605</v>
      </c>
    </row>
    <row r="174" spans="1:4" x14ac:dyDescent="0.3">
      <c r="A174">
        <v>1160</v>
      </c>
      <c r="B174" s="194">
        <v>45237</v>
      </c>
      <c r="C174">
        <v>103.199996948242</v>
      </c>
      <c r="D174">
        <v>101.028488228992</v>
      </c>
    </row>
    <row r="175" spans="1:4" x14ac:dyDescent="0.3">
      <c r="A175">
        <v>1161</v>
      </c>
      <c r="B175" s="194">
        <v>45238</v>
      </c>
      <c r="C175">
        <v>103.900001525878</v>
      </c>
      <c r="D175">
        <v>103.404183374848</v>
      </c>
    </row>
    <row r="176" spans="1:4" x14ac:dyDescent="0.3">
      <c r="A176">
        <v>1162</v>
      </c>
      <c r="B176" s="194">
        <v>45239</v>
      </c>
      <c r="C176">
        <v>103.949996948242</v>
      </c>
      <c r="D176">
        <v>104.041739972429</v>
      </c>
    </row>
    <row r="177" spans="1:4" x14ac:dyDescent="0.3">
      <c r="A177">
        <v>1163</v>
      </c>
      <c r="B177" s="194">
        <v>45240</v>
      </c>
      <c r="C177">
        <v>103</v>
      </c>
      <c r="D177">
        <v>104.02076615627701</v>
      </c>
    </row>
    <row r="178" spans="1:4" x14ac:dyDescent="0.3">
      <c r="A178">
        <v>1164</v>
      </c>
      <c r="B178" s="194">
        <v>45243</v>
      </c>
      <c r="C178">
        <v>107.400001525878</v>
      </c>
      <c r="D178">
        <v>102.971653852827</v>
      </c>
    </row>
    <row r="179" spans="1:4" x14ac:dyDescent="0.3">
      <c r="A179">
        <v>1165</v>
      </c>
      <c r="B179" s="194">
        <v>45245</v>
      </c>
      <c r="C179">
        <v>108</v>
      </c>
      <c r="D179">
        <v>107.651541501849</v>
      </c>
    </row>
    <row r="180" spans="1:4" x14ac:dyDescent="0.3">
      <c r="A180">
        <v>1166</v>
      </c>
      <c r="B180" s="194">
        <v>45246</v>
      </c>
      <c r="C180">
        <v>106.699996948242</v>
      </c>
      <c r="D180">
        <v>108.172001014169</v>
      </c>
    </row>
    <row r="181" spans="1:4" x14ac:dyDescent="0.3">
      <c r="A181">
        <v>1167</v>
      </c>
      <c r="B181" s="194">
        <v>45247</v>
      </c>
      <c r="C181">
        <v>103.949996948242</v>
      </c>
      <c r="D181">
        <v>106.710078536175</v>
      </c>
    </row>
    <row r="182" spans="1:4" x14ac:dyDescent="0.3">
      <c r="A182">
        <v>1168</v>
      </c>
      <c r="B182" s="194">
        <v>45250</v>
      </c>
      <c r="C182">
        <v>104.550003051757</v>
      </c>
      <c r="D182">
        <v>103.773549505848</v>
      </c>
    </row>
    <row r="183" spans="1:4" x14ac:dyDescent="0.3">
      <c r="A183">
        <v>1169</v>
      </c>
      <c r="B183" s="194">
        <v>45251</v>
      </c>
      <c r="C183">
        <v>105.150001525878</v>
      </c>
      <c r="D183">
        <v>104.50708101323499</v>
      </c>
    </row>
    <row r="184" spans="1:4" x14ac:dyDescent="0.3">
      <c r="A184">
        <v>1170</v>
      </c>
      <c r="B184" s="194">
        <v>45252</v>
      </c>
      <c r="C184">
        <v>104</v>
      </c>
      <c r="D184">
        <v>105.167325905601</v>
      </c>
    </row>
    <row r="185" spans="1:4" x14ac:dyDescent="0.3">
      <c r="A185">
        <v>1171</v>
      </c>
      <c r="B185" s="194">
        <v>45253</v>
      </c>
      <c r="C185">
        <v>104.150001525878</v>
      </c>
      <c r="D185">
        <v>103.93765624193701</v>
      </c>
    </row>
    <row r="186" spans="1:4" x14ac:dyDescent="0.3">
      <c r="A186">
        <v>1172</v>
      </c>
      <c r="B186" s="194">
        <v>45254</v>
      </c>
      <c r="C186">
        <v>103.550003051757</v>
      </c>
      <c r="D186">
        <v>104.129787179437</v>
      </c>
    </row>
    <row r="187" spans="1:4" x14ac:dyDescent="0.3">
      <c r="A187">
        <v>1173</v>
      </c>
      <c r="B187" s="194">
        <v>45258</v>
      </c>
      <c r="C187">
        <v>105.09999847412099</v>
      </c>
      <c r="D187">
        <v>103.503929527024</v>
      </c>
    </row>
    <row r="188" spans="1:4" x14ac:dyDescent="0.3">
      <c r="A188">
        <v>1174</v>
      </c>
      <c r="B188" s="194">
        <v>45259</v>
      </c>
      <c r="C188">
        <v>105.84999847412099</v>
      </c>
      <c r="D188">
        <v>105.172329372652</v>
      </c>
    </row>
    <row r="189" spans="1:4" x14ac:dyDescent="0.3">
      <c r="A189">
        <v>1175</v>
      </c>
      <c r="B189" s="194">
        <v>45260</v>
      </c>
      <c r="C189">
        <v>103.75</v>
      </c>
      <c r="D189">
        <v>105.929764743601</v>
      </c>
    </row>
    <row r="190" spans="1:4" x14ac:dyDescent="0.3">
      <c r="A190">
        <v>1176</v>
      </c>
      <c r="B190" s="194">
        <v>45261</v>
      </c>
      <c r="C190">
        <v>107.5</v>
      </c>
      <c r="D190">
        <v>103.660028417436</v>
      </c>
    </row>
    <row r="191" spans="1:4" x14ac:dyDescent="0.3">
      <c r="A191">
        <v>1177</v>
      </c>
      <c r="B191" s="194">
        <v>45264</v>
      </c>
      <c r="C191">
        <v>109.199996948242</v>
      </c>
      <c r="D191">
        <v>107.671783156117</v>
      </c>
    </row>
    <row r="192" spans="1:4" x14ac:dyDescent="0.3">
      <c r="A192">
        <v>1178</v>
      </c>
      <c r="B192" s="194">
        <v>45265</v>
      </c>
      <c r="C192">
        <v>110.199996948242</v>
      </c>
      <c r="D192">
        <v>109.38904551442199</v>
      </c>
    </row>
    <row r="193" spans="1:4" x14ac:dyDescent="0.3">
      <c r="A193">
        <v>1179</v>
      </c>
      <c r="B193" s="194">
        <v>45266</v>
      </c>
      <c r="C193">
        <v>116.650001525878</v>
      </c>
      <c r="D193">
        <v>110.354471688825</v>
      </c>
    </row>
    <row r="194" spans="1:4" x14ac:dyDescent="0.3">
      <c r="A194">
        <v>1180</v>
      </c>
      <c r="B194" s="194">
        <v>45267</v>
      </c>
      <c r="C194">
        <v>113.699996948242</v>
      </c>
      <c r="D194">
        <v>117.12418502158199</v>
      </c>
    </row>
    <row r="195" spans="1:4" x14ac:dyDescent="0.3">
      <c r="A195">
        <v>1181</v>
      </c>
      <c r="B195" s="194">
        <v>45268</v>
      </c>
      <c r="C195">
        <v>114.300003051757</v>
      </c>
      <c r="D195">
        <v>113.799560085772</v>
      </c>
    </row>
    <row r="196" spans="1:4" x14ac:dyDescent="0.3">
      <c r="A196">
        <v>1182</v>
      </c>
      <c r="B196" s="194">
        <v>45271</v>
      </c>
      <c r="C196">
        <v>118.449996948242</v>
      </c>
      <c r="D196">
        <v>114.396157222342</v>
      </c>
    </row>
    <row r="197" spans="1:4" x14ac:dyDescent="0.3">
      <c r="A197">
        <v>1183</v>
      </c>
      <c r="B197" s="194">
        <v>45272</v>
      </c>
      <c r="C197">
        <v>115.699996948242</v>
      </c>
      <c r="D197">
        <v>118.740207699197</v>
      </c>
    </row>
    <row r="198" spans="1:4" x14ac:dyDescent="0.3">
      <c r="A198">
        <v>1184</v>
      </c>
      <c r="B198" s="194">
        <v>45273</v>
      </c>
      <c r="C198">
        <v>112.150001525878</v>
      </c>
      <c r="D198">
        <v>115.746750906789</v>
      </c>
    </row>
    <row r="199" spans="1:4" x14ac:dyDescent="0.3">
      <c r="A199">
        <v>1185</v>
      </c>
      <c r="B199" s="194">
        <v>45274</v>
      </c>
      <c r="C199">
        <v>111.59999847412099</v>
      </c>
      <c r="D199">
        <v>111.96728846416801</v>
      </c>
    </row>
    <row r="200" spans="1:4" x14ac:dyDescent="0.3">
      <c r="A200">
        <v>1186</v>
      </c>
      <c r="B200" s="194">
        <v>45275</v>
      </c>
      <c r="C200">
        <v>112.550003051757</v>
      </c>
      <c r="D200">
        <v>111.46445435195901</v>
      </c>
    </row>
    <row r="201" spans="1:4" x14ac:dyDescent="0.3">
      <c r="A201">
        <v>1187</v>
      </c>
      <c r="B201" s="194">
        <v>45278</v>
      </c>
      <c r="C201">
        <v>111.5</v>
      </c>
      <c r="D201">
        <v>112.523499466137</v>
      </c>
    </row>
    <row r="202" spans="1:4" x14ac:dyDescent="0.3">
      <c r="A202">
        <v>1188</v>
      </c>
      <c r="B202" s="194">
        <v>45279</v>
      </c>
      <c r="C202">
        <v>113.34999847412099</v>
      </c>
      <c r="D202">
        <v>111.42890187487799</v>
      </c>
    </row>
    <row r="203" spans="1:4" x14ac:dyDescent="0.3">
      <c r="A203">
        <v>1189</v>
      </c>
      <c r="B203" s="194">
        <v>45280</v>
      </c>
      <c r="C203">
        <v>107.84999847412099</v>
      </c>
      <c r="D203">
        <v>113.40658048532801</v>
      </c>
    </row>
    <row r="204" spans="1:4" x14ac:dyDescent="0.3">
      <c r="A204">
        <v>1190</v>
      </c>
      <c r="B204" s="194">
        <v>45281</v>
      </c>
      <c r="C204">
        <v>109.5</v>
      </c>
      <c r="D204">
        <v>107.609471232294</v>
      </c>
    </row>
    <row r="205" spans="1:4" x14ac:dyDescent="0.3">
      <c r="A205">
        <v>1191</v>
      </c>
      <c r="B205" s="194">
        <v>45282</v>
      </c>
      <c r="C205">
        <v>111.800003051757</v>
      </c>
      <c r="D205">
        <v>109.42923267013801</v>
      </c>
    </row>
    <row r="206" spans="1:4" x14ac:dyDescent="0.3">
      <c r="A206">
        <v>1192</v>
      </c>
      <c r="B206" s="194">
        <v>45286</v>
      </c>
      <c r="C206">
        <v>109.5</v>
      </c>
      <c r="D206">
        <v>111.866492757636</v>
      </c>
    </row>
    <row r="207" spans="1:4" x14ac:dyDescent="0.3">
      <c r="A207">
        <v>1193</v>
      </c>
      <c r="B207" s="194">
        <v>45287</v>
      </c>
      <c r="C207">
        <v>110.949996948242</v>
      </c>
      <c r="D207">
        <v>109.43327714741901</v>
      </c>
    </row>
    <row r="208" spans="1:4" x14ac:dyDescent="0.3">
      <c r="A208">
        <v>1194</v>
      </c>
      <c r="B208" s="194">
        <v>45288</v>
      </c>
      <c r="C208">
        <v>113.5</v>
      </c>
      <c r="D208">
        <v>110.972237284014</v>
      </c>
    </row>
    <row r="209" spans="1:4" x14ac:dyDescent="0.3">
      <c r="A209">
        <v>1195</v>
      </c>
      <c r="B209" s="194">
        <v>45289</v>
      </c>
      <c r="C209">
        <v>112.59999847412099</v>
      </c>
      <c r="D209">
        <v>113.633100625064</v>
      </c>
    </row>
    <row r="210" spans="1:4" x14ac:dyDescent="0.3">
      <c r="A210">
        <v>1196</v>
      </c>
      <c r="B210" s="194">
        <v>45292</v>
      </c>
      <c r="C210">
        <v>113.050003051757</v>
      </c>
      <c r="D210">
        <v>112.64382502358499</v>
      </c>
    </row>
    <row r="211" spans="1:4" x14ac:dyDescent="0.3">
      <c r="A211">
        <v>1197</v>
      </c>
      <c r="B211" s="194">
        <v>45293</v>
      </c>
      <c r="C211">
        <v>114.400001525878</v>
      </c>
      <c r="D211">
        <v>113.09890601228599</v>
      </c>
    </row>
    <row r="212" spans="1:4" x14ac:dyDescent="0.3">
      <c r="A212">
        <v>1198</v>
      </c>
      <c r="B212" s="194">
        <v>45294</v>
      </c>
      <c r="C212">
        <v>116.199996948242</v>
      </c>
      <c r="D212">
        <v>114.493316085743</v>
      </c>
    </row>
    <row r="213" spans="1:4" x14ac:dyDescent="0.3">
      <c r="A213">
        <v>1199</v>
      </c>
      <c r="B213" s="194">
        <v>45295</v>
      </c>
      <c r="C213">
        <v>118.650001525878</v>
      </c>
      <c r="D213">
        <v>116.34375294883699</v>
      </c>
    </row>
    <row r="214" spans="1:4" x14ac:dyDescent="0.3">
      <c r="A214">
        <v>1200</v>
      </c>
      <c r="B214" s="194">
        <v>45296</v>
      </c>
      <c r="C214">
        <v>118.84999847412099</v>
      </c>
      <c r="D214">
        <v>118.859569355448</v>
      </c>
    </row>
    <row r="215" spans="1:4" x14ac:dyDescent="0.3">
      <c r="A215">
        <v>1201</v>
      </c>
      <c r="B215" s="194">
        <v>45299</v>
      </c>
      <c r="C215">
        <v>118.34999847412099</v>
      </c>
      <c r="D215">
        <v>118.995626306548</v>
      </c>
    </row>
    <row r="216" spans="1:4" x14ac:dyDescent="0.3">
      <c r="A216">
        <v>1202</v>
      </c>
      <c r="B216" s="194">
        <v>45300</v>
      </c>
      <c r="C216">
        <v>118.800003051757</v>
      </c>
      <c r="D216">
        <v>118.419906575341</v>
      </c>
    </row>
    <row r="217" spans="1:4" x14ac:dyDescent="0.3">
      <c r="A217">
        <v>1203</v>
      </c>
      <c r="B217" s="194">
        <v>45301</v>
      </c>
      <c r="C217">
        <v>118.199996948242</v>
      </c>
      <c r="D217">
        <v>118.867111633384</v>
      </c>
    </row>
    <row r="218" spans="1:4" x14ac:dyDescent="0.3">
      <c r="A218">
        <v>1204</v>
      </c>
      <c r="B218" s="194">
        <v>45302</v>
      </c>
      <c r="C218">
        <v>121</v>
      </c>
      <c r="D218">
        <v>118.214476122389</v>
      </c>
    </row>
    <row r="219" spans="1:4" x14ac:dyDescent="0.3">
      <c r="A219">
        <v>1205</v>
      </c>
      <c r="B219" s="194">
        <v>45303</v>
      </c>
      <c r="C219">
        <v>129.100006103515</v>
      </c>
      <c r="D219">
        <v>121.14092009203399</v>
      </c>
    </row>
    <row r="220" spans="1:4" x14ac:dyDescent="0.3">
      <c r="A220">
        <v>1206</v>
      </c>
      <c r="B220" s="194">
        <v>45306</v>
      </c>
      <c r="C220">
        <v>130.89999389648401</v>
      </c>
      <c r="D220">
        <v>129.587830870256</v>
      </c>
    </row>
    <row r="221" spans="1:4" x14ac:dyDescent="0.3">
      <c r="A221">
        <v>1207</v>
      </c>
      <c r="B221" s="194">
        <v>45307</v>
      </c>
      <c r="C221">
        <v>134.55000305175699</v>
      </c>
      <c r="D221">
        <v>131.32507833468401</v>
      </c>
    </row>
    <row r="222" spans="1:4" x14ac:dyDescent="0.3">
      <c r="A222">
        <v>1208</v>
      </c>
      <c r="B222" s="194">
        <v>45308</v>
      </c>
      <c r="C222">
        <v>132.75</v>
      </c>
      <c r="D222">
        <v>135.044641598494</v>
      </c>
    </row>
    <row r="223" spans="1:4" x14ac:dyDescent="0.3">
      <c r="A223">
        <v>1209</v>
      </c>
      <c r="B223" s="194">
        <v>45309</v>
      </c>
      <c r="C223">
        <v>134.350006103515</v>
      </c>
      <c r="D223">
        <v>132.96434541055601</v>
      </c>
    </row>
    <row r="224" spans="1:4" x14ac:dyDescent="0.3">
      <c r="A224">
        <v>1210</v>
      </c>
      <c r="B224" s="194">
        <v>45310</v>
      </c>
      <c r="C224">
        <v>135.19999694824199</v>
      </c>
      <c r="D224">
        <v>134.59313293053501</v>
      </c>
    </row>
    <row r="225" spans="1:4" x14ac:dyDescent="0.3">
      <c r="A225">
        <v>1211</v>
      </c>
      <c r="B225" s="194">
        <v>45314</v>
      </c>
      <c r="C225">
        <v>131.80000305175699</v>
      </c>
      <c r="D225">
        <v>135.41487874604499</v>
      </c>
    </row>
    <row r="226" spans="1:4" x14ac:dyDescent="0.3">
      <c r="A226">
        <v>1212</v>
      </c>
      <c r="B226" s="194">
        <v>45315</v>
      </c>
      <c r="C226">
        <v>133.14999389648401</v>
      </c>
      <c r="D226">
        <v>131.73846560846101</v>
      </c>
    </row>
    <row r="227" spans="1:4" x14ac:dyDescent="0.3">
      <c r="A227">
        <v>1213</v>
      </c>
      <c r="B227" s="194">
        <v>45316</v>
      </c>
      <c r="C227">
        <v>131.5</v>
      </c>
      <c r="D227">
        <v>133.191120142888</v>
      </c>
    </row>
    <row r="228" spans="1:4" x14ac:dyDescent="0.3">
      <c r="A228">
        <v>1214</v>
      </c>
      <c r="B228" s="194">
        <v>45320</v>
      </c>
      <c r="C228">
        <v>135.5</v>
      </c>
      <c r="D228">
        <v>131.439225634358</v>
      </c>
    </row>
    <row r="229" spans="1:4" x14ac:dyDescent="0.3">
      <c r="A229">
        <v>1215</v>
      </c>
      <c r="B229" s="194">
        <v>45321</v>
      </c>
      <c r="C229">
        <v>138.64999389648401</v>
      </c>
      <c r="D229">
        <v>135.66006013941401</v>
      </c>
    </row>
    <row r="230" spans="1:4" x14ac:dyDescent="0.3">
      <c r="A230">
        <v>1216</v>
      </c>
      <c r="B230" s="194">
        <v>45322</v>
      </c>
      <c r="C230">
        <v>138.94999694824199</v>
      </c>
      <c r="D230">
        <v>138.915117613121</v>
      </c>
    </row>
    <row r="231" spans="1:4" x14ac:dyDescent="0.3">
      <c r="A231">
        <v>1217</v>
      </c>
      <c r="B231" s="194">
        <v>45323</v>
      </c>
      <c r="C231">
        <v>145.39999389648401</v>
      </c>
      <c r="D231">
        <v>139.149011310833</v>
      </c>
    </row>
    <row r="232" spans="1:4" x14ac:dyDescent="0.3">
      <c r="A232">
        <v>1218</v>
      </c>
      <c r="B232" s="194">
        <v>45324</v>
      </c>
      <c r="C232">
        <v>151.55000305175699</v>
      </c>
      <c r="D232">
        <v>145.868138246304</v>
      </c>
    </row>
    <row r="233" spans="1:4" x14ac:dyDescent="0.3">
      <c r="A233">
        <v>1219</v>
      </c>
      <c r="B233" s="194">
        <v>45327</v>
      </c>
      <c r="C233">
        <v>138.600006103515</v>
      </c>
      <c r="D233">
        <v>152.25166894847399</v>
      </c>
    </row>
    <row r="234" spans="1:4" x14ac:dyDescent="0.3">
      <c r="A234">
        <v>1220</v>
      </c>
      <c r="B234" s="194">
        <v>45328</v>
      </c>
      <c r="C234">
        <v>133.69999694824199</v>
      </c>
      <c r="D234">
        <v>138.50957055401099</v>
      </c>
    </row>
    <row r="235" spans="1:4" x14ac:dyDescent="0.3">
      <c r="A235">
        <v>1221</v>
      </c>
      <c r="B235" s="194">
        <v>45329</v>
      </c>
      <c r="C235">
        <v>137.350006103515</v>
      </c>
      <c r="D235">
        <v>133.235624939931</v>
      </c>
    </row>
    <row r="236" spans="1:4" x14ac:dyDescent="0.3">
      <c r="A236">
        <v>1222</v>
      </c>
      <c r="B236" s="194">
        <v>45330</v>
      </c>
      <c r="C236">
        <v>141.64999389648401</v>
      </c>
      <c r="D236">
        <v>137.55026180351999</v>
      </c>
    </row>
    <row r="237" spans="1:4" x14ac:dyDescent="0.3">
      <c r="A237">
        <v>1223</v>
      </c>
      <c r="B237" s="194">
        <v>45331</v>
      </c>
      <c r="C237">
        <v>137.25</v>
      </c>
      <c r="D237">
        <v>141.91114395151999</v>
      </c>
    </row>
    <row r="238" spans="1:4" x14ac:dyDescent="0.3">
      <c r="A238">
        <v>1224</v>
      </c>
      <c r="B238" s="194">
        <v>45334</v>
      </c>
      <c r="C238">
        <v>128.5</v>
      </c>
      <c r="D238">
        <v>136.97910945869199</v>
      </c>
    </row>
    <row r="239" spans="1:4" x14ac:dyDescent="0.3">
      <c r="A239">
        <v>1225</v>
      </c>
      <c r="B239" s="194">
        <v>45335</v>
      </c>
      <c r="C239">
        <v>131.05000305175699</v>
      </c>
      <c r="D239">
        <v>127.959336338171</v>
      </c>
    </row>
    <row r="240" spans="1:4" x14ac:dyDescent="0.3">
      <c r="A240">
        <v>1226</v>
      </c>
      <c r="B240" s="194">
        <v>45336</v>
      </c>
      <c r="C240">
        <v>135.80000305175699</v>
      </c>
      <c r="D240">
        <v>131.28102947279001</v>
      </c>
    </row>
    <row r="241" spans="1:4" x14ac:dyDescent="0.3">
      <c r="A241">
        <v>1227</v>
      </c>
      <c r="B241" s="194">
        <v>45337</v>
      </c>
      <c r="C241">
        <v>142.94999694824199</v>
      </c>
      <c r="D241">
        <v>136.05348480923001</v>
      </c>
    </row>
    <row r="242" spans="1:4" x14ac:dyDescent="0.3">
      <c r="A242">
        <v>1228</v>
      </c>
      <c r="B242" s="194">
        <v>45338</v>
      </c>
      <c r="C242">
        <v>144.05000305175699</v>
      </c>
      <c r="D242">
        <v>143.40867498729099</v>
      </c>
    </row>
    <row r="243" spans="1:4" x14ac:dyDescent="0.3">
      <c r="A243">
        <v>1229</v>
      </c>
      <c r="B243" s="194">
        <v>45341</v>
      </c>
      <c r="C243">
        <v>142.80000305175699</v>
      </c>
      <c r="D243">
        <v>144.06169874040501</v>
      </c>
    </row>
    <row r="244" spans="1:4" x14ac:dyDescent="0.3">
      <c r="A244">
        <v>1230</v>
      </c>
      <c r="B244" s="194">
        <v>45342</v>
      </c>
      <c r="C244">
        <v>141.94999694824199</v>
      </c>
      <c r="D244">
        <v>142.71021030572999</v>
      </c>
    </row>
    <row r="245" spans="1:4" x14ac:dyDescent="0.3">
      <c r="A245">
        <v>1231</v>
      </c>
      <c r="B245" s="194">
        <v>45343</v>
      </c>
      <c r="C245">
        <v>141.19999694824199</v>
      </c>
      <c r="D245">
        <v>141.90324589118299</v>
      </c>
    </row>
    <row r="246" spans="1:4" x14ac:dyDescent="0.3">
      <c r="A246">
        <v>1232</v>
      </c>
      <c r="B246" s="194">
        <v>45344</v>
      </c>
      <c r="C246">
        <v>139.25</v>
      </c>
      <c r="D246">
        <v>141.153662881164</v>
      </c>
    </row>
    <row r="247" spans="1:4" x14ac:dyDescent="0.3">
      <c r="A247">
        <v>1233</v>
      </c>
      <c r="B247" s="194">
        <v>45345</v>
      </c>
      <c r="C247">
        <v>136.850006103515</v>
      </c>
      <c r="D247">
        <v>139.11760057543799</v>
      </c>
    </row>
    <row r="248" spans="1:4" x14ac:dyDescent="0.3">
      <c r="A248">
        <v>1234</v>
      </c>
      <c r="B248" s="194">
        <v>45348</v>
      </c>
      <c r="C248">
        <v>136.80000305175699</v>
      </c>
      <c r="D248">
        <v>136.69627258768901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2AA9D-569D-406F-83AF-E5452DB41C22}">
  <dimension ref="A1:D248"/>
  <sheetViews>
    <sheetView topLeftCell="A215" workbookViewId="0">
      <selection activeCell="B2" sqref="B2:D248"/>
    </sheetView>
  </sheetViews>
  <sheetFormatPr defaultRowHeight="14.4" x14ac:dyDescent="0.3"/>
  <cols>
    <col min="2" max="2" width="10.33203125" bestFit="1" customWidth="1"/>
  </cols>
  <sheetData>
    <row r="1" spans="1:4" x14ac:dyDescent="0.3">
      <c r="B1" t="s">
        <v>74</v>
      </c>
      <c r="C1" t="s">
        <v>2426</v>
      </c>
      <c r="D1" t="s">
        <v>2427</v>
      </c>
    </row>
    <row r="2" spans="1:4" x14ac:dyDescent="0.3">
      <c r="A2">
        <v>988</v>
      </c>
      <c r="B2" s="194">
        <v>44980</v>
      </c>
      <c r="C2">
        <v>25.649999618530199</v>
      </c>
      <c r="D2">
        <v>25.6474048517615</v>
      </c>
    </row>
    <row r="3" spans="1:4" x14ac:dyDescent="0.3">
      <c r="A3">
        <v>989</v>
      </c>
      <c r="B3" s="194">
        <v>44981</v>
      </c>
      <c r="C3">
        <v>25.149999618530199</v>
      </c>
      <c r="D3">
        <v>25.494667256540598</v>
      </c>
    </row>
    <row r="4" spans="1:4" x14ac:dyDescent="0.3">
      <c r="A4">
        <v>990</v>
      </c>
      <c r="B4" s="194">
        <v>44984</v>
      </c>
      <c r="C4">
        <v>25.100000381469702</v>
      </c>
      <c r="D4">
        <v>25.077107050494</v>
      </c>
    </row>
    <row r="5" spans="1:4" x14ac:dyDescent="0.3">
      <c r="A5">
        <v>991</v>
      </c>
      <c r="B5" s="194">
        <v>44985</v>
      </c>
      <c r="C5">
        <v>25.5</v>
      </c>
      <c r="D5">
        <v>25.234648798574199</v>
      </c>
    </row>
    <row r="6" spans="1:4" x14ac:dyDescent="0.3">
      <c r="A6">
        <v>992</v>
      </c>
      <c r="B6" s="194">
        <v>44986</v>
      </c>
      <c r="C6">
        <v>26.5</v>
      </c>
      <c r="D6">
        <v>25.589741412635899</v>
      </c>
    </row>
    <row r="7" spans="1:4" x14ac:dyDescent="0.3">
      <c r="A7">
        <v>993</v>
      </c>
      <c r="B7" s="194">
        <v>44987</v>
      </c>
      <c r="C7">
        <v>26</v>
      </c>
      <c r="D7">
        <v>26.450039675531301</v>
      </c>
    </row>
    <row r="8" spans="1:4" x14ac:dyDescent="0.3">
      <c r="A8">
        <v>994</v>
      </c>
      <c r="B8" s="194">
        <v>44988</v>
      </c>
      <c r="C8">
        <v>27.7000007629394</v>
      </c>
      <c r="D8">
        <v>25.893100426045301</v>
      </c>
    </row>
    <row r="9" spans="1:4" x14ac:dyDescent="0.3">
      <c r="A9">
        <v>995</v>
      </c>
      <c r="B9" s="194">
        <v>44991</v>
      </c>
      <c r="C9">
        <v>27.5</v>
      </c>
      <c r="D9">
        <v>27.8608031541558</v>
      </c>
    </row>
    <row r="10" spans="1:4" x14ac:dyDescent="0.3">
      <c r="A10">
        <v>996</v>
      </c>
      <c r="B10" s="194">
        <v>44993</v>
      </c>
      <c r="C10">
        <v>27.549999237060501</v>
      </c>
      <c r="D10">
        <v>27.594058824749599</v>
      </c>
    </row>
    <row r="11" spans="1:4" x14ac:dyDescent="0.3">
      <c r="A11">
        <v>997</v>
      </c>
      <c r="B11" s="194">
        <v>44994</v>
      </c>
      <c r="C11">
        <v>27.100000381469702</v>
      </c>
      <c r="D11">
        <v>27.4023134280703</v>
      </c>
    </row>
    <row r="12" spans="1:4" x14ac:dyDescent="0.3">
      <c r="A12">
        <v>998</v>
      </c>
      <c r="B12" s="194">
        <v>44995</v>
      </c>
      <c r="C12">
        <v>26.799999237060501</v>
      </c>
      <c r="D12">
        <v>26.989072088582699</v>
      </c>
    </row>
    <row r="13" spans="1:4" x14ac:dyDescent="0.3">
      <c r="A13">
        <v>999</v>
      </c>
      <c r="B13" s="194">
        <v>44998</v>
      </c>
      <c r="C13">
        <v>25.549999237060501</v>
      </c>
      <c r="D13">
        <v>26.9123592785886</v>
      </c>
    </row>
    <row r="14" spans="1:4" x14ac:dyDescent="0.3">
      <c r="A14">
        <v>1000</v>
      </c>
      <c r="B14" s="194">
        <v>44999</v>
      </c>
      <c r="C14">
        <v>24.799999237060501</v>
      </c>
      <c r="D14">
        <v>25.555041861187501</v>
      </c>
    </row>
    <row r="15" spans="1:4" x14ac:dyDescent="0.3">
      <c r="A15">
        <v>1001</v>
      </c>
      <c r="B15" s="194">
        <v>45000</v>
      </c>
      <c r="C15">
        <v>24.850000381469702</v>
      </c>
      <c r="D15">
        <v>24.6292629840055</v>
      </c>
    </row>
    <row r="16" spans="1:4" x14ac:dyDescent="0.3">
      <c r="A16">
        <v>1002</v>
      </c>
      <c r="B16" s="194">
        <v>45001</v>
      </c>
      <c r="C16">
        <v>25.2000007629394</v>
      </c>
      <c r="D16">
        <v>24.845872696068898</v>
      </c>
    </row>
    <row r="17" spans="1:4" x14ac:dyDescent="0.3">
      <c r="A17">
        <v>1003</v>
      </c>
      <c r="B17" s="194">
        <v>45002</v>
      </c>
      <c r="C17">
        <v>25.149999618530199</v>
      </c>
      <c r="D17">
        <v>25.379918112744701</v>
      </c>
    </row>
    <row r="18" spans="1:4" x14ac:dyDescent="0.3">
      <c r="A18">
        <v>1004</v>
      </c>
      <c r="B18" s="194">
        <v>45005</v>
      </c>
      <c r="C18">
        <v>24.600000381469702</v>
      </c>
      <c r="D18">
        <v>25.147025374852198</v>
      </c>
    </row>
    <row r="19" spans="1:4" x14ac:dyDescent="0.3">
      <c r="A19">
        <v>1005</v>
      </c>
      <c r="B19" s="194">
        <v>45006</v>
      </c>
      <c r="C19">
        <v>24.899999618530199</v>
      </c>
      <c r="D19">
        <v>24.398226516790199</v>
      </c>
    </row>
    <row r="20" spans="1:4" x14ac:dyDescent="0.3">
      <c r="A20">
        <v>1006</v>
      </c>
      <c r="B20" s="194">
        <v>45007</v>
      </c>
      <c r="C20">
        <v>25.049999237060501</v>
      </c>
      <c r="D20">
        <v>24.925848291890201</v>
      </c>
    </row>
    <row r="21" spans="1:4" x14ac:dyDescent="0.3">
      <c r="A21">
        <v>1007</v>
      </c>
      <c r="B21" s="194">
        <v>45008</v>
      </c>
      <c r="C21">
        <v>25</v>
      </c>
      <c r="D21">
        <v>25.244686305110701</v>
      </c>
    </row>
    <row r="22" spans="1:4" x14ac:dyDescent="0.3">
      <c r="A22">
        <v>1008</v>
      </c>
      <c r="B22" s="194">
        <v>45009</v>
      </c>
      <c r="C22">
        <v>24.2000007629394</v>
      </c>
      <c r="D22">
        <v>24.966217302441699</v>
      </c>
    </row>
    <row r="23" spans="1:4" x14ac:dyDescent="0.3">
      <c r="A23">
        <v>1009</v>
      </c>
      <c r="B23" s="194">
        <v>45012</v>
      </c>
      <c r="C23">
        <v>23.399999618530199</v>
      </c>
      <c r="D23">
        <v>23.9694163142272</v>
      </c>
    </row>
    <row r="24" spans="1:4" x14ac:dyDescent="0.3">
      <c r="A24">
        <v>1010</v>
      </c>
      <c r="B24" s="194">
        <v>45013</v>
      </c>
      <c r="C24">
        <v>23.100000381469702</v>
      </c>
      <c r="D24">
        <v>23.376179109630399</v>
      </c>
    </row>
    <row r="25" spans="1:4" x14ac:dyDescent="0.3">
      <c r="A25">
        <v>1011</v>
      </c>
      <c r="B25" s="194">
        <v>45014</v>
      </c>
      <c r="C25">
        <v>24.649999618530199</v>
      </c>
      <c r="D25">
        <v>23.2794866936534</v>
      </c>
    </row>
    <row r="26" spans="1:4" x14ac:dyDescent="0.3">
      <c r="A26">
        <v>1012</v>
      </c>
      <c r="B26" s="194">
        <v>45016</v>
      </c>
      <c r="C26">
        <v>24.75</v>
      </c>
      <c r="D26">
        <v>24.771725408663698</v>
      </c>
    </row>
    <row r="27" spans="1:4" x14ac:dyDescent="0.3">
      <c r="A27">
        <v>1013</v>
      </c>
      <c r="B27" s="194">
        <v>45019</v>
      </c>
      <c r="C27">
        <v>25.75</v>
      </c>
      <c r="D27">
        <v>24.606936651369601</v>
      </c>
    </row>
    <row r="28" spans="1:4" x14ac:dyDescent="0.3">
      <c r="A28">
        <v>1014</v>
      </c>
      <c r="B28" s="194">
        <v>45021</v>
      </c>
      <c r="C28">
        <v>25.649999618530199</v>
      </c>
      <c r="D28">
        <v>25.720189239123201</v>
      </c>
    </row>
    <row r="29" spans="1:4" x14ac:dyDescent="0.3">
      <c r="A29">
        <v>1015</v>
      </c>
      <c r="B29" s="194">
        <v>45022</v>
      </c>
      <c r="C29">
        <v>26.149999618530199</v>
      </c>
      <c r="D29">
        <v>25.7844942917711</v>
      </c>
    </row>
    <row r="30" spans="1:4" x14ac:dyDescent="0.3">
      <c r="A30">
        <v>1016</v>
      </c>
      <c r="B30" s="194">
        <v>45026</v>
      </c>
      <c r="C30">
        <v>26.149999618530199</v>
      </c>
      <c r="D30">
        <v>26.204983899257002</v>
      </c>
    </row>
    <row r="31" spans="1:4" x14ac:dyDescent="0.3">
      <c r="A31">
        <v>1017</v>
      </c>
      <c r="B31" s="194">
        <v>45027</v>
      </c>
      <c r="C31">
        <v>26.7000007629394</v>
      </c>
      <c r="D31">
        <v>26.032786286722999</v>
      </c>
    </row>
    <row r="32" spans="1:4" x14ac:dyDescent="0.3">
      <c r="A32">
        <v>1018</v>
      </c>
      <c r="B32" s="194">
        <v>45028</v>
      </c>
      <c r="C32">
        <v>26.600000381469702</v>
      </c>
      <c r="D32">
        <v>26.695928164505499</v>
      </c>
    </row>
    <row r="33" spans="1:4" x14ac:dyDescent="0.3">
      <c r="A33">
        <v>1019</v>
      </c>
      <c r="B33" s="194">
        <v>45029</v>
      </c>
      <c r="C33">
        <v>27.549999237060501</v>
      </c>
      <c r="D33">
        <v>26.706376630975502</v>
      </c>
    </row>
    <row r="34" spans="1:4" x14ac:dyDescent="0.3">
      <c r="A34">
        <v>1020</v>
      </c>
      <c r="B34" s="194">
        <v>45033</v>
      </c>
      <c r="C34">
        <v>28.649999618530199</v>
      </c>
      <c r="D34">
        <v>27.615196986494901</v>
      </c>
    </row>
    <row r="35" spans="1:4" x14ac:dyDescent="0.3">
      <c r="A35">
        <v>1021</v>
      </c>
      <c r="B35" s="194">
        <v>45034</v>
      </c>
      <c r="C35">
        <v>28.350000381469702</v>
      </c>
      <c r="D35">
        <v>28.642561437307101</v>
      </c>
    </row>
    <row r="36" spans="1:4" x14ac:dyDescent="0.3">
      <c r="A36">
        <v>1022</v>
      </c>
      <c r="B36" s="194">
        <v>45035</v>
      </c>
      <c r="C36">
        <v>28.600000381469702</v>
      </c>
      <c r="D36">
        <v>28.282966159474899</v>
      </c>
    </row>
    <row r="37" spans="1:4" x14ac:dyDescent="0.3">
      <c r="A37">
        <v>1023</v>
      </c>
      <c r="B37" s="194">
        <v>45036</v>
      </c>
      <c r="C37">
        <v>28.149999618530199</v>
      </c>
      <c r="D37">
        <v>28.623676877447298</v>
      </c>
    </row>
    <row r="38" spans="1:4" x14ac:dyDescent="0.3">
      <c r="A38">
        <v>1024</v>
      </c>
      <c r="B38" s="194">
        <v>45037</v>
      </c>
      <c r="C38">
        <v>27.850000381469702</v>
      </c>
      <c r="D38">
        <v>28.1789208597319</v>
      </c>
    </row>
    <row r="39" spans="1:4" x14ac:dyDescent="0.3">
      <c r="A39">
        <v>1025</v>
      </c>
      <c r="B39" s="194">
        <v>45040</v>
      </c>
      <c r="C39">
        <v>30.100000381469702</v>
      </c>
      <c r="D39">
        <v>27.800091750430202</v>
      </c>
    </row>
    <row r="40" spans="1:4" x14ac:dyDescent="0.3">
      <c r="A40">
        <v>1026</v>
      </c>
      <c r="B40" s="194">
        <v>45041</v>
      </c>
      <c r="C40">
        <v>29.899999618530199</v>
      </c>
      <c r="D40">
        <v>30.237738914554001</v>
      </c>
    </row>
    <row r="41" spans="1:4" x14ac:dyDescent="0.3">
      <c r="A41">
        <v>1027</v>
      </c>
      <c r="B41" s="194">
        <v>45042</v>
      </c>
      <c r="C41">
        <v>29.5</v>
      </c>
      <c r="D41">
        <v>29.9622125129269</v>
      </c>
    </row>
    <row r="42" spans="1:4" x14ac:dyDescent="0.3">
      <c r="A42">
        <v>1028</v>
      </c>
      <c r="B42" s="194">
        <v>45043</v>
      </c>
      <c r="C42">
        <v>29.7000007629394</v>
      </c>
      <c r="D42">
        <v>29.342146662008702</v>
      </c>
    </row>
    <row r="43" spans="1:4" x14ac:dyDescent="0.3">
      <c r="A43">
        <v>1029</v>
      </c>
      <c r="B43" s="194">
        <v>45044</v>
      </c>
      <c r="C43">
        <v>30.2000007629394</v>
      </c>
      <c r="D43">
        <v>29.661580711712499</v>
      </c>
    </row>
    <row r="44" spans="1:4" x14ac:dyDescent="0.3">
      <c r="A44">
        <v>1030</v>
      </c>
      <c r="B44" s="194">
        <v>45048</v>
      </c>
      <c r="C44">
        <v>30</v>
      </c>
      <c r="D44">
        <v>30.380847579749901</v>
      </c>
    </row>
    <row r="45" spans="1:4" x14ac:dyDescent="0.3">
      <c r="A45">
        <v>1031</v>
      </c>
      <c r="B45" s="194">
        <v>45049</v>
      </c>
      <c r="C45">
        <v>29.600000381469702</v>
      </c>
      <c r="D45">
        <v>30.0166986355012</v>
      </c>
    </row>
    <row r="46" spans="1:4" x14ac:dyDescent="0.3">
      <c r="A46">
        <v>1032</v>
      </c>
      <c r="B46" s="194">
        <v>45050</v>
      </c>
      <c r="C46">
        <v>29.899999618530199</v>
      </c>
      <c r="D46">
        <v>29.408100748888899</v>
      </c>
    </row>
    <row r="47" spans="1:4" x14ac:dyDescent="0.3">
      <c r="A47">
        <v>1033</v>
      </c>
      <c r="B47" s="194">
        <v>45051</v>
      </c>
      <c r="C47">
        <v>30.4500007629394</v>
      </c>
      <c r="D47">
        <v>29.9118052798866</v>
      </c>
    </row>
    <row r="48" spans="1:4" x14ac:dyDescent="0.3">
      <c r="A48">
        <v>1034</v>
      </c>
      <c r="B48" s="194">
        <v>45054</v>
      </c>
      <c r="C48">
        <v>30.399999618530199</v>
      </c>
      <c r="D48">
        <v>30.6612756800738</v>
      </c>
    </row>
    <row r="49" spans="1:4" x14ac:dyDescent="0.3">
      <c r="A49">
        <v>1035</v>
      </c>
      <c r="B49" s="194">
        <v>45055</v>
      </c>
      <c r="C49">
        <v>30.25</v>
      </c>
      <c r="D49">
        <v>30.380679690753901</v>
      </c>
    </row>
    <row r="50" spans="1:4" x14ac:dyDescent="0.3">
      <c r="A50">
        <v>1036</v>
      </c>
      <c r="B50" s="194">
        <v>45056</v>
      </c>
      <c r="C50">
        <v>29.9500007629394</v>
      </c>
      <c r="D50">
        <v>30.053096993851799</v>
      </c>
    </row>
    <row r="51" spans="1:4" x14ac:dyDescent="0.3">
      <c r="A51">
        <v>1037</v>
      </c>
      <c r="B51" s="194">
        <v>45057</v>
      </c>
      <c r="C51">
        <v>30.350000381469702</v>
      </c>
      <c r="D51">
        <v>29.9521189960081</v>
      </c>
    </row>
    <row r="52" spans="1:4" x14ac:dyDescent="0.3">
      <c r="A52">
        <v>1038</v>
      </c>
      <c r="B52" s="194">
        <v>45058</v>
      </c>
      <c r="C52">
        <v>30.149999618530199</v>
      </c>
      <c r="D52">
        <v>30.551665534765998</v>
      </c>
    </row>
    <row r="53" spans="1:4" x14ac:dyDescent="0.3">
      <c r="A53">
        <v>1039</v>
      </c>
      <c r="B53" s="194">
        <v>45061</v>
      </c>
      <c r="C53">
        <v>30.899999618530199</v>
      </c>
      <c r="D53">
        <v>30.1284156826474</v>
      </c>
    </row>
    <row r="54" spans="1:4" x14ac:dyDescent="0.3">
      <c r="A54">
        <v>1040</v>
      </c>
      <c r="B54" s="194">
        <v>45062</v>
      </c>
      <c r="C54">
        <v>31</v>
      </c>
      <c r="D54">
        <v>30.774761925128399</v>
      </c>
    </row>
    <row r="55" spans="1:4" x14ac:dyDescent="0.3">
      <c r="A55">
        <v>1041</v>
      </c>
      <c r="B55" s="194">
        <v>45063</v>
      </c>
      <c r="C55">
        <v>31.2000007629394</v>
      </c>
      <c r="D55">
        <v>31.035492578519499</v>
      </c>
    </row>
    <row r="56" spans="1:4" x14ac:dyDescent="0.3">
      <c r="A56">
        <v>1042</v>
      </c>
      <c r="B56" s="194">
        <v>45064</v>
      </c>
      <c r="C56">
        <v>31.149999618530199</v>
      </c>
      <c r="D56">
        <v>31.324943544949299</v>
      </c>
    </row>
    <row r="57" spans="1:4" x14ac:dyDescent="0.3">
      <c r="A57">
        <v>1043</v>
      </c>
      <c r="B57" s="194">
        <v>45065</v>
      </c>
      <c r="C57">
        <v>31.149999618530199</v>
      </c>
      <c r="D57">
        <v>31.1119030142365</v>
      </c>
    </row>
    <row r="58" spans="1:4" x14ac:dyDescent="0.3">
      <c r="A58">
        <v>1044</v>
      </c>
      <c r="B58" s="194">
        <v>45068</v>
      </c>
      <c r="C58">
        <v>31.299999237060501</v>
      </c>
      <c r="D58">
        <v>31.040208495273401</v>
      </c>
    </row>
    <row r="59" spans="1:4" x14ac:dyDescent="0.3">
      <c r="A59">
        <v>1045</v>
      </c>
      <c r="B59" s="194">
        <v>45069</v>
      </c>
      <c r="C59">
        <v>30.100000381469702</v>
      </c>
      <c r="D59">
        <v>31.348497793295</v>
      </c>
    </row>
    <row r="60" spans="1:4" x14ac:dyDescent="0.3">
      <c r="A60">
        <v>1046</v>
      </c>
      <c r="B60" s="194">
        <v>45070</v>
      </c>
      <c r="C60">
        <v>29.350000381469702</v>
      </c>
      <c r="D60">
        <v>30.113505061337499</v>
      </c>
    </row>
    <row r="61" spans="1:4" x14ac:dyDescent="0.3">
      <c r="A61">
        <v>1047</v>
      </c>
      <c r="B61" s="194">
        <v>45071</v>
      </c>
      <c r="C61">
        <v>28.899999618530199</v>
      </c>
      <c r="D61">
        <v>29.2448219592412</v>
      </c>
    </row>
    <row r="62" spans="1:4" x14ac:dyDescent="0.3">
      <c r="A62">
        <v>1048</v>
      </c>
      <c r="B62" s="194">
        <v>45072</v>
      </c>
      <c r="C62">
        <v>29.25</v>
      </c>
      <c r="D62">
        <v>28.855693603560201</v>
      </c>
    </row>
    <row r="63" spans="1:4" x14ac:dyDescent="0.3">
      <c r="A63">
        <v>1049</v>
      </c>
      <c r="B63" s="194">
        <v>45075</v>
      </c>
      <c r="C63">
        <v>29.149999618530199</v>
      </c>
      <c r="D63">
        <v>29.367772943297901</v>
      </c>
    </row>
    <row r="64" spans="1:4" x14ac:dyDescent="0.3">
      <c r="A64">
        <v>1050</v>
      </c>
      <c r="B64" s="194">
        <v>45076</v>
      </c>
      <c r="C64">
        <v>29.5</v>
      </c>
      <c r="D64">
        <v>29.180324007163101</v>
      </c>
    </row>
    <row r="65" spans="1:4" x14ac:dyDescent="0.3">
      <c r="A65">
        <v>1051</v>
      </c>
      <c r="B65" s="194">
        <v>45077</v>
      </c>
      <c r="C65">
        <v>30.350000381469702</v>
      </c>
      <c r="D65">
        <v>29.4199634830645</v>
      </c>
    </row>
    <row r="66" spans="1:4" x14ac:dyDescent="0.3">
      <c r="A66">
        <v>1052</v>
      </c>
      <c r="B66" s="194">
        <v>45078</v>
      </c>
      <c r="C66">
        <v>31.350000381469702</v>
      </c>
      <c r="D66">
        <v>30.386480915426301</v>
      </c>
    </row>
    <row r="67" spans="1:4" x14ac:dyDescent="0.3">
      <c r="A67">
        <v>1053</v>
      </c>
      <c r="B67" s="194">
        <v>45079</v>
      </c>
      <c r="C67">
        <v>31.549999237060501</v>
      </c>
      <c r="D67">
        <v>31.497919122524699</v>
      </c>
    </row>
    <row r="68" spans="1:4" x14ac:dyDescent="0.3">
      <c r="A68">
        <v>1054</v>
      </c>
      <c r="B68" s="194">
        <v>45082</v>
      </c>
      <c r="C68">
        <v>30.649999618530199</v>
      </c>
      <c r="D68">
        <v>31.530854188017202</v>
      </c>
    </row>
    <row r="69" spans="1:4" x14ac:dyDescent="0.3">
      <c r="A69">
        <v>1055</v>
      </c>
      <c r="B69" s="194">
        <v>45083</v>
      </c>
      <c r="C69">
        <v>30.399999618530199</v>
      </c>
      <c r="D69">
        <v>30.454518102078801</v>
      </c>
    </row>
    <row r="70" spans="1:4" x14ac:dyDescent="0.3">
      <c r="A70">
        <v>1056</v>
      </c>
      <c r="B70" s="194">
        <v>45084</v>
      </c>
      <c r="C70">
        <v>30.7000007629394</v>
      </c>
      <c r="D70">
        <v>30.401952919432102</v>
      </c>
    </row>
    <row r="71" spans="1:4" x14ac:dyDescent="0.3">
      <c r="A71">
        <v>1057</v>
      </c>
      <c r="B71" s="194">
        <v>45085</v>
      </c>
      <c r="C71">
        <v>30.350000381469702</v>
      </c>
      <c r="D71">
        <v>30.8923711215994</v>
      </c>
    </row>
    <row r="72" spans="1:4" x14ac:dyDescent="0.3">
      <c r="A72">
        <v>1058</v>
      </c>
      <c r="B72" s="194">
        <v>45086</v>
      </c>
      <c r="C72">
        <v>28.350000381469702</v>
      </c>
      <c r="D72">
        <v>30.3178707801836</v>
      </c>
    </row>
    <row r="73" spans="1:4" x14ac:dyDescent="0.3">
      <c r="A73">
        <v>1059</v>
      </c>
      <c r="B73" s="194">
        <v>45089</v>
      </c>
      <c r="C73">
        <v>28.549999237060501</v>
      </c>
      <c r="D73">
        <v>28.0290569050408</v>
      </c>
    </row>
    <row r="74" spans="1:4" x14ac:dyDescent="0.3">
      <c r="A74">
        <v>1060</v>
      </c>
      <c r="B74" s="194">
        <v>45090</v>
      </c>
      <c r="C74">
        <v>28.5</v>
      </c>
      <c r="D74">
        <v>28.6075416710807</v>
      </c>
    </row>
    <row r="75" spans="1:4" x14ac:dyDescent="0.3">
      <c r="A75">
        <v>1061</v>
      </c>
      <c r="B75" s="194">
        <v>45091</v>
      </c>
      <c r="C75">
        <v>28.5</v>
      </c>
      <c r="D75">
        <v>28.7672335741441</v>
      </c>
    </row>
    <row r="76" spans="1:4" x14ac:dyDescent="0.3">
      <c r="A76">
        <v>1062</v>
      </c>
      <c r="B76" s="194">
        <v>45092</v>
      </c>
      <c r="C76">
        <v>27.850000381469702</v>
      </c>
      <c r="D76">
        <v>28.4446060721456</v>
      </c>
    </row>
    <row r="77" spans="1:4" x14ac:dyDescent="0.3">
      <c r="A77">
        <v>1063</v>
      </c>
      <c r="B77" s="194">
        <v>45093</v>
      </c>
      <c r="C77">
        <v>27.799999237060501</v>
      </c>
      <c r="D77">
        <v>27.573276306268198</v>
      </c>
    </row>
    <row r="78" spans="1:4" x14ac:dyDescent="0.3">
      <c r="A78">
        <v>1064</v>
      </c>
      <c r="B78" s="194">
        <v>45096</v>
      </c>
      <c r="C78">
        <v>27.899999618530199</v>
      </c>
      <c r="D78">
        <v>27.8561723927629</v>
      </c>
    </row>
    <row r="79" spans="1:4" x14ac:dyDescent="0.3">
      <c r="A79">
        <v>1065</v>
      </c>
      <c r="B79" s="194">
        <v>45097</v>
      </c>
      <c r="C79">
        <v>27.899999618530199</v>
      </c>
      <c r="D79">
        <v>28.143182931925001</v>
      </c>
    </row>
    <row r="80" spans="1:4" x14ac:dyDescent="0.3">
      <c r="A80">
        <v>1066</v>
      </c>
      <c r="B80" s="194">
        <v>45098</v>
      </c>
      <c r="C80">
        <v>28.149999618530199</v>
      </c>
      <c r="D80">
        <v>27.8447074221991</v>
      </c>
    </row>
    <row r="81" spans="1:4" x14ac:dyDescent="0.3">
      <c r="A81">
        <v>1067</v>
      </c>
      <c r="B81" s="194">
        <v>45099</v>
      </c>
      <c r="C81">
        <v>27.7000007629394</v>
      </c>
      <c r="D81">
        <v>27.961753847990501</v>
      </c>
    </row>
    <row r="82" spans="1:4" x14ac:dyDescent="0.3">
      <c r="A82">
        <v>1068</v>
      </c>
      <c r="B82" s="194">
        <v>45100</v>
      </c>
      <c r="C82">
        <v>27.149999618530199</v>
      </c>
      <c r="D82">
        <v>27.715753995673602</v>
      </c>
    </row>
    <row r="83" spans="1:4" x14ac:dyDescent="0.3">
      <c r="A83">
        <v>1069</v>
      </c>
      <c r="B83" s="194">
        <v>45103</v>
      </c>
      <c r="C83">
        <v>27.100000381469702</v>
      </c>
      <c r="D83">
        <v>27.274373770433801</v>
      </c>
    </row>
    <row r="84" spans="1:4" x14ac:dyDescent="0.3">
      <c r="A84">
        <v>1070</v>
      </c>
      <c r="B84" s="194">
        <v>45104</v>
      </c>
      <c r="C84">
        <v>27.4500007629394</v>
      </c>
      <c r="D84">
        <v>27.082942199110299</v>
      </c>
    </row>
    <row r="85" spans="1:4" x14ac:dyDescent="0.3">
      <c r="A85">
        <v>1071</v>
      </c>
      <c r="B85" s="194">
        <v>45105</v>
      </c>
      <c r="C85">
        <v>28.4500007629394</v>
      </c>
      <c r="D85">
        <v>27.369662904174099</v>
      </c>
    </row>
    <row r="86" spans="1:4" x14ac:dyDescent="0.3">
      <c r="A86">
        <v>1072</v>
      </c>
      <c r="B86" s="194">
        <v>45107</v>
      </c>
      <c r="C86">
        <v>28.899999618530199</v>
      </c>
      <c r="D86">
        <v>28.542197673069001</v>
      </c>
    </row>
    <row r="87" spans="1:4" x14ac:dyDescent="0.3">
      <c r="A87">
        <v>1073</v>
      </c>
      <c r="B87" s="194">
        <v>45110</v>
      </c>
      <c r="C87">
        <v>29.9500007629394</v>
      </c>
      <c r="D87">
        <v>28.989845801572301</v>
      </c>
    </row>
    <row r="88" spans="1:4" x14ac:dyDescent="0.3">
      <c r="A88">
        <v>1074</v>
      </c>
      <c r="B88" s="194">
        <v>45111</v>
      </c>
      <c r="C88">
        <v>30.549999237060501</v>
      </c>
      <c r="D88">
        <v>29.9472611082874</v>
      </c>
    </row>
    <row r="89" spans="1:4" x14ac:dyDescent="0.3">
      <c r="A89">
        <v>1075</v>
      </c>
      <c r="B89" s="194">
        <v>45112</v>
      </c>
      <c r="C89">
        <v>30.899999618530199</v>
      </c>
      <c r="D89">
        <v>30.511409861716501</v>
      </c>
    </row>
    <row r="90" spans="1:4" x14ac:dyDescent="0.3">
      <c r="A90">
        <v>1076</v>
      </c>
      <c r="B90" s="194">
        <v>45113</v>
      </c>
      <c r="C90">
        <v>32.299999237060497</v>
      </c>
      <c r="D90">
        <v>30.928517667982899</v>
      </c>
    </row>
    <row r="91" spans="1:4" x14ac:dyDescent="0.3">
      <c r="A91">
        <v>1077</v>
      </c>
      <c r="B91" s="194">
        <v>45114</v>
      </c>
      <c r="C91">
        <v>32</v>
      </c>
      <c r="D91">
        <v>32.436138323866501</v>
      </c>
    </row>
    <row r="92" spans="1:4" x14ac:dyDescent="0.3">
      <c r="A92">
        <v>1078</v>
      </c>
      <c r="B92" s="194">
        <v>45117</v>
      </c>
      <c r="C92">
        <v>31.549999237060501</v>
      </c>
      <c r="D92">
        <v>31.9463643271061</v>
      </c>
    </row>
    <row r="93" spans="1:4" x14ac:dyDescent="0.3">
      <c r="A93">
        <v>1079</v>
      </c>
      <c r="B93" s="194">
        <v>45118</v>
      </c>
      <c r="C93">
        <v>31.7000007629394</v>
      </c>
      <c r="D93">
        <v>31.401313516037199</v>
      </c>
    </row>
    <row r="94" spans="1:4" x14ac:dyDescent="0.3">
      <c r="A94">
        <v>1080</v>
      </c>
      <c r="B94" s="194">
        <v>45119</v>
      </c>
      <c r="C94">
        <v>32</v>
      </c>
      <c r="D94">
        <v>31.762366637177902</v>
      </c>
    </row>
    <row r="95" spans="1:4" x14ac:dyDescent="0.3">
      <c r="A95">
        <v>1081</v>
      </c>
      <c r="B95" s="194">
        <v>45120</v>
      </c>
      <c r="C95">
        <v>30.4500007629394</v>
      </c>
      <c r="D95">
        <v>32.1472118261429</v>
      </c>
    </row>
    <row r="96" spans="1:4" x14ac:dyDescent="0.3">
      <c r="A96">
        <v>1082</v>
      </c>
      <c r="B96" s="194">
        <v>45121</v>
      </c>
      <c r="C96">
        <v>31.149999618530199</v>
      </c>
      <c r="D96">
        <v>30.270360721700001</v>
      </c>
    </row>
    <row r="97" spans="1:4" x14ac:dyDescent="0.3">
      <c r="A97">
        <v>1083</v>
      </c>
      <c r="B97" s="194">
        <v>45124</v>
      </c>
      <c r="C97">
        <v>32</v>
      </c>
      <c r="D97">
        <v>31.085341113894401</v>
      </c>
    </row>
    <row r="98" spans="1:4" x14ac:dyDescent="0.3">
      <c r="A98">
        <v>1084</v>
      </c>
      <c r="B98" s="194">
        <v>45125</v>
      </c>
      <c r="C98">
        <v>31.5</v>
      </c>
      <c r="D98">
        <v>32.216360735601</v>
      </c>
    </row>
    <row r="99" spans="1:4" x14ac:dyDescent="0.3">
      <c r="A99">
        <v>1085</v>
      </c>
      <c r="B99" s="194">
        <v>45126</v>
      </c>
      <c r="C99">
        <v>33.299999237060497</v>
      </c>
      <c r="D99">
        <v>31.504992646399302</v>
      </c>
    </row>
    <row r="100" spans="1:4" x14ac:dyDescent="0.3">
      <c r="A100">
        <v>1086</v>
      </c>
      <c r="B100" s="194">
        <v>45127</v>
      </c>
      <c r="C100">
        <v>32.75</v>
      </c>
      <c r="D100">
        <v>33.2526927129162</v>
      </c>
    </row>
    <row r="101" spans="1:4" x14ac:dyDescent="0.3">
      <c r="A101">
        <v>1087</v>
      </c>
      <c r="B101" s="194">
        <v>45128</v>
      </c>
      <c r="C101">
        <v>34.25</v>
      </c>
      <c r="D101">
        <v>32.696987607438999</v>
      </c>
    </row>
    <row r="102" spans="1:4" x14ac:dyDescent="0.3">
      <c r="A102">
        <v>1088</v>
      </c>
      <c r="B102" s="194">
        <v>45131</v>
      </c>
      <c r="C102">
        <v>33.700000762939403</v>
      </c>
      <c r="D102">
        <v>34.4037426483806</v>
      </c>
    </row>
    <row r="103" spans="1:4" x14ac:dyDescent="0.3">
      <c r="A103">
        <v>1089</v>
      </c>
      <c r="B103" s="194">
        <v>45132</v>
      </c>
      <c r="C103">
        <v>33.450000762939403</v>
      </c>
      <c r="D103">
        <v>33.699573979813898</v>
      </c>
    </row>
    <row r="104" spans="1:4" x14ac:dyDescent="0.3">
      <c r="A104">
        <v>1090</v>
      </c>
      <c r="B104" s="194">
        <v>45133</v>
      </c>
      <c r="C104">
        <v>34</v>
      </c>
      <c r="D104">
        <v>33.300702768257402</v>
      </c>
    </row>
    <row r="105" spans="1:4" x14ac:dyDescent="0.3">
      <c r="A105">
        <v>1091</v>
      </c>
      <c r="B105" s="194">
        <v>45134</v>
      </c>
      <c r="C105">
        <v>34.099998474121001</v>
      </c>
      <c r="D105">
        <v>34.04488396971</v>
      </c>
    </row>
    <row r="106" spans="1:4" x14ac:dyDescent="0.3">
      <c r="A106">
        <v>1092</v>
      </c>
      <c r="B106" s="194">
        <v>45135</v>
      </c>
      <c r="C106">
        <v>33.799999237060497</v>
      </c>
      <c r="D106">
        <v>34.230640564138099</v>
      </c>
    </row>
    <row r="107" spans="1:4" x14ac:dyDescent="0.3">
      <c r="A107">
        <v>1093</v>
      </c>
      <c r="B107" s="194">
        <v>45138</v>
      </c>
      <c r="C107">
        <v>33.650001525878899</v>
      </c>
      <c r="D107">
        <v>33.736668895850798</v>
      </c>
    </row>
    <row r="108" spans="1:4" x14ac:dyDescent="0.3">
      <c r="A108">
        <v>1094</v>
      </c>
      <c r="B108" s="194">
        <v>45139</v>
      </c>
      <c r="C108">
        <v>34</v>
      </c>
      <c r="D108">
        <v>33.532396840190998</v>
      </c>
    </row>
    <row r="109" spans="1:4" x14ac:dyDescent="0.3">
      <c r="A109">
        <v>1095</v>
      </c>
      <c r="B109" s="194">
        <v>45140</v>
      </c>
      <c r="C109">
        <v>33.349998474121001</v>
      </c>
      <c r="D109">
        <v>34.081963162612901</v>
      </c>
    </row>
    <row r="110" spans="1:4" x14ac:dyDescent="0.3">
      <c r="A110">
        <v>1096</v>
      </c>
      <c r="B110" s="194">
        <v>45141</v>
      </c>
      <c r="C110">
        <v>33.849998474121001</v>
      </c>
      <c r="D110">
        <v>33.400143700045</v>
      </c>
    </row>
    <row r="111" spans="1:4" x14ac:dyDescent="0.3">
      <c r="A111">
        <v>1097</v>
      </c>
      <c r="B111" s="194">
        <v>45142</v>
      </c>
      <c r="C111">
        <v>33.849998474121001</v>
      </c>
      <c r="D111">
        <v>33.818426515947401</v>
      </c>
    </row>
    <row r="112" spans="1:4" x14ac:dyDescent="0.3">
      <c r="A112">
        <v>1098</v>
      </c>
      <c r="B112" s="194">
        <v>45145</v>
      </c>
      <c r="C112">
        <v>33.849998474121001</v>
      </c>
      <c r="D112">
        <v>33.807672784707002</v>
      </c>
    </row>
    <row r="113" spans="1:4" x14ac:dyDescent="0.3">
      <c r="A113">
        <v>1099</v>
      </c>
      <c r="B113" s="194">
        <v>45146</v>
      </c>
      <c r="C113">
        <v>36.25</v>
      </c>
      <c r="D113">
        <v>33.877790876715402</v>
      </c>
    </row>
    <row r="114" spans="1:4" x14ac:dyDescent="0.3">
      <c r="A114">
        <v>1100</v>
      </c>
      <c r="B114" s="194">
        <v>45147</v>
      </c>
      <c r="C114">
        <v>37.299999237060497</v>
      </c>
      <c r="D114">
        <v>36.4533711351934</v>
      </c>
    </row>
    <row r="115" spans="1:4" x14ac:dyDescent="0.3">
      <c r="A115">
        <v>1101</v>
      </c>
      <c r="B115" s="194">
        <v>45148</v>
      </c>
      <c r="C115">
        <v>36.599998474121001</v>
      </c>
      <c r="D115">
        <v>37.351253590115803</v>
      </c>
    </row>
    <row r="116" spans="1:4" x14ac:dyDescent="0.3">
      <c r="A116">
        <v>1102</v>
      </c>
      <c r="B116" s="194">
        <v>45149</v>
      </c>
      <c r="C116">
        <v>37.650001525878899</v>
      </c>
      <c r="D116">
        <v>36.381315450770302</v>
      </c>
    </row>
    <row r="117" spans="1:4" x14ac:dyDescent="0.3">
      <c r="A117">
        <v>1103</v>
      </c>
      <c r="B117" s="194">
        <v>45152</v>
      </c>
      <c r="C117">
        <v>38.849998474121001</v>
      </c>
      <c r="D117">
        <v>37.692010337452302</v>
      </c>
    </row>
    <row r="118" spans="1:4" x14ac:dyDescent="0.3">
      <c r="A118">
        <v>1104</v>
      </c>
      <c r="B118" s="194">
        <v>45154</v>
      </c>
      <c r="C118">
        <v>38.400001525878899</v>
      </c>
      <c r="D118">
        <v>39.119836683118301</v>
      </c>
    </row>
    <row r="119" spans="1:4" x14ac:dyDescent="0.3">
      <c r="A119">
        <v>1105</v>
      </c>
      <c r="B119" s="194">
        <v>45155</v>
      </c>
      <c r="C119">
        <v>38.650001525878899</v>
      </c>
      <c r="D119">
        <v>38.3184993968271</v>
      </c>
    </row>
    <row r="120" spans="1:4" x14ac:dyDescent="0.3">
      <c r="A120">
        <v>1106</v>
      </c>
      <c r="B120" s="194">
        <v>45156</v>
      </c>
      <c r="C120">
        <v>38.450000762939403</v>
      </c>
      <c r="D120">
        <v>38.446457840078899</v>
      </c>
    </row>
    <row r="121" spans="1:4" x14ac:dyDescent="0.3">
      <c r="A121">
        <v>1107</v>
      </c>
      <c r="B121" s="194">
        <v>45159</v>
      </c>
      <c r="C121">
        <v>38.25</v>
      </c>
      <c r="D121">
        <v>38.523309323468098</v>
      </c>
    </row>
    <row r="122" spans="1:4" x14ac:dyDescent="0.3">
      <c r="A122">
        <v>1108</v>
      </c>
      <c r="B122" s="194">
        <v>45160</v>
      </c>
      <c r="C122">
        <v>38.150001525878899</v>
      </c>
      <c r="D122">
        <v>38.400131147871498</v>
      </c>
    </row>
    <row r="123" spans="1:4" x14ac:dyDescent="0.3">
      <c r="A123">
        <v>1109</v>
      </c>
      <c r="B123" s="194">
        <v>45161</v>
      </c>
      <c r="C123">
        <v>39.650001525878899</v>
      </c>
      <c r="D123">
        <v>38.067765428713102</v>
      </c>
    </row>
    <row r="124" spans="1:4" x14ac:dyDescent="0.3">
      <c r="A124">
        <v>1110</v>
      </c>
      <c r="B124" s="194">
        <v>45162</v>
      </c>
      <c r="C124">
        <v>39.450000762939403</v>
      </c>
      <c r="D124">
        <v>39.624216375614402</v>
      </c>
    </row>
    <row r="125" spans="1:4" x14ac:dyDescent="0.3">
      <c r="A125">
        <v>1111</v>
      </c>
      <c r="B125" s="194">
        <v>45163</v>
      </c>
      <c r="C125">
        <v>39.150001525878899</v>
      </c>
      <c r="D125">
        <v>39.494444373690698</v>
      </c>
    </row>
    <row r="126" spans="1:4" x14ac:dyDescent="0.3">
      <c r="A126">
        <v>1112</v>
      </c>
      <c r="B126" s="194">
        <v>45166</v>
      </c>
      <c r="C126">
        <v>39.400001525878899</v>
      </c>
      <c r="D126">
        <v>39.152965715188699</v>
      </c>
    </row>
    <row r="127" spans="1:4" x14ac:dyDescent="0.3">
      <c r="A127">
        <v>1113</v>
      </c>
      <c r="B127" s="194">
        <v>45167</v>
      </c>
      <c r="C127">
        <v>39.099998474121001</v>
      </c>
      <c r="D127">
        <v>39.385482816319403</v>
      </c>
    </row>
    <row r="128" spans="1:4" x14ac:dyDescent="0.3">
      <c r="A128">
        <v>1114</v>
      </c>
      <c r="B128" s="194">
        <v>45168</v>
      </c>
      <c r="C128">
        <v>38.950000762939403</v>
      </c>
      <c r="D128">
        <v>39.078726560778399</v>
      </c>
    </row>
    <row r="129" spans="1:4" x14ac:dyDescent="0.3">
      <c r="A129">
        <v>1115</v>
      </c>
      <c r="B129" s="194">
        <v>45169</v>
      </c>
      <c r="C129">
        <v>38.700000762939403</v>
      </c>
      <c r="D129">
        <v>38.954446200997602</v>
      </c>
    </row>
    <row r="130" spans="1:4" x14ac:dyDescent="0.3">
      <c r="A130">
        <v>1116</v>
      </c>
      <c r="B130" s="194">
        <v>45170</v>
      </c>
      <c r="C130">
        <v>38.349998474121001</v>
      </c>
      <c r="D130">
        <v>38.702652433077098</v>
      </c>
    </row>
    <row r="131" spans="1:4" x14ac:dyDescent="0.3">
      <c r="A131">
        <v>1117</v>
      </c>
      <c r="B131" s="194">
        <v>45173</v>
      </c>
      <c r="C131">
        <v>41.650001525878899</v>
      </c>
      <c r="D131">
        <v>38.322355522017403</v>
      </c>
    </row>
    <row r="132" spans="1:4" x14ac:dyDescent="0.3">
      <c r="A132">
        <v>1118</v>
      </c>
      <c r="B132" s="194">
        <v>45174</v>
      </c>
      <c r="C132">
        <v>41.700000762939403</v>
      </c>
      <c r="D132">
        <v>41.851904470925398</v>
      </c>
    </row>
    <row r="133" spans="1:4" x14ac:dyDescent="0.3">
      <c r="A133">
        <v>1119</v>
      </c>
      <c r="B133" s="194">
        <v>45175</v>
      </c>
      <c r="C133">
        <v>41.099998474121001</v>
      </c>
      <c r="D133">
        <v>41.7012686405373</v>
      </c>
    </row>
    <row r="134" spans="1:4" x14ac:dyDescent="0.3">
      <c r="A134">
        <v>1120</v>
      </c>
      <c r="B134" s="194">
        <v>45176</v>
      </c>
      <c r="C134">
        <v>42.299999237060497</v>
      </c>
      <c r="D134">
        <v>40.893522946423801</v>
      </c>
    </row>
    <row r="135" spans="1:4" x14ac:dyDescent="0.3">
      <c r="A135">
        <v>1121</v>
      </c>
      <c r="B135" s="194">
        <v>45177</v>
      </c>
      <c r="C135">
        <v>42.049999237060497</v>
      </c>
      <c r="D135">
        <v>42.319588881888301</v>
      </c>
    </row>
    <row r="136" spans="1:4" x14ac:dyDescent="0.3">
      <c r="A136">
        <v>1122</v>
      </c>
      <c r="B136" s="194">
        <v>45180</v>
      </c>
      <c r="C136">
        <v>44.299999237060497</v>
      </c>
      <c r="D136">
        <v>42.055655445128302</v>
      </c>
    </row>
    <row r="137" spans="1:4" x14ac:dyDescent="0.3">
      <c r="A137">
        <v>1123</v>
      </c>
      <c r="B137" s="194">
        <v>45181</v>
      </c>
      <c r="C137">
        <v>41.099998474121001</v>
      </c>
      <c r="D137">
        <v>44.379848942722099</v>
      </c>
    </row>
    <row r="138" spans="1:4" x14ac:dyDescent="0.3">
      <c r="A138">
        <v>1124</v>
      </c>
      <c r="B138" s="194">
        <v>45182</v>
      </c>
      <c r="C138">
        <v>43</v>
      </c>
      <c r="D138">
        <v>40.783804858218303</v>
      </c>
    </row>
    <row r="139" spans="1:4" x14ac:dyDescent="0.3">
      <c r="A139">
        <v>1125</v>
      </c>
      <c r="B139" s="194">
        <v>45183</v>
      </c>
      <c r="C139">
        <v>43.950000762939403</v>
      </c>
      <c r="D139">
        <v>42.994004554394898</v>
      </c>
    </row>
    <row r="140" spans="1:4" x14ac:dyDescent="0.3">
      <c r="A140">
        <v>1126</v>
      </c>
      <c r="B140" s="194">
        <v>45184</v>
      </c>
      <c r="C140">
        <v>45.099998474121001</v>
      </c>
      <c r="D140">
        <v>43.937974534283804</v>
      </c>
    </row>
    <row r="141" spans="1:4" x14ac:dyDescent="0.3">
      <c r="A141">
        <v>1127</v>
      </c>
      <c r="B141" s="194">
        <v>45187</v>
      </c>
      <c r="C141">
        <v>48.150001525878899</v>
      </c>
      <c r="D141">
        <v>45.098859015470097</v>
      </c>
    </row>
    <row r="142" spans="1:4" x14ac:dyDescent="0.3">
      <c r="A142">
        <v>1128</v>
      </c>
      <c r="B142" s="194">
        <v>45189</v>
      </c>
      <c r="C142">
        <v>46.299999237060497</v>
      </c>
      <c r="D142">
        <v>48.086038671607497</v>
      </c>
    </row>
    <row r="143" spans="1:4" x14ac:dyDescent="0.3">
      <c r="A143">
        <v>1129</v>
      </c>
      <c r="B143" s="194">
        <v>45190</v>
      </c>
      <c r="C143">
        <v>44.849998474121001</v>
      </c>
      <c r="D143">
        <v>46.151864534660703</v>
      </c>
    </row>
    <row r="144" spans="1:4" x14ac:dyDescent="0.3">
      <c r="A144">
        <v>1130</v>
      </c>
      <c r="B144" s="194">
        <v>45191</v>
      </c>
      <c r="C144">
        <v>46.900001525878899</v>
      </c>
      <c r="D144">
        <v>44.710800925467503</v>
      </c>
    </row>
    <row r="145" spans="1:4" x14ac:dyDescent="0.3">
      <c r="A145">
        <v>1131</v>
      </c>
      <c r="B145" s="194">
        <v>45194</v>
      </c>
      <c r="C145">
        <v>46.150001525878899</v>
      </c>
      <c r="D145">
        <v>46.813039069373197</v>
      </c>
    </row>
    <row r="146" spans="1:4" x14ac:dyDescent="0.3">
      <c r="A146">
        <v>1132</v>
      </c>
      <c r="B146" s="194">
        <v>45195</v>
      </c>
      <c r="C146">
        <v>46.549999237060497</v>
      </c>
      <c r="D146">
        <v>46.106188153146398</v>
      </c>
    </row>
    <row r="147" spans="1:4" x14ac:dyDescent="0.3">
      <c r="A147">
        <v>1133</v>
      </c>
      <c r="B147" s="194">
        <v>45196</v>
      </c>
      <c r="C147">
        <v>47.400001525878899</v>
      </c>
      <c r="D147">
        <v>46.564081153233801</v>
      </c>
    </row>
    <row r="148" spans="1:4" x14ac:dyDescent="0.3">
      <c r="A148">
        <v>1134</v>
      </c>
      <c r="B148" s="194">
        <v>45197</v>
      </c>
      <c r="C148">
        <v>47</v>
      </c>
      <c r="D148">
        <v>47.454577442639099</v>
      </c>
    </row>
    <row r="149" spans="1:4" x14ac:dyDescent="0.3">
      <c r="A149">
        <v>1135</v>
      </c>
      <c r="B149" s="194">
        <v>45198</v>
      </c>
      <c r="C149">
        <v>47.650001525878899</v>
      </c>
      <c r="D149">
        <v>46.950595715366198</v>
      </c>
    </row>
    <row r="150" spans="1:4" x14ac:dyDescent="0.3">
      <c r="A150">
        <v>1136</v>
      </c>
      <c r="B150" s="194">
        <v>45202</v>
      </c>
      <c r="C150">
        <v>49.5</v>
      </c>
      <c r="D150">
        <v>47.650314828426502</v>
      </c>
    </row>
    <row r="151" spans="1:4" x14ac:dyDescent="0.3">
      <c r="A151">
        <v>1137</v>
      </c>
      <c r="B151" s="194">
        <v>45203</v>
      </c>
      <c r="C151">
        <v>48.849998474121001</v>
      </c>
      <c r="D151">
        <v>49.4127501232066</v>
      </c>
    </row>
    <row r="152" spans="1:4" x14ac:dyDescent="0.3">
      <c r="A152">
        <v>1138</v>
      </c>
      <c r="B152" s="194">
        <v>45204</v>
      </c>
      <c r="C152">
        <v>48.799999237060497</v>
      </c>
      <c r="D152">
        <v>48.788480840432797</v>
      </c>
    </row>
    <row r="153" spans="1:4" x14ac:dyDescent="0.3">
      <c r="A153">
        <v>1139</v>
      </c>
      <c r="B153" s="194">
        <v>45205</v>
      </c>
      <c r="C153">
        <v>48.549999237060497</v>
      </c>
      <c r="D153">
        <v>48.7864022957449</v>
      </c>
    </row>
    <row r="154" spans="1:4" x14ac:dyDescent="0.3">
      <c r="A154">
        <v>1140</v>
      </c>
      <c r="B154" s="194">
        <v>45208</v>
      </c>
      <c r="C154">
        <v>45.299999237060497</v>
      </c>
      <c r="D154">
        <v>48.516725477179598</v>
      </c>
    </row>
    <row r="155" spans="1:4" x14ac:dyDescent="0.3">
      <c r="A155">
        <v>1141</v>
      </c>
      <c r="B155" s="194">
        <v>45209</v>
      </c>
      <c r="C155">
        <v>47.150001525878899</v>
      </c>
      <c r="D155">
        <v>45.352618523478299</v>
      </c>
    </row>
    <row r="156" spans="1:4" x14ac:dyDescent="0.3">
      <c r="A156">
        <v>1142</v>
      </c>
      <c r="B156" s="194">
        <v>45210</v>
      </c>
      <c r="C156">
        <v>46.549999237060497</v>
      </c>
      <c r="D156">
        <v>47.266606357598903</v>
      </c>
    </row>
    <row r="157" spans="1:4" x14ac:dyDescent="0.3">
      <c r="A157">
        <v>1143</v>
      </c>
      <c r="B157" s="194">
        <v>45211</v>
      </c>
      <c r="C157">
        <v>46.150001525878899</v>
      </c>
      <c r="D157">
        <v>46.467749535870503</v>
      </c>
    </row>
    <row r="158" spans="1:4" x14ac:dyDescent="0.3">
      <c r="A158">
        <v>1144</v>
      </c>
      <c r="B158" s="194">
        <v>45212</v>
      </c>
      <c r="C158">
        <v>46.799999237060497</v>
      </c>
      <c r="D158">
        <v>46.298662210668503</v>
      </c>
    </row>
    <row r="159" spans="1:4" x14ac:dyDescent="0.3">
      <c r="A159">
        <v>1145</v>
      </c>
      <c r="B159" s="194">
        <v>45215</v>
      </c>
      <c r="C159">
        <v>47.450000762939403</v>
      </c>
      <c r="D159">
        <v>46.7137113649773</v>
      </c>
    </row>
    <row r="160" spans="1:4" x14ac:dyDescent="0.3">
      <c r="A160">
        <v>1146</v>
      </c>
      <c r="B160" s="194">
        <v>45216</v>
      </c>
      <c r="C160">
        <v>47.549999237060497</v>
      </c>
      <c r="D160">
        <v>47.5273292615949</v>
      </c>
    </row>
    <row r="161" spans="1:4" x14ac:dyDescent="0.3">
      <c r="A161">
        <v>1147</v>
      </c>
      <c r="B161" s="194">
        <v>45217</v>
      </c>
      <c r="C161">
        <v>46.549999237060497</v>
      </c>
      <c r="D161">
        <v>47.425971122257501</v>
      </c>
    </row>
    <row r="162" spans="1:4" x14ac:dyDescent="0.3">
      <c r="A162">
        <v>1148</v>
      </c>
      <c r="B162" s="194">
        <v>45218</v>
      </c>
      <c r="C162">
        <v>45.75</v>
      </c>
      <c r="D162">
        <v>46.6508059670238</v>
      </c>
    </row>
    <row r="163" spans="1:4" x14ac:dyDescent="0.3">
      <c r="A163">
        <v>1149</v>
      </c>
      <c r="B163" s="194">
        <v>45219</v>
      </c>
      <c r="C163">
        <v>43.799999237060497</v>
      </c>
      <c r="D163">
        <v>45.710618583365203</v>
      </c>
    </row>
    <row r="164" spans="1:4" x14ac:dyDescent="0.3">
      <c r="A164">
        <v>1150</v>
      </c>
      <c r="B164" s="194">
        <v>45222</v>
      </c>
      <c r="C164">
        <v>40.349998474121001</v>
      </c>
      <c r="D164">
        <v>43.957987526329902</v>
      </c>
    </row>
    <row r="165" spans="1:4" x14ac:dyDescent="0.3">
      <c r="A165">
        <v>1151</v>
      </c>
      <c r="B165" s="194">
        <v>45224</v>
      </c>
      <c r="C165">
        <v>41.5</v>
      </c>
      <c r="D165">
        <v>40.382245411829402</v>
      </c>
    </row>
    <row r="166" spans="1:4" x14ac:dyDescent="0.3">
      <c r="A166">
        <v>1152</v>
      </c>
      <c r="B166" s="194">
        <v>45225</v>
      </c>
      <c r="C166">
        <v>41.299999237060497</v>
      </c>
      <c r="D166">
        <v>41.763700013569697</v>
      </c>
    </row>
    <row r="167" spans="1:4" x14ac:dyDescent="0.3">
      <c r="A167">
        <v>1153</v>
      </c>
      <c r="B167" s="194">
        <v>45226</v>
      </c>
      <c r="C167">
        <v>42.400001525878899</v>
      </c>
      <c r="D167">
        <v>41.215969417661903</v>
      </c>
    </row>
    <row r="168" spans="1:4" x14ac:dyDescent="0.3">
      <c r="A168">
        <v>1154</v>
      </c>
      <c r="B168" s="194">
        <v>45229</v>
      </c>
      <c r="C168">
        <v>41.700000762939403</v>
      </c>
      <c r="D168">
        <v>42.607413710303597</v>
      </c>
    </row>
    <row r="169" spans="1:4" x14ac:dyDescent="0.3">
      <c r="A169">
        <v>1155</v>
      </c>
      <c r="B169" s="194">
        <v>45230</v>
      </c>
      <c r="C169">
        <v>41.75</v>
      </c>
      <c r="D169">
        <v>41.544421538258497</v>
      </c>
    </row>
    <row r="170" spans="1:4" x14ac:dyDescent="0.3">
      <c r="A170">
        <v>1156</v>
      </c>
      <c r="B170" s="194">
        <v>45231</v>
      </c>
      <c r="C170">
        <v>41.349998474121001</v>
      </c>
      <c r="D170">
        <v>41.970170033057997</v>
      </c>
    </row>
    <row r="171" spans="1:4" x14ac:dyDescent="0.3">
      <c r="A171">
        <v>1157</v>
      </c>
      <c r="B171" s="194">
        <v>45232</v>
      </c>
      <c r="C171">
        <v>42.700000762939403</v>
      </c>
      <c r="D171">
        <v>41.187209298270602</v>
      </c>
    </row>
    <row r="172" spans="1:4" x14ac:dyDescent="0.3">
      <c r="A172">
        <v>1158</v>
      </c>
      <c r="B172" s="194">
        <v>45233</v>
      </c>
      <c r="C172">
        <v>42.700000762939403</v>
      </c>
      <c r="D172">
        <v>42.890002068254098</v>
      </c>
    </row>
    <row r="173" spans="1:4" x14ac:dyDescent="0.3">
      <c r="A173">
        <v>1159</v>
      </c>
      <c r="B173" s="194">
        <v>45236</v>
      </c>
      <c r="C173">
        <v>43.25</v>
      </c>
      <c r="D173">
        <v>42.472709934485103</v>
      </c>
    </row>
    <row r="174" spans="1:4" x14ac:dyDescent="0.3">
      <c r="A174">
        <v>1160</v>
      </c>
      <c r="B174" s="194">
        <v>45237</v>
      </c>
      <c r="C174">
        <v>43.849998474121001</v>
      </c>
      <c r="D174">
        <v>43.428748183083997</v>
      </c>
    </row>
    <row r="175" spans="1:4" x14ac:dyDescent="0.3">
      <c r="A175">
        <v>1161</v>
      </c>
      <c r="B175" s="194">
        <v>45238</v>
      </c>
      <c r="C175">
        <v>43.900001525878899</v>
      </c>
      <c r="D175">
        <v>43.605189056030603</v>
      </c>
    </row>
    <row r="176" spans="1:4" x14ac:dyDescent="0.3">
      <c r="A176">
        <v>1162</v>
      </c>
      <c r="B176" s="194">
        <v>45239</v>
      </c>
      <c r="C176">
        <v>43.349998474121001</v>
      </c>
      <c r="D176">
        <v>44.060615281649</v>
      </c>
    </row>
    <row r="177" spans="1:4" x14ac:dyDescent="0.3">
      <c r="A177">
        <v>1163</v>
      </c>
      <c r="B177" s="194">
        <v>45240</v>
      </c>
      <c r="C177">
        <v>43.150001525878899</v>
      </c>
      <c r="D177">
        <v>43.145915683689203</v>
      </c>
    </row>
    <row r="178" spans="1:4" x14ac:dyDescent="0.3">
      <c r="A178">
        <v>1164</v>
      </c>
      <c r="B178" s="194">
        <v>45243</v>
      </c>
      <c r="C178">
        <v>46.099998474121001</v>
      </c>
      <c r="D178">
        <v>43.344389337415301</v>
      </c>
    </row>
    <row r="179" spans="1:4" x14ac:dyDescent="0.3">
      <c r="A179">
        <v>1165</v>
      </c>
      <c r="B179" s="194">
        <v>45245</v>
      </c>
      <c r="C179">
        <v>46.400001525878899</v>
      </c>
      <c r="D179">
        <v>45.848541598804097</v>
      </c>
    </row>
    <row r="180" spans="1:4" x14ac:dyDescent="0.3">
      <c r="A180">
        <v>1166</v>
      </c>
      <c r="B180" s="194">
        <v>45246</v>
      </c>
      <c r="C180">
        <v>45.950000762939403</v>
      </c>
      <c r="D180">
        <v>46.460085601749697</v>
      </c>
    </row>
    <row r="181" spans="1:4" x14ac:dyDescent="0.3">
      <c r="A181">
        <v>1167</v>
      </c>
      <c r="B181" s="194">
        <v>45247</v>
      </c>
      <c r="C181">
        <v>44.700000762939403</v>
      </c>
      <c r="D181">
        <v>45.748981886347103</v>
      </c>
    </row>
    <row r="182" spans="1:4" x14ac:dyDescent="0.3">
      <c r="A182">
        <v>1168</v>
      </c>
      <c r="B182" s="194">
        <v>45250</v>
      </c>
      <c r="C182">
        <v>44.849998474121001</v>
      </c>
      <c r="D182">
        <v>44.8362444588466</v>
      </c>
    </row>
    <row r="183" spans="1:4" x14ac:dyDescent="0.3">
      <c r="A183">
        <v>1169</v>
      </c>
      <c r="B183" s="194">
        <v>45251</v>
      </c>
      <c r="C183">
        <v>44.599998474121001</v>
      </c>
      <c r="D183">
        <v>44.730851141876698</v>
      </c>
    </row>
    <row r="184" spans="1:4" x14ac:dyDescent="0.3">
      <c r="A184">
        <v>1170</v>
      </c>
      <c r="B184" s="194">
        <v>45252</v>
      </c>
      <c r="C184">
        <v>43.75</v>
      </c>
      <c r="D184">
        <v>44.7246927160325</v>
      </c>
    </row>
    <row r="185" spans="1:4" x14ac:dyDescent="0.3">
      <c r="A185">
        <v>1171</v>
      </c>
      <c r="B185" s="194">
        <v>45253</v>
      </c>
      <c r="C185">
        <v>43.549999237060497</v>
      </c>
      <c r="D185">
        <v>43.659948468413397</v>
      </c>
    </row>
    <row r="186" spans="1:4" x14ac:dyDescent="0.3">
      <c r="A186">
        <v>1172</v>
      </c>
      <c r="B186" s="194">
        <v>45254</v>
      </c>
      <c r="C186">
        <v>43.200000762939403</v>
      </c>
      <c r="D186">
        <v>43.710034522656599</v>
      </c>
    </row>
    <row r="187" spans="1:4" x14ac:dyDescent="0.3">
      <c r="A187">
        <v>1173</v>
      </c>
      <c r="B187" s="194">
        <v>45258</v>
      </c>
      <c r="C187">
        <v>44.150001525878899</v>
      </c>
      <c r="D187">
        <v>43.111350436152598</v>
      </c>
    </row>
    <row r="188" spans="1:4" x14ac:dyDescent="0.3">
      <c r="A188">
        <v>1174</v>
      </c>
      <c r="B188" s="194">
        <v>45259</v>
      </c>
      <c r="C188">
        <v>44.299999237060497</v>
      </c>
      <c r="D188">
        <v>44.288791574015697</v>
      </c>
    </row>
    <row r="189" spans="1:4" x14ac:dyDescent="0.3">
      <c r="A189">
        <v>1175</v>
      </c>
      <c r="B189" s="194">
        <v>45260</v>
      </c>
      <c r="C189">
        <v>44</v>
      </c>
      <c r="D189">
        <v>44.150858149487</v>
      </c>
    </row>
    <row r="190" spans="1:4" x14ac:dyDescent="0.3">
      <c r="A190">
        <v>1176</v>
      </c>
      <c r="B190" s="194">
        <v>45261</v>
      </c>
      <c r="C190">
        <v>44.349998474121001</v>
      </c>
      <c r="D190">
        <v>44.135042597611402</v>
      </c>
    </row>
    <row r="191" spans="1:4" x14ac:dyDescent="0.3">
      <c r="A191">
        <v>1177</v>
      </c>
      <c r="B191" s="194">
        <v>45264</v>
      </c>
      <c r="C191">
        <v>45.849998474121001</v>
      </c>
      <c r="D191">
        <v>44.2176043799846</v>
      </c>
    </row>
    <row r="192" spans="1:4" x14ac:dyDescent="0.3">
      <c r="A192">
        <v>1178</v>
      </c>
      <c r="B192" s="194">
        <v>45265</v>
      </c>
      <c r="C192">
        <v>45.950000762939403</v>
      </c>
      <c r="D192">
        <v>45.934650777226999</v>
      </c>
    </row>
    <row r="193" spans="1:4" x14ac:dyDescent="0.3">
      <c r="A193">
        <v>1179</v>
      </c>
      <c r="B193" s="194">
        <v>45266</v>
      </c>
      <c r="C193">
        <v>45.799999237060497</v>
      </c>
      <c r="D193">
        <v>45.755343237036797</v>
      </c>
    </row>
    <row r="194" spans="1:4" x14ac:dyDescent="0.3">
      <c r="A194">
        <v>1180</v>
      </c>
      <c r="B194" s="194">
        <v>45267</v>
      </c>
      <c r="C194">
        <v>46</v>
      </c>
      <c r="D194">
        <v>45.905935736710497</v>
      </c>
    </row>
    <row r="195" spans="1:4" x14ac:dyDescent="0.3">
      <c r="A195">
        <v>1181</v>
      </c>
      <c r="B195" s="194">
        <v>45268</v>
      </c>
      <c r="C195">
        <v>46.200000762939403</v>
      </c>
      <c r="D195">
        <v>45.836613054961397</v>
      </c>
    </row>
    <row r="196" spans="1:4" x14ac:dyDescent="0.3">
      <c r="A196">
        <v>1182</v>
      </c>
      <c r="B196" s="194">
        <v>45271</v>
      </c>
      <c r="C196">
        <v>47</v>
      </c>
      <c r="D196">
        <v>46.302618203670598</v>
      </c>
    </row>
    <row r="197" spans="1:4" x14ac:dyDescent="0.3">
      <c r="A197">
        <v>1183</v>
      </c>
      <c r="B197" s="194">
        <v>45272</v>
      </c>
      <c r="C197">
        <v>46.799999237060497</v>
      </c>
      <c r="D197">
        <v>46.832513273486803</v>
      </c>
    </row>
    <row r="198" spans="1:4" x14ac:dyDescent="0.3">
      <c r="A198">
        <v>1184</v>
      </c>
      <c r="B198" s="194">
        <v>45273</v>
      </c>
      <c r="C198">
        <v>46.650001525878899</v>
      </c>
      <c r="D198">
        <v>46.879304543737803</v>
      </c>
    </row>
    <row r="199" spans="1:4" x14ac:dyDescent="0.3">
      <c r="A199">
        <v>1185</v>
      </c>
      <c r="B199" s="194">
        <v>45274</v>
      </c>
      <c r="C199">
        <v>46.75</v>
      </c>
      <c r="D199">
        <v>46.521416927970101</v>
      </c>
    </row>
    <row r="200" spans="1:4" x14ac:dyDescent="0.3">
      <c r="A200">
        <v>1186</v>
      </c>
      <c r="B200" s="194">
        <v>45275</v>
      </c>
      <c r="C200">
        <v>47.349998474121001</v>
      </c>
      <c r="D200">
        <v>46.844382237608201</v>
      </c>
    </row>
    <row r="201" spans="1:4" x14ac:dyDescent="0.3">
      <c r="A201">
        <v>1187</v>
      </c>
      <c r="B201" s="194">
        <v>45278</v>
      </c>
      <c r="C201">
        <v>47.650001525878899</v>
      </c>
      <c r="D201">
        <v>47.218465421804801</v>
      </c>
    </row>
    <row r="202" spans="1:4" x14ac:dyDescent="0.3">
      <c r="A202">
        <v>1188</v>
      </c>
      <c r="B202" s="194">
        <v>45279</v>
      </c>
      <c r="C202">
        <v>47.799999237060497</v>
      </c>
      <c r="D202">
        <v>47.715896154974303</v>
      </c>
    </row>
    <row r="203" spans="1:4" x14ac:dyDescent="0.3">
      <c r="A203">
        <v>1189</v>
      </c>
      <c r="B203" s="194">
        <v>45280</v>
      </c>
      <c r="C203">
        <v>44.549999237060497</v>
      </c>
      <c r="D203">
        <v>47.671350941707203</v>
      </c>
    </row>
    <row r="204" spans="1:4" x14ac:dyDescent="0.3">
      <c r="A204">
        <v>1190</v>
      </c>
      <c r="B204" s="194">
        <v>45281</v>
      </c>
      <c r="C204">
        <v>45.650001525878899</v>
      </c>
      <c r="D204">
        <v>44.586301851974198</v>
      </c>
    </row>
    <row r="205" spans="1:4" x14ac:dyDescent="0.3">
      <c r="A205">
        <v>1191</v>
      </c>
      <c r="B205" s="194">
        <v>45282</v>
      </c>
      <c r="C205">
        <v>45.599998474121001</v>
      </c>
      <c r="D205">
        <v>45.676164011590103</v>
      </c>
    </row>
    <row r="206" spans="1:4" x14ac:dyDescent="0.3">
      <c r="A206">
        <v>1192</v>
      </c>
      <c r="B206" s="194">
        <v>45286</v>
      </c>
      <c r="C206">
        <v>45.25</v>
      </c>
      <c r="D206">
        <v>45.633457922749898</v>
      </c>
    </row>
    <row r="207" spans="1:4" x14ac:dyDescent="0.3">
      <c r="A207">
        <v>1193</v>
      </c>
      <c r="B207" s="194">
        <v>45287</v>
      </c>
      <c r="C207">
        <v>45.5</v>
      </c>
      <c r="D207">
        <v>45.270647854831303</v>
      </c>
    </row>
    <row r="208" spans="1:4" x14ac:dyDescent="0.3">
      <c r="A208">
        <v>1194</v>
      </c>
      <c r="B208" s="194">
        <v>45288</v>
      </c>
      <c r="C208">
        <v>45.349998474121001</v>
      </c>
      <c r="D208">
        <v>45.533075426847098</v>
      </c>
    </row>
    <row r="209" spans="1:4" x14ac:dyDescent="0.3">
      <c r="A209">
        <v>1195</v>
      </c>
      <c r="B209" s="194">
        <v>45289</v>
      </c>
      <c r="C209">
        <v>45.150001525878899</v>
      </c>
      <c r="D209">
        <v>45.346124105867403</v>
      </c>
    </row>
    <row r="210" spans="1:4" x14ac:dyDescent="0.3">
      <c r="A210">
        <v>1196</v>
      </c>
      <c r="B210" s="194">
        <v>45292</v>
      </c>
      <c r="C210">
        <v>45.650001525878899</v>
      </c>
      <c r="D210">
        <v>45.1872799770954</v>
      </c>
    </row>
    <row r="211" spans="1:4" x14ac:dyDescent="0.3">
      <c r="A211">
        <v>1197</v>
      </c>
      <c r="B211" s="194">
        <v>45293</v>
      </c>
      <c r="C211">
        <v>45.450000762939403</v>
      </c>
      <c r="D211">
        <v>45.638740731060402</v>
      </c>
    </row>
    <row r="212" spans="1:4" x14ac:dyDescent="0.3">
      <c r="A212">
        <v>1198</v>
      </c>
      <c r="B212" s="194">
        <v>45294</v>
      </c>
      <c r="C212">
        <v>47.299999237060497</v>
      </c>
      <c r="D212">
        <v>45.456333069804202</v>
      </c>
    </row>
    <row r="213" spans="1:4" x14ac:dyDescent="0.3">
      <c r="A213">
        <v>1199</v>
      </c>
      <c r="B213" s="194">
        <v>45295</v>
      </c>
      <c r="C213">
        <v>47.200000762939403</v>
      </c>
      <c r="D213">
        <v>47.261782510550702</v>
      </c>
    </row>
    <row r="214" spans="1:4" x14ac:dyDescent="0.3">
      <c r="A214">
        <v>1200</v>
      </c>
      <c r="B214" s="194">
        <v>45296</v>
      </c>
      <c r="C214">
        <v>46.700000762939403</v>
      </c>
      <c r="D214">
        <v>47.114918749003799</v>
      </c>
    </row>
    <row r="215" spans="1:4" x14ac:dyDescent="0.3">
      <c r="A215">
        <v>1201</v>
      </c>
      <c r="B215" s="194">
        <v>45299</v>
      </c>
      <c r="C215">
        <v>45.950000762939403</v>
      </c>
      <c r="D215">
        <v>46.7095441719839</v>
      </c>
    </row>
    <row r="216" spans="1:4" x14ac:dyDescent="0.3">
      <c r="A216">
        <v>1202</v>
      </c>
      <c r="B216" s="194">
        <v>45300</v>
      </c>
      <c r="C216">
        <v>45.900001525878899</v>
      </c>
      <c r="D216">
        <v>45.9296831720876</v>
      </c>
    </row>
    <row r="217" spans="1:4" x14ac:dyDescent="0.3">
      <c r="A217">
        <v>1203</v>
      </c>
      <c r="B217" s="194">
        <v>45301</v>
      </c>
      <c r="C217">
        <v>45.25</v>
      </c>
      <c r="D217">
        <v>45.954137478229498</v>
      </c>
    </row>
    <row r="218" spans="1:4" x14ac:dyDescent="0.3">
      <c r="A218">
        <v>1204</v>
      </c>
      <c r="B218" s="194">
        <v>45302</v>
      </c>
      <c r="C218">
        <v>45.950000762939403</v>
      </c>
      <c r="D218">
        <v>45.2398288014708</v>
      </c>
    </row>
    <row r="219" spans="1:4" x14ac:dyDescent="0.3">
      <c r="A219">
        <v>1205</v>
      </c>
      <c r="B219" s="194">
        <v>45303</v>
      </c>
      <c r="C219">
        <v>48.299999237060497</v>
      </c>
      <c r="D219">
        <v>46.009575598913003</v>
      </c>
    </row>
    <row r="220" spans="1:4" x14ac:dyDescent="0.3">
      <c r="A220">
        <v>1206</v>
      </c>
      <c r="B220" s="194">
        <v>45306</v>
      </c>
      <c r="C220">
        <v>50.400001525878899</v>
      </c>
      <c r="D220">
        <v>48.183428141691401</v>
      </c>
    </row>
    <row r="221" spans="1:4" x14ac:dyDescent="0.3">
      <c r="A221">
        <v>1207</v>
      </c>
      <c r="B221" s="194">
        <v>45307</v>
      </c>
      <c r="C221">
        <v>50</v>
      </c>
      <c r="D221">
        <v>50.375849492480498</v>
      </c>
    </row>
    <row r="222" spans="1:4" x14ac:dyDescent="0.3">
      <c r="A222">
        <v>1208</v>
      </c>
      <c r="B222" s="194">
        <v>45308</v>
      </c>
      <c r="C222">
        <v>49.849998474121001</v>
      </c>
      <c r="D222">
        <v>49.8849843443083</v>
      </c>
    </row>
    <row r="223" spans="1:4" x14ac:dyDescent="0.3">
      <c r="A223">
        <v>1209</v>
      </c>
      <c r="B223" s="194">
        <v>45309</v>
      </c>
      <c r="C223">
        <v>51.950000762939403</v>
      </c>
      <c r="D223">
        <v>49.685558440862899</v>
      </c>
    </row>
    <row r="224" spans="1:4" x14ac:dyDescent="0.3">
      <c r="A224">
        <v>1210</v>
      </c>
      <c r="B224" s="194">
        <v>45310</v>
      </c>
      <c r="C224">
        <v>51.650001525878899</v>
      </c>
      <c r="D224">
        <v>51.812216086098502</v>
      </c>
    </row>
    <row r="225" spans="1:4" x14ac:dyDescent="0.3">
      <c r="A225">
        <v>1211</v>
      </c>
      <c r="B225" s="194">
        <v>45314</v>
      </c>
      <c r="C225">
        <v>51.099998474121001</v>
      </c>
      <c r="D225">
        <v>51.5850094273856</v>
      </c>
    </row>
    <row r="226" spans="1:4" x14ac:dyDescent="0.3">
      <c r="A226">
        <v>1212</v>
      </c>
      <c r="B226" s="194">
        <v>45315</v>
      </c>
      <c r="C226">
        <v>53.75</v>
      </c>
      <c r="D226">
        <v>51.035329270029003</v>
      </c>
    </row>
    <row r="227" spans="1:4" x14ac:dyDescent="0.3">
      <c r="A227">
        <v>1213</v>
      </c>
      <c r="B227" s="194">
        <v>45316</v>
      </c>
      <c r="C227">
        <v>53.400001525878899</v>
      </c>
      <c r="D227">
        <v>53.710577597565504</v>
      </c>
    </row>
    <row r="228" spans="1:4" x14ac:dyDescent="0.3">
      <c r="A228">
        <v>1214</v>
      </c>
      <c r="B228" s="194">
        <v>45320</v>
      </c>
      <c r="C228">
        <v>54</v>
      </c>
      <c r="D228">
        <v>53.245553263730798</v>
      </c>
    </row>
    <row r="229" spans="1:4" x14ac:dyDescent="0.3">
      <c r="A229">
        <v>1215</v>
      </c>
      <c r="B229" s="194">
        <v>45321</v>
      </c>
      <c r="C229">
        <v>53.75</v>
      </c>
      <c r="D229">
        <v>54.017991702856698</v>
      </c>
    </row>
    <row r="230" spans="1:4" x14ac:dyDescent="0.3">
      <c r="A230">
        <v>1216</v>
      </c>
      <c r="B230" s="194">
        <v>45322</v>
      </c>
      <c r="C230">
        <v>55.25</v>
      </c>
      <c r="D230">
        <v>53.617564298921501</v>
      </c>
    </row>
    <row r="231" spans="1:4" x14ac:dyDescent="0.3">
      <c r="A231">
        <v>1217</v>
      </c>
      <c r="B231" s="194">
        <v>45323</v>
      </c>
      <c r="C231">
        <v>56.450000762939403</v>
      </c>
      <c r="D231">
        <v>55.2709303338425</v>
      </c>
    </row>
    <row r="232" spans="1:4" x14ac:dyDescent="0.3">
      <c r="A232">
        <v>1218</v>
      </c>
      <c r="B232" s="194">
        <v>45324</v>
      </c>
      <c r="C232">
        <v>57.400001525878899</v>
      </c>
      <c r="D232">
        <v>56.271937400678802</v>
      </c>
    </row>
    <row r="233" spans="1:4" x14ac:dyDescent="0.3">
      <c r="A233">
        <v>1219</v>
      </c>
      <c r="B233" s="194">
        <v>45327</v>
      </c>
      <c r="C233">
        <v>60.049999237060497</v>
      </c>
      <c r="D233">
        <v>57.412359551577602</v>
      </c>
    </row>
    <row r="234" spans="1:4" x14ac:dyDescent="0.3">
      <c r="A234">
        <v>1220</v>
      </c>
      <c r="B234" s="194">
        <v>45328</v>
      </c>
      <c r="C234">
        <v>61.75</v>
      </c>
      <c r="D234">
        <v>60.0821462961663</v>
      </c>
    </row>
    <row r="235" spans="1:4" x14ac:dyDescent="0.3">
      <c r="A235">
        <v>1221</v>
      </c>
      <c r="B235" s="194">
        <v>45329</v>
      </c>
      <c r="C235">
        <v>66.900001525878906</v>
      </c>
      <c r="D235">
        <v>61.884374292754302</v>
      </c>
    </row>
    <row r="236" spans="1:4" x14ac:dyDescent="0.3">
      <c r="A236">
        <v>1222</v>
      </c>
      <c r="B236" s="194">
        <v>45330</v>
      </c>
      <c r="C236">
        <v>63.900001525878899</v>
      </c>
      <c r="D236">
        <v>67.0828972158059</v>
      </c>
    </row>
    <row r="237" spans="1:4" x14ac:dyDescent="0.3">
      <c r="A237">
        <v>1223</v>
      </c>
      <c r="B237" s="194">
        <v>45331</v>
      </c>
      <c r="C237">
        <v>61.549999237060497</v>
      </c>
      <c r="D237">
        <v>64.074990262800597</v>
      </c>
    </row>
    <row r="238" spans="1:4" x14ac:dyDescent="0.3">
      <c r="A238">
        <v>1224</v>
      </c>
      <c r="B238" s="194">
        <v>45334</v>
      </c>
      <c r="C238">
        <v>55.299999237060497</v>
      </c>
      <c r="D238">
        <v>61.585361672904497</v>
      </c>
    </row>
    <row r="239" spans="1:4" x14ac:dyDescent="0.3">
      <c r="A239">
        <v>1225</v>
      </c>
      <c r="B239" s="194">
        <v>45335</v>
      </c>
      <c r="C239">
        <v>58</v>
      </c>
      <c r="D239">
        <v>55.141311728875301</v>
      </c>
    </row>
    <row r="240" spans="1:4" x14ac:dyDescent="0.3">
      <c r="A240">
        <v>1226</v>
      </c>
      <c r="B240" s="194">
        <v>45336</v>
      </c>
      <c r="C240">
        <v>59.950000762939403</v>
      </c>
      <c r="D240">
        <v>58.198341800992402</v>
      </c>
    </row>
    <row r="241" spans="1:4" x14ac:dyDescent="0.3">
      <c r="A241">
        <v>1227</v>
      </c>
      <c r="B241" s="194">
        <v>45337</v>
      </c>
      <c r="C241">
        <v>62.25</v>
      </c>
      <c r="D241">
        <v>60.447684701375998</v>
      </c>
    </row>
    <row r="242" spans="1:4" x14ac:dyDescent="0.3">
      <c r="A242">
        <v>1228</v>
      </c>
      <c r="B242" s="194">
        <v>45338</v>
      </c>
      <c r="C242">
        <v>61.950000762939403</v>
      </c>
      <c r="D242">
        <v>62.761839080182902</v>
      </c>
    </row>
    <row r="243" spans="1:4" x14ac:dyDescent="0.3">
      <c r="A243">
        <v>1229</v>
      </c>
      <c r="B243" s="194">
        <v>45341</v>
      </c>
      <c r="C243">
        <v>61.950000762939403</v>
      </c>
      <c r="D243">
        <v>62.280183083902998</v>
      </c>
    </row>
    <row r="244" spans="1:4" x14ac:dyDescent="0.3">
      <c r="A244">
        <v>1230</v>
      </c>
      <c r="B244" s="194">
        <v>45342</v>
      </c>
      <c r="C244">
        <v>61</v>
      </c>
      <c r="D244">
        <v>62.055530114449901</v>
      </c>
    </row>
    <row r="245" spans="1:4" x14ac:dyDescent="0.3">
      <c r="A245">
        <v>1231</v>
      </c>
      <c r="B245" s="194">
        <v>45343</v>
      </c>
      <c r="C245">
        <v>60.400001525878899</v>
      </c>
      <c r="D245">
        <v>60.890053237007102</v>
      </c>
    </row>
    <row r="246" spans="1:4" x14ac:dyDescent="0.3">
      <c r="A246">
        <v>1232</v>
      </c>
      <c r="B246" s="194">
        <v>45344</v>
      </c>
      <c r="C246">
        <v>61.650001525878899</v>
      </c>
      <c r="D246">
        <v>60.148456269579597</v>
      </c>
    </row>
    <row r="247" spans="1:4" x14ac:dyDescent="0.3">
      <c r="A247">
        <v>1233</v>
      </c>
      <c r="B247" s="194">
        <v>45345</v>
      </c>
      <c r="C247">
        <v>61.049999237060497</v>
      </c>
      <c r="D247">
        <v>61.320108710564597</v>
      </c>
    </row>
    <row r="248" spans="1:4" x14ac:dyDescent="0.3">
      <c r="A248">
        <v>1234</v>
      </c>
      <c r="B248" s="194">
        <v>45348</v>
      </c>
      <c r="C248">
        <v>61.150001525878899</v>
      </c>
      <c r="D248">
        <v>60.713210148164698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97F54-2399-498E-81F9-B0486CA04FEF}">
  <dimension ref="A1:D248"/>
  <sheetViews>
    <sheetView topLeftCell="A215" workbookViewId="0">
      <selection activeCell="B2" sqref="B2:D248"/>
    </sheetView>
  </sheetViews>
  <sheetFormatPr defaultRowHeight="14.4" x14ac:dyDescent="0.3"/>
  <cols>
    <col min="1" max="1" width="5" bestFit="1" customWidth="1"/>
    <col min="2" max="2" width="10.33203125" bestFit="1" customWidth="1"/>
    <col min="3" max="4" width="12" bestFit="1" customWidth="1"/>
  </cols>
  <sheetData>
    <row r="1" spans="1:4" x14ac:dyDescent="0.3">
      <c r="B1" t="s">
        <v>74</v>
      </c>
      <c r="C1" t="s">
        <v>2426</v>
      </c>
      <c r="D1" t="s">
        <v>2427</v>
      </c>
    </row>
    <row r="2" spans="1:4" x14ac:dyDescent="0.3">
      <c r="A2">
        <v>988</v>
      </c>
      <c r="B2" s="194">
        <v>44980</v>
      </c>
      <c r="C2">
        <v>155.5</v>
      </c>
      <c r="D2">
        <v>157.10649863787501</v>
      </c>
    </row>
    <row r="3" spans="1:4" x14ac:dyDescent="0.3">
      <c r="A3">
        <v>989</v>
      </c>
      <c r="B3" s="194">
        <v>44981</v>
      </c>
      <c r="C3">
        <v>154.600006103515</v>
      </c>
      <c r="D3">
        <v>155.43346919403899</v>
      </c>
    </row>
    <row r="4" spans="1:4" x14ac:dyDescent="0.3">
      <c r="A4">
        <v>990</v>
      </c>
      <c r="B4" s="194">
        <v>44984</v>
      </c>
      <c r="C4">
        <v>159</v>
      </c>
      <c r="D4">
        <v>154.606015642817</v>
      </c>
    </row>
    <row r="5" spans="1:4" x14ac:dyDescent="0.3">
      <c r="A5">
        <v>991</v>
      </c>
      <c r="B5" s="194">
        <v>44985</v>
      </c>
      <c r="C5">
        <v>159</v>
      </c>
      <c r="D5">
        <v>159.16796569673201</v>
      </c>
    </row>
    <row r="6" spans="1:4" x14ac:dyDescent="0.3">
      <c r="A6">
        <v>992</v>
      </c>
      <c r="B6" s="194">
        <v>44986</v>
      </c>
      <c r="C6">
        <v>164.39999389648401</v>
      </c>
      <c r="D6">
        <v>158.891804425044</v>
      </c>
    </row>
    <row r="7" spans="1:4" x14ac:dyDescent="0.3">
      <c r="A7">
        <v>993</v>
      </c>
      <c r="B7" s="194">
        <v>44987</v>
      </c>
      <c r="C7">
        <v>164.64999389648401</v>
      </c>
      <c r="D7">
        <v>164.67342752721299</v>
      </c>
    </row>
    <row r="8" spans="1:4" x14ac:dyDescent="0.3">
      <c r="A8">
        <v>994</v>
      </c>
      <c r="B8" s="194">
        <v>44988</v>
      </c>
      <c r="C8">
        <v>172.89999389648401</v>
      </c>
      <c r="D8">
        <v>164.48303532373501</v>
      </c>
    </row>
    <row r="9" spans="1:4" x14ac:dyDescent="0.3">
      <c r="A9">
        <v>995</v>
      </c>
      <c r="B9" s="194">
        <v>44991</v>
      </c>
      <c r="C9">
        <v>173.100006103515</v>
      </c>
      <c r="D9">
        <v>173.286839658791</v>
      </c>
    </row>
    <row r="10" spans="1:4" x14ac:dyDescent="0.3">
      <c r="A10">
        <v>996</v>
      </c>
      <c r="B10" s="194">
        <v>44993</v>
      </c>
      <c r="C10">
        <v>174</v>
      </c>
      <c r="D10">
        <v>172.87356539702699</v>
      </c>
    </row>
    <row r="11" spans="1:4" x14ac:dyDescent="0.3">
      <c r="A11">
        <v>997</v>
      </c>
      <c r="B11" s="194">
        <v>44994</v>
      </c>
      <c r="C11">
        <v>171.55000305175699</v>
      </c>
      <c r="D11">
        <v>174.16187288122899</v>
      </c>
    </row>
    <row r="12" spans="1:4" x14ac:dyDescent="0.3">
      <c r="A12">
        <v>998</v>
      </c>
      <c r="B12" s="194">
        <v>44995</v>
      </c>
      <c r="C12">
        <v>167.80000305175699</v>
      </c>
      <c r="D12">
        <v>171.38162241692601</v>
      </c>
    </row>
    <row r="13" spans="1:4" x14ac:dyDescent="0.3">
      <c r="A13">
        <v>999</v>
      </c>
      <c r="B13" s="194">
        <v>44998</v>
      </c>
      <c r="C13">
        <v>163.89999389648401</v>
      </c>
      <c r="D13">
        <v>167.776411367734</v>
      </c>
    </row>
    <row r="14" spans="1:4" x14ac:dyDescent="0.3">
      <c r="A14">
        <v>1000</v>
      </c>
      <c r="B14" s="194">
        <v>44999</v>
      </c>
      <c r="C14">
        <v>162.39999389648401</v>
      </c>
      <c r="D14">
        <v>163.777592774792</v>
      </c>
    </row>
    <row r="15" spans="1:4" x14ac:dyDescent="0.3">
      <c r="A15">
        <v>1001</v>
      </c>
      <c r="B15" s="194">
        <v>45000</v>
      </c>
      <c r="C15">
        <v>159.19999694824199</v>
      </c>
      <c r="D15">
        <v>162.411116093473</v>
      </c>
    </row>
    <row r="16" spans="1:4" x14ac:dyDescent="0.3">
      <c r="A16">
        <v>1002</v>
      </c>
      <c r="B16" s="194">
        <v>45001</v>
      </c>
      <c r="C16">
        <v>159.75</v>
      </c>
      <c r="D16">
        <v>159.072018953509</v>
      </c>
    </row>
    <row r="17" spans="1:4" x14ac:dyDescent="0.3">
      <c r="A17">
        <v>1003</v>
      </c>
      <c r="B17" s="194">
        <v>45002</v>
      </c>
      <c r="C17">
        <v>160.05000305175699</v>
      </c>
      <c r="D17">
        <v>159.83933147323501</v>
      </c>
    </row>
    <row r="18" spans="1:4" x14ac:dyDescent="0.3">
      <c r="A18">
        <v>1004</v>
      </c>
      <c r="B18" s="194">
        <v>45005</v>
      </c>
      <c r="C18">
        <v>158.75</v>
      </c>
      <c r="D18">
        <v>160.01361496201201</v>
      </c>
    </row>
    <row r="19" spans="1:4" x14ac:dyDescent="0.3">
      <c r="A19">
        <v>1005</v>
      </c>
      <c r="B19" s="194">
        <v>45006</v>
      </c>
      <c r="C19">
        <v>163.05000305175699</v>
      </c>
      <c r="D19">
        <v>158.72007163244899</v>
      </c>
    </row>
    <row r="20" spans="1:4" x14ac:dyDescent="0.3">
      <c r="A20">
        <v>1006</v>
      </c>
      <c r="B20" s="194">
        <v>45007</v>
      </c>
      <c r="C20">
        <v>167.39999389648401</v>
      </c>
      <c r="D20">
        <v>163.22716612021699</v>
      </c>
    </row>
    <row r="21" spans="1:4" x14ac:dyDescent="0.3">
      <c r="A21">
        <v>1007</v>
      </c>
      <c r="B21" s="194">
        <v>45008</v>
      </c>
      <c r="C21">
        <v>162.69999694824199</v>
      </c>
      <c r="D21">
        <v>167.472351917418</v>
      </c>
    </row>
    <row r="22" spans="1:4" x14ac:dyDescent="0.3">
      <c r="A22">
        <v>1008</v>
      </c>
      <c r="B22" s="194">
        <v>45009</v>
      </c>
      <c r="C22">
        <v>159.80000305175699</v>
      </c>
      <c r="D22">
        <v>162.48014798553501</v>
      </c>
    </row>
    <row r="23" spans="1:4" x14ac:dyDescent="0.3">
      <c r="A23">
        <v>1009</v>
      </c>
      <c r="B23" s="194">
        <v>45012</v>
      </c>
      <c r="C23">
        <v>161.25</v>
      </c>
      <c r="D23">
        <v>159.809270689454</v>
      </c>
    </row>
    <row r="24" spans="1:4" x14ac:dyDescent="0.3">
      <c r="A24">
        <v>1010</v>
      </c>
      <c r="B24" s="194">
        <v>45013</v>
      </c>
      <c r="C24">
        <v>160.75</v>
      </c>
      <c r="D24">
        <v>161.30279447081401</v>
      </c>
    </row>
    <row r="25" spans="1:4" x14ac:dyDescent="0.3">
      <c r="A25">
        <v>1011</v>
      </c>
      <c r="B25" s="194">
        <v>45014</v>
      </c>
      <c r="C25">
        <v>164.44999694824199</v>
      </c>
      <c r="D25">
        <v>160.70061099557799</v>
      </c>
    </row>
    <row r="26" spans="1:4" x14ac:dyDescent="0.3">
      <c r="A26">
        <v>1012</v>
      </c>
      <c r="B26" s="194">
        <v>45016</v>
      </c>
      <c r="C26">
        <v>168.850006103515</v>
      </c>
      <c r="D26">
        <v>164.624505092986</v>
      </c>
    </row>
    <row r="27" spans="1:4" x14ac:dyDescent="0.3">
      <c r="A27">
        <v>1013</v>
      </c>
      <c r="B27" s="194">
        <v>45019</v>
      </c>
      <c r="C27">
        <v>169.19999694824199</v>
      </c>
      <c r="D27">
        <v>168.93182784202199</v>
      </c>
    </row>
    <row r="28" spans="1:4" x14ac:dyDescent="0.3">
      <c r="A28">
        <v>1014</v>
      </c>
      <c r="B28" s="194">
        <v>45021</v>
      </c>
      <c r="C28">
        <v>167</v>
      </c>
      <c r="D28">
        <v>169.168902963433</v>
      </c>
    </row>
    <row r="29" spans="1:4" x14ac:dyDescent="0.3">
      <c r="A29">
        <v>1015</v>
      </c>
      <c r="B29" s="194">
        <v>45022</v>
      </c>
      <c r="C29">
        <v>166.89999389648401</v>
      </c>
      <c r="D29">
        <v>166.92464415432701</v>
      </c>
    </row>
    <row r="30" spans="1:4" x14ac:dyDescent="0.3">
      <c r="A30">
        <v>1016</v>
      </c>
      <c r="B30" s="194">
        <v>45026</v>
      </c>
      <c r="C30">
        <v>166.19999694824199</v>
      </c>
      <c r="D30">
        <v>166.937521208334</v>
      </c>
    </row>
    <row r="31" spans="1:4" x14ac:dyDescent="0.3">
      <c r="A31">
        <v>1017</v>
      </c>
      <c r="B31" s="194">
        <v>45027</v>
      </c>
      <c r="C31">
        <v>170.850006103515</v>
      </c>
      <c r="D31">
        <v>166.149813962406</v>
      </c>
    </row>
    <row r="32" spans="1:4" x14ac:dyDescent="0.3">
      <c r="A32">
        <v>1018</v>
      </c>
      <c r="B32" s="194">
        <v>45028</v>
      </c>
      <c r="C32">
        <v>170.39999389648401</v>
      </c>
      <c r="D32">
        <v>171.07075766603299</v>
      </c>
    </row>
    <row r="33" spans="1:4" x14ac:dyDescent="0.3">
      <c r="A33">
        <v>1019</v>
      </c>
      <c r="B33" s="194">
        <v>45029</v>
      </c>
      <c r="C33">
        <v>171.39999389648401</v>
      </c>
      <c r="D33">
        <v>170.261098243128</v>
      </c>
    </row>
    <row r="34" spans="1:4" x14ac:dyDescent="0.3">
      <c r="A34">
        <v>1020</v>
      </c>
      <c r="B34" s="194">
        <v>45033</v>
      </c>
      <c r="C34">
        <v>176.350006103515</v>
      </c>
      <c r="D34">
        <v>171.515556868884</v>
      </c>
    </row>
    <row r="35" spans="1:4" x14ac:dyDescent="0.3">
      <c r="A35">
        <v>1021</v>
      </c>
      <c r="B35" s="194">
        <v>45034</v>
      </c>
      <c r="C35">
        <v>177.89999389648401</v>
      </c>
      <c r="D35">
        <v>176.486900235848</v>
      </c>
    </row>
    <row r="36" spans="1:4" x14ac:dyDescent="0.3">
      <c r="A36">
        <v>1022</v>
      </c>
      <c r="B36" s="194">
        <v>45035</v>
      </c>
      <c r="C36">
        <v>177.25</v>
      </c>
      <c r="D36">
        <v>177.88688258062001</v>
      </c>
    </row>
    <row r="37" spans="1:4" x14ac:dyDescent="0.3">
      <c r="A37">
        <v>1023</v>
      </c>
      <c r="B37" s="194">
        <v>45036</v>
      </c>
      <c r="C37">
        <v>177.75</v>
      </c>
      <c r="D37">
        <v>177.22958433882499</v>
      </c>
    </row>
    <row r="38" spans="1:4" x14ac:dyDescent="0.3">
      <c r="A38">
        <v>1024</v>
      </c>
      <c r="B38" s="194">
        <v>45037</v>
      </c>
      <c r="C38">
        <v>176.44999694824199</v>
      </c>
      <c r="D38">
        <v>177.78261184620499</v>
      </c>
    </row>
    <row r="39" spans="1:4" x14ac:dyDescent="0.3">
      <c r="A39">
        <v>1025</v>
      </c>
      <c r="B39" s="194">
        <v>45040</v>
      </c>
      <c r="C39">
        <v>180.19999694824199</v>
      </c>
      <c r="D39">
        <v>176.37671793274501</v>
      </c>
    </row>
    <row r="40" spans="1:4" x14ac:dyDescent="0.3">
      <c r="A40">
        <v>1026</v>
      </c>
      <c r="B40" s="194">
        <v>45041</v>
      </c>
      <c r="C40">
        <v>184.100006103515</v>
      </c>
      <c r="D40">
        <v>180.396841677043</v>
      </c>
    </row>
    <row r="41" spans="1:4" x14ac:dyDescent="0.3">
      <c r="A41">
        <v>1027</v>
      </c>
      <c r="B41" s="194">
        <v>45042</v>
      </c>
      <c r="C41">
        <v>183.55000305175699</v>
      </c>
      <c r="D41">
        <v>184.15679005625401</v>
      </c>
    </row>
    <row r="42" spans="1:4" x14ac:dyDescent="0.3">
      <c r="A42">
        <v>1028</v>
      </c>
      <c r="B42" s="194">
        <v>45043</v>
      </c>
      <c r="C42">
        <v>185.75</v>
      </c>
      <c r="D42">
        <v>183.49510134721501</v>
      </c>
    </row>
    <row r="43" spans="1:4" x14ac:dyDescent="0.3">
      <c r="A43">
        <v>1029</v>
      </c>
      <c r="B43" s="194">
        <v>45044</v>
      </c>
      <c r="C43">
        <v>187.75</v>
      </c>
      <c r="D43">
        <v>185.87486620600299</v>
      </c>
    </row>
    <row r="44" spans="1:4" x14ac:dyDescent="0.3">
      <c r="A44">
        <v>1030</v>
      </c>
      <c r="B44" s="194">
        <v>45048</v>
      </c>
      <c r="C44">
        <v>188.100006103515</v>
      </c>
      <c r="D44">
        <v>187.76663589730299</v>
      </c>
    </row>
    <row r="45" spans="1:4" x14ac:dyDescent="0.3">
      <c r="A45">
        <v>1031</v>
      </c>
      <c r="B45" s="194">
        <v>45049</v>
      </c>
      <c r="C45">
        <v>184.55000305175699</v>
      </c>
      <c r="D45">
        <v>188.10596692896701</v>
      </c>
    </row>
    <row r="46" spans="1:4" x14ac:dyDescent="0.3">
      <c r="A46">
        <v>1032</v>
      </c>
      <c r="B46" s="194">
        <v>45050</v>
      </c>
      <c r="C46">
        <v>185.19999694824199</v>
      </c>
      <c r="D46">
        <v>184.39152813032601</v>
      </c>
    </row>
    <row r="47" spans="1:4" x14ac:dyDescent="0.3">
      <c r="A47">
        <v>1033</v>
      </c>
      <c r="B47" s="194">
        <v>45051</v>
      </c>
      <c r="C47">
        <v>183.39999389648401</v>
      </c>
      <c r="D47">
        <v>185.31562759174901</v>
      </c>
    </row>
    <row r="48" spans="1:4" x14ac:dyDescent="0.3">
      <c r="A48">
        <v>1034</v>
      </c>
      <c r="B48" s="194">
        <v>45054</v>
      </c>
      <c r="C48">
        <v>183</v>
      </c>
      <c r="D48">
        <v>183.25971454269501</v>
      </c>
    </row>
    <row r="49" spans="1:4" x14ac:dyDescent="0.3">
      <c r="A49">
        <v>1035</v>
      </c>
      <c r="B49" s="194">
        <v>45055</v>
      </c>
      <c r="C49">
        <v>177.850006103515</v>
      </c>
      <c r="D49">
        <v>183.06064733291399</v>
      </c>
    </row>
    <row r="50" spans="1:4" x14ac:dyDescent="0.3">
      <c r="A50">
        <v>1036</v>
      </c>
      <c r="B50" s="194">
        <v>45056</v>
      </c>
      <c r="C50">
        <v>178.44999694824199</v>
      </c>
      <c r="D50">
        <v>177.59969156187401</v>
      </c>
    </row>
    <row r="51" spans="1:4" x14ac:dyDescent="0.3">
      <c r="A51">
        <v>1037</v>
      </c>
      <c r="B51" s="194">
        <v>45057</v>
      </c>
      <c r="C51">
        <v>178.5</v>
      </c>
      <c r="D51">
        <v>178.607656864604</v>
      </c>
    </row>
    <row r="52" spans="1:4" x14ac:dyDescent="0.3">
      <c r="A52">
        <v>1038</v>
      </c>
      <c r="B52" s="194">
        <v>45058</v>
      </c>
      <c r="C52">
        <v>178.75</v>
      </c>
      <c r="D52">
        <v>178.41815023010301</v>
      </c>
    </row>
    <row r="53" spans="1:4" x14ac:dyDescent="0.3">
      <c r="A53">
        <v>1039</v>
      </c>
      <c r="B53" s="194">
        <v>45061</v>
      </c>
      <c r="C53">
        <v>183.850006103515</v>
      </c>
      <c r="D53">
        <v>178.80382888416301</v>
      </c>
    </row>
    <row r="54" spans="1:4" x14ac:dyDescent="0.3">
      <c r="A54">
        <v>1040</v>
      </c>
      <c r="B54" s="194">
        <v>45062</v>
      </c>
      <c r="C54">
        <v>186.5</v>
      </c>
      <c r="D54">
        <v>184.03350128130401</v>
      </c>
    </row>
    <row r="55" spans="1:4" x14ac:dyDescent="0.3">
      <c r="A55">
        <v>1041</v>
      </c>
      <c r="B55" s="194">
        <v>45063</v>
      </c>
      <c r="C55">
        <v>185.89999389648401</v>
      </c>
      <c r="D55">
        <v>186.512555772848</v>
      </c>
    </row>
    <row r="56" spans="1:4" x14ac:dyDescent="0.3">
      <c r="A56">
        <v>1042</v>
      </c>
      <c r="B56" s="194">
        <v>45064</v>
      </c>
      <c r="C56">
        <v>180.350006103515</v>
      </c>
      <c r="D56">
        <v>185.867016947303</v>
      </c>
    </row>
    <row r="57" spans="1:4" x14ac:dyDescent="0.3">
      <c r="A57">
        <v>1043</v>
      </c>
      <c r="B57" s="194">
        <v>45065</v>
      </c>
      <c r="C57">
        <v>181.89999389648401</v>
      </c>
      <c r="D57">
        <v>180.12118283757201</v>
      </c>
    </row>
    <row r="58" spans="1:4" x14ac:dyDescent="0.3">
      <c r="A58">
        <v>1044</v>
      </c>
      <c r="B58" s="194">
        <v>45068</v>
      </c>
      <c r="C58">
        <v>181.05000305175699</v>
      </c>
      <c r="D58">
        <v>182.08748909923801</v>
      </c>
    </row>
    <row r="59" spans="1:4" x14ac:dyDescent="0.3">
      <c r="A59">
        <v>1045</v>
      </c>
      <c r="B59" s="194">
        <v>45069</v>
      </c>
      <c r="C59">
        <v>183.30000305175699</v>
      </c>
      <c r="D59">
        <v>180.913901334049</v>
      </c>
    </row>
    <row r="60" spans="1:4" x14ac:dyDescent="0.3">
      <c r="A60">
        <v>1046</v>
      </c>
      <c r="B60" s="194">
        <v>45070</v>
      </c>
      <c r="C60">
        <v>182.64999389648401</v>
      </c>
      <c r="D60">
        <v>183.46535463101401</v>
      </c>
    </row>
    <row r="61" spans="1:4" x14ac:dyDescent="0.3">
      <c r="A61">
        <v>1047</v>
      </c>
      <c r="B61" s="194">
        <v>45071</v>
      </c>
      <c r="C61">
        <v>181.80000305175699</v>
      </c>
      <c r="D61">
        <v>182.53654848069701</v>
      </c>
    </row>
    <row r="62" spans="1:4" x14ac:dyDescent="0.3">
      <c r="A62">
        <v>1048</v>
      </c>
      <c r="B62" s="194">
        <v>45072</v>
      </c>
      <c r="C62">
        <v>183.55000305175699</v>
      </c>
      <c r="D62">
        <v>181.82473975757301</v>
      </c>
    </row>
    <row r="63" spans="1:4" x14ac:dyDescent="0.3">
      <c r="A63">
        <v>1049</v>
      </c>
      <c r="B63" s="194">
        <v>45075</v>
      </c>
      <c r="C63">
        <v>183.75</v>
      </c>
      <c r="D63">
        <v>183.60922658707</v>
      </c>
    </row>
    <row r="64" spans="1:4" x14ac:dyDescent="0.3">
      <c r="A64">
        <v>1050</v>
      </c>
      <c r="B64" s="194">
        <v>45076</v>
      </c>
      <c r="C64">
        <v>183.64999389648401</v>
      </c>
      <c r="D64">
        <v>183.72654203968699</v>
      </c>
    </row>
    <row r="65" spans="1:4" x14ac:dyDescent="0.3">
      <c r="A65">
        <v>1051</v>
      </c>
      <c r="B65" s="194">
        <v>45077</v>
      </c>
      <c r="C65">
        <v>185</v>
      </c>
      <c r="D65">
        <v>183.658378058121</v>
      </c>
    </row>
    <row r="66" spans="1:4" x14ac:dyDescent="0.3">
      <c r="A66">
        <v>1052</v>
      </c>
      <c r="B66" s="194">
        <v>45078</v>
      </c>
      <c r="C66">
        <v>184.850006103515</v>
      </c>
      <c r="D66">
        <v>185.052593696119</v>
      </c>
    </row>
    <row r="67" spans="1:4" x14ac:dyDescent="0.3">
      <c r="A67">
        <v>1053</v>
      </c>
      <c r="B67" s="194">
        <v>45079</v>
      </c>
      <c r="C67">
        <v>186.75</v>
      </c>
      <c r="D67">
        <v>184.815434755453</v>
      </c>
    </row>
    <row r="68" spans="1:4" x14ac:dyDescent="0.3">
      <c r="A68">
        <v>1054</v>
      </c>
      <c r="B68" s="194">
        <v>45082</v>
      </c>
      <c r="C68">
        <v>185.64999389648401</v>
      </c>
      <c r="D68">
        <v>186.848516234589</v>
      </c>
    </row>
    <row r="69" spans="1:4" x14ac:dyDescent="0.3">
      <c r="A69">
        <v>1055</v>
      </c>
      <c r="B69" s="194">
        <v>45083</v>
      </c>
      <c r="C69">
        <v>185.30000305175699</v>
      </c>
      <c r="D69">
        <v>185.551474689006</v>
      </c>
    </row>
    <row r="70" spans="1:4" x14ac:dyDescent="0.3">
      <c r="A70">
        <v>1056</v>
      </c>
      <c r="B70" s="194">
        <v>45084</v>
      </c>
      <c r="C70">
        <v>187.39999389648401</v>
      </c>
      <c r="D70">
        <v>185.33830527754</v>
      </c>
    </row>
    <row r="71" spans="1:4" x14ac:dyDescent="0.3">
      <c r="A71">
        <v>1057</v>
      </c>
      <c r="B71" s="194">
        <v>45085</v>
      </c>
      <c r="C71">
        <v>187.44999694824199</v>
      </c>
      <c r="D71">
        <v>187.46672696909499</v>
      </c>
    </row>
    <row r="72" spans="1:4" x14ac:dyDescent="0.3">
      <c r="A72">
        <v>1058</v>
      </c>
      <c r="B72" s="194">
        <v>45086</v>
      </c>
      <c r="C72">
        <v>184.850006103515</v>
      </c>
      <c r="D72">
        <v>187.41590040914099</v>
      </c>
    </row>
    <row r="73" spans="1:4" x14ac:dyDescent="0.3">
      <c r="A73">
        <v>1059</v>
      </c>
      <c r="B73" s="194">
        <v>45089</v>
      </c>
      <c r="C73">
        <v>187</v>
      </c>
      <c r="D73">
        <v>184.75898258324199</v>
      </c>
    </row>
    <row r="74" spans="1:4" x14ac:dyDescent="0.3">
      <c r="A74">
        <v>1060</v>
      </c>
      <c r="B74" s="194">
        <v>45090</v>
      </c>
      <c r="C74">
        <v>187.25</v>
      </c>
      <c r="D74">
        <v>187.13824259794899</v>
      </c>
    </row>
    <row r="75" spans="1:4" x14ac:dyDescent="0.3">
      <c r="A75">
        <v>1061</v>
      </c>
      <c r="B75" s="194">
        <v>45091</v>
      </c>
      <c r="C75">
        <v>187.44999694824199</v>
      </c>
      <c r="D75">
        <v>187.18498140211</v>
      </c>
    </row>
    <row r="76" spans="1:4" x14ac:dyDescent="0.3">
      <c r="A76">
        <v>1062</v>
      </c>
      <c r="B76" s="194">
        <v>45092</v>
      </c>
      <c r="C76">
        <v>183.39999389648401</v>
      </c>
      <c r="D76">
        <v>187.49362575171199</v>
      </c>
    </row>
    <row r="77" spans="1:4" x14ac:dyDescent="0.3">
      <c r="A77">
        <v>1063</v>
      </c>
      <c r="B77" s="194">
        <v>45093</v>
      </c>
      <c r="C77">
        <v>188.100006103515</v>
      </c>
      <c r="D77">
        <v>183.21031923952401</v>
      </c>
    </row>
    <row r="78" spans="1:4" x14ac:dyDescent="0.3">
      <c r="A78">
        <v>1064</v>
      </c>
      <c r="B78" s="194">
        <v>45096</v>
      </c>
      <c r="C78">
        <v>193.75</v>
      </c>
      <c r="D78">
        <v>188.38047755435801</v>
      </c>
    </row>
    <row r="79" spans="1:4" x14ac:dyDescent="0.3">
      <c r="A79">
        <v>1065</v>
      </c>
      <c r="B79" s="194">
        <v>45097</v>
      </c>
      <c r="C79">
        <v>194.94999694824199</v>
      </c>
      <c r="D79">
        <v>193.825532855359</v>
      </c>
    </row>
    <row r="80" spans="1:4" x14ac:dyDescent="0.3">
      <c r="A80">
        <v>1066</v>
      </c>
      <c r="B80" s="194">
        <v>45098</v>
      </c>
      <c r="C80">
        <v>198.100006103515</v>
      </c>
      <c r="D80">
        <v>194.959136228766</v>
      </c>
    </row>
    <row r="81" spans="1:4" x14ac:dyDescent="0.3">
      <c r="A81">
        <v>1067</v>
      </c>
      <c r="B81" s="194">
        <v>45099</v>
      </c>
      <c r="C81">
        <v>193.30000305175699</v>
      </c>
      <c r="D81">
        <v>198.23038538241801</v>
      </c>
    </row>
    <row r="82" spans="1:4" x14ac:dyDescent="0.3">
      <c r="A82">
        <v>1068</v>
      </c>
      <c r="B82" s="194">
        <v>45100</v>
      </c>
      <c r="C82">
        <v>192.19999694824199</v>
      </c>
      <c r="D82">
        <v>193.03407017128501</v>
      </c>
    </row>
    <row r="83" spans="1:4" x14ac:dyDescent="0.3">
      <c r="A83">
        <v>1069</v>
      </c>
      <c r="B83" s="194">
        <v>45103</v>
      </c>
      <c r="C83">
        <v>190.75</v>
      </c>
      <c r="D83">
        <v>192.30356465635001</v>
      </c>
    </row>
    <row r="84" spans="1:4" x14ac:dyDescent="0.3">
      <c r="A84">
        <v>1070</v>
      </c>
      <c r="B84" s="194">
        <v>45104</v>
      </c>
      <c r="C84">
        <v>190.94999694824199</v>
      </c>
      <c r="D84">
        <v>190.634368284663</v>
      </c>
    </row>
    <row r="85" spans="1:4" x14ac:dyDescent="0.3">
      <c r="A85">
        <v>1071</v>
      </c>
      <c r="B85" s="194">
        <v>45105</v>
      </c>
      <c r="C85">
        <v>190</v>
      </c>
      <c r="D85">
        <v>191.021177518564</v>
      </c>
    </row>
    <row r="86" spans="1:4" x14ac:dyDescent="0.3">
      <c r="A86">
        <v>1072</v>
      </c>
      <c r="B86" s="194">
        <v>45107</v>
      </c>
      <c r="C86">
        <v>190.350006103515</v>
      </c>
      <c r="D86">
        <v>189.92258197996699</v>
      </c>
    </row>
    <row r="87" spans="1:4" x14ac:dyDescent="0.3">
      <c r="A87">
        <v>1073</v>
      </c>
      <c r="B87" s="194">
        <v>45110</v>
      </c>
      <c r="C87">
        <v>199.100006103515</v>
      </c>
      <c r="D87">
        <v>190.40616794076999</v>
      </c>
    </row>
    <row r="88" spans="1:4" x14ac:dyDescent="0.3">
      <c r="A88">
        <v>1074</v>
      </c>
      <c r="B88" s="194">
        <v>45111</v>
      </c>
      <c r="C88">
        <v>202.350006103515</v>
      </c>
      <c r="D88">
        <v>199.429736890443</v>
      </c>
    </row>
    <row r="89" spans="1:4" x14ac:dyDescent="0.3">
      <c r="A89">
        <v>1075</v>
      </c>
      <c r="B89" s="194">
        <v>45112</v>
      </c>
      <c r="C89">
        <v>205.19999694824199</v>
      </c>
      <c r="D89">
        <v>202.30028537318699</v>
      </c>
    </row>
    <row r="90" spans="1:4" x14ac:dyDescent="0.3">
      <c r="A90">
        <v>1076</v>
      </c>
      <c r="B90" s="194">
        <v>45113</v>
      </c>
      <c r="C90">
        <v>205.44999694824199</v>
      </c>
      <c r="D90">
        <v>205.35234760561801</v>
      </c>
    </row>
    <row r="91" spans="1:4" x14ac:dyDescent="0.3">
      <c r="A91">
        <v>1077</v>
      </c>
      <c r="B91" s="194">
        <v>45114</v>
      </c>
      <c r="C91">
        <v>209</v>
      </c>
      <c r="D91">
        <v>205.38005282412399</v>
      </c>
    </row>
    <row r="92" spans="1:4" x14ac:dyDescent="0.3">
      <c r="A92">
        <v>1078</v>
      </c>
      <c r="B92" s="194">
        <v>45117</v>
      </c>
      <c r="C92">
        <v>203.39999389648401</v>
      </c>
      <c r="D92">
        <v>209.19297899339699</v>
      </c>
    </row>
    <row r="93" spans="1:4" x14ac:dyDescent="0.3">
      <c r="A93">
        <v>1079</v>
      </c>
      <c r="B93" s="194">
        <v>45118</v>
      </c>
      <c r="C93">
        <v>204.850006103515</v>
      </c>
      <c r="D93">
        <v>203.06961764268399</v>
      </c>
    </row>
    <row r="94" spans="1:4" x14ac:dyDescent="0.3">
      <c r="A94">
        <v>1080</v>
      </c>
      <c r="B94" s="194">
        <v>45119</v>
      </c>
      <c r="C94">
        <v>204.69999694824199</v>
      </c>
      <c r="D94">
        <v>205.07086970736799</v>
      </c>
    </row>
    <row r="95" spans="1:4" x14ac:dyDescent="0.3">
      <c r="A95">
        <v>1081</v>
      </c>
      <c r="B95" s="194">
        <v>45120</v>
      </c>
      <c r="C95">
        <v>197</v>
      </c>
      <c r="D95">
        <v>204.58428828326001</v>
      </c>
    </row>
    <row r="96" spans="1:4" x14ac:dyDescent="0.3">
      <c r="A96">
        <v>1082</v>
      </c>
      <c r="B96" s="194">
        <v>45121</v>
      </c>
      <c r="C96">
        <v>198.39999389648401</v>
      </c>
      <c r="D96">
        <v>196.769263906916</v>
      </c>
    </row>
    <row r="97" spans="1:4" x14ac:dyDescent="0.3">
      <c r="A97">
        <v>1083</v>
      </c>
      <c r="B97" s="194">
        <v>45124</v>
      </c>
      <c r="C97">
        <v>201.5</v>
      </c>
      <c r="D97">
        <v>198.58037651270701</v>
      </c>
    </row>
    <row r="98" spans="1:4" x14ac:dyDescent="0.3">
      <c r="A98">
        <v>1084</v>
      </c>
      <c r="B98" s="194">
        <v>45125</v>
      </c>
      <c r="C98">
        <v>197.94999694824199</v>
      </c>
      <c r="D98">
        <v>201.51704931835201</v>
      </c>
    </row>
    <row r="99" spans="1:4" x14ac:dyDescent="0.3">
      <c r="A99">
        <v>1085</v>
      </c>
      <c r="B99" s="194">
        <v>45126</v>
      </c>
      <c r="C99">
        <v>200</v>
      </c>
      <c r="D99">
        <v>197.79580522263299</v>
      </c>
    </row>
    <row r="100" spans="1:4" x14ac:dyDescent="0.3">
      <c r="A100">
        <v>1086</v>
      </c>
      <c r="B100" s="194">
        <v>45127</v>
      </c>
      <c r="C100">
        <v>199.05000305175699</v>
      </c>
      <c r="D100">
        <v>200.17264685178799</v>
      </c>
    </row>
    <row r="101" spans="1:4" x14ac:dyDescent="0.3">
      <c r="A101">
        <v>1087</v>
      </c>
      <c r="B101" s="194">
        <v>45128</v>
      </c>
      <c r="C101">
        <v>196.600006103515</v>
      </c>
      <c r="D101">
        <v>198.90867662893601</v>
      </c>
    </row>
    <row r="102" spans="1:4" x14ac:dyDescent="0.3">
      <c r="A102">
        <v>1088</v>
      </c>
      <c r="B102" s="194">
        <v>45131</v>
      </c>
      <c r="C102">
        <v>198.350006103515</v>
      </c>
      <c r="D102">
        <v>196.59083735284</v>
      </c>
    </row>
    <row r="103" spans="1:4" x14ac:dyDescent="0.3">
      <c r="A103">
        <v>1089</v>
      </c>
      <c r="B103" s="194">
        <v>45132</v>
      </c>
      <c r="C103">
        <v>196.14999389648401</v>
      </c>
      <c r="D103">
        <v>198.42345225993901</v>
      </c>
    </row>
    <row r="104" spans="1:4" x14ac:dyDescent="0.3">
      <c r="A104">
        <v>1090</v>
      </c>
      <c r="B104" s="194">
        <v>45133</v>
      </c>
      <c r="C104">
        <v>197.75</v>
      </c>
      <c r="D104">
        <v>196.02019885751901</v>
      </c>
    </row>
    <row r="105" spans="1:4" x14ac:dyDescent="0.3">
      <c r="A105">
        <v>1091</v>
      </c>
      <c r="B105" s="194">
        <v>45134</v>
      </c>
      <c r="C105">
        <v>199.25</v>
      </c>
      <c r="D105">
        <v>197.89232190426699</v>
      </c>
    </row>
    <row r="106" spans="1:4" x14ac:dyDescent="0.3">
      <c r="A106">
        <v>1092</v>
      </c>
      <c r="B106" s="194">
        <v>45135</v>
      </c>
      <c r="C106">
        <v>201.100006103515</v>
      </c>
      <c r="D106">
        <v>199.21599406098699</v>
      </c>
    </row>
    <row r="107" spans="1:4" x14ac:dyDescent="0.3">
      <c r="A107">
        <v>1093</v>
      </c>
      <c r="B107" s="194">
        <v>45138</v>
      </c>
      <c r="C107">
        <v>202.19999694824199</v>
      </c>
      <c r="D107">
        <v>201.19238224019401</v>
      </c>
    </row>
    <row r="108" spans="1:4" x14ac:dyDescent="0.3">
      <c r="A108">
        <v>1094</v>
      </c>
      <c r="B108" s="194">
        <v>45139</v>
      </c>
      <c r="C108">
        <v>201.100006103515</v>
      </c>
      <c r="D108">
        <v>202.184126401035</v>
      </c>
    </row>
    <row r="109" spans="1:4" x14ac:dyDescent="0.3">
      <c r="A109">
        <v>1095</v>
      </c>
      <c r="B109" s="194">
        <v>45140</v>
      </c>
      <c r="C109">
        <v>194.75</v>
      </c>
      <c r="D109">
        <v>201.068127778281</v>
      </c>
    </row>
    <row r="110" spans="1:4" x14ac:dyDescent="0.3">
      <c r="A110">
        <v>1096</v>
      </c>
      <c r="B110" s="194">
        <v>45141</v>
      </c>
      <c r="C110">
        <v>193.30000305175699</v>
      </c>
      <c r="D110">
        <v>194.518495747678</v>
      </c>
    </row>
    <row r="111" spans="1:4" x14ac:dyDescent="0.3">
      <c r="A111">
        <v>1097</v>
      </c>
      <c r="B111" s="194">
        <v>45142</v>
      </c>
      <c r="C111">
        <v>191.350006103515</v>
      </c>
      <c r="D111">
        <v>193.38523070491499</v>
      </c>
    </row>
    <row r="112" spans="1:4" x14ac:dyDescent="0.3">
      <c r="A112">
        <v>1098</v>
      </c>
      <c r="B112" s="194">
        <v>45145</v>
      </c>
      <c r="C112">
        <v>189.39999389648401</v>
      </c>
      <c r="D112">
        <v>191.22054587630399</v>
      </c>
    </row>
    <row r="113" spans="1:4" x14ac:dyDescent="0.3">
      <c r="A113">
        <v>1099</v>
      </c>
      <c r="B113" s="194">
        <v>45146</v>
      </c>
      <c r="C113">
        <v>194.850006103515</v>
      </c>
      <c r="D113">
        <v>189.40067476250499</v>
      </c>
    </row>
    <row r="114" spans="1:4" x14ac:dyDescent="0.3">
      <c r="A114">
        <v>1100</v>
      </c>
      <c r="B114" s="194">
        <v>45147</v>
      </c>
      <c r="C114">
        <v>194.05000305175699</v>
      </c>
      <c r="D114">
        <v>195.06113622835801</v>
      </c>
    </row>
    <row r="115" spans="1:4" x14ac:dyDescent="0.3">
      <c r="A115">
        <v>1101</v>
      </c>
      <c r="B115" s="194">
        <v>45148</v>
      </c>
      <c r="C115">
        <v>191.89999389648401</v>
      </c>
      <c r="D115">
        <v>193.885567759293</v>
      </c>
    </row>
    <row r="116" spans="1:4" x14ac:dyDescent="0.3">
      <c r="A116">
        <v>1102</v>
      </c>
      <c r="B116" s="194">
        <v>45149</v>
      </c>
      <c r="C116">
        <v>192.64999389648401</v>
      </c>
      <c r="D116">
        <v>191.92220025882801</v>
      </c>
    </row>
    <row r="117" spans="1:4" x14ac:dyDescent="0.3">
      <c r="A117">
        <v>1103</v>
      </c>
      <c r="B117" s="194">
        <v>45152</v>
      </c>
      <c r="C117">
        <v>188.75</v>
      </c>
      <c r="D117">
        <v>192.66503314719699</v>
      </c>
    </row>
    <row r="118" spans="1:4" x14ac:dyDescent="0.3">
      <c r="A118">
        <v>1104</v>
      </c>
      <c r="B118" s="194">
        <v>45154</v>
      </c>
      <c r="C118">
        <v>186.75</v>
      </c>
      <c r="D118">
        <v>188.588235861497</v>
      </c>
    </row>
    <row r="119" spans="1:4" x14ac:dyDescent="0.3">
      <c r="A119">
        <v>1105</v>
      </c>
      <c r="B119" s="194">
        <v>45155</v>
      </c>
      <c r="C119">
        <v>189.89999389648401</v>
      </c>
      <c r="D119">
        <v>186.77775006756599</v>
      </c>
    </row>
    <row r="120" spans="1:4" x14ac:dyDescent="0.3">
      <c r="A120">
        <v>1106</v>
      </c>
      <c r="B120" s="194">
        <v>45156</v>
      </c>
      <c r="C120">
        <v>191.69999694824199</v>
      </c>
      <c r="D120">
        <v>190.008196029988</v>
      </c>
    </row>
    <row r="121" spans="1:4" x14ac:dyDescent="0.3">
      <c r="A121">
        <v>1107</v>
      </c>
      <c r="B121" s="194">
        <v>45159</v>
      </c>
      <c r="C121">
        <v>190.89999389648401</v>
      </c>
      <c r="D121">
        <v>191.70186796563701</v>
      </c>
    </row>
    <row r="122" spans="1:4" x14ac:dyDescent="0.3">
      <c r="A122">
        <v>1108</v>
      </c>
      <c r="B122" s="194">
        <v>45160</v>
      </c>
      <c r="C122">
        <v>190.25</v>
      </c>
      <c r="D122">
        <v>190.866289547809</v>
      </c>
    </row>
    <row r="123" spans="1:4" x14ac:dyDescent="0.3">
      <c r="A123">
        <v>1109</v>
      </c>
      <c r="B123" s="194">
        <v>45161</v>
      </c>
      <c r="C123">
        <v>193.350006103515</v>
      </c>
      <c r="D123">
        <v>190.24545010251401</v>
      </c>
    </row>
    <row r="124" spans="1:4" x14ac:dyDescent="0.3">
      <c r="A124">
        <v>1110</v>
      </c>
      <c r="B124" s="194">
        <v>45162</v>
      </c>
      <c r="C124">
        <v>191.850006103515</v>
      </c>
      <c r="D124">
        <v>193.47923546298301</v>
      </c>
    </row>
    <row r="125" spans="1:4" x14ac:dyDescent="0.3">
      <c r="A125">
        <v>1111</v>
      </c>
      <c r="B125" s="194">
        <v>45163</v>
      </c>
      <c r="C125">
        <v>189.75</v>
      </c>
      <c r="D125">
        <v>191.70648056488901</v>
      </c>
    </row>
    <row r="126" spans="1:4" x14ac:dyDescent="0.3">
      <c r="A126">
        <v>1112</v>
      </c>
      <c r="B126" s="194">
        <v>45166</v>
      </c>
      <c r="C126">
        <v>190.14999389648401</v>
      </c>
      <c r="D126">
        <v>189.75937275363799</v>
      </c>
    </row>
    <row r="127" spans="1:4" x14ac:dyDescent="0.3">
      <c r="A127">
        <v>1113</v>
      </c>
      <c r="B127" s="194">
        <v>45167</v>
      </c>
      <c r="C127">
        <v>191.14999389648401</v>
      </c>
      <c r="D127">
        <v>190.159958723589</v>
      </c>
    </row>
    <row r="128" spans="1:4" x14ac:dyDescent="0.3">
      <c r="A128">
        <v>1114</v>
      </c>
      <c r="B128" s="194">
        <v>45168</v>
      </c>
      <c r="C128">
        <v>191.64999389648401</v>
      </c>
      <c r="D128">
        <v>191.184018258348</v>
      </c>
    </row>
    <row r="129" spans="1:4" x14ac:dyDescent="0.3">
      <c r="A129">
        <v>1115</v>
      </c>
      <c r="B129" s="194">
        <v>45169</v>
      </c>
      <c r="C129">
        <v>187.14999389648401</v>
      </c>
      <c r="D129">
        <v>191.64822574177799</v>
      </c>
    </row>
    <row r="130" spans="1:4" x14ac:dyDescent="0.3">
      <c r="A130">
        <v>1116</v>
      </c>
      <c r="B130" s="194">
        <v>45170</v>
      </c>
      <c r="C130">
        <v>190.600006103515</v>
      </c>
      <c r="D130">
        <v>186.96903601401601</v>
      </c>
    </row>
    <row r="131" spans="1:4" x14ac:dyDescent="0.3">
      <c r="A131">
        <v>1117</v>
      </c>
      <c r="B131" s="194">
        <v>45173</v>
      </c>
      <c r="C131">
        <v>195.44999694824199</v>
      </c>
      <c r="D131">
        <v>190.84933021070799</v>
      </c>
    </row>
    <row r="132" spans="1:4" x14ac:dyDescent="0.3">
      <c r="A132">
        <v>1118</v>
      </c>
      <c r="B132" s="194">
        <v>45174</v>
      </c>
      <c r="C132">
        <v>195.80000305175699</v>
      </c>
      <c r="D132">
        <v>195.475091318316</v>
      </c>
    </row>
    <row r="133" spans="1:4" x14ac:dyDescent="0.3">
      <c r="A133">
        <v>1119</v>
      </c>
      <c r="B133" s="194">
        <v>45175</v>
      </c>
      <c r="C133">
        <v>195</v>
      </c>
      <c r="D133">
        <v>195.79750669801601</v>
      </c>
    </row>
    <row r="134" spans="1:4" x14ac:dyDescent="0.3">
      <c r="A134">
        <v>1120</v>
      </c>
      <c r="B134" s="194">
        <v>45176</v>
      </c>
      <c r="C134">
        <v>196.25</v>
      </c>
      <c r="D134">
        <v>194.96879119914001</v>
      </c>
    </row>
    <row r="135" spans="1:4" x14ac:dyDescent="0.3">
      <c r="A135">
        <v>1121</v>
      </c>
      <c r="B135" s="194">
        <v>45177</v>
      </c>
      <c r="C135">
        <v>197.80000305175699</v>
      </c>
      <c r="D135">
        <v>196.32235309038501</v>
      </c>
    </row>
    <row r="136" spans="1:4" x14ac:dyDescent="0.3">
      <c r="A136">
        <v>1122</v>
      </c>
      <c r="B136" s="194">
        <v>45180</v>
      </c>
      <c r="C136">
        <v>202.80000305175699</v>
      </c>
      <c r="D136">
        <v>197.81679368849501</v>
      </c>
    </row>
    <row r="137" spans="1:4" x14ac:dyDescent="0.3">
      <c r="A137">
        <v>1123</v>
      </c>
      <c r="B137" s="194">
        <v>45181</v>
      </c>
      <c r="C137">
        <v>199.94999694824199</v>
      </c>
      <c r="D137">
        <v>202.99978794070699</v>
      </c>
    </row>
    <row r="138" spans="1:4" x14ac:dyDescent="0.3">
      <c r="A138">
        <v>1124</v>
      </c>
      <c r="B138" s="194">
        <v>45182</v>
      </c>
      <c r="C138">
        <v>208.64999389648401</v>
      </c>
      <c r="D138">
        <v>199.706628463908</v>
      </c>
    </row>
    <row r="139" spans="1:4" x14ac:dyDescent="0.3">
      <c r="A139">
        <v>1125</v>
      </c>
      <c r="B139" s="194">
        <v>45183</v>
      </c>
      <c r="C139">
        <v>211.89999389648401</v>
      </c>
      <c r="D139">
        <v>209.114705095071</v>
      </c>
    </row>
    <row r="140" spans="1:4" x14ac:dyDescent="0.3">
      <c r="A140">
        <v>1126</v>
      </c>
      <c r="B140" s="194">
        <v>45184</v>
      </c>
      <c r="C140">
        <v>210.80000305175699</v>
      </c>
      <c r="D140">
        <v>211.70710183313599</v>
      </c>
    </row>
    <row r="141" spans="1:4" x14ac:dyDescent="0.3">
      <c r="A141">
        <v>1127</v>
      </c>
      <c r="B141" s="194">
        <v>45187</v>
      </c>
      <c r="C141">
        <v>217.350006103515</v>
      </c>
      <c r="D141">
        <v>210.88608711578701</v>
      </c>
    </row>
    <row r="142" spans="1:4" x14ac:dyDescent="0.3">
      <c r="A142">
        <v>1128</v>
      </c>
      <c r="B142" s="194">
        <v>45189</v>
      </c>
      <c r="C142">
        <v>213.44999694824199</v>
      </c>
      <c r="D142">
        <v>217.51749804913501</v>
      </c>
    </row>
    <row r="143" spans="1:4" x14ac:dyDescent="0.3">
      <c r="A143">
        <v>1129</v>
      </c>
      <c r="B143" s="194">
        <v>45190</v>
      </c>
      <c r="C143">
        <v>207.14999389648401</v>
      </c>
      <c r="D143">
        <v>213.21615773339801</v>
      </c>
    </row>
    <row r="144" spans="1:4" x14ac:dyDescent="0.3">
      <c r="A144">
        <v>1130</v>
      </c>
      <c r="B144" s="194">
        <v>45191</v>
      </c>
      <c r="C144">
        <v>215.350006103515</v>
      </c>
      <c r="D144">
        <v>207.09357330859601</v>
      </c>
    </row>
    <row r="145" spans="1:4" x14ac:dyDescent="0.3">
      <c r="A145">
        <v>1131</v>
      </c>
      <c r="B145" s="194">
        <v>45194</v>
      </c>
      <c r="C145">
        <v>217.39999389648401</v>
      </c>
      <c r="D145">
        <v>215.71189314774099</v>
      </c>
    </row>
    <row r="146" spans="1:4" x14ac:dyDescent="0.3">
      <c r="A146">
        <v>1132</v>
      </c>
      <c r="B146" s="194">
        <v>45195</v>
      </c>
      <c r="C146">
        <v>213.64999389648401</v>
      </c>
      <c r="D146">
        <v>217.21996765669101</v>
      </c>
    </row>
    <row r="147" spans="1:4" x14ac:dyDescent="0.3">
      <c r="A147">
        <v>1133</v>
      </c>
      <c r="B147" s="194">
        <v>45196</v>
      </c>
      <c r="C147">
        <v>214.850006103515</v>
      </c>
      <c r="D147">
        <v>213.62604614363599</v>
      </c>
    </row>
    <row r="148" spans="1:4" x14ac:dyDescent="0.3">
      <c r="A148">
        <v>1134</v>
      </c>
      <c r="B148" s="194">
        <v>45197</v>
      </c>
      <c r="C148">
        <v>210.64999389648401</v>
      </c>
      <c r="D148">
        <v>214.915096095976</v>
      </c>
    </row>
    <row r="149" spans="1:4" x14ac:dyDescent="0.3">
      <c r="A149">
        <v>1135</v>
      </c>
      <c r="B149" s="194">
        <v>45198</v>
      </c>
      <c r="C149">
        <v>213.94999694824199</v>
      </c>
      <c r="D149">
        <v>210.43813453801801</v>
      </c>
    </row>
    <row r="150" spans="1:4" x14ac:dyDescent="0.3">
      <c r="A150">
        <v>1136</v>
      </c>
      <c r="B150" s="194">
        <v>45202</v>
      </c>
      <c r="C150">
        <v>217.850006103515</v>
      </c>
      <c r="D150">
        <v>214.22398299921699</v>
      </c>
    </row>
    <row r="151" spans="1:4" x14ac:dyDescent="0.3">
      <c r="A151">
        <v>1137</v>
      </c>
      <c r="B151" s="194">
        <v>45203</v>
      </c>
      <c r="C151">
        <v>212.39999389648401</v>
      </c>
      <c r="D151">
        <v>217.79724317725001</v>
      </c>
    </row>
    <row r="152" spans="1:4" x14ac:dyDescent="0.3">
      <c r="A152">
        <v>1138</v>
      </c>
      <c r="B152" s="194">
        <v>45204</v>
      </c>
      <c r="C152">
        <v>212.55000305175699</v>
      </c>
      <c r="D152">
        <v>212.22053689779099</v>
      </c>
    </row>
    <row r="153" spans="1:4" x14ac:dyDescent="0.3">
      <c r="A153">
        <v>1139</v>
      </c>
      <c r="B153" s="194">
        <v>45205</v>
      </c>
      <c r="C153">
        <v>215.30000305175699</v>
      </c>
      <c r="D153">
        <v>212.68781598261401</v>
      </c>
    </row>
    <row r="154" spans="1:4" x14ac:dyDescent="0.3">
      <c r="A154">
        <v>1140</v>
      </c>
      <c r="B154" s="194">
        <v>45208</v>
      </c>
      <c r="C154">
        <v>211.75</v>
      </c>
      <c r="D154">
        <v>215.30948366108501</v>
      </c>
    </row>
    <row r="155" spans="1:4" x14ac:dyDescent="0.3">
      <c r="A155">
        <v>1141</v>
      </c>
      <c r="B155" s="194">
        <v>45209</v>
      </c>
      <c r="C155">
        <v>214.30000305175699</v>
      </c>
      <c r="D155">
        <v>211.59852757637501</v>
      </c>
    </row>
    <row r="156" spans="1:4" x14ac:dyDescent="0.3">
      <c r="A156">
        <v>1142</v>
      </c>
      <c r="B156" s="194">
        <v>45210</v>
      </c>
      <c r="C156">
        <v>207.19999694824199</v>
      </c>
      <c r="D156">
        <v>214.51195980299801</v>
      </c>
    </row>
    <row r="157" spans="1:4" x14ac:dyDescent="0.3">
      <c r="A157">
        <v>1143</v>
      </c>
      <c r="B157" s="194">
        <v>45211</v>
      </c>
      <c r="C157">
        <v>207.75</v>
      </c>
      <c r="D157">
        <v>206.78763322261401</v>
      </c>
    </row>
    <row r="158" spans="1:4" x14ac:dyDescent="0.3">
      <c r="A158">
        <v>1144</v>
      </c>
      <c r="B158" s="194">
        <v>45212</v>
      </c>
      <c r="C158">
        <v>203.5</v>
      </c>
      <c r="D158">
        <v>208.07478197997699</v>
      </c>
    </row>
    <row r="159" spans="1:4" x14ac:dyDescent="0.3">
      <c r="A159">
        <v>1145</v>
      </c>
      <c r="B159" s="194">
        <v>45215</v>
      </c>
      <c r="C159">
        <v>205.80000305175699</v>
      </c>
      <c r="D159">
        <v>203.12661810265601</v>
      </c>
    </row>
    <row r="160" spans="1:4" x14ac:dyDescent="0.3">
      <c r="A160">
        <v>1146</v>
      </c>
      <c r="B160" s="194">
        <v>45216</v>
      </c>
      <c r="C160">
        <v>207.350006103515</v>
      </c>
      <c r="D160">
        <v>206.14043047685999</v>
      </c>
    </row>
    <row r="161" spans="1:4" x14ac:dyDescent="0.3">
      <c r="A161">
        <v>1147</v>
      </c>
      <c r="B161" s="194">
        <v>45217</v>
      </c>
      <c r="C161">
        <v>203.64999389648401</v>
      </c>
      <c r="D161">
        <v>207.13984975774</v>
      </c>
    </row>
    <row r="162" spans="1:4" x14ac:dyDescent="0.3">
      <c r="A162">
        <v>1148</v>
      </c>
      <c r="B162" s="194">
        <v>45218</v>
      </c>
      <c r="C162">
        <v>205.14999389648401</v>
      </c>
      <c r="D162">
        <v>203.701561268615</v>
      </c>
    </row>
    <row r="163" spans="1:4" x14ac:dyDescent="0.3">
      <c r="A163">
        <v>1149</v>
      </c>
      <c r="B163" s="194">
        <v>45219</v>
      </c>
      <c r="C163">
        <v>202.30000305175699</v>
      </c>
      <c r="D163">
        <v>205.15325837558601</v>
      </c>
    </row>
    <row r="164" spans="1:4" x14ac:dyDescent="0.3">
      <c r="A164">
        <v>1150</v>
      </c>
      <c r="B164" s="194">
        <v>45222</v>
      </c>
      <c r="C164">
        <v>195.19999694824199</v>
      </c>
      <c r="D164">
        <v>202.21570196813599</v>
      </c>
    </row>
    <row r="165" spans="1:4" x14ac:dyDescent="0.3">
      <c r="A165">
        <v>1151</v>
      </c>
      <c r="B165" s="194">
        <v>45224</v>
      </c>
      <c r="C165">
        <v>194.80000305175699</v>
      </c>
      <c r="D165">
        <v>195.03608562675799</v>
      </c>
    </row>
    <row r="166" spans="1:4" x14ac:dyDescent="0.3">
      <c r="A166">
        <v>1152</v>
      </c>
      <c r="B166" s="194">
        <v>45225</v>
      </c>
      <c r="C166">
        <v>189.14999389648401</v>
      </c>
      <c r="D166">
        <v>194.90998697089299</v>
      </c>
    </row>
    <row r="167" spans="1:4" x14ac:dyDescent="0.3">
      <c r="A167">
        <v>1153</v>
      </c>
      <c r="B167" s="194">
        <v>45226</v>
      </c>
      <c r="C167">
        <v>196.850006103515</v>
      </c>
      <c r="D167">
        <v>188.87336303622001</v>
      </c>
    </row>
    <row r="168" spans="1:4" x14ac:dyDescent="0.3">
      <c r="A168">
        <v>1154</v>
      </c>
      <c r="B168" s="194">
        <v>45229</v>
      </c>
      <c r="C168">
        <v>198.25</v>
      </c>
      <c r="D168">
        <v>197.27857175969001</v>
      </c>
    </row>
    <row r="169" spans="1:4" x14ac:dyDescent="0.3">
      <c r="A169">
        <v>1155</v>
      </c>
      <c r="B169" s="194">
        <v>45230</v>
      </c>
      <c r="C169">
        <v>196.19999694824199</v>
      </c>
      <c r="D169">
        <v>197.96693087719001</v>
      </c>
    </row>
    <row r="170" spans="1:4" x14ac:dyDescent="0.3">
      <c r="A170">
        <v>1156</v>
      </c>
      <c r="B170" s="194">
        <v>45231</v>
      </c>
      <c r="C170">
        <v>195.5</v>
      </c>
      <c r="D170">
        <v>196.35279068610799</v>
      </c>
    </row>
    <row r="171" spans="1:4" x14ac:dyDescent="0.3">
      <c r="A171">
        <v>1157</v>
      </c>
      <c r="B171" s="194">
        <v>45232</v>
      </c>
      <c r="C171">
        <v>199.89999389648401</v>
      </c>
      <c r="D171">
        <v>195.36475045062801</v>
      </c>
    </row>
    <row r="172" spans="1:4" x14ac:dyDescent="0.3">
      <c r="A172">
        <v>1158</v>
      </c>
      <c r="B172" s="194">
        <v>45233</v>
      </c>
      <c r="C172">
        <v>203.80000305175699</v>
      </c>
      <c r="D172">
        <v>200.13263491591101</v>
      </c>
    </row>
    <row r="173" spans="1:4" x14ac:dyDescent="0.3">
      <c r="A173">
        <v>1159</v>
      </c>
      <c r="B173" s="194">
        <v>45236</v>
      </c>
      <c r="C173">
        <v>195.600006103515</v>
      </c>
      <c r="D173">
        <v>203.748794367036</v>
      </c>
    </row>
    <row r="174" spans="1:4" x14ac:dyDescent="0.3">
      <c r="A174">
        <v>1160</v>
      </c>
      <c r="B174" s="194">
        <v>45237</v>
      </c>
      <c r="C174">
        <v>191.25</v>
      </c>
      <c r="D174">
        <v>195.38403070591599</v>
      </c>
    </row>
    <row r="175" spans="1:4" x14ac:dyDescent="0.3">
      <c r="A175">
        <v>1161</v>
      </c>
      <c r="B175" s="194">
        <v>45238</v>
      </c>
      <c r="C175">
        <v>192.5</v>
      </c>
      <c r="D175">
        <v>191.279230364337</v>
      </c>
    </row>
    <row r="176" spans="1:4" x14ac:dyDescent="0.3">
      <c r="A176">
        <v>1162</v>
      </c>
      <c r="B176" s="194">
        <v>45239</v>
      </c>
      <c r="C176">
        <v>193</v>
      </c>
      <c r="D176">
        <v>192.52218777342401</v>
      </c>
    </row>
    <row r="177" spans="1:4" x14ac:dyDescent="0.3">
      <c r="A177">
        <v>1163</v>
      </c>
      <c r="B177" s="194">
        <v>45240</v>
      </c>
      <c r="C177">
        <v>194.850006103515</v>
      </c>
      <c r="D177">
        <v>193.002069926145</v>
      </c>
    </row>
    <row r="178" spans="1:4" x14ac:dyDescent="0.3">
      <c r="A178">
        <v>1164</v>
      </c>
      <c r="B178" s="194">
        <v>45243</v>
      </c>
      <c r="C178">
        <v>196.69999694824199</v>
      </c>
      <c r="D178">
        <v>194.91517540785799</v>
      </c>
    </row>
    <row r="179" spans="1:4" x14ac:dyDescent="0.3">
      <c r="A179">
        <v>1165</v>
      </c>
      <c r="B179" s="194">
        <v>45245</v>
      </c>
      <c r="C179">
        <v>197.69999694824199</v>
      </c>
      <c r="D179">
        <v>196.71858135436099</v>
      </c>
    </row>
    <row r="180" spans="1:4" x14ac:dyDescent="0.3">
      <c r="A180">
        <v>1166</v>
      </c>
      <c r="B180" s="194">
        <v>45246</v>
      </c>
      <c r="C180">
        <v>198.350006103515</v>
      </c>
      <c r="D180">
        <v>197.72286650431801</v>
      </c>
    </row>
    <row r="181" spans="1:4" x14ac:dyDescent="0.3">
      <c r="A181">
        <v>1167</v>
      </c>
      <c r="B181" s="194">
        <v>45247</v>
      </c>
      <c r="C181">
        <v>196.80000305175699</v>
      </c>
      <c r="D181">
        <v>198.355746319898</v>
      </c>
    </row>
    <row r="182" spans="1:4" x14ac:dyDescent="0.3">
      <c r="A182">
        <v>1168</v>
      </c>
      <c r="B182" s="194">
        <v>45250</v>
      </c>
      <c r="C182">
        <v>197.64999389648401</v>
      </c>
      <c r="D182">
        <v>196.738929556443</v>
      </c>
    </row>
    <row r="183" spans="1:4" x14ac:dyDescent="0.3">
      <c r="A183">
        <v>1169</v>
      </c>
      <c r="B183" s="194">
        <v>45251</v>
      </c>
      <c r="C183">
        <v>195.75</v>
      </c>
      <c r="D183">
        <v>197.72604153357599</v>
      </c>
    </row>
    <row r="184" spans="1:4" x14ac:dyDescent="0.3">
      <c r="A184">
        <v>1170</v>
      </c>
      <c r="B184" s="194">
        <v>45252</v>
      </c>
      <c r="C184">
        <v>194.64999389648401</v>
      </c>
      <c r="D184">
        <v>195.62545036255901</v>
      </c>
    </row>
    <row r="185" spans="1:4" x14ac:dyDescent="0.3">
      <c r="A185">
        <v>1171</v>
      </c>
      <c r="B185" s="194">
        <v>45253</v>
      </c>
      <c r="C185">
        <v>194.350006103515</v>
      </c>
      <c r="D185">
        <v>194.70388887706301</v>
      </c>
    </row>
    <row r="186" spans="1:4" x14ac:dyDescent="0.3">
      <c r="A186">
        <v>1172</v>
      </c>
      <c r="B186" s="194">
        <v>45254</v>
      </c>
      <c r="C186">
        <v>193.100006103515</v>
      </c>
      <c r="D186">
        <v>194.29883558028399</v>
      </c>
    </row>
    <row r="187" spans="1:4" x14ac:dyDescent="0.3">
      <c r="A187">
        <v>1173</v>
      </c>
      <c r="B187" s="194">
        <v>45258</v>
      </c>
      <c r="C187">
        <v>196.55000305175699</v>
      </c>
      <c r="D187">
        <v>193.09496283772299</v>
      </c>
    </row>
    <row r="188" spans="1:4" x14ac:dyDescent="0.3">
      <c r="A188">
        <v>1174</v>
      </c>
      <c r="B188" s="194">
        <v>45259</v>
      </c>
      <c r="C188">
        <v>197.39999389648401</v>
      </c>
      <c r="D188">
        <v>196.67704601394101</v>
      </c>
    </row>
    <row r="189" spans="1:4" x14ac:dyDescent="0.3">
      <c r="A189">
        <v>1175</v>
      </c>
      <c r="B189" s="194">
        <v>45260</v>
      </c>
      <c r="C189">
        <v>197.100006103515</v>
      </c>
      <c r="D189">
        <v>197.333490748613</v>
      </c>
    </row>
    <row r="190" spans="1:4" x14ac:dyDescent="0.3">
      <c r="A190">
        <v>1176</v>
      </c>
      <c r="B190" s="194">
        <v>45261</v>
      </c>
      <c r="C190">
        <v>201.850006103515</v>
      </c>
      <c r="D190">
        <v>197.13862239896301</v>
      </c>
    </row>
    <row r="191" spans="1:4" x14ac:dyDescent="0.3">
      <c r="A191">
        <v>1177</v>
      </c>
      <c r="B191" s="194">
        <v>45264</v>
      </c>
      <c r="C191">
        <v>209.05000305175699</v>
      </c>
      <c r="D191">
        <v>201.99203154943601</v>
      </c>
    </row>
    <row r="192" spans="1:4" x14ac:dyDescent="0.3">
      <c r="A192">
        <v>1178</v>
      </c>
      <c r="B192" s="194">
        <v>45265</v>
      </c>
      <c r="C192">
        <v>210.850006103515</v>
      </c>
      <c r="D192">
        <v>209.21269741182201</v>
      </c>
    </row>
    <row r="193" spans="1:4" x14ac:dyDescent="0.3">
      <c r="A193">
        <v>1179</v>
      </c>
      <c r="B193" s="194">
        <v>45266</v>
      </c>
      <c r="C193">
        <v>209.55000305175699</v>
      </c>
      <c r="D193">
        <v>210.7975870981</v>
      </c>
    </row>
    <row r="194" spans="1:4" x14ac:dyDescent="0.3">
      <c r="A194">
        <v>1180</v>
      </c>
      <c r="B194" s="194">
        <v>45267</v>
      </c>
      <c r="C194">
        <v>211.14999389648401</v>
      </c>
      <c r="D194">
        <v>209.53846205347401</v>
      </c>
    </row>
    <row r="195" spans="1:4" x14ac:dyDescent="0.3">
      <c r="A195">
        <v>1181</v>
      </c>
      <c r="B195" s="194">
        <v>45268</v>
      </c>
      <c r="C195">
        <v>212</v>
      </c>
      <c r="D195">
        <v>211.22040107793001</v>
      </c>
    </row>
    <row r="196" spans="1:4" x14ac:dyDescent="0.3">
      <c r="A196">
        <v>1182</v>
      </c>
      <c r="B196" s="194">
        <v>45271</v>
      </c>
      <c r="C196">
        <v>215.19999694824199</v>
      </c>
      <c r="D196">
        <v>211.98067686818399</v>
      </c>
    </row>
    <row r="197" spans="1:4" x14ac:dyDescent="0.3">
      <c r="A197">
        <v>1183</v>
      </c>
      <c r="B197" s="194">
        <v>45272</v>
      </c>
      <c r="C197">
        <v>216.100006103515</v>
      </c>
      <c r="D197">
        <v>215.338248296399</v>
      </c>
    </row>
    <row r="198" spans="1:4" x14ac:dyDescent="0.3">
      <c r="A198">
        <v>1184</v>
      </c>
      <c r="B198" s="194">
        <v>45273</v>
      </c>
      <c r="C198">
        <v>221.05000305175699</v>
      </c>
      <c r="D198">
        <v>216.03222104202601</v>
      </c>
    </row>
    <row r="199" spans="1:4" x14ac:dyDescent="0.3">
      <c r="A199">
        <v>1185</v>
      </c>
      <c r="B199" s="194">
        <v>45274</v>
      </c>
      <c r="C199">
        <v>220.100006103515</v>
      </c>
      <c r="D199">
        <v>221.290046915858</v>
      </c>
    </row>
    <row r="200" spans="1:4" x14ac:dyDescent="0.3">
      <c r="A200">
        <v>1186</v>
      </c>
      <c r="B200" s="194">
        <v>45275</v>
      </c>
      <c r="C200">
        <v>224.69999694824199</v>
      </c>
      <c r="D200">
        <v>219.88831467956399</v>
      </c>
    </row>
    <row r="201" spans="1:4" x14ac:dyDescent="0.3">
      <c r="A201">
        <v>1187</v>
      </c>
      <c r="B201" s="194">
        <v>45278</v>
      </c>
      <c r="C201">
        <v>224.30000305175699</v>
      </c>
      <c r="D201">
        <v>225.01857058952299</v>
      </c>
    </row>
    <row r="202" spans="1:4" x14ac:dyDescent="0.3">
      <c r="A202">
        <v>1188</v>
      </c>
      <c r="B202" s="194">
        <v>45279</v>
      </c>
      <c r="C202">
        <v>226.100006103515</v>
      </c>
      <c r="D202">
        <v>224.052582367236</v>
      </c>
    </row>
    <row r="203" spans="1:4" x14ac:dyDescent="0.3">
      <c r="A203">
        <v>1189</v>
      </c>
      <c r="B203" s="194">
        <v>45280</v>
      </c>
      <c r="C203">
        <v>219.30000305175699</v>
      </c>
      <c r="D203">
        <v>226.34152531362801</v>
      </c>
    </row>
    <row r="204" spans="1:4" x14ac:dyDescent="0.3">
      <c r="A204">
        <v>1190</v>
      </c>
      <c r="B204" s="194">
        <v>45281</v>
      </c>
      <c r="C204">
        <v>224.850006103515</v>
      </c>
      <c r="D204">
        <v>218.91361282966699</v>
      </c>
    </row>
    <row r="205" spans="1:4" x14ac:dyDescent="0.3">
      <c r="A205">
        <v>1191</v>
      </c>
      <c r="B205" s="194">
        <v>45282</v>
      </c>
      <c r="C205">
        <v>223.600006103515</v>
      </c>
      <c r="D205">
        <v>225.25892362643199</v>
      </c>
    </row>
    <row r="206" spans="1:4" x14ac:dyDescent="0.3">
      <c r="A206">
        <v>1192</v>
      </c>
      <c r="B206" s="194">
        <v>45286</v>
      </c>
      <c r="C206">
        <v>225.350006103515</v>
      </c>
      <c r="D206">
        <v>223.28711709592801</v>
      </c>
    </row>
    <row r="207" spans="1:4" x14ac:dyDescent="0.3">
      <c r="A207">
        <v>1193</v>
      </c>
      <c r="B207" s="194">
        <v>45287</v>
      </c>
      <c r="C207">
        <v>232</v>
      </c>
      <c r="D207">
        <v>225.60483518113199</v>
      </c>
    </row>
    <row r="208" spans="1:4" x14ac:dyDescent="0.3">
      <c r="A208">
        <v>1194</v>
      </c>
      <c r="B208" s="194">
        <v>45288</v>
      </c>
      <c r="C208">
        <v>232.94999694824199</v>
      </c>
      <c r="D208">
        <v>231.973369950777</v>
      </c>
    </row>
    <row r="209" spans="1:4" x14ac:dyDescent="0.3">
      <c r="A209">
        <v>1195</v>
      </c>
      <c r="B209" s="194">
        <v>45289</v>
      </c>
      <c r="C209">
        <v>231.100006103515</v>
      </c>
      <c r="D209">
        <v>232.992080331241</v>
      </c>
    </row>
    <row r="210" spans="1:4" x14ac:dyDescent="0.3">
      <c r="A210">
        <v>1196</v>
      </c>
      <c r="B210" s="194">
        <v>45292</v>
      </c>
      <c r="C210">
        <v>233.75</v>
      </c>
      <c r="D210">
        <v>231.01853638959199</v>
      </c>
    </row>
    <row r="211" spans="1:4" x14ac:dyDescent="0.3">
      <c r="A211">
        <v>1197</v>
      </c>
      <c r="B211" s="194">
        <v>45293</v>
      </c>
      <c r="C211">
        <v>230.69999694824199</v>
      </c>
      <c r="D211">
        <v>233.88528259985</v>
      </c>
    </row>
    <row r="212" spans="1:4" x14ac:dyDescent="0.3">
      <c r="A212">
        <v>1198</v>
      </c>
      <c r="B212" s="194">
        <v>45294</v>
      </c>
      <c r="C212">
        <v>232.850006103515</v>
      </c>
      <c r="D212">
        <v>230.51723920376099</v>
      </c>
    </row>
    <row r="213" spans="1:4" x14ac:dyDescent="0.3">
      <c r="A213">
        <v>1199</v>
      </c>
      <c r="B213" s="194">
        <v>45295</v>
      </c>
      <c r="C213">
        <v>237.75</v>
      </c>
      <c r="D213">
        <v>233.03652882162601</v>
      </c>
    </row>
    <row r="214" spans="1:4" x14ac:dyDescent="0.3">
      <c r="A214">
        <v>1200</v>
      </c>
      <c r="B214" s="194">
        <v>45296</v>
      </c>
      <c r="C214">
        <v>234.64999389648401</v>
      </c>
      <c r="D214">
        <v>237.76011186954099</v>
      </c>
    </row>
    <row r="215" spans="1:4" x14ac:dyDescent="0.3">
      <c r="A215">
        <v>1201</v>
      </c>
      <c r="B215" s="194">
        <v>45299</v>
      </c>
      <c r="C215">
        <v>223.44999694824199</v>
      </c>
      <c r="D215">
        <v>234.55348360660801</v>
      </c>
    </row>
    <row r="216" spans="1:4" x14ac:dyDescent="0.3">
      <c r="A216">
        <v>1202</v>
      </c>
      <c r="B216" s="194">
        <v>45300</v>
      </c>
      <c r="C216">
        <v>223.19999694824199</v>
      </c>
      <c r="D216">
        <v>223.15215450848001</v>
      </c>
    </row>
    <row r="217" spans="1:4" x14ac:dyDescent="0.3">
      <c r="A217">
        <v>1203</v>
      </c>
      <c r="B217" s="194">
        <v>45301</v>
      </c>
      <c r="C217">
        <v>223.850006103515</v>
      </c>
      <c r="D217">
        <v>223.393966717479</v>
      </c>
    </row>
    <row r="218" spans="1:4" x14ac:dyDescent="0.3">
      <c r="A218">
        <v>1204</v>
      </c>
      <c r="B218" s="194">
        <v>45302</v>
      </c>
      <c r="C218">
        <v>226.05000305175699</v>
      </c>
      <c r="D218">
        <v>223.739536124983</v>
      </c>
    </row>
    <row r="219" spans="1:4" x14ac:dyDescent="0.3">
      <c r="A219">
        <v>1205</v>
      </c>
      <c r="B219" s="194">
        <v>45303</v>
      </c>
      <c r="C219">
        <v>229.89999389648401</v>
      </c>
      <c r="D219">
        <v>226.19732841168201</v>
      </c>
    </row>
    <row r="220" spans="1:4" x14ac:dyDescent="0.3">
      <c r="A220">
        <v>1206</v>
      </c>
      <c r="B220" s="194">
        <v>45306</v>
      </c>
      <c r="C220">
        <v>231.100006103515</v>
      </c>
      <c r="D220">
        <v>229.92908987408401</v>
      </c>
    </row>
    <row r="221" spans="1:4" x14ac:dyDescent="0.3">
      <c r="A221">
        <v>1207</v>
      </c>
      <c r="B221" s="194">
        <v>45307</v>
      </c>
      <c r="C221">
        <v>231.25</v>
      </c>
      <c r="D221">
        <v>231.121064344367</v>
      </c>
    </row>
    <row r="222" spans="1:4" x14ac:dyDescent="0.3">
      <c r="A222">
        <v>1208</v>
      </c>
      <c r="B222" s="194">
        <v>45308</v>
      </c>
      <c r="C222">
        <v>225.5</v>
      </c>
      <c r="D222">
        <v>231.24096447957101</v>
      </c>
    </row>
    <row r="223" spans="1:4" x14ac:dyDescent="0.3">
      <c r="A223">
        <v>1209</v>
      </c>
      <c r="B223" s="194">
        <v>45309</v>
      </c>
      <c r="C223">
        <v>227.69999694824199</v>
      </c>
      <c r="D223">
        <v>225.30783032089499</v>
      </c>
    </row>
    <row r="224" spans="1:4" x14ac:dyDescent="0.3">
      <c r="A224">
        <v>1210</v>
      </c>
      <c r="B224" s="194">
        <v>45310</v>
      </c>
      <c r="C224">
        <v>230.64999389648401</v>
      </c>
      <c r="D224">
        <v>227.902284790441</v>
      </c>
    </row>
    <row r="225" spans="1:4" x14ac:dyDescent="0.3">
      <c r="A225">
        <v>1211</v>
      </c>
      <c r="B225" s="194">
        <v>45314</v>
      </c>
      <c r="C225">
        <v>222.39999389648401</v>
      </c>
      <c r="D225">
        <v>230.60876839797899</v>
      </c>
    </row>
    <row r="226" spans="1:4" x14ac:dyDescent="0.3">
      <c r="A226">
        <v>1212</v>
      </c>
      <c r="B226" s="194">
        <v>45315</v>
      </c>
      <c r="C226">
        <v>228.64999389648401</v>
      </c>
      <c r="D226">
        <v>222.14237595366299</v>
      </c>
    </row>
    <row r="227" spans="1:4" x14ac:dyDescent="0.3">
      <c r="A227">
        <v>1213</v>
      </c>
      <c r="B227" s="194">
        <v>45316</v>
      </c>
      <c r="C227">
        <v>227.05000305175699</v>
      </c>
      <c r="D227">
        <v>229.010219198481</v>
      </c>
    </row>
    <row r="228" spans="1:4" x14ac:dyDescent="0.3">
      <c r="A228">
        <v>1214</v>
      </c>
      <c r="B228" s="194">
        <v>45320</v>
      </c>
      <c r="C228">
        <v>234.25</v>
      </c>
      <c r="D228">
        <v>226.75406317164001</v>
      </c>
    </row>
    <row r="229" spans="1:4" x14ac:dyDescent="0.3">
      <c r="A229">
        <v>1215</v>
      </c>
      <c r="B229" s="194">
        <v>45321</v>
      </c>
      <c r="C229">
        <v>237.44999694824199</v>
      </c>
      <c r="D229">
        <v>234.62113906757099</v>
      </c>
    </row>
    <row r="230" spans="1:4" x14ac:dyDescent="0.3">
      <c r="A230">
        <v>1216</v>
      </c>
      <c r="B230" s="194">
        <v>45322</v>
      </c>
      <c r="C230">
        <v>247.600006103515</v>
      </c>
      <c r="D230">
        <v>237.25088299305</v>
      </c>
    </row>
    <row r="231" spans="1:4" x14ac:dyDescent="0.3">
      <c r="A231">
        <v>1217</v>
      </c>
      <c r="B231" s="194">
        <v>45323</v>
      </c>
      <c r="C231">
        <v>255.94999694824199</v>
      </c>
      <c r="D231">
        <v>247.96525671249799</v>
      </c>
    </row>
    <row r="232" spans="1:4" x14ac:dyDescent="0.3">
      <c r="A232">
        <v>1218</v>
      </c>
      <c r="B232" s="194">
        <v>45324</v>
      </c>
      <c r="C232">
        <v>255.25</v>
      </c>
      <c r="D232">
        <v>255.895044782989</v>
      </c>
    </row>
    <row r="233" spans="1:4" x14ac:dyDescent="0.3">
      <c r="A233">
        <v>1219</v>
      </c>
      <c r="B233" s="194">
        <v>45327</v>
      </c>
      <c r="C233">
        <v>257.45001220703102</v>
      </c>
      <c r="D233">
        <v>255.26891803681801</v>
      </c>
    </row>
    <row r="234" spans="1:4" x14ac:dyDescent="0.3">
      <c r="A234">
        <v>1220</v>
      </c>
      <c r="B234" s="194">
        <v>45328</v>
      </c>
      <c r="C234">
        <v>250.30000305175699</v>
      </c>
      <c r="D234">
        <v>257.50024493403498</v>
      </c>
    </row>
    <row r="235" spans="1:4" x14ac:dyDescent="0.3">
      <c r="A235">
        <v>1221</v>
      </c>
      <c r="B235" s="194">
        <v>45329</v>
      </c>
      <c r="C235">
        <v>244.64999389648401</v>
      </c>
      <c r="D235">
        <v>250.06691911478001</v>
      </c>
    </row>
    <row r="236" spans="1:4" x14ac:dyDescent="0.3">
      <c r="A236">
        <v>1222</v>
      </c>
      <c r="B236" s="194">
        <v>45330</v>
      </c>
      <c r="C236">
        <v>253.100006103515</v>
      </c>
      <c r="D236">
        <v>244.656678216188</v>
      </c>
    </row>
    <row r="237" spans="1:4" x14ac:dyDescent="0.3">
      <c r="A237">
        <v>1223</v>
      </c>
      <c r="B237" s="194">
        <v>45331</v>
      </c>
      <c r="C237">
        <v>263.5</v>
      </c>
      <c r="D237">
        <v>253.37588509210499</v>
      </c>
    </row>
    <row r="238" spans="1:4" x14ac:dyDescent="0.3">
      <c r="A238">
        <v>1224</v>
      </c>
      <c r="B238" s="194">
        <v>45334</v>
      </c>
      <c r="C238">
        <v>254.69999694824199</v>
      </c>
      <c r="D238">
        <v>263.67994016318301</v>
      </c>
    </row>
    <row r="239" spans="1:4" x14ac:dyDescent="0.3">
      <c r="A239">
        <v>1225</v>
      </c>
      <c r="B239" s="194">
        <v>45335</v>
      </c>
      <c r="C239">
        <v>259.600006103515</v>
      </c>
      <c r="D239">
        <v>254.27253558458</v>
      </c>
    </row>
    <row r="240" spans="1:4" x14ac:dyDescent="0.3">
      <c r="A240">
        <v>1226</v>
      </c>
      <c r="B240" s="194">
        <v>45336</v>
      </c>
      <c r="C240">
        <v>267.79998779296801</v>
      </c>
      <c r="D240">
        <v>260.02735998358401</v>
      </c>
    </row>
    <row r="241" spans="1:4" x14ac:dyDescent="0.3">
      <c r="A241">
        <v>1227</v>
      </c>
      <c r="B241" s="194">
        <v>45337</v>
      </c>
      <c r="C241">
        <v>275.70001220703102</v>
      </c>
      <c r="D241">
        <v>267.74134532590301</v>
      </c>
    </row>
    <row r="242" spans="1:4" x14ac:dyDescent="0.3">
      <c r="A242">
        <v>1228</v>
      </c>
      <c r="B242" s="194">
        <v>45338</v>
      </c>
      <c r="C242">
        <v>275.64999389648398</v>
      </c>
      <c r="D242">
        <v>276.02591453972099</v>
      </c>
    </row>
    <row r="243" spans="1:4" x14ac:dyDescent="0.3">
      <c r="A243">
        <v>1229</v>
      </c>
      <c r="B243" s="194">
        <v>45341</v>
      </c>
      <c r="C243">
        <v>270.70001220703102</v>
      </c>
      <c r="D243">
        <v>275.42372349022997</v>
      </c>
    </row>
    <row r="244" spans="1:4" x14ac:dyDescent="0.3">
      <c r="A244">
        <v>1230</v>
      </c>
      <c r="B244" s="194">
        <v>45342</v>
      </c>
      <c r="C244">
        <v>273.25</v>
      </c>
      <c r="D244">
        <v>270.67796812580502</v>
      </c>
    </row>
    <row r="245" spans="1:4" x14ac:dyDescent="0.3">
      <c r="A245">
        <v>1231</v>
      </c>
      <c r="B245" s="194">
        <v>45343</v>
      </c>
      <c r="C245">
        <v>275.100006103515</v>
      </c>
      <c r="D245">
        <v>273.35698376903201</v>
      </c>
    </row>
    <row r="246" spans="1:4" x14ac:dyDescent="0.3">
      <c r="A246">
        <v>1232</v>
      </c>
      <c r="B246" s="194">
        <v>45344</v>
      </c>
      <c r="C246">
        <v>275.600006103515</v>
      </c>
      <c r="D246">
        <v>275.09237869391501</v>
      </c>
    </row>
    <row r="247" spans="1:4" x14ac:dyDescent="0.3">
      <c r="A247">
        <v>1233</v>
      </c>
      <c r="B247" s="194">
        <v>45345</v>
      </c>
      <c r="C247">
        <v>268.850006103515</v>
      </c>
      <c r="D247">
        <v>275.62468817702</v>
      </c>
    </row>
    <row r="248" spans="1:4" x14ac:dyDescent="0.3">
      <c r="A248">
        <v>1234</v>
      </c>
      <c r="B248" s="194">
        <v>45348</v>
      </c>
      <c r="C248">
        <v>270.95001220703102</v>
      </c>
      <c r="D248">
        <v>268.57578448422697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6C80D-E0C5-40BB-92C2-B7CE692CC314}">
  <dimension ref="A1:D248"/>
  <sheetViews>
    <sheetView topLeftCell="A215" workbookViewId="0">
      <selection activeCell="B2" sqref="B2:D248"/>
    </sheetView>
  </sheetViews>
  <sheetFormatPr defaultRowHeight="14.4" x14ac:dyDescent="0.3"/>
  <cols>
    <col min="2" max="2" width="10.33203125" bestFit="1" customWidth="1"/>
  </cols>
  <sheetData>
    <row r="1" spans="1:4" x14ac:dyDescent="0.3">
      <c r="B1" t="s">
        <v>74</v>
      </c>
      <c r="C1" t="s">
        <v>2426</v>
      </c>
      <c r="D1" t="s">
        <v>2427</v>
      </c>
    </row>
    <row r="2" spans="1:4" x14ac:dyDescent="0.3">
      <c r="A2">
        <v>988</v>
      </c>
      <c r="B2" s="194">
        <v>44980</v>
      </c>
      <c r="C2">
        <v>68</v>
      </c>
      <c r="D2">
        <v>67.627175590308298</v>
      </c>
    </row>
    <row r="3" spans="1:4" x14ac:dyDescent="0.3">
      <c r="A3">
        <v>989</v>
      </c>
      <c r="B3" s="194">
        <v>44981</v>
      </c>
      <c r="C3">
        <v>66.849998474121094</v>
      </c>
      <c r="D3">
        <v>68.041979774909507</v>
      </c>
    </row>
    <row r="4" spans="1:4" x14ac:dyDescent="0.3">
      <c r="A4">
        <v>990</v>
      </c>
      <c r="B4" s="194">
        <v>44984</v>
      </c>
      <c r="C4">
        <v>66.449996948242102</v>
      </c>
      <c r="D4">
        <v>66.858653259938507</v>
      </c>
    </row>
    <row r="5" spans="1:4" x14ac:dyDescent="0.3">
      <c r="A5">
        <v>991</v>
      </c>
      <c r="B5" s="194">
        <v>44985</v>
      </c>
      <c r="C5">
        <v>67.25</v>
      </c>
      <c r="D5">
        <v>66.474142645060596</v>
      </c>
    </row>
    <row r="6" spans="1:4" x14ac:dyDescent="0.3">
      <c r="A6">
        <v>992</v>
      </c>
      <c r="B6" s="194">
        <v>44986</v>
      </c>
      <c r="C6">
        <v>67.300003051757798</v>
      </c>
      <c r="D6">
        <v>67.261068939448293</v>
      </c>
    </row>
    <row r="7" spans="1:4" x14ac:dyDescent="0.3">
      <c r="A7">
        <v>993</v>
      </c>
      <c r="B7" s="194">
        <v>44987</v>
      </c>
      <c r="C7">
        <v>66.849998474121094</v>
      </c>
      <c r="D7">
        <v>67.289245665056697</v>
      </c>
    </row>
    <row r="8" spans="1:4" x14ac:dyDescent="0.3">
      <c r="A8">
        <v>994</v>
      </c>
      <c r="B8" s="194">
        <v>44988</v>
      </c>
      <c r="C8">
        <v>72.400001525878906</v>
      </c>
      <c r="D8">
        <v>66.847958171110903</v>
      </c>
    </row>
    <row r="9" spans="1:4" x14ac:dyDescent="0.3">
      <c r="A9">
        <v>995</v>
      </c>
      <c r="B9" s="194">
        <v>44991</v>
      </c>
      <c r="C9">
        <v>72.199996948242102</v>
      </c>
      <c r="D9">
        <v>72.381970781949505</v>
      </c>
    </row>
    <row r="10" spans="1:4" x14ac:dyDescent="0.3">
      <c r="A10">
        <v>996</v>
      </c>
      <c r="B10" s="194">
        <v>44993</v>
      </c>
      <c r="C10">
        <v>73.400001525878906</v>
      </c>
      <c r="D10">
        <v>72.1013649365931</v>
      </c>
    </row>
    <row r="11" spans="1:4" x14ac:dyDescent="0.3">
      <c r="A11">
        <v>997</v>
      </c>
      <c r="B11" s="194">
        <v>44994</v>
      </c>
      <c r="C11">
        <v>72.25</v>
      </c>
      <c r="D11">
        <v>73.373021274533698</v>
      </c>
    </row>
    <row r="12" spans="1:4" x14ac:dyDescent="0.3">
      <c r="A12">
        <v>998</v>
      </c>
      <c r="B12" s="194">
        <v>44995</v>
      </c>
      <c r="C12">
        <v>70.550003051757798</v>
      </c>
      <c r="D12">
        <v>72.228885600314101</v>
      </c>
    </row>
    <row r="13" spans="1:4" x14ac:dyDescent="0.3">
      <c r="A13">
        <v>999</v>
      </c>
      <c r="B13" s="194">
        <v>44998</v>
      </c>
      <c r="C13">
        <v>69.25</v>
      </c>
      <c r="D13">
        <v>70.569129759825302</v>
      </c>
    </row>
    <row r="14" spans="1:4" x14ac:dyDescent="0.3">
      <c r="A14">
        <v>1000</v>
      </c>
      <c r="B14" s="194">
        <v>44999</v>
      </c>
      <c r="C14">
        <v>66.199996948242102</v>
      </c>
      <c r="D14">
        <v>69.2866812999074</v>
      </c>
    </row>
    <row r="15" spans="1:4" x14ac:dyDescent="0.3">
      <c r="A15">
        <v>1001</v>
      </c>
      <c r="B15" s="194">
        <v>45000</v>
      </c>
      <c r="C15">
        <v>65.599998474121094</v>
      </c>
      <c r="D15">
        <v>66.234626944202802</v>
      </c>
    </row>
    <row r="16" spans="1:4" x14ac:dyDescent="0.3">
      <c r="A16">
        <v>1002</v>
      </c>
      <c r="B16" s="194">
        <v>45001</v>
      </c>
      <c r="C16">
        <v>64.5</v>
      </c>
      <c r="D16">
        <v>65.654165521117093</v>
      </c>
    </row>
    <row r="17" spans="1:4" x14ac:dyDescent="0.3">
      <c r="A17">
        <v>1003</v>
      </c>
      <c r="B17" s="194">
        <v>45002</v>
      </c>
      <c r="C17">
        <v>64.800003051757798</v>
      </c>
      <c r="D17">
        <v>64.523676466698603</v>
      </c>
    </row>
    <row r="18" spans="1:4" x14ac:dyDescent="0.3">
      <c r="A18">
        <v>1004</v>
      </c>
      <c r="B18" s="194">
        <v>45005</v>
      </c>
      <c r="C18">
        <v>63.5</v>
      </c>
      <c r="D18">
        <v>64.821877595856904</v>
      </c>
    </row>
    <row r="19" spans="1:4" x14ac:dyDescent="0.3">
      <c r="A19">
        <v>1005</v>
      </c>
      <c r="B19" s="194">
        <v>45006</v>
      </c>
      <c r="C19">
        <v>64.949996948242102</v>
      </c>
      <c r="D19">
        <v>63.5041408854023</v>
      </c>
    </row>
    <row r="20" spans="1:4" x14ac:dyDescent="0.3">
      <c r="A20">
        <v>1006</v>
      </c>
      <c r="B20" s="194">
        <v>45007</v>
      </c>
      <c r="C20">
        <v>65.800003051757798</v>
      </c>
      <c r="D20">
        <v>64.964769771795403</v>
      </c>
    </row>
    <row r="21" spans="1:4" x14ac:dyDescent="0.3">
      <c r="A21">
        <v>1007</v>
      </c>
      <c r="B21" s="194">
        <v>45008</v>
      </c>
      <c r="C21">
        <v>64.650001525878906</v>
      </c>
      <c r="D21">
        <v>65.784449290672001</v>
      </c>
    </row>
    <row r="22" spans="1:4" x14ac:dyDescent="0.3">
      <c r="A22">
        <v>1008</v>
      </c>
      <c r="B22" s="194">
        <v>45009</v>
      </c>
      <c r="C22">
        <v>63.400001525878899</v>
      </c>
      <c r="D22">
        <v>64.636558501964402</v>
      </c>
    </row>
    <row r="23" spans="1:4" x14ac:dyDescent="0.3">
      <c r="A23">
        <v>1009</v>
      </c>
      <c r="B23" s="194">
        <v>45012</v>
      </c>
      <c r="C23">
        <v>62.049999237060497</v>
      </c>
      <c r="D23">
        <v>63.413160612466498</v>
      </c>
    </row>
    <row r="24" spans="1:4" x14ac:dyDescent="0.3">
      <c r="A24">
        <v>1010</v>
      </c>
      <c r="B24" s="194">
        <v>45013</v>
      </c>
      <c r="C24">
        <v>61.599998474121001</v>
      </c>
      <c r="D24">
        <v>62.0710329299053</v>
      </c>
    </row>
    <row r="25" spans="1:4" x14ac:dyDescent="0.3">
      <c r="A25">
        <v>1011</v>
      </c>
      <c r="B25" s="194">
        <v>45014</v>
      </c>
      <c r="C25">
        <v>66.400001525878906</v>
      </c>
      <c r="D25">
        <v>61.624086027933402</v>
      </c>
    </row>
    <row r="26" spans="1:4" x14ac:dyDescent="0.3">
      <c r="A26">
        <v>1012</v>
      </c>
      <c r="B26" s="194">
        <v>45016</v>
      </c>
      <c r="C26">
        <v>66.550003051757798</v>
      </c>
      <c r="D26">
        <v>66.409183807310001</v>
      </c>
    </row>
    <row r="27" spans="1:4" x14ac:dyDescent="0.3">
      <c r="A27">
        <v>1013</v>
      </c>
      <c r="B27" s="194">
        <v>45019</v>
      </c>
      <c r="C27">
        <v>67.75</v>
      </c>
      <c r="D27">
        <v>66.476531797486004</v>
      </c>
    </row>
    <row r="28" spans="1:4" x14ac:dyDescent="0.3">
      <c r="A28">
        <v>1014</v>
      </c>
      <c r="B28" s="194">
        <v>45021</v>
      </c>
      <c r="C28">
        <v>67.300003051757798</v>
      </c>
      <c r="D28">
        <v>67.726612368833301</v>
      </c>
    </row>
    <row r="29" spans="1:4" x14ac:dyDescent="0.3">
      <c r="A29">
        <v>1015</v>
      </c>
      <c r="B29" s="194">
        <v>45022</v>
      </c>
      <c r="C29">
        <v>67.050003051757798</v>
      </c>
      <c r="D29">
        <v>67.274851657741806</v>
      </c>
    </row>
    <row r="30" spans="1:4" x14ac:dyDescent="0.3">
      <c r="A30">
        <v>1016</v>
      </c>
      <c r="B30" s="194">
        <v>45026</v>
      </c>
      <c r="C30">
        <v>66.599998474121094</v>
      </c>
      <c r="D30">
        <v>67.048337610272696</v>
      </c>
    </row>
    <row r="31" spans="1:4" x14ac:dyDescent="0.3">
      <c r="A31">
        <v>1017</v>
      </c>
      <c r="B31" s="194">
        <v>45027</v>
      </c>
      <c r="C31">
        <v>68.150001525878906</v>
      </c>
      <c r="D31">
        <v>66.603175648728396</v>
      </c>
    </row>
    <row r="32" spans="1:4" x14ac:dyDescent="0.3">
      <c r="A32">
        <v>1018</v>
      </c>
      <c r="B32" s="194">
        <v>45028</v>
      </c>
      <c r="C32">
        <v>67.599998474121094</v>
      </c>
      <c r="D32">
        <v>68.155355152985194</v>
      </c>
    </row>
    <row r="33" spans="1:4" x14ac:dyDescent="0.3">
      <c r="A33">
        <v>1019</v>
      </c>
      <c r="B33" s="194">
        <v>45029</v>
      </c>
      <c r="C33">
        <v>69.699996948242102</v>
      </c>
      <c r="D33">
        <v>67.580449603165803</v>
      </c>
    </row>
    <row r="34" spans="1:4" x14ac:dyDescent="0.3">
      <c r="A34">
        <v>1020</v>
      </c>
      <c r="B34" s="194">
        <v>45033</v>
      </c>
      <c r="C34">
        <v>73</v>
      </c>
      <c r="D34">
        <v>69.696992454630703</v>
      </c>
    </row>
    <row r="35" spans="1:4" x14ac:dyDescent="0.3">
      <c r="A35">
        <v>1021</v>
      </c>
      <c r="B35" s="194">
        <v>45034</v>
      </c>
      <c r="C35">
        <v>73.5</v>
      </c>
      <c r="D35">
        <v>72.9730976930732</v>
      </c>
    </row>
    <row r="36" spans="1:4" x14ac:dyDescent="0.3">
      <c r="A36">
        <v>1022</v>
      </c>
      <c r="B36" s="194">
        <v>45035</v>
      </c>
      <c r="C36">
        <v>72.550003051757798</v>
      </c>
      <c r="D36">
        <v>73.447208048736201</v>
      </c>
    </row>
    <row r="37" spans="1:4" x14ac:dyDescent="0.3">
      <c r="A37">
        <v>1023</v>
      </c>
      <c r="B37" s="194">
        <v>45036</v>
      </c>
      <c r="C37">
        <v>72.349998474121094</v>
      </c>
      <c r="D37">
        <v>72.523003326999103</v>
      </c>
    </row>
    <row r="38" spans="1:4" x14ac:dyDescent="0.3">
      <c r="A38">
        <v>1024</v>
      </c>
      <c r="B38" s="194">
        <v>45037</v>
      </c>
      <c r="C38">
        <v>71.300003051757798</v>
      </c>
      <c r="D38">
        <v>72.354610871051506</v>
      </c>
    </row>
    <row r="39" spans="1:4" x14ac:dyDescent="0.3">
      <c r="A39">
        <v>1025</v>
      </c>
      <c r="B39" s="194">
        <v>45040</v>
      </c>
      <c r="C39">
        <v>73.550003051757798</v>
      </c>
      <c r="D39">
        <v>71.302700289370094</v>
      </c>
    </row>
    <row r="40" spans="1:4" x14ac:dyDescent="0.3">
      <c r="A40">
        <v>1026</v>
      </c>
      <c r="B40" s="194">
        <v>45041</v>
      </c>
      <c r="C40">
        <v>73.849998474121094</v>
      </c>
      <c r="D40">
        <v>73.567548195157102</v>
      </c>
    </row>
    <row r="41" spans="1:4" x14ac:dyDescent="0.3">
      <c r="A41">
        <v>1027</v>
      </c>
      <c r="B41" s="194">
        <v>45042</v>
      </c>
      <c r="C41">
        <v>74.900001525878906</v>
      </c>
      <c r="D41">
        <v>73.822065754407902</v>
      </c>
    </row>
    <row r="42" spans="1:4" x14ac:dyDescent="0.3">
      <c r="A42">
        <v>1028</v>
      </c>
      <c r="B42" s="194">
        <v>45043</v>
      </c>
      <c r="C42">
        <v>74.199996948242102</v>
      </c>
      <c r="D42">
        <v>74.888031954408603</v>
      </c>
    </row>
    <row r="43" spans="1:4" x14ac:dyDescent="0.3">
      <c r="A43">
        <v>1029</v>
      </c>
      <c r="B43" s="194">
        <v>45044</v>
      </c>
      <c r="C43">
        <v>75.849998474121094</v>
      </c>
      <c r="D43">
        <v>74.180038339182005</v>
      </c>
    </row>
    <row r="44" spans="1:4" x14ac:dyDescent="0.3">
      <c r="A44">
        <v>1030</v>
      </c>
      <c r="B44" s="194">
        <v>45048</v>
      </c>
      <c r="C44">
        <v>76.5</v>
      </c>
      <c r="D44">
        <v>75.853355619296195</v>
      </c>
    </row>
    <row r="45" spans="1:4" x14ac:dyDescent="0.3">
      <c r="A45">
        <v>1031</v>
      </c>
      <c r="B45" s="194">
        <v>45049</v>
      </c>
      <c r="C45">
        <v>75.75</v>
      </c>
      <c r="D45">
        <v>76.478288128204397</v>
      </c>
    </row>
    <row r="46" spans="1:4" x14ac:dyDescent="0.3">
      <c r="A46">
        <v>1032</v>
      </c>
      <c r="B46" s="194">
        <v>45050</v>
      </c>
      <c r="C46">
        <v>77.400001525878906</v>
      </c>
      <c r="D46">
        <v>75.733538547017304</v>
      </c>
    </row>
    <row r="47" spans="1:4" x14ac:dyDescent="0.3">
      <c r="A47">
        <v>1033</v>
      </c>
      <c r="B47" s="194">
        <v>45051</v>
      </c>
      <c r="C47">
        <v>76.400001525878906</v>
      </c>
      <c r="D47">
        <v>77.404539712619396</v>
      </c>
    </row>
    <row r="48" spans="1:4" x14ac:dyDescent="0.3">
      <c r="A48">
        <v>1034</v>
      </c>
      <c r="B48" s="194">
        <v>45054</v>
      </c>
      <c r="C48">
        <v>73.900001525878906</v>
      </c>
      <c r="D48">
        <v>76.3799216339699</v>
      </c>
    </row>
    <row r="49" spans="1:4" x14ac:dyDescent="0.3">
      <c r="A49">
        <v>1035</v>
      </c>
      <c r="B49" s="194">
        <v>45055</v>
      </c>
      <c r="C49">
        <v>72.099998474121094</v>
      </c>
      <c r="D49">
        <v>73.907589288608804</v>
      </c>
    </row>
    <row r="50" spans="1:4" x14ac:dyDescent="0.3">
      <c r="A50">
        <v>1036</v>
      </c>
      <c r="B50" s="194">
        <v>45056</v>
      </c>
      <c r="C50">
        <v>70.400001525878906</v>
      </c>
      <c r="D50">
        <v>72.134616428105403</v>
      </c>
    </row>
    <row r="51" spans="1:4" x14ac:dyDescent="0.3">
      <c r="A51">
        <v>1037</v>
      </c>
      <c r="B51" s="194">
        <v>45057</v>
      </c>
      <c r="C51">
        <v>70.449996948242102</v>
      </c>
      <c r="D51">
        <v>70.428910405272106</v>
      </c>
    </row>
    <row r="52" spans="1:4" x14ac:dyDescent="0.3">
      <c r="A52">
        <v>1038</v>
      </c>
      <c r="B52" s="194">
        <v>45058</v>
      </c>
      <c r="C52">
        <v>71.449996948242102</v>
      </c>
      <c r="D52">
        <v>70.483518576562204</v>
      </c>
    </row>
    <row r="53" spans="1:4" x14ac:dyDescent="0.3">
      <c r="A53">
        <v>1039</v>
      </c>
      <c r="B53" s="194">
        <v>45061</v>
      </c>
      <c r="C53">
        <v>70.75</v>
      </c>
      <c r="D53">
        <v>71.464459121385204</v>
      </c>
    </row>
    <row r="54" spans="1:4" x14ac:dyDescent="0.3">
      <c r="A54">
        <v>1040</v>
      </c>
      <c r="B54" s="194">
        <v>45062</v>
      </c>
      <c r="C54">
        <v>71.599998474121094</v>
      </c>
      <c r="D54">
        <v>70.738740534969693</v>
      </c>
    </row>
    <row r="55" spans="1:4" x14ac:dyDescent="0.3">
      <c r="A55">
        <v>1041</v>
      </c>
      <c r="B55" s="194">
        <v>45063</v>
      </c>
      <c r="C55">
        <v>70.900001525878906</v>
      </c>
      <c r="D55">
        <v>71.6086310023735</v>
      </c>
    </row>
    <row r="56" spans="1:4" x14ac:dyDescent="0.3">
      <c r="A56">
        <v>1042</v>
      </c>
      <c r="B56" s="194">
        <v>45064</v>
      </c>
      <c r="C56">
        <v>70.150001525878906</v>
      </c>
      <c r="D56">
        <v>70.889165965568594</v>
      </c>
    </row>
    <row r="57" spans="1:4" x14ac:dyDescent="0.3">
      <c r="A57">
        <v>1043</v>
      </c>
      <c r="B57" s="194">
        <v>45065</v>
      </c>
      <c r="C57">
        <v>69.349998474121094</v>
      </c>
      <c r="D57">
        <v>70.154534523709899</v>
      </c>
    </row>
    <row r="58" spans="1:4" x14ac:dyDescent="0.3">
      <c r="A58">
        <v>1044</v>
      </c>
      <c r="B58" s="194">
        <v>45068</v>
      </c>
      <c r="C58">
        <v>70.050003051757798</v>
      </c>
      <c r="D58">
        <v>69.359642500718394</v>
      </c>
    </row>
    <row r="59" spans="1:4" x14ac:dyDescent="0.3">
      <c r="A59">
        <v>1045</v>
      </c>
      <c r="B59" s="194">
        <v>45069</v>
      </c>
      <c r="C59">
        <v>69.699996948242102</v>
      </c>
      <c r="D59">
        <v>70.066465501713495</v>
      </c>
    </row>
    <row r="60" spans="1:4" x14ac:dyDescent="0.3">
      <c r="A60">
        <v>1046</v>
      </c>
      <c r="B60" s="194">
        <v>45070</v>
      </c>
      <c r="C60">
        <v>68.949996948242102</v>
      </c>
      <c r="D60">
        <v>69.694788918227999</v>
      </c>
    </row>
    <row r="61" spans="1:4" x14ac:dyDescent="0.3">
      <c r="A61">
        <v>1047</v>
      </c>
      <c r="B61" s="194">
        <v>45071</v>
      </c>
      <c r="C61">
        <v>69.300003051757798</v>
      </c>
      <c r="D61">
        <v>68.9515850629856</v>
      </c>
    </row>
    <row r="62" spans="1:4" x14ac:dyDescent="0.3">
      <c r="A62">
        <v>1048</v>
      </c>
      <c r="B62" s="194">
        <v>45072</v>
      </c>
      <c r="C62">
        <v>70</v>
      </c>
      <c r="D62">
        <v>69.311943315644001</v>
      </c>
    </row>
    <row r="63" spans="1:4" x14ac:dyDescent="0.3">
      <c r="A63">
        <v>1049</v>
      </c>
      <c r="B63" s="194">
        <v>45075</v>
      </c>
      <c r="C63">
        <v>70.300003051757798</v>
      </c>
      <c r="D63">
        <v>70.000679980815207</v>
      </c>
    </row>
    <row r="64" spans="1:4" x14ac:dyDescent="0.3">
      <c r="A64">
        <v>1050</v>
      </c>
      <c r="B64" s="194">
        <v>45076</v>
      </c>
      <c r="C64">
        <v>70.400001525878906</v>
      </c>
      <c r="D64">
        <v>70.291118237100505</v>
      </c>
    </row>
    <row r="65" spans="1:4" x14ac:dyDescent="0.3">
      <c r="A65">
        <v>1051</v>
      </c>
      <c r="B65" s="194">
        <v>45077</v>
      </c>
      <c r="C65">
        <v>71.099998474121094</v>
      </c>
      <c r="D65">
        <v>70.393064109776105</v>
      </c>
    </row>
    <row r="66" spans="1:4" x14ac:dyDescent="0.3">
      <c r="A66">
        <v>1052</v>
      </c>
      <c r="B66" s="194">
        <v>45078</v>
      </c>
      <c r="C66">
        <v>72.300003051757798</v>
      </c>
      <c r="D66">
        <v>71.098033906742302</v>
      </c>
    </row>
    <row r="67" spans="1:4" x14ac:dyDescent="0.3">
      <c r="A67">
        <v>1053</v>
      </c>
      <c r="B67" s="194">
        <v>45079</v>
      </c>
      <c r="C67">
        <v>72.75</v>
      </c>
      <c r="D67">
        <v>72.292920417657498</v>
      </c>
    </row>
    <row r="68" spans="1:4" x14ac:dyDescent="0.3">
      <c r="A68">
        <v>1054</v>
      </c>
      <c r="B68" s="194">
        <v>45082</v>
      </c>
      <c r="C68">
        <v>72.599998474121094</v>
      </c>
      <c r="D68">
        <v>72.732174436940198</v>
      </c>
    </row>
    <row r="69" spans="1:4" x14ac:dyDescent="0.3">
      <c r="A69">
        <v>1055</v>
      </c>
      <c r="B69" s="194">
        <v>45083</v>
      </c>
      <c r="C69">
        <v>72.150001525878906</v>
      </c>
      <c r="D69">
        <v>72.587179947837299</v>
      </c>
    </row>
    <row r="70" spans="1:4" x14ac:dyDescent="0.3">
      <c r="A70">
        <v>1056</v>
      </c>
      <c r="B70" s="194">
        <v>45084</v>
      </c>
      <c r="C70">
        <v>72.349998474121094</v>
      </c>
      <c r="D70">
        <v>72.146241919940394</v>
      </c>
    </row>
    <row r="71" spans="1:4" x14ac:dyDescent="0.3">
      <c r="A71">
        <v>1057</v>
      </c>
      <c r="B71" s="194">
        <v>45085</v>
      </c>
      <c r="C71">
        <v>71.75</v>
      </c>
      <c r="D71">
        <v>72.355701945263704</v>
      </c>
    </row>
    <row r="72" spans="1:4" x14ac:dyDescent="0.3">
      <c r="A72">
        <v>1058</v>
      </c>
      <c r="B72" s="194">
        <v>45086</v>
      </c>
      <c r="C72">
        <v>71.75</v>
      </c>
      <c r="D72">
        <v>71.747063080449806</v>
      </c>
    </row>
    <row r="73" spans="1:4" x14ac:dyDescent="0.3">
      <c r="A73">
        <v>1059</v>
      </c>
      <c r="B73" s="194">
        <v>45089</v>
      </c>
      <c r="C73">
        <v>71.699996948242102</v>
      </c>
      <c r="D73">
        <v>71.757701570752403</v>
      </c>
    </row>
    <row r="74" spans="1:4" x14ac:dyDescent="0.3">
      <c r="A74">
        <v>1060</v>
      </c>
      <c r="B74" s="194">
        <v>45090</v>
      </c>
      <c r="C74">
        <v>72.25</v>
      </c>
      <c r="D74">
        <v>71.702311963563304</v>
      </c>
    </row>
    <row r="75" spans="1:4" x14ac:dyDescent="0.3">
      <c r="A75">
        <v>1061</v>
      </c>
      <c r="B75" s="194">
        <v>45091</v>
      </c>
      <c r="C75">
        <v>72</v>
      </c>
      <c r="D75">
        <v>72.253272885111798</v>
      </c>
    </row>
    <row r="76" spans="1:4" x14ac:dyDescent="0.3">
      <c r="A76">
        <v>1062</v>
      </c>
      <c r="B76" s="194">
        <v>45092</v>
      </c>
      <c r="C76">
        <v>70.25</v>
      </c>
      <c r="D76">
        <v>71.992485445093905</v>
      </c>
    </row>
    <row r="77" spans="1:4" x14ac:dyDescent="0.3">
      <c r="A77">
        <v>1063</v>
      </c>
      <c r="B77" s="194">
        <v>45093</v>
      </c>
      <c r="C77">
        <v>71.099998474121094</v>
      </c>
      <c r="D77">
        <v>70.245663732262102</v>
      </c>
    </row>
    <row r="78" spans="1:4" x14ac:dyDescent="0.3">
      <c r="A78">
        <v>1064</v>
      </c>
      <c r="B78" s="194">
        <v>45096</v>
      </c>
      <c r="C78">
        <v>71.5</v>
      </c>
      <c r="D78">
        <v>71.126303101304799</v>
      </c>
    </row>
    <row r="79" spans="1:4" x14ac:dyDescent="0.3">
      <c r="A79">
        <v>1065</v>
      </c>
      <c r="B79" s="194">
        <v>45097</v>
      </c>
      <c r="C79">
        <v>70.849998474121094</v>
      </c>
      <c r="D79">
        <v>71.497220252632403</v>
      </c>
    </row>
    <row r="80" spans="1:4" x14ac:dyDescent="0.3">
      <c r="A80">
        <v>1066</v>
      </c>
      <c r="B80" s="194">
        <v>45098</v>
      </c>
      <c r="C80">
        <v>70.849998474121094</v>
      </c>
      <c r="D80">
        <v>70.841878332170296</v>
      </c>
    </row>
    <row r="81" spans="1:4" x14ac:dyDescent="0.3">
      <c r="A81">
        <v>1067</v>
      </c>
      <c r="B81" s="194">
        <v>45099</v>
      </c>
      <c r="C81">
        <v>70.099998474121094</v>
      </c>
      <c r="D81">
        <v>70.856909089958407</v>
      </c>
    </row>
    <row r="82" spans="1:4" x14ac:dyDescent="0.3">
      <c r="A82">
        <v>1068</v>
      </c>
      <c r="B82" s="194">
        <v>45100</v>
      </c>
      <c r="C82">
        <v>68.949996948242102</v>
      </c>
      <c r="D82">
        <v>70.100134686893796</v>
      </c>
    </row>
    <row r="83" spans="1:4" x14ac:dyDescent="0.3">
      <c r="A83">
        <v>1069</v>
      </c>
      <c r="B83" s="194">
        <v>45103</v>
      </c>
      <c r="C83">
        <v>68.650001525878906</v>
      </c>
      <c r="D83">
        <v>68.957644693078706</v>
      </c>
    </row>
    <row r="84" spans="1:4" x14ac:dyDescent="0.3">
      <c r="A84">
        <v>1070</v>
      </c>
      <c r="B84" s="194">
        <v>45104</v>
      </c>
      <c r="C84">
        <v>70.449996948242102</v>
      </c>
      <c r="D84">
        <v>68.668268157470294</v>
      </c>
    </row>
    <row r="85" spans="1:4" x14ac:dyDescent="0.3">
      <c r="A85">
        <v>1071</v>
      </c>
      <c r="B85" s="194">
        <v>45105</v>
      </c>
      <c r="C85">
        <v>70.699996948242102</v>
      </c>
      <c r="D85">
        <v>70.466113259815202</v>
      </c>
    </row>
    <row r="86" spans="1:4" x14ac:dyDescent="0.3">
      <c r="A86">
        <v>1072</v>
      </c>
      <c r="B86" s="194">
        <v>45107</v>
      </c>
      <c r="C86">
        <v>72.25</v>
      </c>
      <c r="D86">
        <v>70.678639055466604</v>
      </c>
    </row>
    <row r="87" spans="1:4" x14ac:dyDescent="0.3">
      <c r="A87">
        <v>1073</v>
      </c>
      <c r="B87" s="194">
        <v>45110</v>
      </c>
      <c r="C87">
        <v>74.900001525878906</v>
      </c>
      <c r="D87">
        <v>72.244897971490801</v>
      </c>
    </row>
    <row r="88" spans="1:4" x14ac:dyDescent="0.3">
      <c r="A88">
        <v>1074</v>
      </c>
      <c r="B88" s="194">
        <v>45111</v>
      </c>
      <c r="C88">
        <v>76.199996948242102</v>
      </c>
      <c r="D88">
        <v>74.889282002246006</v>
      </c>
    </row>
    <row r="89" spans="1:4" x14ac:dyDescent="0.3">
      <c r="A89">
        <v>1075</v>
      </c>
      <c r="B89" s="194">
        <v>45112</v>
      </c>
      <c r="C89">
        <v>77.650001525878906</v>
      </c>
      <c r="D89">
        <v>76.168396154669907</v>
      </c>
    </row>
    <row r="90" spans="1:4" x14ac:dyDescent="0.3">
      <c r="A90">
        <v>1076</v>
      </c>
      <c r="B90" s="194">
        <v>45113</v>
      </c>
      <c r="C90">
        <v>79.699996948242102</v>
      </c>
      <c r="D90">
        <v>77.634988502175901</v>
      </c>
    </row>
    <row r="91" spans="1:4" x14ac:dyDescent="0.3">
      <c r="A91">
        <v>1077</v>
      </c>
      <c r="B91" s="194">
        <v>45114</v>
      </c>
      <c r="C91">
        <v>80</v>
      </c>
      <c r="D91">
        <v>79.6966141233748</v>
      </c>
    </row>
    <row r="92" spans="1:4" x14ac:dyDescent="0.3">
      <c r="A92">
        <v>1078</v>
      </c>
      <c r="B92" s="194">
        <v>45117</v>
      </c>
      <c r="C92">
        <v>81</v>
      </c>
      <c r="D92">
        <v>79.977642299164401</v>
      </c>
    </row>
    <row r="93" spans="1:4" x14ac:dyDescent="0.3">
      <c r="A93">
        <v>1079</v>
      </c>
      <c r="B93" s="194">
        <v>45118</v>
      </c>
      <c r="C93">
        <v>81.150001525878906</v>
      </c>
      <c r="D93">
        <v>80.999341983758498</v>
      </c>
    </row>
    <row r="94" spans="1:4" x14ac:dyDescent="0.3">
      <c r="A94">
        <v>1080</v>
      </c>
      <c r="B94" s="194">
        <v>45119</v>
      </c>
      <c r="C94">
        <v>82.300003051757798</v>
      </c>
      <c r="D94">
        <v>81.140058268702404</v>
      </c>
    </row>
    <row r="95" spans="1:4" x14ac:dyDescent="0.3">
      <c r="A95">
        <v>1081</v>
      </c>
      <c r="B95" s="194">
        <v>45120</v>
      </c>
      <c r="C95">
        <v>80.849998474121094</v>
      </c>
      <c r="D95">
        <v>82.305882991658095</v>
      </c>
    </row>
    <row r="96" spans="1:4" x14ac:dyDescent="0.3">
      <c r="A96">
        <v>1082</v>
      </c>
      <c r="B96" s="194">
        <v>45121</v>
      </c>
      <c r="C96">
        <v>81.050003051757798</v>
      </c>
      <c r="D96">
        <v>80.827376814805206</v>
      </c>
    </row>
    <row r="97" spans="1:4" x14ac:dyDescent="0.3">
      <c r="A97">
        <v>1083</v>
      </c>
      <c r="B97" s="194">
        <v>45124</v>
      </c>
      <c r="C97">
        <v>83</v>
      </c>
      <c r="D97">
        <v>81.059819790959693</v>
      </c>
    </row>
    <row r="98" spans="1:4" x14ac:dyDescent="0.3">
      <c r="A98">
        <v>1084</v>
      </c>
      <c r="B98" s="194">
        <v>45125</v>
      </c>
      <c r="C98">
        <v>83</v>
      </c>
      <c r="D98">
        <v>83.016847253265894</v>
      </c>
    </row>
    <row r="99" spans="1:4" x14ac:dyDescent="0.3">
      <c r="A99">
        <v>1085</v>
      </c>
      <c r="B99" s="194">
        <v>45126</v>
      </c>
      <c r="C99">
        <v>85.050003051757798</v>
      </c>
      <c r="D99">
        <v>82.983756683211894</v>
      </c>
    </row>
    <row r="100" spans="1:4" x14ac:dyDescent="0.3">
      <c r="A100">
        <v>1086</v>
      </c>
      <c r="B100" s="194">
        <v>45127</v>
      </c>
      <c r="C100">
        <v>86.900001525878906</v>
      </c>
      <c r="D100">
        <v>85.062937170750502</v>
      </c>
    </row>
    <row r="101" spans="1:4" x14ac:dyDescent="0.3">
      <c r="A101">
        <v>1087</v>
      </c>
      <c r="B101" s="194">
        <v>45128</v>
      </c>
      <c r="C101">
        <v>90.349998474121094</v>
      </c>
      <c r="D101">
        <v>86.9029665471367</v>
      </c>
    </row>
    <row r="102" spans="1:4" x14ac:dyDescent="0.3">
      <c r="A102">
        <v>1088</v>
      </c>
      <c r="B102" s="194">
        <v>45131</v>
      </c>
      <c r="C102">
        <v>88.650001525878906</v>
      </c>
      <c r="D102">
        <v>90.382945749218294</v>
      </c>
    </row>
    <row r="103" spans="1:4" x14ac:dyDescent="0.3">
      <c r="A103">
        <v>1089</v>
      </c>
      <c r="B103" s="194">
        <v>45132</v>
      </c>
      <c r="C103">
        <v>88</v>
      </c>
      <c r="D103">
        <v>88.608345603313694</v>
      </c>
    </row>
    <row r="104" spans="1:4" x14ac:dyDescent="0.3">
      <c r="A104">
        <v>1090</v>
      </c>
      <c r="B104" s="194">
        <v>45133</v>
      </c>
      <c r="C104">
        <v>91</v>
      </c>
      <c r="D104">
        <v>87.9961734182952</v>
      </c>
    </row>
    <row r="105" spans="1:4" x14ac:dyDescent="0.3">
      <c r="A105">
        <v>1091</v>
      </c>
      <c r="B105" s="194">
        <v>45134</v>
      </c>
      <c r="C105">
        <v>92.099998474121094</v>
      </c>
      <c r="D105">
        <v>91.033918928107994</v>
      </c>
    </row>
    <row r="106" spans="1:4" x14ac:dyDescent="0.3">
      <c r="A106">
        <v>1092</v>
      </c>
      <c r="B106" s="194">
        <v>45135</v>
      </c>
      <c r="C106">
        <v>90.050003051757798</v>
      </c>
      <c r="D106">
        <v>92.091930589800995</v>
      </c>
    </row>
    <row r="107" spans="1:4" x14ac:dyDescent="0.3">
      <c r="A107">
        <v>1093</v>
      </c>
      <c r="B107" s="194">
        <v>45138</v>
      </c>
      <c r="C107">
        <v>89</v>
      </c>
      <c r="D107">
        <v>90.012585167561895</v>
      </c>
    </row>
    <row r="108" spans="1:4" x14ac:dyDescent="0.3">
      <c r="A108">
        <v>1094</v>
      </c>
      <c r="B108" s="194">
        <v>45139</v>
      </c>
      <c r="C108">
        <v>89.75</v>
      </c>
      <c r="D108">
        <v>89.0028018904476</v>
      </c>
    </row>
    <row r="109" spans="1:4" x14ac:dyDescent="0.3">
      <c r="A109">
        <v>1095</v>
      </c>
      <c r="B109" s="194">
        <v>45140</v>
      </c>
      <c r="C109">
        <v>87.849998474121094</v>
      </c>
      <c r="D109">
        <v>89.771974946395403</v>
      </c>
    </row>
    <row r="110" spans="1:4" x14ac:dyDescent="0.3">
      <c r="A110">
        <v>1096</v>
      </c>
      <c r="B110" s="194">
        <v>45141</v>
      </c>
      <c r="C110">
        <v>87.300003051757798</v>
      </c>
      <c r="D110">
        <v>87.828270795616504</v>
      </c>
    </row>
    <row r="111" spans="1:4" x14ac:dyDescent="0.3">
      <c r="A111">
        <v>1097</v>
      </c>
      <c r="B111" s="194">
        <v>45142</v>
      </c>
      <c r="C111">
        <v>88.150001525878906</v>
      </c>
      <c r="D111">
        <v>87.311109348500807</v>
      </c>
    </row>
    <row r="112" spans="1:4" x14ac:dyDescent="0.3">
      <c r="A112">
        <v>1098</v>
      </c>
      <c r="B112" s="194">
        <v>45145</v>
      </c>
      <c r="C112">
        <v>86.300003051757798</v>
      </c>
      <c r="D112">
        <v>88.168838563182803</v>
      </c>
    </row>
    <row r="113" spans="1:4" x14ac:dyDescent="0.3">
      <c r="A113">
        <v>1099</v>
      </c>
      <c r="B113" s="194">
        <v>45146</v>
      </c>
      <c r="C113">
        <v>90.099998474121094</v>
      </c>
      <c r="D113">
        <v>86.277142581234301</v>
      </c>
    </row>
    <row r="114" spans="1:4" x14ac:dyDescent="0.3">
      <c r="A114">
        <v>1100</v>
      </c>
      <c r="B114" s="194">
        <v>45147</v>
      </c>
      <c r="C114">
        <v>91.099998474121094</v>
      </c>
      <c r="D114">
        <v>90.140702607717103</v>
      </c>
    </row>
    <row r="115" spans="1:4" x14ac:dyDescent="0.3">
      <c r="A115">
        <v>1101</v>
      </c>
      <c r="B115" s="194">
        <v>45148</v>
      </c>
      <c r="C115">
        <v>89.849998474121094</v>
      </c>
      <c r="D115">
        <v>91.077604347197095</v>
      </c>
    </row>
    <row r="116" spans="1:4" x14ac:dyDescent="0.3">
      <c r="A116">
        <v>1102</v>
      </c>
      <c r="B116" s="194">
        <v>45149</v>
      </c>
      <c r="C116">
        <v>91.400001525878906</v>
      </c>
      <c r="D116">
        <v>89.821263769740696</v>
      </c>
    </row>
    <row r="117" spans="1:4" x14ac:dyDescent="0.3">
      <c r="A117">
        <v>1103</v>
      </c>
      <c r="B117" s="194">
        <v>45152</v>
      </c>
      <c r="C117">
        <v>92.199996948242102</v>
      </c>
      <c r="D117">
        <v>91.418016779956304</v>
      </c>
    </row>
    <row r="118" spans="1:4" x14ac:dyDescent="0.3">
      <c r="A118">
        <v>1104</v>
      </c>
      <c r="B118" s="194">
        <v>45154</v>
      </c>
      <c r="C118">
        <v>93.849998474121094</v>
      </c>
      <c r="D118">
        <v>92.192494472772594</v>
      </c>
    </row>
    <row r="119" spans="1:4" x14ac:dyDescent="0.3">
      <c r="A119">
        <v>1105</v>
      </c>
      <c r="B119" s="194">
        <v>45155</v>
      </c>
      <c r="C119">
        <v>94.5</v>
      </c>
      <c r="D119">
        <v>93.852868861686801</v>
      </c>
    </row>
    <row r="120" spans="1:4" x14ac:dyDescent="0.3">
      <c r="A120">
        <v>1106</v>
      </c>
      <c r="B120" s="194">
        <v>45156</v>
      </c>
      <c r="C120">
        <v>94.5</v>
      </c>
      <c r="D120">
        <v>94.4883329876169</v>
      </c>
    </row>
    <row r="121" spans="1:4" x14ac:dyDescent="0.3">
      <c r="A121">
        <v>1107</v>
      </c>
      <c r="B121" s="194">
        <v>45159</v>
      </c>
      <c r="C121">
        <v>91.800003051757798</v>
      </c>
      <c r="D121">
        <v>94.490096794588297</v>
      </c>
    </row>
    <row r="122" spans="1:4" x14ac:dyDescent="0.3">
      <c r="A122">
        <v>1108</v>
      </c>
      <c r="B122" s="194">
        <v>45160</v>
      </c>
      <c r="C122">
        <v>90</v>
      </c>
      <c r="D122">
        <v>91.774363463591101</v>
      </c>
    </row>
    <row r="123" spans="1:4" x14ac:dyDescent="0.3">
      <c r="A123">
        <v>1109</v>
      </c>
      <c r="B123" s="194">
        <v>45161</v>
      </c>
      <c r="C123">
        <v>92.400001525878906</v>
      </c>
      <c r="D123">
        <v>90.007124138185006</v>
      </c>
    </row>
    <row r="124" spans="1:4" x14ac:dyDescent="0.3">
      <c r="A124">
        <v>1110</v>
      </c>
      <c r="B124" s="194">
        <v>45162</v>
      </c>
      <c r="C124">
        <v>91.300003051757798</v>
      </c>
      <c r="D124">
        <v>92.449208681255897</v>
      </c>
    </row>
    <row r="125" spans="1:4" x14ac:dyDescent="0.3">
      <c r="A125">
        <v>1111</v>
      </c>
      <c r="B125" s="194">
        <v>45163</v>
      </c>
      <c r="C125">
        <v>89.5</v>
      </c>
      <c r="D125">
        <v>91.272585544299403</v>
      </c>
    </row>
    <row r="126" spans="1:4" x14ac:dyDescent="0.3">
      <c r="A126">
        <v>1112</v>
      </c>
      <c r="B126" s="194">
        <v>45166</v>
      </c>
      <c r="C126">
        <v>92.050003051757798</v>
      </c>
      <c r="D126">
        <v>89.493800992551897</v>
      </c>
    </row>
    <row r="127" spans="1:4" x14ac:dyDescent="0.3">
      <c r="A127">
        <v>1113</v>
      </c>
      <c r="B127" s="194">
        <v>45167</v>
      </c>
      <c r="C127">
        <v>86.25</v>
      </c>
      <c r="D127">
        <v>92.091091367242996</v>
      </c>
    </row>
    <row r="128" spans="1:4" x14ac:dyDescent="0.3">
      <c r="A128">
        <v>1114</v>
      </c>
      <c r="B128" s="194">
        <v>45168</v>
      </c>
      <c r="C128">
        <v>86.949996948242102</v>
      </c>
      <c r="D128">
        <v>86.241268912339805</v>
      </c>
    </row>
    <row r="129" spans="1:4" x14ac:dyDescent="0.3">
      <c r="A129">
        <v>1115</v>
      </c>
      <c r="B129" s="194">
        <v>45169</v>
      </c>
      <c r="C129">
        <v>85.900001525878906</v>
      </c>
      <c r="D129">
        <v>86.953342566262506</v>
      </c>
    </row>
    <row r="130" spans="1:4" x14ac:dyDescent="0.3">
      <c r="A130">
        <v>1116</v>
      </c>
      <c r="B130" s="194">
        <v>45170</v>
      </c>
      <c r="C130">
        <v>86.099998474121094</v>
      </c>
      <c r="D130">
        <v>85.902493537352399</v>
      </c>
    </row>
    <row r="131" spans="1:4" x14ac:dyDescent="0.3">
      <c r="A131">
        <v>1117</v>
      </c>
      <c r="B131" s="194">
        <v>45173</v>
      </c>
      <c r="C131">
        <v>88.099998474121094</v>
      </c>
      <c r="D131">
        <v>86.102023061980404</v>
      </c>
    </row>
    <row r="132" spans="1:4" x14ac:dyDescent="0.3">
      <c r="A132">
        <v>1118</v>
      </c>
      <c r="B132" s="194">
        <v>45174</v>
      </c>
      <c r="C132">
        <v>89.849998474121094</v>
      </c>
      <c r="D132">
        <v>88.099160248893099</v>
      </c>
    </row>
    <row r="133" spans="1:4" x14ac:dyDescent="0.3">
      <c r="A133">
        <v>1119</v>
      </c>
      <c r="B133" s="194">
        <v>45175</v>
      </c>
      <c r="C133">
        <v>88</v>
      </c>
      <c r="D133">
        <v>89.835733737812802</v>
      </c>
    </row>
    <row r="134" spans="1:4" x14ac:dyDescent="0.3">
      <c r="A134">
        <v>1120</v>
      </c>
      <c r="B134" s="194">
        <v>45176</v>
      </c>
      <c r="C134">
        <v>88.75</v>
      </c>
      <c r="D134">
        <v>87.980550565133498</v>
      </c>
    </row>
    <row r="135" spans="1:4" x14ac:dyDescent="0.3">
      <c r="A135">
        <v>1121</v>
      </c>
      <c r="B135" s="194">
        <v>45177</v>
      </c>
      <c r="C135">
        <v>88.099998474121094</v>
      </c>
      <c r="D135">
        <v>88.759648049904399</v>
      </c>
    </row>
    <row r="136" spans="1:4" x14ac:dyDescent="0.3">
      <c r="A136">
        <v>1122</v>
      </c>
      <c r="B136" s="194">
        <v>45180</v>
      </c>
      <c r="C136">
        <v>89.75</v>
      </c>
      <c r="D136">
        <v>88.097242543080995</v>
      </c>
    </row>
    <row r="137" spans="1:4" x14ac:dyDescent="0.3">
      <c r="A137">
        <v>1123</v>
      </c>
      <c r="B137" s="194">
        <v>45181</v>
      </c>
      <c r="C137">
        <v>87.599998474121094</v>
      </c>
      <c r="D137">
        <v>89.751539973735802</v>
      </c>
    </row>
    <row r="138" spans="1:4" x14ac:dyDescent="0.3">
      <c r="A138">
        <v>1124</v>
      </c>
      <c r="B138" s="194">
        <v>45182</v>
      </c>
      <c r="C138">
        <v>90.5</v>
      </c>
      <c r="D138">
        <v>87.5948378459846</v>
      </c>
    </row>
    <row r="139" spans="1:4" x14ac:dyDescent="0.3">
      <c r="A139">
        <v>1125</v>
      </c>
      <c r="B139" s="194">
        <v>45183</v>
      </c>
      <c r="C139">
        <v>94.5</v>
      </c>
      <c r="D139">
        <v>90.496235988903507</v>
      </c>
    </row>
    <row r="140" spans="1:4" x14ac:dyDescent="0.3">
      <c r="A140">
        <v>1126</v>
      </c>
      <c r="B140" s="194">
        <v>45184</v>
      </c>
      <c r="C140">
        <v>96.099998474121094</v>
      </c>
      <c r="D140">
        <v>94.4751080371922</v>
      </c>
    </row>
    <row r="141" spans="1:4" x14ac:dyDescent="0.3">
      <c r="A141">
        <v>1127</v>
      </c>
      <c r="B141" s="194">
        <v>45187</v>
      </c>
      <c r="C141">
        <v>98.900001525878906</v>
      </c>
      <c r="D141">
        <v>96.069281970011403</v>
      </c>
    </row>
    <row r="142" spans="1:4" x14ac:dyDescent="0.3">
      <c r="A142">
        <v>1128</v>
      </c>
      <c r="B142" s="194">
        <v>45189</v>
      </c>
      <c r="C142">
        <v>99.599998474121094</v>
      </c>
      <c r="D142">
        <v>98.909875282540199</v>
      </c>
    </row>
    <row r="143" spans="1:4" x14ac:dyDescent="0.3">
      <c r="A143">
        <v>1129</v>
      </c>
      <c r="B143" s="194">
        <v>45190</v>
      </c>
      <c r="C143">
        <v>96.400001525878906</v>
      </c>
      <c r="D143">
        <v>99.608325508286498</v>
      </c>
    </row>
    <row r="144" spans="1:4" x14ac:dyDescent="0.3">
      <c r="A144">
        <v>1130</v>
      </c>
      <c r="B144" s="194">
        <v>45191</v>
      </c>
      <c r="C144">
        <v>101.84999847412099</v>
      </c>
      <c r="D144">
        <v>96.380116545100506</v>
      </c>
    </row>
    <row r="145" spans="1:4" x14ac:dyDescent="0.3">
      <c r="A145">
        <v>1131</v>
      </c>
      <c r="B145" s="194">
        <v>45194</v>
      </c>
      <c r="C145">
        <v>102.050003051757</v>
      </c>
      <c r="D145">
        <v>101.915189689331</v>
      </c>
    </row>
    <row r="146" spans="1:4" x14ac:dyDescent="0.3">
      <c r="A146">
        <v>1132</v>
      </c>
      <c r="B146" s="194">
        <v>45195</v>
      </c>
      <c r="C146">
        <v>99.699996948242102</v>
      </c>
      <c r="D146">
        <v>102.240082454355</v>
      </c>
    </row>
    <row r="147" spans="1:4" x14ac:dyDescent="0.3">
      <c r="A147">
        <v>1133</v>
      </c>
      <c r="B147" s="194">
        <v>45196</v>
      </c>
      <c r="C147">
        <v>102.400001525878</v>
      </c>
      <c r="D147">
        <v>99.885542365920102</v>
      </c>
    </row>
    <row r="148" spans="1:4" x14ac:dyDescent="0.3">
      <c r="A148">
        <v>1134</v>
      </c>
      <c r="B148" s="194">
        <v>45197</v>
      </c>
      <c r="C148">
        <v>102.5</v>
      </c>
      <c r="D148">
        <v>102.398845924336</v>
      </c>
    </row>
    <row r="149" spans="1:4" x14ac:dyDescent="0.3">
      <c r="A149">
        <v>1135</v>
      </c>
      <c r="B149" s="194">
        <v>45198</v>
      </c>
      <c r="C149">
        <v>106.300003051757</v>
      </c>
      <c r="D149">
        <v>102.591847144417</v>
      </c>
    </row>
    <row r="150" spans="1:4" x14ac:dyDescent="0.3">
      <c r="A150">
        <v>1136</v>
      </c>
      <c r="B150" s="194">
        <v>45202</v>
      </c>
      <c r="C150">
        <v>112.09999847412099</v>
      </c>
      <c r="D150">
        <v>106.43198342092001</v>
      </c>
    </row>
    <row r="151" spans="1:4" x14ac:dyDescent="0.3">
      <c r="A151">
        <v>1137</v>
      </c>
      <c r="B151" s="194">
        <v>45203</v>
      </c>
      <c r="C151">
        <v>108.449996948242</v>
      </c>
      <c r="D151">
        <v>112.114799938705</v>
      </c>
    </row>
    <row r="152" spans="1:4" x14ac:dyDescent="0.3">
      <c r="A152">
        <v>1138</v>
      </c>
      <c r="B152" s="194">
        <v>45204</v>
      </c>
      <c r="C152">
        <v>105.5</v>
      </c>
      <c r="D152">
        <v>108.420308078562</v>
      </c>
    </row>
    <row r="153" spans="1:4" x14ac:dyDescent="0.3">
      <c r="A153">
        <v>1139</v>
      </c>
      <c r="B153" s="194">
        <v>45205</v>
      </c>
      <c r="C153">
        <v>105.300003051757</v>
      </c>
      <c r="D153">
        <v>105.53229592820701</v>
      </c>
    </row>
    <row r="154" spans="1:4" x14ac:dyDescent="0.3">
      <c r="A154">
        <v>1140</v>
      </c>
      <c r="B154" s="194">
        <v>45208</v>
      </c>
      <c r="C154">
        <v>99.349998474121094</v>
      </c>
      <c r="D154">
        <v>105.34216871885999</v>
      </c>
    </row>
    <row r="155" spans="1:4" x14ac:dyDescent="0.3">
      <c r="A155">
        <v>1141</v>
      </c>
      <c r="B155" s="194">
        <v>45209</v>
      </c>
      <c r="C155">
        <v>104.150001525878</v>
      </c>
      <c r="D155">
        <v>99.357638051269205</v>
      </c>
    </row>
    <row r="156" spans="1:4" x14ac:dyDescent="0.3">
      <c r="A156">
        <v>1142</v>
      </c>
      <c r="B156" s="194">
        <v>45210</v>
      </c>
      <c r="C156">
        <v>104.09999847412099</v>
      </c>
      <c r="D156">
        <v>104.151571182349</v>
      </c>
    </row>
    <row r="157" spans="1:4" x14ac:dyDescent="0.3">
      <c r="A157">
        <v>1143</v>
      </c>
      <c r="B157" s="194">
        <v>45211</v>
      </c>
      <c r="C157">
        <v>103.800003051757</v>
      </c>
      <c r="D157">
        <v>104.074971675602</v>
      </c>
    </row>
    <row r="158" spans="1:4" x14ac:dyDescent="0.3">
      <c r="A158">
        <v>1144</v>
      </c>
      <c r="B158" s="194">
        <v>45212</v>
      </c>
      <c r="C158">
        <v>102.900001525878</v>
      </c>
      <c r="D158">
        <v>103.796902083422</v>
      </c>
    </row>
    <row r="159" spans="1:4" x14ac:dyDescent="0.3">
      <c r="A159">
        <v>1145</v>
      </c>
      <c r="B159" s="194">
        <v>45215</v>
      </c>
      <c r="C159">
        <v>105.050003051757</v>
      </c>
      <c r="D159">
        <v>102.90991971705699</v>
      </c>
    </row>
    <row r="160" spans="1:4" x14ac:dyDescent="0.3">
      <c r="A160">
        <v>1146</v>
      </c>
      <c r="B160" s="194">
        <v>45216</v>
      </c>
      <c r="C160">
        <v>105.34999847412099</v>
      </c>
      <c r="D160">
        <v>105.034742630282</v>
      </c>
    </row>
    <row r="161" spans="1:4" x14ac:dyDescent="0.3">
      <c r="A161">
        <v>1147</v>
      </c>
      <c r="B161" s="194">
        <v>45217</v>
      </c>
      <c r="C161">
        <v>102.150001525878</v>
      </c>
      <c r="D161">
        <v>105.33025075709899</v>
      </c>
    </row>
    <row r="162" spans="1:4" x14ac:dyDescent="0.3">
      <c r="A162">
        <v>1148</v>
      </c>
      <c r="B162" s="194">
        <v>45218</v>
      </c>
      <c r="C162">
        <v>102.5</v>
      </c>
      <c r="D162">
        <v>102.177129473365</v>
      </c>
    </row>
    <row r="163" spans="1:4" x14ac:dyDescent="0.3">
      <c r="A163">
        <v>1149</v>
      </c>
      <c r="B163" s="194">
        <v>45219</v>
      </c>
      <c r="C163">
        <v>101.150001525878</v>
      </c>
      <c r="D163">
        <v>102.527508267953</v>
      </c>
    </row>
    <row r="164" spans="1:4" x14ac:dyDescent="0.3">
      <c r="A164">
        <v>1150</v>
      </c>
      <c r="B164" s="194">
        <v>45222</v>
      </c>
      <c r="C164">
        <v>95</v>
      </c>
      <c r="D164">
        <v>101.168866693014</v>
      </c>
    </row>
    <row r="165" spans="1:4" x14ac:dyDescent="0.3">
      <c r="A165">
        <v>1151</v>
      </c>
      <c r="B165" s="194">
        <v>45224</v>
      </c>
      <c r="C165">
        <v>95.099998474121094</v>
      </c>
      <c r="D165">
        <v>95.064661523024498</v>
      </c>
    </row>
    <row r="166" spans="1:4" x14ac:dyDescent="0.3">
      <c r="A166">
        <v>1152</v>
      </c>
      <c r="B166" s="194">
        <v>45225</v>
      </c>
      <c r="C166">
        <v>94.75</v>
      </c>
      <c r="D166">
        <v>95.155289267329806</v>
      </c>
    </row>
    <row r="167" spans="1:4" x14ac:dyDescent="0.3">
      <c r="A167">
        <v>1153</v>
      </c>
      <c r="B167" s="194">
        <v>45226</v>
      </c>
      <c r="C167">
        <v>99.900001525878906</v>
      </c>
      <c r="D167">
        <v>94.762672794001205</v>
      </c>
    </row>
    <row r="168" spans="1:4" x14ac:dyDescent="0.3">
      <c r="A168">
        <v>1154</v>
      </c>
      <c r="B168" s="194">
        <v>45229</v>
      </c>
      <c r="C168">
        <v>99.699996948242102</v>
      </c>
      <c r="D168">
        <v>99.755638209980404</v>
      </c>
    </row>
    <row r="169" spans="1:4" x14ac:dyDescent="0.3">
      <c r="A169">
        <v>1155</v>
      </c>
      <c r="B169" s="194">
        <v>45230</v>
      </c>
      <c r="C169">
        <v>101.59999847412099</v>
      </c>
      <c r="D169">
        <v>99.698003929157906</v>
      </c>
    </row>
    <row r="170" spans="1:4" x14ac:dyDescent="0.3">
      <c r="A170">
        <v>1156</v>
      </c>
      <c r="B170" s="194">
        <v>45231</v>
      </c>
      <c r="C170">
        <v>103.25</v>
      </c>
      <c r="D170">
        <v>101.574881729789</v>
      </c>
    </row>
    <row r="171" spans="1:4" x14ac:dyDescent="0.3">
      <c r="A171">
        <v>1157</v>
      </c>
      <c r="B171" s="194">
        <v>45232</v>
      </c>
      <c r="C171">
        <v>105.84999847412099</v>
      </c>
      <c r="D171">
        <v>103.25687869203701</v>
      </c>
    </row>
    <row r="172" spans="1:4" x14ac:dyDescent="0.3">
      <c r="A172">
        <v>1158</v>
      </c>
      <c r="B172" s="194">
        <v>45233</v>
      </c>
      <c r="C172">
        <v>104.5</v>
      </c>
      <c r="D172">
        <v>105.87375621597199</v>
      </c>
    </row>
    <row r="173" spans="1:4" x14ac:dyDescent="0.3">
      <c r="A173">
        <v>1159</v>
      </c>
      <c r="B173" s="194">
        <v>45236</v>
      </c>
      <c r="C173">
        <v>103.84999847412099</v>
      </c>
      <c r="D173">
        <v>104.59448998491099</v>
      </c>
    </row>
    <row r="174" spans="1:4" x14ac:dyDescent="0.3">
      <c r="A174">
        <v>1160</v>
      </c>
      <c r="B174" s="194">
        <v>45237</v>
      </c>
      <c r="C174">
        <v>104.84999847412099</v>
      </c>
      <c r="D174">
        <v>103.913126017381</v>
      </c>
    </row>
    <row r="175" spans="1:4" x14ac:dyDescent="0.3">
      <c r="A175">
        <v>1161</v>
      </c>
      <c r="B175" s="194">
        <v>45238</v>
      </c>
      <c r="C175">
        <v>103.949996948242</v>
      </c>
      <c r="D175">
        <v>104.882153552151</v>
      </c>
    </row>
    <row r="176" spans="1:4" x14ac:dyDescent="0.3">
      <c r="A176">
        <v>1162</v>
      </c>
      <c r="B176" s="194">
        <v>45239</v>
      </c>
      <c r="C176">
        <v>103.949996948242</v>
      </c>
      <c r="D176">
        <v>104.01180686797299</v>
      </c>
    </row>
    <row r="177" spans="1:4" x14ac:dyDescent="0.3">
      <c r="A177">
        <v>1163</v>
      </c>
      <c r="B177" s="194">
        <v>45240</v>
      </c>
      <c r="C177">
        <v>104</v>
      </c>
      <c r="D177">
        <v>103.98726784361</v>
      </c>
    </row>
    <row r="178" spans="1:4" x14ac:dyDescent="0.3">
      <c r="A178">
        <v>1164</v>
      </c>
      <c r="B178" s="194">
        <v>45243</v>
      </c>
      <c r="C178">
        <v>112</v>
      </c>
      <c r="D178">
        <v>104.03342221734999</v>
      </c>
    </row>
    <row r="179" spans="1:4" x14ac:dyDescent="0.3">
      <c r="A179">
        <v>1165</v>
      </c>
      <c r="B179" s="194">
        <v>45245</v>
      </c>
      <c r="C179">
        <v>112.59999847412099</v>
      </c>
      <c r="D179">
        <v>111.950610968704</v>
      </c>
    </row>
    <row r="180" spans="1:4" x14ac:dyDescent="0.3">
      <c r="A180">
        <v>1166</v>
      </c>
      <c r="B180" s="194">
        <v>45246</v>
      </c>
      <c r="C180">
        <v>110.300003051757</v>
      </c>
      <c r="D180">
        <v>112.74064755614199</v>
      </c>
    </row>
    <row r="181" spans="1:4" x14ac:dyDescent="0.3">
      <c r="A181">
        <v>1167</v>
      </c>
      <c r="B181" s="194">
        <v>45247</v>
      </c>
      <c r="C181">
        <v>108.650001525878</v>
      </c>
      <c r="D181">
        <v>110.45976571429399</v>
      </c>
    </row>
    <row r="182" spans="1:4" x14ac:dyDescent="0.3">
      <c r="A182">
        <v>1168</v>
      </c>
      <c r="B182" s="194">
        <v>45250</v>
      </c>
      <c r="C182">
        <v>108.300003051757</v>
      </c>
      <c r="D182">
        <v>108.756554342795</v>
      </c>
    </row>
    <row r="183" spans="1:4" x14ac:dyDescent="0.3">
      <c r="A183">
        <v>1169</v>
      </c>
      <c r="B183" s="194">
        <v>45251</v>
      </c>
      <c r="C183">
        <v>109.5</v>
      </c>
      <c r="D183">
        <v>108.368137592381</v>
      </c>
    </row>
    <row r="184" spans="1:4" x14ac:dyDescent="0.3">
      <c r="A184">
        <v>1170</v>
      </c>
      <c r="B184" s="194">
        <v>45252</v>
      </c>
      <c r="C184">
        <v>106.650001525878</v>
      </c>
      <c r="D184">
        <v>109.547346915145</v>
      </c>
    </row>
    <row r="185" spans="1:4" x14ac:dyDescent="0.3">
      <c r="A185">
        <v>1171</v>
      </c>
      <c r="B185" s="194">
        <v>45253</v>
      </c>
      <c r="C185">
        <v>106.09999847412099</v>
      </c>
      <c r="D185">
        <v>106.740342616419</v>
      </c>
    </row>
    <row r="186" spans="1:4" x14ac:dyDescent="0.3">
      <c r="A186">
        <v>1172</v>
      </c>
      <c r="B186" s="194">
        <v>45254</v>
      </c>
      <c r="C186">
        <v>106.949996948242</v>
      </c>
      <c r="D186">
        <v>106.131072724414</v>
      </c>
    </row>
    <row r="187" spans="1:4" x14ac:dyDescent="0.3">
      <c r="A187">
        <v>1173</v>
      </c>
      <c r="B187" s="194">
        <v>45258</v>
      </c>
      <c r="C187">
        <v>108.199996948242</v>
      </c>
      <c r="D187">
        <v>106.960579775513</v>
      </c>
    </row>
    <row r="188" spans="1:4" x14ac:dyDescent="0.3">
      <c r="A188">
        <v>1174</v>
      </c>
      <c r="B188" s="194">
        <v>45259</v>
      </c>
      <c r="C188">
        <v>110.300003051757</v>
      </c>
      <c r="D188">
        <v>108.217164349938</v>
      </c>
    </row>
    <row r="189" spans="1:4" x14ac:dyDescent="0.3">
      <c r="A189">
        <v>1175</v>
      </c>
      <c r="B189" s="194">
        <v>45260</v>
      </c>
      <c r="C189">
        <v>107.84999847412099</v>
      </c>
      <c r="D189">
        <v>110.32688032145801</v>
      </c>
    </row>
    <row r="190" spans="1:4" x14ac:dyDescent="0.3">
      <c r="A190">
        <v>1176</v>
      </c>
      <c r="B190" s="194">
        <v>45261</v>
      </c>
      <c r="C190">
        <v>108.800003051757</v>
      </c>
      <c r="D190">
        <v>107.934388551411</v>
      </c>
    </row>
    <row r="191" spans="1:4" x14ac:dyDescent="0.3">
      <c r="A191">
        <v>1177</v>
      </c>
      <c r="B191" s="194">
        <v>45264</v>
      </c>
      <c r="C191">
        <v>114.199996948242</v>
      </c>
      <c r="D191">
        <v>108.822291730578</v>
      </c>
    </row>
    <row r="192" spans="1:4" x14ac:dyDescent="0.3">
      <c r="A192">
        <v>1178</v>
      </c>
      <c r="B192" s="194">
        <v>45265</v>
      </c>
      <c r="C192">
        <v>114.59999847412099</v>
      </c>
      <c r="D192">
        <v>114.199111831493</v>
      </c>
    </row>
    <row r="193" spans="1:4" x14ac:dyDescent="0.3">
      <c r="A193">
        <v>1179</v>
      </c>
      <c r="B193" s="194">
        <v>45266</v>
      </c>
      <c r="C193">
        <v>117.199996948242</v>
      </c>
      <c r="D193">
        <v>114.70215972358901</v>
      </c>
    </row>
    <row r="194" spans="1:4" x14ac:dyDescent="0.3">
      <c r="A194">
        <v>1180</v>
      </c>
      <c r="B194" s="194">
        <v>45267</v>
      </c>
      <c r="C194">
        <v>116.59999847412099</v>
      </c>
      <c r="D194">
        <v>117.29336667567701</v>
      </c>
    </row>
    <row r="195" spans="1:4" x14ac:dyDescent="0.3">
      <c r="A195">
        <v>1181</v>
      </c>
      <c r="B195" s="194">
        <v>45268</v>
      </c>
      <c r="C195">
        <v>117.150001525878</v>
      </c>
      <c r="D195">
        <v>116.740262843004</v>
      </c>
    </row>
    <row r="196" spans="1:4" x14ac:dyDescent="0.3">
      <c r="A196">
        <v>1182</v>
      </c>
      <c r="B196" s="194">
        <v>45271</v>
      </c>
      <c r="C196">
        <v>120.199996948242</v>
      </c>
      <c r="D196">
        <v>117.26799393214</v>
      </c>
    </row>
    <row r="197" spans="1:4" x14ac:dyDescent="0.3">
      <c r="A197">
        <v>1183</v>
      </c>
      <c r="B197" s="194">
        <v>45272</v>
      </c>
      <c r="C197">
        <v>122.59999847412099</v>
      </c>
      <c r="D197">
        <v>120.176873722594</v>
      </c>
    </row>
    <row r="198" spans="1:4" x14ac:dyDescent="0.3">
      <c r="A198">
        <v>1184</v>
      </c>
      <c r="B198" s="194">
        <v>45273</v>
      </c>
      <c r="C198">
        <v>121.800003051757</v>
      </c>
      <c r="D198">
        <v>122.556393036974</v>
      </c>
    </row>
    <row r="199" spans="1:4" x14ac:dyDescent="0.3">
      <c r="A199">
        <v>1185</v>
      </c>
      <c r="B199" s="194">
        <v>45274</v>
      </c>
      <c r="C199">
        <v>123.650001525878</v>
      </c>
      <c r="D199">
        <v>121.76434691906699</v>
      </c>
    </row>
    <row r="200" spans="1:4" x14ac:dyDescent="0.3">
      <c r="A200">
        <v>1186</v>
      </c>
      <c r="B200" s="194">
        <v>45275</v>
      </c>
      <c r="C200">
        <v>128.30000305175699</v>
      </c>
      <c r="D200">
        <v>123.643761293038</v>
      </c>
    </row>
    <row r="201" spans="1:4" x14ac:dyDescent="0.3">
      <c r="A201">
        <v>1187</v>
      </c>
      <c r="B201" s="194">
        <v>45278</v>
      </c>
      <c r="C201">
        <v>123.09999847412099</v>
      </c>
      <c r="D201">
        <v>128.274875286959</v>
      </c>
    </row>
    <row r="202" spans="1:4" x14ac:dyDescent="0.3">
      <c r="A202">
        <v>1188</v>
      </c>
      <c r="B202" s="194">
        <v>45279</v>
      </c>
      <c r="C202">
        <v>122.25</v>
      </c>
      <c r="D202">
        <v>123.076296724202</v>
      </c>
    </row>
    <row r="203" spans="1:4" x14ac:dyDescent="0.3">
      <c r="A203">
        <v>1189</v>
      </c>
      <c r="B203" s="194">
        <v>45280</v>
      </c>
      <c r="C203">
        <v>116.449996948242</v>
      </c>
      <c r="D203">
        <v>122.31947271108901</v>
      </c>
    </row>
    <row r="204" spans="1:4" x14ac:dyDescent="0.3">
      <c r="A204">
        <v>1190</v>
      </c>
      <c r="B204" s="194">
        <v>45281</v>
      </c>
      <c r="C204">
        <v>118.550003051757</v>
      </c>
      <c r="D204">
        <v>116.599736120879</v>
      </c>
    </row>
    <row r="205" spans="1:4" x14ac:dyDescent="0.3">
      <c r="A205">
        <v>1191</v>
      </c>
      <c r="B205" s="194">
        <v>45282</v>
      </c>
      <c r="C205">
        <v>118.25</v>
      </c>
      <c r="D205">
        <v>118.563200196433</v>
      </c>
    </row>
    <row r="206" spans="1:4" x14ac:dyDescent="0.3">
      <c r="A206">
        <v>1192</v>
      </c>
      <c r="B206" s="194">
        <v>45286</v>
      </c>
      <c r="C206">
        <v>117.150001525878</v>
      </c>
      <c r="D206">
        <v>118.30891461847401</v>
      </c>
    </row>
    <row r="207" spans="1:4" x14ac:dyDescent="0.3">
      <c r="A207">
        <v>1193</v>
      </c>
      <c r="B207" s="194">
        <v>45287</v>
      </c>
      <c r="C207">
        <v>119.050003051757</v>
      </c>
      <c r="D207">
        <v>117.208956048562</v>
      </c>
    </row>
    <row r="208" spans="1:4" x14ac:dyDescent="0.3">
      <c r="A208">
        <v>1194</v>
      </c>
      <c r="B208" s="194">
        <v>45288</v>
      </c>
      <c r="C208">
        <v>117.800003051757</v>
      </c>
      <c r="D208">
        <v>119.062020875606</v>
      </c>
    </row>
    <row r="209" spans="1:4" x14ac:dyDescent="0.3">
      <c r="A209">
        <v>1195</v>
      </c>
      <c r="B209" s="194">
        <v>45289</v>
      </c>
      <c r="C209">
        <v>119.09999847412099</v>
      </c>
      <c r="D209">
        <v>117.86773408620201</v>
      </c>
    </row>
    <row r="210" spans="1:4" x14ac:dyDescent="0.3">
      <c r="A210">
        <v>1196</v>
      </c>
      <c r="B210" s="194">
        <v>45292</v>
      </c>
      <c r="C210">
        <v>120.75</v>
      </c>
      <c r="D210">
        <v>119.120002478499</v>
      </c>
    </row>
    <row r="211" spans="1:4" x14ac:dyDescent="0.3">
      <c r="A211">
        <v>1197</v>
      </c>
      <c r="B211" s="194">
        <v>45293</v>
      </c>
      <c r="C211">
        <v>120.900001525878</v>
      </c>
      <c r="D211">
        <v>120.72330901406301</v>
      </c>
    </row>
    <row r="212" spans="1:4" x14ac:dyDescent="0.3">
      <c r="A212">
        <v>1198</v>
      </c>
      <c r="B212" s="194">
        <v>45294</v>
      </c>
      <c r="C212">
        <v>123.050003051757</v>
      </c>
      <c r="D212">
        <v>120.882093548174</v>
      </c>
    </row>
    <row r="213" spans="1:4" x14ac:dyDescent="0.3">
      <c r="A213">
        <v>1199</v>
      </c>
      <c r="B213" s="194">
        <v>45295</v>
      </c>
      <c r="C213">
        <v>124.050003051757</v>
      </c>
      <c r="D213">
        <v>123.022629540625</v>
      </c>
    </row>
    <row r="214" spans="1:4" x14ac:dyDescent="0.3">
      <c r="A214">
        <v>1200</v>
      </c>
      <c r="B214" s="194">
        <v>45296</v>
      </c>
      <c r="C214">
        <v>124.150001525878</v>
      </c>
      <c r="D214">
        <v>124.023828104454</v>
      </c>
    </row>
    <row r="215" spans="1:4" x14ac:dyDescent="0.3">
      <c r="A215">
        <v>1201</v>
      </c>
      <c r="B215" s="194">
        <v>45299</v>
      </c>
      <c r="C215">
        <v>122.550003051757</v>
      </c>
      <c r="D215">
        <v>124.137628606655</v>
      </c>
    </row>
    <row r="216" spans="1:4" x14ac:dyDescent="0.3">
      <c r="A216">
        <v>1202</v>
      </c>
      <c r="B216" s="194">
        <v>45300</v>
      </c>
      <c r="C216">
        <v>122.84999847412099</v>
      </c>
      <c r="D216">
        <v>122.561244881767</v>
      </c>
    </row>
    <row r="217" spans="1:4" x14ac:dyDescent="0.3">
      <c r="A217">
        <v>1203</v>
      </c>
      <c r="B217" s="194">
        <v>45301</v>
      </c>
      <c r="C217">
        <v>123.400001525878</v>
      </c>
      <c r="D217">
        <v>122.85791278967299</v>
      </c>
    </row>
    <row r="218" spans="1:4" x14ac:dyDescent="0.3">
      <c r="A218">
        <v>1204</v>
      </c>
      <c r="B218" s="194">
        <v>45302</v>
      </c>
      <c r="C218">
        <v>124.449996948242</v>
      </c>
      <c r="D218">
        <v>123.395335875779</v>
      </c>
    </row>
    <row r="219" spans="1:4" x14ac:dyDescent="0.3">
      <c r="A219">
        <v>1205</v>
      </c>
      <c r="B219" s="194">
        <v>45303</v>
      </c>
      <c r="C219">
        <v>131.19999694824199</v>
      </c>
      <c r="D219">
        <v>124.43581805889301</v>
      </c>
    </row>
    <row r="220" spans="1:4" x14ac:dyDescent="0.3">
      <c r="A220">
        <v>1206</v>
      </c>
      <c r="B220" s="194">
        <v>45306</v>
      </c>
      <c r="C220">
        <v>134.100006103515</v>
      </c>
      <c r="D220">
        <v>131.231927342619</v>
      </c>
    </row>
    <row r="221" spans="1:4" x14ac:dyDescent="0.3">
      <c r="A221">
        <v>1207</v>
      </c>
      <c r="B221" s="194">
        <v>45307</v>
      </c>
      <c r="C221">
        <v>135.94999694824199</v>
      </c>
      <c r="D221">
        <v>134.275309658786</v>
      </c>
    </row>
    <row r="222" spans="1:4" x14ac:dyDescent="0.3">
      <c r="A222">
        <v>1208</v>
      </c>
      <c r="B222" s="194">
        <v>45308</v>
      </c>
      <c r="C222">
        <v>131.94999694824199</v>
      </c>
      <c r="D222">
        <v>136.168619570808</v>
      </c>
    </row>
    <row r="223" spans="1:4" x14ac:dyDescent="0.3">
      <c r="A223">
        <v>1209</v>
      </c>
      <c r="B223" s="194">
        <v>45309</v>
      </c>
      <c r="C223">
        <v>132.94999694824199</v>
      </c>
      <c r="D223">
        <v>131.93204721642999</v>
      </c>
    </row>
    <row r="224" spans="1:4" x14ac:dyDescent="0.3">
      <c r="A224">
        <v>1210</v>
      </c>
      <c r="B224" s="194">
        <v>45310</v>
      </c>
      <c r="C224">
        <v>135.89999389648401</v>
      </c>
      <c r="D224">
        <v>132.946925116823</v>
      </c>
    </row>
    <row r="225" spans="1:4" x14ac:dyDescent="0.3">
      <c r="A225">
        <v>1211</v>
      </c>
      <c r="B225" s="194">
        <v>45314</v>
      </c>
      <c r="C225">
        <v>139.94999694824199</v>
      </c>
      <c r="D225">
        <v>136.06645254743299</v>
      </c>
    </row>
    <row r="226" spans="1:4" x14ac:dyDescent="0.3">
      <c r="A226">
        <v>1212</v>
      </c>
      <c r="B226" s="194">
        <v>45315</v>
      </c>
      <c r="C226">
        <v>142.850006103515</v>
      </c>
      <c r="D226">
        <v>140.172173343948</v>
      </c>
    </row>
    <row r="227" spans="1:4" x14ac:dyDescent="0.3">
      <c r="A227">
        <v>1213</v>
      </c>
      <c r="B227" s="194">
        <v>45316</v>
      </c>
      <c r="C227">
        <v>140.350006103515</v>
      </c>
      <c r="D227">
        <v>143.13752197156199</v>
      </c>
    </row>
    <row r="228" spans="1:4" x14ac:dyDescent="0.3">
      <c r="A228">
        <v>1214</v>
      </c>
      <c r="B228" s="194">
        <v>45320</v>
      </c>
      <c r="C228">
        <v>142.100006103515</v>
      </c>
      <c r="D228">
        <v>140.60174610412699</v>
      </c>
    </row>
    <row r="229" spans="1:4" x14ac:dyDescent="0.3">
      <c r="A229">
        <v>1215</v>
      </c>
      <c r="B229" s="194">
        <v>45321</v>
      </c>
      <c r="C229">
        <v>141</v>
      </c>
      <c r="D229">
        <v>142.360570257186</v>
      </c>
    </row>
    <row r="230" spans="1:4" x14ac:dyDescent="0.3">
      <c r="A230">
        <v>1216</v>
      </c>
      <c r="B230" s="194">
        <v>45322</v>
      </c>
      <c r="C230">
        <v>139.850006103515</v>
      </c>
      <c r="D230">
        <v>141.26715967313299</v>
      </c>
    </row>
    <row r="231" spans="1:4" x14ac:dyDescent="0.3">
      <c r="A231">
        <v>1217</v>
      </c>
      <c r="B231" s="194">
        <v>45323</v>
      </c>
      <c r="C231">
        <v>144.600006103515</v>
      </c>
      <c r="D231">
        <v>140.08658806860899</v>
      </c>
    </row>
    <row r="232" spans="1:4" x14ac:dyDescent="0.3">
      <c r="A232">
        <v>1218</v>
      </c>
      <c r="B232" s="194">
        <v>45324</v>
      </c>
      <c r="C232">
        <v>148.80000305175699</v>
      </c>
      <c r="D232">
        <v>144.82929200952199</v>
      </c>
    </row>
    <row r="233" spans="1:4" x14ac:dyDescent="0.3">
      <c r="A233">
        <v>1219</v>
      </c>
      <c r="B233" s="194">
        <v>45327</v>
      </c>
      <c r="C233">
        <v>146.75</v>
      </c>
      <c r="D233">
        <v>149.09810828902101</v>
      </c>
    </row>
    <row r="234" spans="1:4" x14ac:dyDescent="0.3">
      <c r="A234">
        <v>1220</v>
      </c>
      <c r="B234" s="194">
        <v>45328</v>
      </c>
      <c r="C234">
        <v>144.94999694824199</v>
      </c>
      <c r="D234">
        <v>147.05099076088999</v>
      </c>
    </row>
    <row r="235" spans="1:4" x14ac:dyDescent="0.3">
      <c r="A235">
        <v>1221</v>
      </c>
      <c r="B235" s="194">
        <v>45329</v>
      </c>
      <c r="C235">
        <v>146.64999389648401</v>
      </c>
      <c r="D235">
        <v>145.21879341920101</v>
      </c>
    </row>
    <row r="236" spans="1:4" x14ac:dyDescent="0.3">
      <c r="A236">
        <v>1222</v>
      </c>
      <c r="B236" s="194">
        <v>45330</v>
      </c>
      <c r="C236">
        <v>149.44999694824199</v>
      </c>
      <c r="D236">
        <v>146.91605447329201</v>
      </c>
    </row>
    <row r="237" spans="1:4" x14ac:dyDescent="0.3">
      <c r="A237">
        <v>1223</v>
      </c>
      <c r="B237" s="194">
        <v>45331</v>
      </c>
      <c r="C237">
        <v>148.850006103515</v>
      </c>
      <c r="D237">
        <v>149.73977547980101</v>
      </c>
    </row>
    <row r="238" spans="1:4" x14ac:dyDescent="0.3">
      <c r="A238">
        <v>1224</v>
      </c>
      <c r="B238" s="194">
        <v>45334</v>
      </c>
      <c r="C238">
        <v>139.75</v>
      </c>
      <c r="D238">
        <v>149.14749309950599</v>
      </c>
    </row>
    <row r="239" spans="1:4" x14ac:dyDescent="0.3">
      <c r="A239">
        <v>1225</v>
      </c>
      <c r="B239" s="194">
        <v>45335</v>
      </c>
      <c r="C239">
        <v>136.14999389648401</v>
      </c>
      <c r="D239">
        <v>139.95864831016999</v>
      </c>
    </row>
    <row r="240" spans="1:4" x14ac:dyDescent="0.3">
      <c r="A240">
        <v>1226</v>
      </c>
      <c r="B240" s="194">
        <v>45336</v>
      </c>
      <c r="C240">
        <v>139.05000305175699</v>
      </c>
      <c r="D240">
        <v>136.27504537681901</v>
      </c>
    </row>
    <row r="241" spans="1:4" x14ac:dyDescent="0.3">
      <c r="A241">
        <v>1227</v>
      </c>
      <c r="B241" s="194">
        <v>45337</v>
      </c>
      <c r="C241">
        <v>145.75</v>
      </c>
      <c r="D241">
        <v>139.24709540248</v>
      </c>
    </row>
    <row r="242" spans="1:4" x14ac:dyDescent="0.3">
      <c r="A242">
        <v>1228</v>
      </c>
      <c r="B242" s="194">
        <v>45338</v>
      </c>
      <c r="C242">
        <v>144.69999694824199</v>
      </c>
      <c r="D242">
        <v>145.820338503491</v>
      </c>
    </row>
    <row r="243" spans="1:4" x14ac:dyDescent="0.3">
      <c r="A243">
        <v>1229</v>
      </c>
      <c r="B243" s="194">
        <v>45341</v>
      </c>
      <c r="C243">
        <v>141.14999389648401</v>
      </c>
      <c r="D243">
        <v>144.44272914561</v>
      </c>
    </row>
    <row r="244" spans="1:4" x14ac:dyDescent="0.3">
      <c r="A244">
        <v>1230</v>
      </c>
      <c r="B244" s="194">
        <v>45342</v>
      </c>
      <c r="C244">
        <v>141.100006103515</v>
      </c>
      <c r="D244">
        <v>141.07386049886</v>
      </c>
    </row>
    <row r="245" spans="1:4" x14ac:dyDescent="0.3">
      <c r="A245">
        <v>1231</v>
      </c>
      <c r="B245" s="194">
        <v>45343</v>
      </c>
      <c r="C245">
        <v>145.100006103515</v>
      </c>
      <c r="D245">
        <v>141.226001769004</v>
      </c>
    </row>
    <row r="246" spans="1:4" x14ac:dyDescent="0.3">
      <c r="A246">
        <v>1232</v>
      </c>
      <c r="B246" s="194">
        <v>45344</v>
      </c>
      <c r="C246">
        <v>147.30000305175699</v>
      </c>
      <c r="D246">
        <v>145.18754682690201</v>
      </c>
    </row>
    <row r="247" spans="1:4" x14ac:dyDescent="0.3">
      <c r="A247">
        <v>1233</v>
      </c>
      <c r="B247" s="194">
        <v>45345</v>
      </c>
      <c r="C247">
        <v>145.89999389648401</v>
      </c>
      <c r="D247">
        <v>147.17303676666</v>
      </c>
    </row>
    <row r="248" spans="1:4" x14ac:dyDescent="0.3">
      <c r="A248">
        <v>1234</v>
      </c>
      <c r="B248" s="194">
        <v>45348</v>
      </c>
      <c r="C248">
        <v>147.19999694824199</v>
      </c>
      <c r="D248">
        <v>145.74224896917201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975BB-F8B3-43EB-88E0-79AE7F0EEC46}">
  <dimension ref="A1:D248"/>
  <sheetViews>
    <sheetView topLeftCell="A215" workbookViewId="0">
      <selection activeCell="B2" sqref="B2:D248"/>
    </sheetView>
  </sheetViews>
  <sheetFormatPr defaultRowHeight="14.4" x14ac:dyDescent="0.3"/>
  <cols>
    <col min="1" max="1" width="5" bestFit="1" customWidth="1"/>
    <col min="2" max="2" width="10.33203125" bestFit="1" customWidth="1"/>
    <col min="3" max="4" width="12" bestFit="1" customWidth="1"/>
  </cols>
  <sheetData>
    <row r="1" spans="1:4" x14ac:dyDescent="0.3">
      <c r="B1" t="s">
        <v>74</v>
      </c>
      <c r="C1" t="s">
        <v>2426</v>
      </c>
      <c r="D1" t="s">
        <v>2427</v>
      </c>
    </row>
    <row r="2" spans="1:4" x14ac:dyDescent="0.3">
      <c r="A2">
        <v>988</v>
      </c>
      <c r="B2" s="194">
        <v>44980</v>
      </c>
      <c r="C2">
        <v>273.79998779296801</v>
      </c>
      <c r="D2">
        <v>273.72829399515399</v>
      </c>
    </row>
    <row r="3" spans="1:4" x14ac:dyDescent="0.3">
      <c r="A3">
        <v>989</v>
      </c>
      <c r="B3" s="194">
        <v>44981</v>
      </c>
      <c r="C3">
        <v>271.100006103515</v>
      </c>
      <c r="D3">
        <v>273.59102300664</v>
      </c>
    </row>
    <row r="4" spans="1:4" x14ac:dyDescent="0.3">
      <c r="A4">
        <v>990</v>
      </c>
      <c r="B4" s="194">
        <v>44984</v>
      </c>
      <c r="C4">
        <v>276.100006103515</v>
      </c>
      <c r="D4">
        <v>270.91799147677398</v>
      </c>
    </row>
    <row r="5" spans="1:4" x14ac:dyDescent="0.3">
      <c r="A5">
        <v>991</v>
      </c>
      <c r="B5" s="194">
        <v>44985</v>
      </c>
      <c r="C5">
        <v>279.54998779296801</v>
      </c>
      <c r="D5">
        <v>276.65717091692102</v>
      </c>
    </row>
    <row r="6" spans="1:4" x14ac:dyDescent="0.3">
      <c r="A6">
        <v>992</v>
      </c>
      <c r="B6" s="194">
        <v>44986</v>
      </c>
      <c r="C6">
        <v>288.79998779296801</v>
      </c>
      <c r="D6">
        <v>279.81443338034398</v>
      </c>
    </row>
    <row r="7" spans="1:4" x14ac:dyDescent="0.3">
      <c r="A7">
        <v>993</v>
      </c>
      <c r="B7" s="194">
        <v>44987</v>
      </c>
      <c r="C7">
        <v>290.39999389648398</v>
      </c>
      <c r="D7">
        <v>288.75802070320299</v>
      </c>
    </row>
    <row r="8" spans="1:4" x14ac:dyDescent="0.3">
      <c r="A8">
        <v>994</v>
      </c>
      <c r="B8" s="194">
        <v>44988</v>
      </c>
      <c r="C8">
        <v>305.20001220703102</v>
      </c>
      <c r="D8">
        <v>290.24971547402299</v>
      </c>
    </row>
    <row r="9" spans="1:4" x14ac:dyDescent="0.3">
      <c r="A9">
        <v>995</v>
      </c>
      <c r="B9" s="194">
        <v>44991</v>
      </c>
      <c r="C9">
        <v>305.64999389648398</v>
      </c>
      <c r="D9">
        <v>305.27626360383101</v>
      </c>
    </row>
    <row r="10" spans="1:4" x14ac:dyDescent="0.3">
      <c r="A10">
        <v>996</v>
      </c>
      <c r="B10" s="194">
        <v>44993</v>
      </c>
      <c r="C10">
        <v>311.5</v>
      </c>
      <c r="D10">
        <v>305.373769644822</v>
      </c>
    </row>
    <row r="11" spans="1:4" x14ac:dyDescent="0.3">
      <c r="A11">
        <v>997</v>
      </c>
      <c r="B11" s="194">
        <v>44994</v>
      </c>
      <c r="C11">
        <v>310.350006103515</v>
      </c>
      <c r="D11">
        <v>310.954838971816</v>
      </c>
    </row>
    <row r="12" spans="1:4" x14ac:dyDescent="0.3">
      <c r="A12">
        <v>998</v>
      </c>
      <c r="B12" s="194">
        <v>44995</v>
      </c>
      <c r="C12">
        <v>298.20001220703102</v>
      </c>
      <c r="D12">
        <v>310.27822936418301</v>
      </c>
    </row>
    <row r="13" spans="1:4" x14ac:dyDescent="0.3">
      <c r="A13">
        <v>999</v>
      </c>
      <c r="B13" s="194">
        <v>44998</v>
      </c>
      <c r="C13">
        <v>288.54998779296801</v>
      </c>
      <c r="D13">
        <v>298.00894758664202</v>
      </c>
    </row>
    <row r="14" spans="1:4" x14ac:dyDescent="0.3">
      <c r="A14">
        <v>1000</v>
      </c>
      <c r="B14" s="194">
        <v>44999</v>
      </c>
      <c r="C14">
        <v>286.29998779296801</v>
      </c>
      <c r="D14">
        <v>288.51872038778299</v>
      </c>
    </row>
    <row r="15" spans="1:4" x14ac:dyDescent="0.3">
      <c r="A15">
        <v>1001</v>
      </c>
      <c r="B15" s="194">
        <v>45000</v>
      </c>
      <c r="C15">
        <v>281.14999389648398</v>
      </c>
      <c r="D15">
        <v>286.16597532385902</v>
      </c>
    </row>
    <row r="16" spans="1:4" x14ac:dyDescent="0.3">
      <c r="A16">
        <v>1002</v>
      </c>
      <c r="B16" s="194">
        <v>45001</v>
      </c>
      <c r="C16">
        <v>281.64999389648398</v>
      </c>
      <c r="D16">
        <v>280.58910749324701</v>
      </c>
    </row>
    <row r="17" spans="1:4" x14ac:dyDescent="0.3">
      <c r="A17">
        <v>1003</v>
      </c>
      <c r="B17" s="194">
        <v>45002</v>
      </c>
      <c r="C17">
        <v>281.75</v>
      </c>
      <c r="D17">
        <v>281.31075033985599</v>
      </c>
    </row>
    <row r="18" spans="1:4" x14ac:dyDescent="0.3">
      <c r="A18">
        <v>1004</v>
      </c>
      <c r="B18" s="194">
        <v>45005</v>
      </c>
      <c r="C18">
        <v>278</v>
      </c>
      <c r="D18">
        <v>282.24645634151801</v>
      </c>
    </row>
    <row r="19" spans="1:4" x14ac:dyDescent="0.3">
      <c r="A19">
        <v>1005</v>
      </c>
      <c r="B19" s="194">
        <v>45006</v>
      </c>
      <c r="C19">
        <v>284</v>
      </c>
      <c r="D19">
        <v>278.36390091862103</v>
      </c>
    </row>
    <row r="20" spans="1:4" x14ac:dyDescent="0.3">
      <c r="A20">
        <v>1006</v>
      </c>
      <c r="B20" s="194">
        <v>45007</v>
      </c>
      <c r="C20">
        <v>284.850006103515</v>
      </c>
      <c r="D20">
        <v>284.05345660217398</v>
      </c>
    </row>
    <row r="21" spans="1:4" x14ac:dyDescent="0.3">
      <c r="A21">
        <v>1007</v>
      </c>
      <c r="B21" s="194">
        <v>45008</v>
      </c>
      <c r="C21">
        <v>280.600006103515</v>
      </c>
      <c r="D21">
        <v>284.75609896753201</v>
      </c>
    </row>
    <row r="22" spans="1:4" x14ac:dyDescent="0.3">
      <c r="A22">
        <v>1008</v>
      </c>
      <c r="B22" s="194">
        <v>45009</v>
      </c>
      <c r="C22">
        <v>273.79998779296801</v>
      </c>
      <c r="D22">
        <v>280.49479050508597</v>
      </c>
    </row>
    <row r="23" spans="1:4" x14ac:dyDescent="0.3">
      <c r="A23">
        <v>1009</v>
      </c>
      <c r="B23" s="194">
        <v>45012</v>
      </c>
      <c r="C23">
        <v>277.20001220703102</v>
      </c>
      <c r="D23">
        <v>273.341521068247</v>
      </c>
    </row>
    <row r="24" spans="1:4" x14ac:dyDescent="0.3">
      <c r="A24">
        <v>1010</v>
      </c>
      <c r="B24" s="194">
        <v>45013</v>
      </c>
      <c r="C24">
        <v>275.14999389648398</v>
      </c>
      <c r="D24">
        <v>277.41562904640398</v>
      </c>
    </row>
    <row r="25" spans="1:4" x14ac:dyDescent="0.3">
      <c r="A25">
        <v>1011</v>
      </c>
      <c r="B25" s="194">
        <v>45014</v>
      </c>
      <c r="C25">
        <v>281.04998779296801</v>
      </c>
      <c r="D25">
        <v>274.82203718563198</v>
      </c>
    </row>
    <row r="26" spans="1:4" x14ac:dyDescent="0.3">
      <c r="A26">
        <v>1012</v>
      </c>
      <c r="B26" s="194">
        <v>45016</v>
      </c>
      <c r="C26">
        <v>284.45001220703102</v>
      </c>
      <c r="D26">
        <v>281.41025549007497</v>
      </c>
    </row>
    <row r="27" spans="1:4" x14ac:dyDescent="0.3">
      <c r="A27">
        <v>1013</v>
      </c>
      <c r="B27" s="194">
        <v>45019</v>
      </c>
      <c r="C27">
        <v>287.20001220703102</v>
      </c>
      <c r="D27">
        <v>285.052111046748</v>
      </c>
    </row>
    <row r="28" spans="1:4" x14ac:dyDescent="0.3">
      <c r="A28">
        <v>1014</v>
      </c>
      <c r="B28" s="194">
        <v>45021</v>
      </c>
      <c r="C28">
        <v>284.25</v>
      </c>
      <c r="D28">
        <v>287.93091870911701</v>
      </c>
    </row>
    <row r="29" spans="1:4" x14ac:dyDescent="0.3">
      <c r="A29">
        <v>1015</v>
      </c>
      <c r="B29" s="194">
        <v>45022</v>
      </c>
      <c r="C29">
        <v>284.54998779296801</v>
      </c>
      <c r="D29">
        <v>284.55728283718202</v>
      </c>
    </row>
    <row r="30" spans="1:4" x14ac:dyDescent="0.3">
      <c r="A30">
        <v>1016</v>
      </c>
      <c r="B30" s="194">
        <v>45026</v>
      </c>
      <c r="C30">
        <v>283.29998779296801</v>
      </c>
      <c r="D30">
        <v>284.30412999058802</v>
      </c>
    </row>
    <row r="31" spans="1:4" x14ac:dyDescent="0.3">
      <c r="A31">
        <v>1017</v>
      </c>
      <c r="B31" s="194">
        <v>45027</v>
      </c>
      <c r="C31">
        <v>287.89999389648398</v>
      </c>
      <c r="D31">
        <v>282.54762354494301</v>
      </c>
    </row>
    <row r="32" spans="1:4" x14ac:dyDescent="0.3">
      <c r="A32">
        <v>1018</v>
      </c>
      <c r="B32" s="194">
        <v>45028</v>
      </c>
      <c r="C32">
        <v>286.100006103515</v>
      </c>
      <c r="D32">
        <v>287.27795086834601</v>
      </c>
    </row>
    <row r="33" spans="1:4" x14ac:dyDescent="0.3">
      <c r="A33">
        <v>1019</v>
      </c>
      <c r="B33" s="194">
        <v>45029</v>
      </c>
      <c r="C33">
        <v>291.25</v>
      </c>
      <c r="D33">
        <v>285.91774532247803</v>
      </c>
    </row>
    <row r="34" spans="1:4" x14ac:dyDescent="0.3">
      <c r="A34">
        <v>1020</v>
      </c>
      <c r="B34" s="194">
        <v>45033</v>
      </c>
      <c r="C34">
        <v>297.45001220703102</v>
      </c>
      <c r="D34">
        <v>291.81055105870701</v>
      </c>
    </row>
    <row r="35" spans="1:4" x14ac:dyDescent="0.3">
      <c r="A35">
        <v>1021</v>
      </c>
      <c r="B35" s="194">
        <v>45034</v>
      </c>
      <c r="C35">
        <v>299.20001220703102</v>
      </c>
      <c r="D35">
        <v>298.45908100131402</v>
      </c>
    </row>
    <row r="36" spans="1:4" x14ac:dyDescent="0.3">
      <c r="A36">
        <v>1022</v>
      </c>
      <c r="B36" s="194">
        <v>45035</v>
      </c>
      <c r="C36">
        <v>295.04998779296801</v>
      </c>
      <c r="D36">
        <v>300.03332038089502</v>
      </c>
    </row>
    <row r="37" spans="1:4" x14ac:dyDescent="0.3">
      <c r="A37">
        <v>1023</v>
      </c>
      <c r="B37" s="194">
        <v>45036</v>
      </c>
      <c r="C37">
        <v>296.64999389648398</v>
      </c>
      <c r="D37">
        <v>295.20540050868999</v>
      </c>
    </row>
    <row r="38" spans="1:4" x14ac:dyDescent="0.3">
      <c r="A38">
        <v>1024</v>
      </c>
      <c r="B38" s="194">
        <v>45037</v>
      </c>
      <c r="C38">
        <v>295.29998779296801</v>
      </c>
      <c r="D38">
        <v>296.02156196181301</v>
      </c>
    </row>
    <row r="39" spans="1:4" x14ac:dyDescent="0.3">
      <c r="A39">
        <v>1025</v>
      </c>
      <c r="B39" s="194">
        <v>45040</v>
      </c>
      <c r="C39">
        <v>302.95001220703102</v>
      </c>
      <c r="D39">
        <v>294.39195265016298</v>
      </c>
    </row>
    <row r="40" spans="1:4" x14ac:dyDescent="0.3">
      <c r="A40">
        <v>1026</v>
      </c>
      <c r="B40" s="194">
        <v>45041</v>
      </c>
      <c r="C40">
        <v>307.70001220703102</v>
      </c>
      <c r="D40">
        <v>302.38923130659299</v>
      </c>
    </row>
    <row r="41" spans="1:4" x14ac:dyDescent="0.3">
      <c r="A41">
        <v>1027</v>
      </c>
      <c r="B41" s="194">
        <v>45042</v>
      </c>
      <c r="C41">
        <v>309.64999389648398</v>
      </c>
      <c r="D41">
        <v>308.089926480131</v>
      </c>
    </row>
    <row r="42" spans="1:4" x14ac:dyDescent="0.3">
      <c r="A42">
        <v>1028</v>
      </c>
      <c r="B42" s="194">
        <v>45043</v>
      </c>
      <c r="C42">
        <v>309</v>
      </c>
      <c r="D42">
        <v>310.785855969024</v>
      </c>
    </row>
    <row r="43" spans="1:4" x14ac:dyDescent="0.3">
      <c r="A43">
        <v>1029</v>
      </c>
      <c r="B43" s="194">
        <v>45044</v>
      </c>
      <c r="C43">
        <v>317.45001220703102</v>
      </c>
      <c r="D43">
        <v>310.16802464154</v>
      </c>
    </row>
    <row r="44" spans="1:4" x14ac:dyDescent="0.3">
      <c r="A44">
        <v>1030</v>
      </c>
      <c r="B44" s="194">
        <v>45048</v>
      </c>
      <c r="C44">
        <v>320</v>
      </c>
      <c r="D44">
        <v>317.959126985637</v>
      </c>
    </row>
    <row r="45" spans="1:4" x14ac:dyDescent="0.3">
      <c r="A45">
        <v>1031</v>
      </c>
      <c r="B45" s="194">
        <v>45049</v>
      </c>
      <c r="C45">
        <v>319.5</v>
      </c>
      <c r="D45">
        <v>319.58449754620801</v>
      </c>
    </row>
    <row r="46" spans="1:4" x14ac:dyDescent="0.3">
      <c r="A46">
        <v>1032</v>
      </c>
      <c r="B46" s="194">
        <v>45050</v>
      </c>
      <c r="C46">
        <v>323.850006103515</v>
      </c>
      <c r="D46">
        <v>318.57007020302802</v>
      </c>
    </row>
    <row r="47" spans="1:4" x14ac:dyDescent="0.3">
      <c r="A47">
        <v>1033</v>
      </c>
      <c r="B47" s="194">
        <v>45051</v>
      </c>
      <c r="C47">
        <v>318.54998779296801</v>
      </c>
      <c r="D47">
        <v>323.143154386417</v>
      </c>
    </row>
    <row r="48" spans="1:4" x14ac:dyDescent="0.3">
      <c r="A48">
        <v>1034</v>
      </c>
      <c r="B48" s="194">
        <v>45054</v>
      </c>
      <c r="C48">
        <v>313.20001220703102</v>
      </c>
      <c r="D48">
        <v>318.52532716411298</v>
      </c>
    </row>
    <row r="49" spans="1:4" x14ac:dyDescent="0.3">
      <c r="A49">
        <v>1035</v>
      </c>
      <c r="B49" s="194">
        <v>45055</v>
      </c>
      <c r="C49">
        <v>302.850006103515</v>
      </c>
      <c r="D49">
        <v>313.81679482674201</v>
      </c>
    </row>
    <row r="50" spans="1:4" x14ac:dyDescent="0.3">
      <c r="A50">
        <v>1036</v>
      </c>
      <c r="B50" s="194">
        <v>45056</v>
      </c>
      <c r="C50">
        <v>300.79998779296801</v>
      </c>
      <c r="D50">
        <v>303.42518377871198</v>
      </c>
    </row>
    <row r="51" spans="1:4" x14ac:dyDescent="0.3">
      <c r="A51">
        <v>1037</v>
      </c>
      <c r="B51" s="194">
        <v>45057</v>
      </c>
      <c r="C51">
        <v>301.100006103515</v>
      </c>
      <c r="D51">
        <v>300.79224284044699</v>
      </c>
    </row>
    <row r="52" spans="1:4" x14ac:dyDescent="0.3">
      <c r="A52">
        <v>1038</v>
      </c>
      <c r="B52" s="194">
        <v>45058</v>
      </c>
      <c r="C52">
        <v>297</v>
      </c>
      <c r="D52">
        <v>300.386944845556</v>
      </c>
    </row>
    <row r="53" spans="1:4" x14ac:dyDescent="0.3">
      <c r="A53">
        <v>1039</v>
      </c>
      <c r="B53" s="194">
        <v>45061</v>
      </c>
      <c r="C53">
        <v>303.39999389648398</v>
      </c>
      <c r="D53">
        <v>296.00985539088902</v>
      </c>
    </row>
    <row r="54" spans="1:4" x14ac:dyDescent="0.3">
      <c r="A54">
        <v>1040</v>
      </c>
      <c r="B54" s="194">
        <v>45062</v>
      </c>
      <c r="C54">
        <v>305.14999389648398</v>
      </c>
      <c r="D54">
        <v>302.921131112544</v>
      </c>
    </row>
    <row r="55" spans="1:4" x14ac:dyDescent="0.3">
      <c r="A55">
        <v>1041</v>
      </c>
      <c r="B55" s="194">
        <v>45063</v>
      </c>
      <c r="C55">
        <v>302.70001220703102</v>
      </c>
      <c r="D55">
        <v>305.492194169931</v>
      </c>
    </row>
    <row r="56" spans="1:4" x14ac:dyDescent="0.3">
      <c r="A56">
        <v>1042</v>
      </c>
      <c r="B56" s="194">
        <v>45064</v>
      </c>
      <c r="C56">
        <v>295.14999389648398</v>
      </c>
      <c r="D56">
        <v>303.662846668192</v>
      </c>
    </row>
    <row r="57" spans="1:4" x14ac:dyDescent="0.3">
      <c r="A57">
        <v>1043</v>
      </c>
      <c r="B57" s="194">
        <v>45065</v>
      </c>
      <c r="C57">
        <v>297.79998779296801</v>
      </c>
      <c r="D57">
        <v>295.94058985647803</v>
      </c>
    </row>
    <row r="58" spans="1:4" x14ac:dyDescent="0.3">
      <c r="A58">
        <v>1044</v>
      </c>
      <c r="B58" s="194">
        <v>45068</v>
      </c>
      <c r="C58">
        <v>300.95001220703102</v>
      </c>
      <c r="D58">
        <v>297.89206680220701</v>
      </c>
    </row>
    <row r="59" spans="1:4" x14ac:dyDescent="0.3">
      <c r="A59">
        <v>1045</v>
      </c>
      <c r="B59" s="194">
        <v>45069</v>
      </c>
      <c r="C59">
        <v>302.04998779296801</v>
      </c>
      <c r="D59">
        <v>300.24263991683199</v>
      </c>
    </row>
    <row r="60" spans="1:4" x14ac:dyDescent="0.3">
      <c r="A60">
        <v>1046</v>
      </c>
      <c r="B60" s="194">
        <v>45070</v>
      </c>
      <c r="C60">
        <v>299.600006103515</v>
      </c>
      <c r="D60">
        <v>301.09423714126501</v>
      </c>
    </row>
    <row r="61" spans="1:4" x14ac:dyDescent="0.3">
      <c r="A61">
        <v>1047</v>
      </c>
      <c r="B61" s="194">
        <v>45071</v>
      </c>
      <c r="C61">
        <v>299.64999389648398</v>
      </c>
      <c r="D61">
        <v>299.06973781462801</v>
      </c>
    </row>
    <row r="62" spans="1:4" x14ac:dyDescent="0.3">
      <c r="A62">
        <v>1048</v>
      </c>
      <c r="B62" s="194">
        <v>45072</v>
      </c>
      <c r="C62">
        <v>306.70001220703102</v>
      </c>
      <c r="D62">
        <v>300.090748191871</v>
      </c>
    </row>
    <row r="63" spans="1:4" x14ac:dyDescent="0.3">
      <c r="A63">
        <v>1049</v>
      </c>
      <c r="B63" s="194">
        <v>45075</v>
      </c>
      <c r="C63">
        <v>307.100006103515</v>
      </c>
      <c r="D63">
        <v>307.47536449204603</v>
      </c>
    </row>
    <row r="64" spans="1:4" x14ac:dyDescent="0.3">
      <c r="A64">
        <v>1050</v>
      </c>
      <c r="B64" s="194">
        <v>45076</v>
      </c>
      <c r="C64">
        <v>307.70001220703102</v>
      </c>
      <c r="D64">
        <v>307.49894114893198</v>
      </c>
    </row>
    <row r="65" spans="1:4" x14ac:dyDescent="0.3">
      <c r="A65">
        <v>1051</v>
      </c>
      <c r="B65" s="194">
        <v>45077</v>
      </c>
      <c r="C65">
        <v>309.70001220703102</v>
      </c>
      <c r="D65">
        <v>307.69960316838501</v>
      </c>
    </row>
    <row r="66" spans="1:4" x14ac:dyDescent="0.3">
      <c r="A66">
        <v>1052</v>
      </c>
      <c r="B66" s="194">
        <v>45078</v>
      </c>
      <c r="C66">
        <v>309.39999389648398</v>
      </c>
      <c r="D66">
        <v>309.18626066161198</v>
      </c>
    </row>
    <row r="67" spans="1:4" x14ac:dyDescent="0.3">
      <c r="A67">
        <v>1053</v>
      </c>
      <c r="B67" s="194">
        <v>45079</v>
      </c>
      <c r="C67">
        <v>313.75</v>
      </c>
      <c r="D67">
        <v>308.53930020382501</v>
      </c>
    </row>
    <row r="68" spans="1:4" x14ac:dyDescent="0.3">
      <c r="A68">
        <v>1054</v>
      </c>
      <c r="B68" s="194">
        <v>45082</v>
      </c>
      <c r="C68">
        <v>312</v>
      </c>
      <c r="D68">
        <v>313.09993030336602</v>
      </c>
    </row>
    <row r="69" spans="1:4" x14ac:dyDescent="0.3">
      <c r="A69">
        <v>1055</v>
      </c>
      <c r="B69" s="194">
        <v>45083</v>
      </c>
      <c r="C69">
        <v>311.75</v>
      </c>
      <c r="D69">
        <v>311.86002922853697</v>
      </c>
    </row>
    <row r="70" spans="1:4" x14ac:dyDescent="0.3">
      <c r="A70">
        <v>1056</v>
      </c>
      <c r="B70" s="194">
        <v>45084</v>
      </c>
      <c r="C70">
        <v>315</v>
      </c>
      <c r="D70">
        <v>312.42406456499202</v>
      </c>
    </row>
    <row r="71" spans="1:4" x14ac:dyDescent="0.3">
      <c r="A71">
        <v>1057</v>
      </c>
      <c r="B71" s="194">
        <v>45085</v>
      </c>
      <c r="C71">
        <v>312.29998779296801</v>
      </c>
      <c r="D71">
        <v>315.90271009686302</v>
      </c>
    </row>
    <row r="72" spans="1:4" x14ac:dyDescent="0.3">
      <c r="A72">
        <v>1058</v>
      </c>
      <c r="B72" s="194">
        <v>45086</v>
      </c>
      <c r="C72">
        <v>311</v>
      </c>
      <c r="D72">
        <v>312.24358583622399</v>
      </c>
    </row>
    <row r="73" spans="1:4" x14ac:dyDescent="0.3">
      <c r="A73">
        <v>1059</v>
      </c>
      <c r="B73" s="194">
        <v>45089</v>
      </c>
      <c r="C73">
        <v>314.89999389648398</v>
      </c>
      <c r="D73">
        <v>310.71466601170403</v>
      </c>
    </row>
    <row r="74" spans="1:4" x14ac:dyDescent="0.3">
      <c r="A74">
        <v>1060</v>
      </c>
      <c r="B74" s="194">
        <v>45090</v>
      </c>
      <c r="C74">
        <v>314.89999389648398</v>
      </c>
      <c r="D74">
        <v>314.07387832085902</v>
      </c>
    </row>
    <row r="75" spans="1:4" x14ac:dyDescent="0.3">
      <c r="A75">
        <v>1061</v>
      </c>
      <c r="B75" s="194">
        <v>45091</v>
      </c>
      <c r="C75">
        <v>304.45001220703102</v>
      </c>
      <c r="D75">
        <v>314.78860961539903</v>
      </c>
    </row>
    <row r="76" spans="1:4" x14ac:dyDescent="0.3">
      <c r="A76">
        <v>1062</v>
      </c>
      <c r="B76" s="194">
        <v>45092</v>
      </c>
      <c r="C76">
        <v>296.79998779296801</v>
      </c>
      <c r="D76">
        <v>304.51978063162301</v>
      </c>
    </row>
    <row r="77" spans="1:4" x14ac:dyDescent="0.3">
      <c r="A77">
        <v>1063</v>
      </c>
      <c r="B77" s="194">
        <v>45093</v>
      </c>
      <c r="C77">
        <v>303.75</v>
      </c>
      <c r="D77">
        <v>296.83304160753198</v>
      </c>
    </row>
    <row r="78" spans="1:4" x14ac:dyDescent="0.3">
      <c r="A78">
        <v>1064</v>
      </c>
      <c r="B78" s="194">
        <v>45096</v>
      </c>
      <c r="C78">
        <v>305</v>
      </c>
      <c r="D78">
        <v>303.73173775994201</v>
      </c>
    </row>
    <row r="79" spans="1:4" x14ac:dyDescent="0.3">
      <c r="A79">
        <v>1065</v>
      </c>
      <c r="B79" s="194">
        <v>45097</v>
      </c>
      <c r="C79">
        <v>306.39999389648398</v>
      </c>
      <c r="D79">
        <v>304.86778553259899</v>
      </c>
    </row>
    <row r="80" spans="1:4" x14ac:dyDescent="0.3">
      <c r="A80">
        <v>1066</v>
      </c>
      <c r="B80" s="194">
        <v>45098</v>
      </c>
      <c r="C80">
        <v>306.64999389648398</v>
      </c>
      <c r="D80">
        <v>306.89344252667797</v>
      </c>
    </row>
    <row r="81" spans="1:4" x14ac:dyDescent="0.3">
      <c r="A81">
        <v>1067</v>
      </c>
      <c r="B81" s="194">
        <v>45099</v>
      </c>
      <c r="C81">
        <v>300.89999389648398</v>
      </c>
      <c r="D81">
        <v>306.98916315729798</v>
      </c>
    </row>
    <row r="82" spans="1:4" x14ac:dyDescent="0.3">
      <c r="A82">
        <v>1068</v>
      </c>
      <c r="B82" s="194">
        <v>45100</v>
      </c>
      <c r="C82">
        <v>296.39999389648398</v>
      </c>
      <c r="D82">
        <v>300.71970772690702</v>
      </c>
    </row>
    <row r="83" spans="1:4" x14ac:dyDescent="0.3">
      <c r="A83">
        <v>1069</v>
      </c>
      <c r="B83" s="194">
        <v>45103</v>
      </c>
      <c r="C83">
        <v>293.75</v>
      </c>
      <c r="D83">
        <v>296.48669735421203</v>
      </c>
    </row>
    <row r="84" spans="1:4" x14ac:dyDescent="0.3">
      <c r="A84">
        <v>1070</v>
      </c>
      <c r="B84" s="194">
        <v>45104</v>
      </c>
      <c r="C84">
        <v>296.04998779296801</v>
      </c>
      <c r="D84">
        <v>293.63455809414398</v>
      </c>
    </row>
    <row r="85" spans="1:4" x14ac:dyDescent="0.3">
      <c r="A85">
        <v>1071</v>
      </c>
      <c r="B85" s="194">
        <v>45105</v>
      </c>
      <c r="C85">
        <v>296.600006103515</v>
      </c>
      <c r="D85">
        <v>296.52322211824401</v>
      </c>
    </row>
    <row r="86" spans="1:4" x14ac:dyDescent="0.3">
      <c r="A86">
        <v>1072</v>
      </c>
      <c r="B86" s="194">
        <v>45107</v>
      </c>
      <c r="C86">
        <v>301.850006103515</v>
      </c>
      <c r="D86">
        <v>296.65274878511002</v>
      </c>
    </row>
    <row r="87" spans="1:4" x14ac:dyDescent="0.3">
      <c r="A87">
        <v>1073</v>
      </c>
      <c r="B87" s="194">
        <v>45110</v>
      </c>
      <c r="C87">
        <v>318.5</v>
      </c>
      <c r="D87">
        <v>301.71971277882898</v>
      </c>
    </row>
    <row r="88" spans="1:4" x14ac:dyDescent="0.3">
      <c r="A88">
        <v>1074</v>
      </c>
      <c r="B88" s="194">
        <v>45111</v>
      </c>
      <c r="C88">
        <v>321.64999389648398</v>
      </c>
      <c r="D88">
        <v>318.87656417365099</v>
      </c>
    </row>
    <row r="89" spans="1:4" x14ac:dyDescent="0.3">
      <c r="A89">
        <v>1075</v>
      </c>
      <c r="B89" s="194">
        <v>45112</v>
      </c>
      <c r="C89">
        <v>322.100006103515</v>
      </c>
      <c r="D89">
        <v>321.91723456998801</v>
      </c>
    </row>
    <row r="90" spans="1:4" x14ac:dyDescent="0.3">
      <c r="A90">
        <v>1076</v>
      </c>
      <c r="B90" s="194">
        <v>45113</v>
      </c>
      <c r="C90">
        <v>325.850006103515</v>
      </c>
      <c r="D90">
        <v>322.44864362330401</v>
      </c>
    </row>
    <row r="91" spans="1:4" x14ac:dyDescent="0.3">
      <c r="A91">
        <v>1077</v>
      </c>
      <c r="B91" s="194">
        <v>45114</v>
      </c>
      <c r="C91">
        <v>333.70001220703102</v>
      </c>
      <c r="D91">
        <v>325.89634380784003</v>
      </c>
    </row>
    <row r="92" spans="1:4" x14ac:dyDescent="0.3">
      <c r="A92">
        <v>1078</v>
      </c>
      <c r="B92" s="194">
        <v>45117</v>
      </c>
      <c r="C92">
        <v>334</v>
      </c>
      <c r="D92">
        <v>334.05568702726799</v>
      </c>
    </row>
    <row r="93" spans="1:4" x14ac:dyDescent="0.3">
      <c r="A93">
        <v>1079</v>
      </c>
      <c r="B93" s="194">
        <v>45118</v>
      </c>
      <c r="C93">
        <v>332.29998779296801</v>
      </c>
      <c r="D93">
        <v>333.80602740885899</v>
      </c>
    </row>
    <row r="94" spans="1:4" x14ac:dyDescent="0.3">
      <c r="A94">
        <v>1080</v>
      </c>
      <c r="B94" s="194">
        <v>45119</v>
      </c>
      <c r="C94">
        <v>331.25</v>
      </c>
      <c r="D94">
        <v>332.08326390223999</v>
      </c>
    </row>
    <row r="95" spans="1:4" x14ac:dyDescent="0.3">
      <c r="A95">
        <v>1081</v>
      </c>
      <c r="B95" s="194">
        <v>45120</v>
      </c>
      <c r="C95">
        <v>321.70001220703102</v>
      </c>
      <c r="D95">
        <v>331.505490603255</v>
      </c>
    </row>
    <row r="96" spans="1:4" x14ac:dyDescent="0.3">
      <c r="A96">
        <v>1082</v>
      </c>
      <c r="B96" s="194">
        <v>45121</v>
      </c>
      <c r="C96">
        <v>326.600006103515</v>
      </c>
      <c r="D96">
        <v>321.49545398558001</v>
      </c>
    </row>
    <row r="97" spans="1:4" x14ac:dyDescent="0.3">
      <c r="A97">
        <v>1083</v>
      </c>
      <c r="B97" s="194">
        <v>45124</v>
      </c>
      <c r="C97">
        <v>333.70001220703102</v>
      </c>
      <c r="D97">
        <v>326.44520101663198</v>
      </c>
    </row>
    <row r="98" spans="1:4" x14ac:dyDescent="0.3">
      <c r="A98">
        <v>1084</v>
      </c>
      <c r="B98" s="194">
        <v>45125</v>
      </c>
      <c r="C98">
        <v>328.45001220703102</v>
      </c>
      <c r="D98">
        <v>334.01600081761802</v>
      </c>
    </row>
    <row r="99" spans="1:4" x14ac:dyDescent="0.3">
      <c r="A99">
        <v>1085</v>
      </c>
      <c r="B99" s="194">
        <v>45126</v>
      </c>
      <c r="C99">
        <v>338.45001220703102</v>
      </c>
      <c r="D99">
        <v>328.52040726443602</v>
      </c>
    </row>
    <row r="100" spans="1:4" x14ac:dyDescent="0.3">
      <c r="A100">
        <v>1086</v>
      </c>
      <c r="B100" s="194">
        <v>45127</v>
      </c>
      <c r="C100">
        <v>340</v>
      </c>
      <c r="D100">
        <v>338.51728017751498</v>
      </c>
    </row>
    <row r="101" spans="1:4" x14ac:dyDescent="0.3">
      <c r="A101">
        <v>1087</v>
      </c>
      <c r="B101" s="194">
        <v>45128</v>
      </c>
      <c r="C101">
        <v>338.14999389648398</v>
      </c>
      <c r="D101">
        <v>340.22975568329002</v>
      </c>
    </row>
    <row r="102" spans="1:4" x14ac:dyDescent="0.3">
      <c r="A102">
        <v>1088</v>
      </c>
      <c r="B102" s="194">
        <v>45131</v>
      </c>
      <c r="C102">
        <v>339.70001220703102</v>
      </c>
      <c r="D102">
        <v>338.46488678997503</v>
      </c>
    </row>
    <row r="103" spans="1:4" x14ac:dyDescent="0.3">
      <c r="A103">
        <v>1089</v>
      </c>
      <c r="B103" s="194">
        <v>45132</v>
      </c>
      <c r="C103">
        <v>332.850006103515</v>
      </c>
      <c r="D103">
        <v>339.87764275321098</v>
      </c>
    </row>
    <row r="104" spans="1:4" x14ac:dyDescent="0.3">
      <c r="A104">
        <v>1090</v>
      </c>
      <c r="B104" s="194">
        <v>45133</v>
      </c>
      <c r="C104">
        <v>337.29998779296801</v>
      </c>
      <c r="D104">
        <v>332.978476204674</v>
      </c>
    </row>
    <row r="105" spans="1:4" x14ac:dyDescent="0.3">
      <c r="A105">
        <v>1091</v>
      </c>
      <c r="B105" s="194">
        <v>45134</v>
      </c>
      <c r="C105">
        <v>344.79998779296801</v>
      </c>
      <c r="D105">
        <v>337.43157519486999</v>
      </c>
    </row>
    <row r="106" spans="1:4" x14ac:dyDescent="0.3">
      <c r="A106">
        <v>1092</v>
      </c>
      <c r="B106" s="194">
        <v>45135</v>
      </c>
      <c r="C106">
        <v>343.25</v>
      </c>
      <c r="D106">
        <v>345.13280383343499</v>
      </c>
    </row>
    <row r="107" spans="1:4" x14ac:dyDescent="0.3">
      <c r="A107">
        <v>1093</v>
      </c>
      <c r="B107" s="194">
        <v>45138</v>
      </c>
      <c r="C107">
        <v>344.350006103515</v>
      </c>
      <c r="D107">
        <v>343.42482189574702</v>
      </c>
    </row>
    <row r="108" spans="1:4" x14ac:dyDescent="0.3">
      <c r="A108">
        <v>1094</v>
      </c>
      <c r="B108" s="194">
        <v>45139</v>
      </c>
      <c r="C108">
        <v>340.64999389648398</v>
      </c>
      <c r="D108">
        <v>344.63298617199803</v>
      </c>
    </row>
    <row r="109" spans="1:4" x14ac:dyDescent="0.3">
      <c r="A109">
        <v>1095</v>
      </c>
      <c r="B109" s="194">
        <v>45140</v>
      </c>
      <c r="C109">
        <v>327.25</v>
      </c>
      <c r="D109">
        <v>340.71351010170798</v>
      </c>
    </row>
    <row r="110" spans="1:4" x14ac:dyDescent="0.3">
      <c r="A110">
        <v>1096</v>
      </c>
      <c r="B110" s="194">
        <v>45141</v>
      </c>
      <c r="C110">
        <v>327.25</v>
      </c>
      <c r="D110">
        <v>327.11772337694498</v>
      </c>
    </row>
    <row r="111" spans="1:4" x14ac:dyDescent="0.3">
      <c r="A111">
        <v>1097</v>
      </c>
      <c r="B111" s="194">
        <v>45142</v>
      </c>
      <c r="C111">
        <v>328.75</v>
      </c>
      <c r="D111">
        <v>327.11453166318501</v>
      </c>
    </row>
    <row r="112" spans="1:4" x14ac:dyDescent="0.3">
      <c r="A112">
        <v>1098</v>
      </c>
      <c r="B112" s="194">
        <v>45145</v>
      </c>
      <c r="C112">
        <v>328.64999389648398</v>
      </c>
      <c r="D112">
        <v>328.691783756071</v>
      </c>
    </row>
    <row r="113" spans="1:4" x14ac:dyDescent="0.3">
      <c r="A113">
        <v>1099</v>
      </c>
      <c r="B113" s="194">
        <v>45146</v>
      </c>
      <c r="C113">
        <v>338.75</v>
      </c>
      <c r="D113">
        <v>328.55920352588998</v>
      </c>
    </row>
    <row r="114" spans="1:4" x14ac:dyDescent="0.3">
      <c r="A114">
        <v>1100</v>
      </c>
      <c r="B114" s="194">
        <v>45147</v>
      </c>
      <c r="C114">
        <v>336.100006103515</v>
      </c>
      <c r="D114">
        <v>338.94533685196001</v>
      </c>
    </row>
    <row r="115" spans="1:4" x14ac:dyDescent="0.3">
      <c r="A115">
        <v>1101</v>
      </c>
      <c r="B115" s="194">
        <v>45148</v>
      </c>
      <c r="C115">
        <v>331.25</v>
      </c>
      <c r="D115">
        <v>336.08326364532701</v>
      </c>
    </row>
    <row r="116" spans="1:4" x14ac:dyDescent="0.3">
      <c r="A116">
        <v>1102</v>
      </c>
      <c r="B116" s="194">
        <v>45149</v>
      </c>
      <c r="C116">
        <v>332.100006103515</v>
      </c>
      <c r="D116">
        <v>331.26460218205898</v>
      </c>
    </row>
    <row r="117" spans="1:4" x14ac:dyDescent="0.3">
      <c r="A117">
        <v>1103</v>
      </c>
      <c r="B117" s="194">
        <v>45152</v>
      </c>
      <c r="C117">
        <v>329.54998779296801</v>
      </c>
      <c r="D117">
        <v>332.04290946920599</v>
      </c>
    </row>
    <row r="118" spans="1:4" x14ac:dyDescent="0.3">
      <c r="A118">
        <v>1104</v>
      </c>
      <c r="B118" s="194">
        <v>45154</v>
      </c>
      <c r="C118">
        <v>328</v>
      </c>
      <c r="D118">
        <v>329.52439930636899</v>
      </c>
    </row>
    <row r="119" spans="1:4" x14ac:dyDescent="0.3">
      <c r="A119">
        <v>1105</v>
      </c>
      <c r="B119" s="194">
        <v>45155</v>
      </c>
      <c r="C119">
        <v>329.850006103515</v>
      </c>
      <c r="D119">
        <v>327.88450071039</v>
      </c>
    </row>
    <row r="120" spans="1:4" x14ac:dyDescent="0.3">
      <c r="A120">
        <v>1106</v>
      </c>
      <c r="B120" s="194">
        <v>45156</v>
      </c>
      <c r="C120">
        <v>328.25</v>
      </c>
      <c r="D120">
        <v>329.85960267880301</v>
      </c>
    </row>
    <row r="121" spans="1:4" x14ac:dyDescent="0.3">
      <c r="A121">
        <v>1107</v>
      </c>
      <c r="B121" s="194">
        <v>45159</v>
      </c>
      <c r="C121">
        <v>328.14999389648398</v>
      </c>
      <c r="D121">
        <v>328.13812368044597</v>
      </c>
    </row>
    <row r="122" spans="1:4" x14ac:dyDescent="0.3">
      <c r="A122">
        <v>1108</v>
      </c>
      <c r="B122" s="194">
        <v>45160</v>
      </c>
      <c r="C122">
        <v>326.14999389648398</v>
      </c>
      <c r="D122">
        <v>328.14308848117997</v>
      </c>
    </row>
    <row r="123" spans="1:4" x14ac:dyDescent="0.3">
      <c r="A123">
        <v>1109</v>
      </c>
      <c r="B123" s="194">
        <v>45161</v>
      </c>
      <c r="C123">
        <v>332.600006103515</v>
      </c>
      <c r="D123">
        <v>326.00864770394799</v>
      </c>
    </row>
    <row r="124" spans="1:4" x14ac:dyDescent="0.3">
      <c r="A124">
        <v>1110</v>
      </c>
      <c r="B124" s="194">
        <v>45162</v>
      </c>
      <c r="C124">
        <v>331.79998779296801</v>
      </c>
      <c r="D124">
        <v>332.71901415168901</v>
      </c>
    </row>
    <row r="125" spans="1:4" x14ac:dyDescent="0.3">
      <c r="A125">
        <v>1111</v>
      </c>
      <c r="B125" s="194">
        <v>45163</v>
      </c>
      <c r="C125">
        <v>325.600006103515</v>
      </c>
      <c r="D125">
        <v>331.73449400949698</v>
      </c>
    </row>
    <row r="126" spans="1:4" x14ac:dyDescent="0.3">
      <c r="A126">
        <v>1112</v>
      </c>
      <c r="B126" s="194">
        <v>45166</v>
      </c>
      <c r="C126">
        <v>326.64999389648398</v>
      </c>
      <c r="D126">
        <v>325.56497987605297</v>
      </c>
    </row>
    <row r="127" spans="1:4" x14ac:dyDescent="0.3">
      <c r="A127">
        <v>1113</v>
      </c>
      <c r="B127" s="194">
        <v>45167</v>
      </c>
      <c r="C127">
        <v>326.600006103515</v>
      </c>
      <c r="D127">
        <v>326.54024954925302</v>
      </c>
    </row>
    <row r="128" spans="1:4" x14ac:dyDescent="0.3">
      <c r="A128">
        <v>1114</v>
      </c>
      <c r="B128" s="194">
        <v>45168</v>
      </c>
      <c r="C128">
        <v>325.54998779296801</v>
      </c>
      <c r="D128">
        <v>326.589689750427</v>
      </c>
    </row>
    <row r="129" spans="1:4" x14ac:dyDescent="0.3">
      <c r="A129">
        <v>1115</v>
      </c>
      <c r="B129" s="194">
        <v>45169</v>
      </c>
      <c r="C129">
        <v>320.39999389648398</v>
      </c>
      <c r="D129">
        <v>325.43296513070601</v>
      </c>
    </row>
    <row r="130" spans="1:4" x14ac:dyDescent="0.3">
      <c r="A130">
        <v>1116</v>
      </c>
      <c r="B130" s="194">
        <v>45170</v>
      </c>
      <c r="C130">
        <v>328.39999389648398</v>
      </c>
      <c r="D130">
        <v>320.27561189575101</v>
      </c>
    </row>
    <row r="131" spans="1:4" x14ac:dyDescent="0.3">
      <c r="A131">
        <v>1117</v>
      </c>
      <c r="B131" s="194">
        <v>45173</v>
      </c>
      <c r="C131">
        <v>336.54998779296801</v>
      </c>
      <c r="D131">
        <v>328.40746273453698</v>
      </c>
    </row>
    <row r="132" spans="1:4" x14ac:dyDescent="0.3">
      <c r="A132">
        <v>1118</v>
      </c>
      <c r="B132" s="194">
        <v>45174</v>
      </c>
      <c r="C132">
        <v>338.45001220703102</v>
      </c>
      <c r="D132">
        <v>336.71797267236701</v>
      </c>
    </row>
    <row r="133" spans="1:4" x14ac:dyDescent="0.3">
      <c r="A133">
        <v>1119</v>
      </c>
      <c r="B133" s="194">
        <v>45175</v>
      </c>
      <c r="C133">
        <v>334.20001220703102</v>
      </c>
      <c r="D133">
        <v>338.58997412708698</v>
      </c>
    </row>
    <row r="134" spans="1:4" x14ac:dyDescent="0.3">
      <c r="A134">
        <v>1120</v>
      </c>
      <c r="B134" s="194">
        <v>45176</v>
      </c>
      <c r="C134">
        <v>338.64999389648398</v>
      </c>
      <c r="D134">
        <v>334.24942149207101</v>
      </c>
    </row>
    <row r="135" spans="1:4" x14ac:dyDescent="0.3">
      <c r="A135">
        <v>1121</v>
      </c>
      <c r="B135" s="194">
        <v>45177</v>
      </c>
      <c r="C135">
        <v>339.100006103515</v>
      </c>
      <c r="D135">
        <v>338.81305748568298</v>
      </c>
    </row>
    <row r="136" spans="1:4" x14ac:dyDescent="0.3">
      <c r="A136">
        <v>1122</v>
      </c>
      <c r="B136" s="194">
        <v>45180</v>
      </c>
      <c r="C136">
        <v>359.95001220703102</v>
      </c>
      <c r="D136">
        <v>339.20126500507803</v>
      </c>
    </row>
    <row r="137" spans="1:4" x14ac:dyDescent="0.3">
      <c r="A137">
        <v>1123</v>
      </c>
      <c r="B137" s="194">
        <v>45181</v>
      </c>
      <c r="C137">
        <v>348.79998779296801</v>
      </c>
      <c r="D137">
        <v>360.55487073089699</v>
      </c>
    </row>
    <row r="138" spans="1:4" x14ac:dyDescent="0.3">
      <c r="A138">
        <v>1124</v>
      </c>
      <c r="B138" s="194">
        <v>45182</v>
      </c>
      <c r="C138">
        <v>364.75</v>
      </c>
      <c r="D138">
        <v>348.95551005156699</v>
      </c>
    </row>
    <row r="139" spans="1:4" x14ac:dyDescent="0.3">
      <c r="A139">
        <v>1125</v>
      </c>
      <c r="B139" s="194">
        <v>45183</v>
      </c>
      <c r="C139">
        <v>365</v>
      </c>
      <c r="D139">
        <v>365.30888287425199</v>
      </c>
    </row>
    <row r="140" spans="1:4" x14ac:dyDescent="0.3">
      <c r="A140">
        <v>1126</v>
      </c>
      <c r="B140" s="194">
        <v>45184</v>
      </c>
      <c r="C140">
        <v>364.850006103515</v>
      </c>
      <c r="D140">
        <v>364.81905674046197</v>
      </c>
    </row>
    <row r="141" spans="1:4" x14ac:dyDescent="0.3">
      <c r="A141">
        <v>1127</v>
      </c>
      <c r="B141" s="194">
        <v>45187</v>
      </c>
      <c r="C141">
        <v>372.25</v>
      </c>
      <c r="D141">
        <v>364.249375855398</v>
      </c>
    </row>
    <row r="142" spans="1:4" x14ac:dyDescent="0.3">
      <c r="A142">
        <v>1128</v>
      </c>
      <c r="B142" s="194">
        <v>45189</v>
      </c>
      <c r="C142">
        <v>371</v>
      </c>
      <c r="D142">
        <v>372.68429024990598</v>
      </c>
    </row>
    <row r="143" spans="1:4" x14ac:dyDescent="0.3">
      <c r="A143">
        <v>1129</v>
      </c>
      <c r="B143" s="194">
        <v>45190</v>
      </c>
      <c r="C143">
        <v>364.45001220703102</v>
      </c>
      <c r="D143">
        <v>371.48999057158301</v>
      </c>
    </row>
    <row r="144" spans="1:4" x14ac:dyDescent="0.3">
      <c r="A144">
        <v>1130</v>
      </c>
      <c r="B144" s="194">
        <v>45191</v>
      </c>
      <c r="C144">
        <v>382.95001220703102</v>
      </c>
      <c r="D144">
        <v>364.71468869471698</v>
      </c>
    </row>
    <row r="145" spans="1:4" x14ac:dyDescent="0.3">
      <c r="A145">
        <v>1131</v>
      </c>
      <c r="B145" s="194">
        <v>45194</v>
      </c>
      <c r="C145">
        <v>375.04998779296801</v>
      </c>
      <c r="D145">
        <v>383.27337132812801</v>
      </c>
    </row>
    <row r="146" spans="1:4" x14ac:dyDescent="0.3">
      <c r="A146">
        <v>1132</v>
      </c>
      <c r="B146" s="194">
        <v>45195</v>
      </c>
      <c r="C146">
        <v>370.04998779296801</v>
      </c>
      <c r="D146">
        <v>375.73339521269497</v>
      </c>
    </row>
    <row r="147" spans="1:4" x14ac:dyDescent="0.3">
      <c r="A147">
        <v>1133</v>
      </c>
      <c r="B147" s="194">
        <v>45196</v>
      </c>
      <c r="C147">
        <v>374.25</v>
      </c>
      <c r="D147">
        <v>370.31766497115899</v>
      </c>
    </row>
    <row r="148" spans="1:4" x14ac:dyDescent="0.3">
      <c r="A148">
        <v>1134</v>
      </c>
      <c r="B148" s="194">
        <v>45197</v>
      </c>
      <c r="C148">
        <v>374.54998779296801</v>
      </c>
      <c r="D148">
        <v>374.479757852445</v>
      </c>
    </row>
    <row r="149" spans="1:4" x14ac:dyDescent="0.3">
      <c r="A149">
        <v>1135</v>
      </c>
      <c r="B149" s="194">
        <v>45198</v>
      </c>
      <c r="C149">
        <v>376.25</v>
      </c>
      <c r="D149">
        <v>374.81428100397397</v>
      </c>
    </row>
    <row r="150" spans="1:4" x14ac:dyDescent="0.3">
      <c r="A150">
        <v>1136</v>
      </c>
      <c r="B150" s="194">
        <v>45202</v>
      </c>
      <c r="C150">
        <v>384.45001220703102</v>
      </c>
      <c r="D150">
        <v>376.50202591947601</v>
      </c>
    </row>
    <row r="151" spans="1:4" x14ac:dyDescent="0.3">
      <c r="A151">
        <v>1137</v>
      </c>
      <c r="B151" s="194">
        <v>45203</v>
      </c>
      <c r="C151">
        <v>373.20001220703102</v>
      </c>
      <c r="D151">
        <v>384.72213662554498</v>
      </c>
    </row>
    <row r="152" spans="1:4" x14ac:dyDescent="0.3">
      <c r="A152">
        <v>1138</v>
      </c>
      <c r="B152" s="194">
        <v>45204</v>
      </c>
      <c r="C152">
        <v>371.29998779296801</v>
      </c>
      <c r="D152">
        <v>373.61197329114401</v>
      </c>
    </row>
    <row r="153" spans="1:4" x14ac:dyDescent="0.3">
      <c r="A153">
        <v>1139</v>
      </c>
      <c r="B153" s="194">
        <v>45205</v>
      </c>
      <c r="C153">
        <v>375.29998779296801</v>
      </c>
      <c r="D153">
        <v>371.37404830760198</v>
      </c>
    </row>
    <row r="154" spans="1:4" x14ac:dyDescent="0.3">
      <c r="A154">
        <v>1140</v>
      </c>
      <c r="B154" s="194">
        <v>45208</v>
      </c>
      <c r="C154">
        <v>365.350006103515</v>
      </c>
      <c r="D154">
        <v>375.38095123566501</v>
      </c>
    </row>
    <row r="155" spans="1:4" x14ac:dyDescent="0.3">
      <c r="A155">
        <v>1141</v>
      </c>
      <c r="B155" s="194">
        <v>45209</v>
      </c>
      <c r="C155">
        <v>372.5</v>
      </c>
      <c r="D155">
        <v>365.49328207457</v>
      </c>
    </row>
    <row r="156" spans="1:4" x14ac:dyDescent="0.3">
      <c r="A156">
        <v>1142</v>
      </c>
      <c r="B156" s="194">
        <v>45210</v>
      </c>
      <c r="C156">
        <v>369.850006103515</v>
      </c>
      <c r="D156">
        <v>372.39176490744597</v>
      </c>
    </row>
    <row r="157" spans="1:4" x14ac:dyDescent="0.3">
      <c r="A157">
        <v>1143</v>
      </c>
      <c r="B157" s="194">
        <v>45211</v>
      </c>
      <c r="C157">
        <v>369.29998779296801</v>
      </c>
      <c r="D157">
        <v>369.90901157506102</v>
      </c>
    </row>
    <row r="158" spans="1:4" x14ac:dyDescent="0.3">
      <c r="A158">
        <v>1144</v>
      </c>
      <c r="B158" s="194">
        <v>45212</v>
      </c>
      <c r="C158">
        <v>366.54998779296801</v>
      </c>
      <c r="D158">
        <v>369.32193113979002</v>
      </c>
    </row>
    <row r="159" spans="1:4" x14ac:dyDescent="0.3">
      <c r="A159">
        <v>1145</v>
      </c>
      <c r="B159" s="194">
        <v>45215</v>
      </c>
      <c r="C159">
        <v>371.350006103515</v>
      </c>
      <c r="D159">
        <v>366.53771892690202</v>
      </c>
    </row>
    <row r="160" spans="1:4" x14ac:dyDescent="0.3">
      <c r="A160">
        <v>1146</v>
      </c>
      <c r="B160" s="194">
        <v>45216</v>
      </c>
      <c r="C160">
        <v>377.54998779296801</v>
      </c>
      <c r="D160">
        <v>371.27552328452498</v>
      </c>
    </row>
    <row r="161" spans="1:4" x14ac:dyDescent="0.3">
      <c r="A161">
        <v>1147</v>
      </c>
      <c r="B161" s="194">
        <v>45217</v>
      </c>
      <c r="C161">
        <v>371.850006103515</v>
      </c>
      <c r="D161">
        <v>377.55305707897901</v>
      </c>
    </row>
    <row r="162" spans="1:4" x14ac:dyDescent="0.3">
      <c r="A162">
        <v>1148</v>
      </c>
      <c r="B162" s="194">
        <v>45218</v>
      </c>
      <c r="C162">
        <v>373.95001220703102</v>
      </c>
      <c r="D162">
        <v>372.04577167221601</v>
      </c>
    </row>
    <row r="163" spans="1:4" x14ac:dyDescent="0.3">
      <c r="A163">
        <v>1149</v>
      </c>
      <c r="B163" s="194">
        <v>45219</v>
      </c>
      <c r="C163">
        <v>369.29998779296801</v>
      </c>
      <c r="D163">
        <v>373.97401733789098</v>
      </c>
    </row>
    <row r="164" spans="1:4" x14ac:dyDescent="0.3">
      <c r="A164">
        <v>1150</v>
      </c>
      <c r="B164" s="194">
        <v>45222</v>
      </c>
      <c r="C164">
        <v>355.54998779296801</v>
      </c>
      <c r="D164">
        <v>369.38066596730499</v>
      </c>
    </row>
    <row r="165" spans="1:4" x14ac:dyDescent="0.3">
      <c r="A165">
        <v>1151</v>
      </c>
      <c r="B165" s="194">
        <v>45224</v>
      </c>
      <c r="C165">
        <v>353.75</v>
      </c>
      <c r="D165">
        <v>355.58446798138999</v>
      </c>
    </row>
    <row r="166" spans="1:4" x14ac:dyDescent="0.3">
      <c r="A166">
        <v>1152</v>
      </c>
      <c r="B166" s="194">
        <v>45225</v>
      </c>
      <c r="C166">
        <v>359.350006103515</v>
      </c>
      <c r="D166">
        <v>353.46308791938998</v>
      </c>
    </row>
    <row r="167" spans="1:4" x14ac:dyDescent="0.3">
      <c r="A167">
        <v>1153</v>
      </c>
      <c r="B167" s="194">
        <v>45226</v>
      </c>
      <c r="C167">
        <v>380.79998779296801</v>
      </c>
      <c r="D167">
        <v>359.02920932324002</v>
      </c>
    </row>
    <row r="168" spans="1:4" x14ac:dyDescent="0.3">
      <c r="A168">
        <v>1154</v>
      </c>
      <c r="B168" s="194">
        <v>45229</v>
      </c>
      <c r="C168">
        <v>382.600006103515</v>
      </c>
      <c r="D168">
        <v>380.693000559496</v>
      </c>
    </row>
    <row r="169" spans="1:4" x14ac:dyDescent="0.3">
      <c r="A169">
        <v>1155</v>
      </c>
      <c r="B169" s="194">
        <v>45230</v>
      </c>
      <c r="C169">
        <v>384.350006103515</v>
      </c>
      <c r="D169">
        <v>382.79336931441298</v>
      </c>
    </row>
    <row r="170" spans="1:4" x14ac:dyDescent="0.3">
      <c r="A170">
        <v>1156</v>
      </c>
      <c r="B170" s="194">
        <v>45231</v>
      </c>
      <c r="C170">
        <v>383.29998779296801</v>
      </c>
      <c r="D170">
        <v>384.603851576122</v>
      </c>
    </row>
    <row r="171" spans="1:4" x14ac:dyDescent="0.3">
      <c r="A171">
        <v>1157</v>
      </c>
      <c r="B171" s="194">
        <v>45232</v>
      </c>
      <c r="C171">
        <v>388.14999389648398</v>
      </c>
      <c r="D171">
        <v>383.50956715764698</v>
      </c>
    </row>
    <row r="172" spans="1:4" x14ac:dyDescent="0.3">
      <c r="A172">
        <v>1158</v>
      </c>
      <c r="B172" s="194">
        <v>45233</v>
      </c>
      <c r="C172">
        <v>387.5</v>
      </c>
      <c r="D172">
        <v>388.36235025290898</v>
      </c>
    </row>
    <row r="173" spans="1:4" x14ac:dyDescent="0.3">
      <c r="A173">
        <v>1159</v>
      </c>
      <c r="B173" s="194">
        <v>45236</v>
      </c>
      <c r="C173">
        <v>384.89999389648398</v>
      </c>
      <c r="D173">
        <v>387.739894074939</v>
      </c>
    </row>
    <row r="174" spans="1:4" x14ac:dyDescent="0.3">
      <c r="A174">
        <v>1160</v>
      </c>
      <c r="B174" s="194">
        <v>45237</v>
      </c>
      <c r="C174">
        <v>387.54998779296801</v>
      </c>
      <c r="D174">
        <v>385.11896344419</v>
      </c>
    </row>
    <row r="175" spans="1:4" x14ac:dyDescent="0.3">
      <c r="A175">
        <v>1161</v>
      </c>
      <c r="B175" s="194">
        <v>45238</v>
      </c>
      <c r="C175">
        <v>385</v>
      </c>
      <c r="D175">
        <v>387.69356181920102</v>
      </c>
    </row>
    <row r="176" spans="1:4" x14ac:dyDescent="0.3">
      <c r="A176">
        <v>1162</v>
      </c>
      <c r="B176" s="194">
        <v>45239</v>
      </c>
      <c r="C176">
        <v>384</v>
      </c>
      <c r="D176">
        <v>385.12788324940499</v>
      </c>
    </row>
    <row r="177" spans="1:4" x14ac:dyDescent="0.3">
      <c r="A177">
        <v>1163</v>
      </c>
      <c r="B177" s="194">
        <v>45240</v>
      </c>
      <c r="C177">
        <v>387.39999389648398</v>
      </c>
      <c r="D177">
        <v>384.11301596723399</v>
      </c>
    </row>
    <row r="178" spans="1:4" x14ac:dyDescent="0.3">
      <c r="A178">
        <v>1164</v>
      </c>
      <c r="B178" s="194">
        <v>45243</v>
      </c>
      <c r="C178">
        <v>404.45001220703102</v>
      </c>
      <c r="D178">
        <v>387.49813272927599</v>
      </c>
    </row>
    <row r="179" spans="1:4" x14ac:dyDescent="0.3">
      <c r="A179">
        <v>1165</v>
      </c>
      <c r="B179" s="194">
        <v>45245</v>
      </c>
      <c r="C179">
        <v>407.39999389648398</v>
      </c>
      <c r="D179">
        <v>404.630774964902</v>
      </c>
    </row>
    <row r="180" spans="1:4" x14ac:dyDescent="0.3">
      <c r="A180">
        <v>1166</v>
      </c>
      <c r="B180" s="194">
        <v>45246</v>
      </c>
      <c r="C180">
        <v>405.95001220703102</v>
      </c>
      <c r="D180">
        <v>407.71056513994898</v>
      </c>
    </row>
    <row r="181" spans="1:4" x14ac:dyDescent="0.3">
      <c r="A181">
        <v>1167</v>
      </c>
      <c r="B181" s="194">
        <v>45247</v>
      </c>
      <c r="C181">
        <v>397.79998779296801</v>
      </c>
      <c r="D181">
        <v>406.35292748336201</v>
      </c>
    </row>
    <row r="182" spans="1:4" x14ac:dyDescent="0.3">
      <c r="A182">
        <v>1168</v>
      </c>
      <c r="B182" s="194">
        <v>45250</v>
      </c>
      <c r="C182">
        <v>399.14999389648398</v>
      </c>
      <c r="D182">
        <v>398.00294221726102</v>
      </c>
    </row>
    <row r="183" spans="1:4" x14ac:dyDescent="0.3">
      <c r="A183">
        <v>1169</v>
      </c>
      <c r="B183" s="194">
        <v>45251</v>
      </c>
      <c r="C183">
        <v>397.20001220703102</v>
      </c>
      <c r="D183">
        <v>399.43119824121601</v>
      </c>
    </row>
    <row r="184" spans="1:4" x14ac:dyDescent="0.3">
      <c r="A184">
        <v>1170</v>
      </c>
      <c r="B184" s="194">
        <v>45252</v>
      </c>
      <c r="C184">
        <v>394.64999389648398</v>
      </c>
      <c r="D184">
        <v>397.25445721781199</v>
      </c>
    </row>
    <row r="185" spans="1:4" x14ac:dyDescent="0.3">
      <c r="A185">
        <v>1171</v>
      </c>
      <c r="B185" s="194">
        <v>45253</v>
      </c>
      <c r="C185">
        <v>393.25</v>
      </c>
      <c r="D185">
        <v>394.87653644089198</v>
      </c>
    </row>
    <row r="186" spans="1:4" x14ac:dyDescent="0.3">
      <c r="A186">
        <v>1172</v>
      </c>
      <c r="B186" s="194">
        <v>45254</v>
      </c>
      <c r="C186">
        <v>389.79998779296801</v>
      </c>
      <c r="D186">
        <v>393.215267312788</v>
      </c>
    </row>
    <row r="187" spans="1:4" x14ac:dyDescent="0.3">
      <c r="A187">
        <v>1173</v>
      </c>
      <c r="B187" s="194">
        <v>45258</v>
      </c>
      <c r="C187">
        <v>396.100006103515</v>
      </c>
      <c r="D187">
        <v>389.846801290222</v>
      </c>
    </row>
    <row r="188" spans="1:4" x14ac:dyDescent="0.3">
      <c r="A188">
        <v>1174</v>
      </c>
      <c r="B188" s="194">
        <v>45259</v>
      </c>
      <c r="C188">
        <v>402.75</v>
      </c>
      <c r="D188">
        <v>396.02204004374602</v>
      </c>
    </row>
    <row r="189" spans="1:4" x14ac:dyDescent="0.3">
      <c r="A189">
        <v>1175</v>
      </c>
      <c r="B189" s="194">
        <v>45260</v>
      </c>
      <c r="C189">
        <v>403.04998779296801</v>
      </c>
      <c r="D189">
        <v>402.937317305715</v>
      </c>
    </row>
    <row r="190" spans="1:4" x14ac:dyDescent="0.3">
      <c r="A190">
        <v>1176</v>
      </c>
      <c r="B190" s="194">
        <v>45261</v>
      </c>
      <c r="C190">
        <v>410.29998779296801</v>
      </c>
      <c r="D190">
        <v>403.13551705272999</v>
      </c>
    </row>
    <row r="191" spans="1:4" x14ac:dyDescent="0.3">
      <c r="A191">
        <v>1177</v>
      </c>
      <c r="B191" s="194">
        <v>45264</v>
      </c>
      <c r="C191">
        <v>426.95001220703102</v>
      </c>
      <c r="D191">
        <v>410.58674954879399</v>
      </c>
    </row>
    <row r="192" spans="1:4" x14ac:dyDescent="0.3">
      <c r="A192">
        <v>1178</v>
      </c>
      <c r="B192" s="194">
        <v>45265</v>
      </c>
      <c r="C192">
        <v>434.54998779296801</v>
      </c>
      <c r="D192">
        <v>427.24275847182599</v>
      </c>
    </row>
    <row r="193" spans="1:4" x14ac:dyDescent="0.3">
      <c r="A193">
        <v>1179</v>
      </c>
      <c r="B193" s="194">
        <v>45266</v>
      </c>
      <c r="C193">
        <v>437.45001220703102</v>
      </c>
      <c r="D193">
        <v>435.12567902652802</v>
      </c>
    </row>
    <row r="194" spans="1:4" x14ac:dyDescent="0.3">
      <c r="A194">
        <v>1180</v>
      </c>
      <c r="B194" s="194">
        <v>45267</v>
      </c>
      <c r="C194">
        <v>435.600006103515</v>
      </c>
      <c r="D194">
        <v>438.06495164562898</v>
      </c>
    </row>
    <row r="195" spans="1:4" x14ac:dyDescent="0.3">
      <c r="A195">
        <v>1181</v>
      </c>
      <c r="B195" s="194">
        <v>45268</v>
      </c>
      <c r="C195">
        <v>438.54998779296801</v>
      </c>
      <c r="D195">
        <v>436.21060923302502</v>
      </c>
    </row>
    <row r="196" spans="1:4" x14ac:dyDescent="0.3">
      <c r="A196">
        <v>1182</v>
      </c>
      <c r="B196" s="194">
        <v>45271</v>
      </c>
      <c r="C196">
        <v>446.70001220703102</v>
      </c>
      <c r="D196">
        <v>439.03726019338899</v>
      </c>
    </row>
    <row r="197" spans="1:4" x14ac:dyDescent="0.3">
      <c r="A197">
        <v>1183</v>
      </c>
      <c r="B197" s="194">
        <v>45272</v>
      </c>
      <c r="C197">
        <v>444.54998779296801</v>
      </c>
      <c r="D197">
        <v>447.38507924599901</v>
      </c>
    </row>
    <row r="198" spans="1:4" x14ac:dyDescent="0.3">
      <c r="A198">
        <v>1184</v>
      </c>
      <c r="B198" s="194">
        <v>45273</v>
      </c>
      <c r="C198">
        <v>449.25</v>
      </c>
      <c r="D198">
        <v>445.06844133484998</v>
      </c>
    </row>
    <row r="199" spans="1:4" x14ac:dyDescent="0.3">
      <c r="A199">
        <v>1185</v>
      </c>
      <c r="B199" s="194">
        <v>45274</v>
      </c>
      <c r="C199">
        <v>448.20001220703102</v>
      </c>
      <c r="D199">
        <v>449.93063790129798</v>
      </c>
    </row>
    <row r="200" spans="1:4" x14ac:dyDescent="0.3">
      <c r="A200">
        <v>1186</v>
      </c>
      <c r="B200" s="194">
        <v>45275</v>
      </c>
      <c r="C200">
        <v>449.14999389648398</v>
      </c>
      <c r="D200">
        <v>448.66759545836402</v>
      </c>
    </row>
    <row r="201" spans="1:4" x14ac:dyDescent="0.3">
      <c r="A201">
        <v>1187</v>
      </c>
      <c r="B201" s="194">
        <v>45278</v>
      </c>
      <c r="C201">
        <v>441.79998779296801</v>
      </c>
      <c r="D201">
        <v>449.76218556370497</v>
      </c>
    </row>
    <row r="202" spans="1:4" x14ac:dyDescent="0.3">
      <c r="A202">
        <v>1188</v>
      </c>
      <c r="B202" s="194">
        <v>45279</v>
      </c>
      <c r="C202">
        <v>445.95001220703102</v>
      </c>
      <c r="D202">
        <v>442.07042537311798</v>
      </c>
    </row>
    <row r="203" spans="1:4" x14ac:dyDescent="0.3">
      <c r="A203">
        <v>1189</v>
      </c>
      <c r="B203" s="194">
        <v>45280</v>
      </c>
      <c r="C203">
        <v>425.95001220703102</v>
      </c>
      <c r="D203">
        <v>446.31705836428898</v>
      </c>
    </row>
    <row r="204" spans="1:4" x14ac:dyDescent="0.3">
      <c r="A204">
        <v>1190</v>
      </c>
      <c r="B204" s="194">
        <v>45281</v>
      </c>
      <c r="C204">
        <v>431.95001220703102</v>
      </c>
      <c r="D204">
        <v>426.11242145998602</v>
      </c>
    </row>
    <row r="205" spans="1:4" x14ac:dyDescent="0.3">
      <c r="A205">
        <v>1191</v>
      </c>
      <c r="B205" s="194">
        <v>45282</v>
      </c>
      <c r="C205">
        <v>426.04998779296801</v>
      </c>
      <c r="D205">
        <v>431.700266706327</v>
      </c>
    </row>
    <row r="206" spans="1:4" x14ac:dyDescent="0.3">
      <c r="A206">
        <v>1192</v>
      </c>
      <c r="B206" s="194">
        <v>45286</v>
      </c>
      <c r="C206">
        <v>425.39999389648398</v>
      </c>
      <c r="D206">
        <v>426.26085023093702</v>
      </c>
    </row>
    <row r="207" spans="1:4" x14ac:dyDescent="0.3">
      <c r="A207">
        <v>1193</v>
      </c>
      <c r="B207" s="194">
        <v>45287</v>
      </c>
      <c r="C207">
        <v>432.5</v>
      </c>
      <c r="D207">
        <v>425.20917207390801</v>
      </c>
    </row>
    <row r="208" spans="1:4" x14ac:dyDescent="0.3">
      <c r="A208">
        <v>1194</v>
      </c>
      <c r="B208" s="194">
        <v>45288</v>
      </c>
      <c r="C208">
        <v>441.100006103515</v>
      </c>
      <c r="D208">
        <v>432.53082618957001</v>
      </c>
    </row>
    <row r="209" spans="1:4" x14ac:dyDescent="0.3">
      <c r="A209">
        <v>1195</v>
      </c>
      <c r="B209" s="194">
        <v>45289</v>
      </c>
      <c r="C209">
        <v>437.5</v>
      </c>
      <c r="D209">
        <v>441.35108689855701</v>
      </c>
    </row>
    <row r="210" spans="1:4" x14ac:dyDescent="0.3">
      <c r="A210">
        <v>1196</v>
      </c>
      <c r="B210" s="194">
        <v>45292</v>
      </c>
      <c r="C210">
        <v>442.39999389648398</v>
      </c>
      <c r="D210">
        <v>437.76574642077901</v>
      </c>
    </row>
    <row r="211" spans="1:4" x14ac:dyDescent="0.3">
      <c r="A211">
        <v>1197</v>
      </c>
      <c r="B211" s="194">
        <v>45293</v>
      </c>
      <c r="C211">
        <v>443.95001220703102</v>
      </c>
      <c r="D211">
        <v>442.47936048388402</v>
      </c>
    </row>
    <row r="212" spans="1:4" x14ac:dyDescent="0.3">
      <c r="A212">
        <v>1198</v>
      </c>
      <c r="B212" s="194">
        <v>45294</v>
      </c>
      <c r="C212">
        <v>458.25</v>
      </c>
      <c r="D212">
        <v>444.24390583539201</v>
      </c>
    </row>
    <row r="213" spans="1:4" x14ac:dyDescent="0.3">
      <c r="A213">
        <v>1199</v>
      </c>
      <c r="B213" s="194">
        <v>45295</v>
      </c>
      <c r="C213">
        <v>465.29998779296801</v>
      </c>
      <c r="D213">
        <v>458.42659813277697</v>
      </c>
    </row>
    <row r="214" spans="1:4" x14ac:dyDescent="0.3">
      <c r="A214">
        <v>1200</v>
      </c>
      <c r="B214" s="194">
        <v>45296</v>
      </c>
      <c r="C214">
        <v>461.95001220703102</v>
      </c>
      <c r="D214">
        <v>465.98700488281401</v>
      </c>
    </row>
    <row r="215" spans="1:4" x14ac:dyDescent="0.3">
      <c r="A215">
        <v>1201</v>
      </c>
      <c r="B215" s="194">
        <v>45299</v>
      </c>
      <c r="C215">
        <v>450.5</v>
      </c>
      <c r="D215">
        <v>462.325785044101</v>
      </c>
    </row>
    <row r="216" spans="1:4" x14ac:dyDescent="0.3">
      <c r="A216">
        <v>1202</v>
      </c>
      <c r="B216" s="194">
        <v>45300</v>
      </c>
      <c r="C216">
        <v>450.39999389648398</v>
      </c>
      <c r="D216">
        <v>450.815366665471</v>
      </c>
    </row>
    <row r="217" spans="1:4" x14ac:dyDescent="0.3">
      <c r="A217">
        <v>1203</v>
      </c>
      <c r="B217" s="194">
        <v>45301</v>
      </c>
      <c r="C217">
        <v>448.75</v>
      </c>
      <c r="D217">
        <v>450.42701401981498</v>
      </c>
    </row>
    <row r="218" spans="1:4" x14ac:dyDescent="0.3">
      <c r="A218">
        <v>1204</v>
      </c>
      <c r="B218" s="194">
        <v>45302</v>
      </c>
      <c r="C218">
        <v>454.5</v>
      </c>
      <c r="D218">
        <v>449.03603875218403</v>
      </c>
    </row>
    <row r="219" spans="1:4" x14ac:dyDescent="0.3">
      <c r="A219">
        <v>1205</v>
      </c>
      <c r="B219" s="194">
        <v>45303</v>
      </c>
      <c r="C219">
        <v>462.25</v>
      </c>
      <c r="D219">
        <v>454.56590284497901</v>
      </c>
    </row>
    <row r="220" spans="1:4" x14ac:dyDescent="0.3">
      <c r="A220">
        <v>1206</v>
      </c>
      <c r="B220" s="194">
        <v>45306</v>
      </c>
      <c r="C220">
        <v>465.39999389648398</v>
      </c>
      <c r="D220">
        <v>462.69886228384797</v>
      </c>
    </row>
    <row r="221" spans="1:4" x14ac:dyDescent="0.3">
      <c r="A221">
        <v>1207</v>
      </c>
      <c r="B221" s="194">
        <v>45307</v>
      </c>
      <c r="C221">
        <v>464.95001220703102</v>
      </c>
      <c r="D221">
        <v>465.69900654221402</v>
      </c>
    </row>
    <row r="222" spans="1:4" x14ac:dyDescent="0.3">
      <c r="A222">
        <v>1208</v>
      </c>
      <c r="B222" s="194">
        <v>45308</v>
      </c>
      <c r="C222">
        <v>456.79998779296801</v>
      </c>
      <c r="D222">
        <v>465.336316136844</v>
      </c>
    </row>
    <row r="223" spans="1:4" x14ac:dyDescent="0.3">
      <c r="A223">
        <v>1209</v>
      </c>
      <c r="B223" s="194">
        <v>45309</v>
      </c>
      <c r="C223">
        <v>458.25</v>
      </c>
      <c r="D223">
        <v>456.97986365185</v>
      </c>
    </row>
    <row r="224" spans="1:4" x14ac:dyDescent="0.3">
      <c r="A224">
        <v>1210</v>
      </c>
      <c r="B224" s="194">
        <v>45310</v>
      </c>
      <c r="C224">
        <v>466.64999389648398</v>
      </c>
      <c r="D224">
        <v>458.43905689174102</v>
      </c>
    </row>
    <row r="225" spans="1:4" x14ac:dyDescent="0.3">
      <c r="A225">
        <v>1211</v>
      </c>
      <c r="B225" s="194">
        <v>45314</v>
      </c>
      <c r="C225">
        <v>455.89999389648398</v>
      </c>
      <c r="D225">
        <v>466.89470765501397</v>
      </c>
    </row>
    <row r="226" spans="1:4" x14ac:dyDescent="0.3">
      <c r="A226">
        <v>1212</v>
      </c>
      <c r="B226" s="194">
        <v>45315</v>
      </c>
      <c r="C226">
        <v>454.29998779296801</v>
      </c>
      <c r="D226">
        <v>456.12216346631999</v>
      </c>
    </row>
    <row r="227" spans="1:4" x14ac:dyDescent="0.3">
      <c r="A227">
        <v>1213</v>
      </c>
      <c r="B227" s="194">
        <v>45316</v>
      </c>
      <c r="C227">
        <v>465.29998779296801</v>
      </c>
      <c r="D227">
        <v>454.26923391363698</v>
      </c>
    </row>
    <row r="228" spans="1:4" x14ac:dyDescent="0.3">
      <c r="A228">
        <v>1214</v>
      </c>
      <c r="B228" s="194">
        <v>45320</v>
      </c>
      <c r="C228">
        <v>474.54998779296801</v>
      </c>
      <c r="D228">
        <v>465.57239975311302</v>
      </c>
    </row>
    <row r="229" spans="1:4" x14ac:dyDescent="0.3">
      <c r="A229">
        <v>1215</v>
      </c>
      <c r="B229" s="194">
        <v>45321</v>
      </c>
      <c r="C229">
        <v>477.350006103515</v>
      </c>
      <c r="D229">
        <v>474.74289757924203</v>
      </c>
    </row>
    <row r="230" spans="1:4" x14ac:dyDescent="0.3">
      <c r="A230">
        <v>1216</v>
      </c>
      <c r="B230" s="194">
        <v>45322</v>
      </c>
      <c r="C230">
        <v>482</v>
      </c>
      <c r="D230">
        <v>477.77244992972902</v>
      </c>
    </row>
    <row r="231" spans="1:4" x14ac:dyDescent="0.3">
      <c r="A231">
        <v>1217</v>
      </c>
      <c r="B231" s="194">
        <v>45323</v>
      </c>
      <c r="C231">
        <v>501.5</v>
      </c>
      <c r="D231">
        <v>482.41387534928901</v>
      </c>
    </row>
    <row r="232" spans="1:4" x14ac:dyDescent="0.3">
      <c r="A232">
        <v>1218</v>
      </c>
      <c r="B232" s="194">
        <v>45324</v>
      </c>
      <c r="C232">
        <v>514.34997558593705</v>
      </c>
      <c r="D232">
        <v>502.26778963894901</v>
      </c>
    </row>
    <row r="233" spans="1:4" x14ac:dyDescent="0.3">
      <c r="A233">
        <v>1219</v>
      </c>
      <c r="B233" s="194">
        <v>45327</v>
      </c>
      <c r="C233">
        <v>520.25</v>
      </c>
      <c r="D233">
        <v>515.47088733009195</v>
      </c>
    </row>
    <row r="234" spans="1:4" x14ac:dyDescent="0.3">
      <c r="A234">
        <v>1220</v>
      </c>
      <c r="B234" s="194">
        <v>45328</v>
      </c>
      <c r="C234">
        <v>521.45001220703102</v>
      </c>
      <c r="D234">
        <v>521.28177398152002</v>
      </c>
    </row>
    <row r="235" spans="1:4" x14ac:dyDescent="0.3">
      <c r="A235">
        <v>1221</v>
      </c>
      <c r="B235" s="194">
        <v>45329</v>
      </c>
      <c r="C235">
        <v>552.15002441406205</v>
      </c>
      <c r="D235">
        <v>522.39515177961198</v>
      </c>
    </row>
    <row r="236" spans="1:4" x14ac:dyDescent="0.3">
      <c r="A236">
        <v>1222</v>
      </c>
      <c r="B236" s="194">
        <v>45330</v>
      </c>
      <c r="C236">
        <v>569.25</v>
      </c>
      <c r="D236">
        <v>553.92619185717399</v>
      </c>
    </row>
    <row r="237" spans="1:4" x14ac:dyDescent="0.3">
      <c r="A237">
        <v>1223</v>
      </c>
      <c r="B237" s="194">
        <v>45331</v>
      </c>
      <c r="C237">
        <v>571</v>
      </c>
      <c r="D237">
        <v>571.91521140559496</v>
      </c>
    </row>
    <row r="238" spans="1:4" x14ac:dyDescent="0.3">
      <c r="A238">
        <v>1224</v>
      </c>
      <c r="B238" s="194">
        <v>45334</v>
      </c>
      <c r="C238">
        <v>545.75</v>
      </c>
      <c r="D238">
        <v>573.08551815161002</v>
      </c>
    </row>
    <row r="239" spans="1:4" x14ac:dyDescent="0.3">
      <c r="A239">
        <v>1225</v>
      </c>
      <c r="B239" s="194">
        <v>45335</v>
      </c>
      <c r="C239">
        <v>552.20001220703102</v>
      </c>
      <c r="D239">
        <v>545.53554741616904</v>
      </c>
    </row>
    <row r="240" spans="1:4" x14ac:dyDescent="0.3">
      <c r="A240">
        <v>1226</v>
      </c>
      <c r="B240" s="194">
        <v>45336</v>
      </c>
      <c r="C240">
        <v>566.45001220703102</v>
      </c>
      <c r="D240">
        <v>551.29307694110798</v>
      </c>
    </row>
    <row r="241" spans="1:4" x14ac:dyDescent="0.3">
      <c r="A241">
        <v>1227</v>
      </c>
      <c r="B241" s="194">
        <v>45337</v>
      </c>
      <c r="C241">
        <v>587.04998779296795</v>
      </c>
      <c r="D241">
        <v>565.08794658415604</v>
      </c>
    </row>
    <row r="242" spans="1:4" x14ac:dyDescent="0.3">
      <c r="A242">
        <v>1228</v>
      </c>
      <c r="B242" s="194">
        <v>45338</v>
      </c>
      <c r="C242">
        <v>585.84997558593705</v>
      </c>
      <c r="D242">
        <v>589.45141756314695</v>
      </c>
    </row>
    <row r="243" spans="1:4" x14ac:dyDescent="0.3">
      <c r="A243">
        <v>1229</v>
      </c>
      <c r="B243" s="194">
        <v>45341</v>
      </c>
      <c r="C243">
        <v>572.84997558593705</v>
      </c>
      <c r="D243">
        <v>587.55965072217998</v>
      </c>
    </row>
    <row r="244" spans="1:4" x14ac:dyDescent="0.3">
      <c r="A244">
        <v>1230</v>
      </c>
      <c r="B244" s="194">
        <v>45342</v>
      </c>
      <c r="C244">
        <v>569</v>
      </c>
      <c r="D244">
        <v>572.26201369484897</v>
      </c>
    </row>
    <row r="245" spans="1:4" x14ac:dyDescent="0.3">
      <c r="A245">
        <v>1231</v>
      </c>
      <c r="B245" s="194">
        <v>45343</v>
      </c>
      <c r="C245">
        <v>567.34997558593705</v>
      </c>
      <c r="D245">
        <v>570.28684777123499</v>
      </c>
    </row>
    <row r="246" spans="1:4" x14ac:dyDescent="0.3">
      <c r="A246">
        <v>1232</v>
      </c>
      <c r="B246" s="194">
        <v>45344</v>
      </c>
      <c r="C246">
        <v>582.20001220703102</v>
      </c>
      <c r="D246">
        <v>567.33024564624202</v>
      </c>
    </row>
    <row r="247" spans="1:4" x14ac:dyDescent="0.3">
      <c r="A247">
        <v>1233</v>
      </c>
      <c r="B247" s="194">
        <v>45345</v>
      </c>
      <c r="C247">
        <v>580.45001220703102</v>
      </c>
      <c r="D247">
        <v>581.44617602692495</v>
      </c>
    </row>
    <row r="248" spans="1:4" x14ac:dyDescent="0.3">
      <c r="A248">
        <v>1234</v>
      </c>
      <c r="B248" s="194">
        <v>45348</v>
      </c>
      <c r="C248">
        <v>573.09997558593705</v>
      </c>
      <c r="D248">
        <v>580.54504311590301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6007F-F940-4FFD-B62E-B673CE55CF82}">
  <dimension ref="A1:F30"/>
  <sheetViews>
    <sheetView workbookViewId="0"/>
  </sheetViews>
  <sheetFormatPr defaultRowHeight="14.4" x14ac:dyDescent="0.3"/>
  <cols>
    <col min="1" max="1" width="59.6640625" bestFit="1" customWidth="1"/>
    <col min="2" max="2" width="12" bestFit="1" customWidth="1"/>
    <col min="3" max="3" width="12.6640625" bestFit="1" customWidth="1"/>
    <col min="4" max="4" width="12" bestFit="1" customWidth="1"/>
    <col min="5" max="5" width="6.6640625" bestFit="1" customWidth="1"/>
    <col min="6" max="6" width="12.6640625" bestFit="1" customWidth="1"/>
  </cols>
  <sheetData>
    <row r="1" spans="1:3" ht="18" x14ac:dyDescent="0.35">
      <c r="A1" s="180" t="s">
        <v>2377</v>
      </c>
    </row>
    <row r="2" spans="1:3" x14ac:dyDescent="0.3">
      <c r="A2" s="181" t="s">
        <v>2378</v>
      </c>
      <c r="B2" s="85">
        <v>2023</v>
      </c>
      <c r="C2" s="85">
        <v>2022</v>
      </c>
    </row>
    <row r="3" spans="1:3" ht="18" x14ac:dyDescent="0.35">
      <c r="A3" s="182" t="s">
        <v>2379</v>
      </c>
      <c r="B3" s="85">
        <v>2703369</v>
      </c>
      <c r="C3" s="85">
        <v>2360911</v>
      </c>
    </row>
    <row r="4" spans="1:3" ht="18" x14ac:dyDescent="0.35">
      <c r="A4" s="182" t="s">
        <v>2380</v>
      </c>
      <c r="B4" s="85">
        <v>2703369</v>
      </c>
      <c r="C4" s="85">
        <v>2360911</v>
      </c>
    </row>
    <row r="5" spans="1:3" ht="18" x14ac:dyDescent="0.35">
      <c r="A5" s="182" t="s">
        <v>2381</v>
      </c>
      <c r="B5" s="85">
        <v>0</v>
      </c>
      <c r="C5" s="85">
        <v>0</v>
      </c>
    </row>
    <row r="6" spans="1:3" ht="18" x14ac:dyDescent="0.35">
      <c r="A6" s="182" t="s">
        <v>2382</v>
      </c>
      <c r="B6" s="85">
        <v>42205</v>
      </c>
      <c r="C6" s="85">
        <v>34261</v>
      </c>
    </row>
    <row r="7" spans="1:3" ht="18" x14ac:dyDescent="0.35">
      <c r="A7" s="182" t="s">
        <v>11</v>
      </c>
      <c r="B7" s="85">
        <v>36956</v>
      </c>
      <c r="C7" s="85">
        <v>36913</v>
      </c>
    </row>
    <row r="8" spans="1:3" ht="18" x14ac:dyDescent="0.35">
      <c r="A8" s="182" t="s">
        <v>2383</v>
      </c>
      <c r="B8" s="85">
        <v>556481.69999999995</v>
      </c>
      <c r="C8" s="85">
        <v>353738.8</v>
      </c>
    </row>
    <row r="9" spans="1:3" ht="18" x14ac:dyDescent="0.35">
      <c r="A9" s="182" t="s">
        <v>2384</v>
      </c>
      <c r="B9" s="85">
        <v>0</v>
      </c>
      <c r="C9" s="85">
        <v>0</v>
      </c>
    </row>
    <row r="10" spans="1:3" ht="18" x14ac:dyDescent="0.35">
      <c r="A10" s="182" t="s">
        <v>2385</v>
      </c>
      <c r="B10" s="85">
        <v>5369031</v>
      </c>
      <c r="C10" s="85">
        <v>5945234</v>
      </c>
    </row>
    <row r="11" spans="1:3" ht="18" x14ac:dyDescent="0.35">
      <c r="A11" s="182" t="s">
        <v>2386</v>
      </c>
      <c r="B11" s="85">
        <v>444074</v>
      </c>
      <c r="C11" s="85">
        <v>395100</v>
      </c>
    </row>
    <row r="12" spans="1:3" ht="18" x14ac:dyDescent="0.35">
      <c r="A12" s="182" t="s">
        <v>2387</v>
      </c>
      <c r="B12" s="85">
        <v>161892.1</v>
      </c>
      <c r="C12" s="85">
        <v>147621.5</v>
      </c>
    </row>
    <row r="13" spans="1:3" ht="18" x14ac:dyDescent="0.35">
      <c r="A13" s="182" t="s">
        <v>2388</v>
      </c>
      <c r="B13" s="85">
        <v>59544183</v>
      </c>
      <c r="C13" s="85">
        <v>53608835</v>
      </c>
    </row>
    <row r="14" spans="1:3" ht="18" x14ac:dyDescent="0.35">
      <c r="A14" s="182" t="s">
        <v>2389</v>
      </c>
      <c r="B14" s="85">
        <v>274950</v>
      </c>
      <c r="C14" s="85">
        <v>179906</v>
      </c>
    </row>
    <row r="15" spans="1:3" ht="18" x14ac:dyDescent="0.35">
      <c r="A15" s="182" t="s">
        <v>2390</v>
      </c>
      <c r="B15" s="85">
        <v>5220926</v>
      </c>
      <c r="C15" s="85">
        <v>4576896</v>
      </c>
    </row>
    <row r="16" spans="1:3" ht="18" x14ac:dyDescent="0.35">
      <c r="A16" s="182" t="s">
        <v>2391</v>
      </c>
      <c r="B16" s="85">
        <v>860136.8</v>
      </c>
      <c r="C16" s="85">
        <v>576948.5</v>
      </c>
    </row>
    <row r="19" spans="1:6" ht="18" x14ac:dyDescent="0.35">
      <c r="A19" s="178" t="s">
        <v>2392</v>
      </c>
      <c r="B19" s="85">
        <v>2023</v>
      </c>
      <c r="C19" s="85">
        <v>2021</v>
      </c>
      <c r="D19" s="85"/>
      <c r="E19" s="85"/>
      <c r="F19" s="85"/>
    </row>
    <row r="20" spans="1:6" ht="18" x14ac:dyDescent="0.35">
      <c r="A20" s="178"/>
      <c r="B20" s="85"/>
      <c r="C20" s="85"/>
      <c r="D20" s="85">
        <v>1</v>
      </c>
      <c r="E20" s="85">
        <v>-4.82</v>
      </c>
      <c r="F20" s="85">
        <v>-4.82</v>
      </c>
    </row>
    <row r="21" spans="1:6" ht="36" x14ac:dyDescent="0.35">
      <c r="A21" s="179" t="s">
        <v>2393</v>
      </c>
      <c r="B21" s="85">
        <v>0</v>
      </c>
      <c r="C21" s="85">
        <v>0</v>
      </c>
      <c r="D21" s="85">
        <v>1</v>
      </c>
      <c r="E21" s="85">
        <v>0.92</v>
      </c>
      <c r="F21" s="85">
        <v>0.92</v>
      </c>
    </row>
    <row r="22" spans="1:6" ht="36" x14ac:dyDescent="0.35">
      <c r="A22" s="179" t="s">
        <v>2394</v>
      </c>
      <c r="B22" s="85">
        <v>1</v>
      </c>
      <c r="C22" s="85">
        <v>1</v>
      </c>
      <c r="D22" s="85">
        <v>1</v>
      </c>
      <c r="E22" s="85">
        <v>0.52800000000000002</v>
      </c>
      <c r="F22" s="85">
        <v>0.52800000000000002</v>
      </c>
    </row>
    <row r="23" spans="1:6" ht="36" x14ac:dyDescent="0.35">
      <c r="A23" s="179" t="s">
        <v>2395</v>
      </c>
      <c r="B23" s="85">
        <v>0.90711228500691665</v>
      </c>
      <c r="C23" s="85">
        <v>0.88634605657817411</v>
      </c>
      <c r="D23" s="85">
        <v>1.023429030088894</v>
      </c>
      <c r="E23" s="85">
        <v>0.40400000000000003</v>
      </c>
      <c r="F23" s="85">
        <v>0.41346532815591319</v>
      </c>
    </row>
    <row r="24" spans="1:6" ht="18" x14ac:dyDescent="0.35">
      <c r="A24" s="179" t="s">
        <v>2396</v>
      </c>
      <c r="B24" s="85">
        <v>2703369</v>
      </c>
      <c r="C24" s="85">
        <v>2360911</v>
      </c>
      <c r="D24" s="85">
        <v>1.145053328990377</v>
      </c>
      <c r="E24" s="85">
        <v>0.89200000000000002</v>
      </c>
      <c r="F24" s="85">
        <v>1.0213875694594163</v>
      </c>
    </row>
    <row r="25" spans="1:6" ht="36" x14ac:dyDescent="0.35">
      <c r="A25" s="179" t="s">
        <v>2397</v>
      </c>
      <c r="B25" s="85">
        <v>7.6826809138723154E-2</v>
      </c>
      <c r="C25" s="85">
        <v>8.5444188022119699E-2</v>
      </c>
      <c r="D25" s="85">
        <v>1.1121662994988699</v>
      </c>
      <c r="E25" s="85">
        <v>0.115</v>
      </c>
      <c r="F25" s="85">
        <v>0.12789912444237003</v>
      </c>
    </row>
    <row r="26" spans="1:6" ht="36" x14ac:dyDescent="0.35">
      <c r="A26" s="179" t="s">
        <v>2398</v>
      </c>
      <c r="B26" s="85">
        <v>1.5612001173350733E-2</v>
      </c>
      <c r="C26" s="85">
        <v>1.4511771091752295E-2</v>
      </c>
      <c r="D26" s="85">
        <v>1.0758163889605281</v>
      </c>
      <c r="E26" s="85">
        <v>-0.17199999999999999</v>
      </c>
      <c r="F26" s="85">
        <v>-0.18504041890121081</v>
      </c>
    </row>
    <row r="27" spans="1:6" ht="54" x14ac:dyDescent="0.35">
      <c r="A27" s="179" t="s">
        <v>2399</v>
      </c>
      <c r="B27" s="85">
        <v>9.2299125172311119E-2</v>
      </c>
      <c r="C27" s="85">
        <v>8.8731680141901983E-2</v>
      </c>
      <c r="D27" s="85">
        <v>1.0402048628483533</v>
      </c>
      <c r="E27" s="85">
        <v>-0.32700000000000001</v>
      </c>
      <c r="F27" s="85">
        <v>-0.34014699015141153</v>
      </c>
    </row>
    <row r="28" spans="1:6" ht="36" x14ac:dyDescent="0.35">
      <c r="A28" s="179" t="s">
        <v>2400</v>
      </c>
      <c r="B28" s="85">
        <v>-5.0996601968659157E-3</v>
      </c>
      <c r="C28" s="85">
        <v>-4.1636737675795421E-3</v>
      </c>
      <c r="D28" s="85">
        <v>-5.0996601968659157E-3</v>
      </c>
      <c r="E28" s="85">
        <v>4.6790000000000003</v>
      </c>
      <c r="F28" s="85">
        <v>-2.3861310061135621E-2</v>
      </c>
    </row>
    <row r="30" spans="1:6" x14ac:dyDescent="0.3">
      <c r="F30">
        <v>-2.3582966970560588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1C3EA-B8B4-49E2-9EB9-5276E2BC0013}">
  <dimension ref="A1:F30"/>
  <sheetViews>
    <sheetView topLeftCell="A22" workbookViewId="0">
      <selection activeCell="H14" sqref="H14"/>
    </sheetView>
  </sheetViews>
  <sheetFormatPr defaultRowHeight="14.4" x14ac:dyDescent="0.3"/>
  <cols>
    <col min="1" max="1" width="59.44140625" bestFit="1" customWidth="1"/>
    <col min="2" max="4" width="12" bestFit="1" customWidth="1"/>
    <col min="5" max="5" width="6.6640625" bestFit="1" customWidth="1"/>
    <col min="6" max="6" width="12.6640625" bestFit="1" customWidth="1"/>
  </cols>
  <sheetData>
    <row r="1" spans="1:5" ht="18" x14ac:dyDescent="0.35">
      <c r="A1" s="180" t="s">
        <v>2377</v>
      </c>
    </row>
    <row r="2" spans="1:5" x14ac:dyDescent="0.3">
      <c r="A2" s="181" t="s">
        <v>2378</v>
      </c>
      <c r="B2" s="85">
        <v>2023</v>
      </c>
      <c r="C2" s="85">
        <v>2022</v>
      </c>
    </row>
    <row r="3" spans="1:5" ht="18" x14ac:dyDescent="0.35">
      <c r="A3" s="182" t="s">
        <v>2379</v>
      </c>
      <c r="B3" s="85">
        <v>553766</v>
      </c>
      <c r="C3" s="85">
        <v>497741</v>
      </c>
    </row>
    <row r="4" spans="1:5" ht="18" x14ac:dyDescent="0.35">
      <c r="A4" s="182" t="s">
        <v>2380</v>
      </c>
      <c r="B4" s="85">
        <v>553766</v>
      </c>
      <c r="C4" s="85">
        <v>497741</v>
      </c>
    </row>
    <row r="5" spans="1:5" ht="18" x14ac:dyDescent="0.35">
      <c r="A5" s="182" t="s">
        <v>2381</v>
      </c>
      <c r="B5" s="85">
        <v>0</v>
      </c>
      <c r="C5" s="85">
        <v>0</v>
      </c>
    </row>
    <row r="6" spans="1:5" ht="18" x14ac:dyDescent="0.35">
      <c r="A6" s="182" t="s">
        <v>2382</v>
      </c>
      <c r="B6" s="85">
        <v>5004</v>
      </c>
      <c r="C6" s="85">
        <v>3272</v>
      </c>
    </row>
    <row r="7" spans="1:5" ht="18" x14ac:dyDescent="0.35">
      <c r="A7" s="182" t="s">
        <v>11</v>
      </c>
      <c r="B7" s="85">
        <v>10210</v>
      </c>
      <c r="C7" s="85">
        <v>8411</v>
      </c>
    </row>
    <row r="8" spans="1:5" ht="18" x14ac:dyDescent="0.35">
      <c r="A8" s="182" t="s">
        <v>2383</v>
      </c>
      <c r="B8" s="85">
        <v>112547.5</v>
      </c>
      <c r="C8" s="85">
        <v>61248.2</v>
      </c>
      <c r="D8" s="183"/>
      <c r="E8" s="183"/>
    </row>
    <row r="9" spans="1:5" ht="18" x14ac:dyDescent="0.35">
      <c r="A9" s="182" t="s">
        <v>2384</v>
      </c>
      <c r="B9" s="85">
        <v>0</v>
      </c>
      <c r="C9" s="85">
        <v>0</v>
      </c>
    </row>
    <row r="10" spans="1:5" ht="18" x14ac:dyDescent="0.35">
      <c r="A10" s="182" t="s">
        <v>2385</v>
      </c>
      <c r="B10" s="85">
        <v>1417028</v>
      </c>
      <c r="C10" s="85">
        <v>1823914</v>
      </c>
    </row>
    <row r="11" spans="1:5" ht="18" x14ac:dyDescent="0.35">
      <c r="A11" s="182" t="s">
        <v>2386</v>
      </c>
      <c r="B11" s="85">
        <v>103340</v>
      </c>
      <c r="C11" s="85">
        <v>114497</v>
      </c>
    </row>
    <row r="12" spans="1:5" ht="18" x14ac:dyDescent="0.35">
      <c r="A12" s="182" t="s">
        <v>2387</v>
      </c>
      <c r="B12" s="85">
        <v>42857.4</v>
      </c>
      <c r="C12" s="85">
        <v>37080.699999999997</v>
      </c>
      <c r="D12" s="183"/>
      <c r="E12" s="183"/>
    </row>
    <row r="13" spans="1:5" ht="18" x14ac:dyDescent="0.35">
      <c r="A13" s="182" t="s">
        <v>2388</v>
      </c>
      <c r="B13" s="85">
        <v>13810296</v>
      </c>
      <c r="C13" s="85">
        <v>12587887</v>
      </c>
    </row>
    <row r="14" spans="1:5" ht="18" x14ac:dyDescent="0.35">
      <c r="A14" s="182" t="s">
        <v>2389</v>
      </c>
      <c r="B14" s="85">
        <v>77651</v>
      </c>
      <c r="C14" s="85">
        <v>27983</v>
      </c>
    </row>
    <row r="15" spans="1:5" ht="18" x14ac:dyDescent="0.35">
      <c r="A15" s="182" t="s">
        <v>2390</v>
      </c>
      <c r="B15" s="85">
        <v>594126</v>
      </c>
      <c r="C15" s="85">
        <v>478012</v>
      </c>
    </row>
    <row r="16" spans="1:5" ht="18" x14ac:dyDescent="0.35">
      <c r="A16" s="182" t="s">
        <v>2391</v>
      </c>
      <c r="B16" s="85">
        <v>-399778.7</v>
      </c>
      <c r="C16" s="85">
        <v>9189.9</v>
      </c>
      <c r="D16" s="183"/>
    </row>
    <row r="19" spans="1:6" ht="18" x14ac:dyDescent="0.35">
      <c r="A19" s="178" t="s">
        <v>2392</v>
      </c>
      <c r="B19" s="85">
        <v>2023</v>
      </c>
      <c r="C19" s="85">
        <v>2022</v>
      </c>
      <c r="D19" s="85"/>
      <c r="E19" s="85"/>
      <c r="F19" s="85"/>
    </row>
    <row r="20" spans="1:6" ht="18" x14ac:dyDescent="0.35">
      <c r="A20" s="178"/>
      <c r="B20" s="85"/>
      <c r="C20" s="85"/>
      <c r="D20" s="85">
        <v>1</v>
      </c>
      <c r="E20" s="85">
        <v>-4.82</v>
      </c>
      <c r="F20" s="85">
        <v>-4.82</v>
      </c>
    </row>
    <row r="21" spans="1:6" ht="36" x14ac:dyDescent="0.35">
      <c r="A21" s="179" t="s">
        <v>2393</v>
      </c>
      <c r="B21" s="85">
        <v>0</v>
      </c>
      <c r="C21" s="85">
        <v>0</v>
      </c>
      <c r="D21" s="85">
        <v>1</v>
      </c>
      <c r="E21" s="85">
        <v>0.92</v>
      </c>
      <c r="F21" s="85">
        <v>0.92</v>
      </c>
    </row>
    <row r="22" spans="1:6" ht="36" x14ac:dyDescent="0.35">
      <c r="A22" s="179" t="s">
        <v>2394</v>
      </c>
      <c r="B22" s="85">
        <v>1</v>
      </c>
      <c r="C22" s="85">
        <v>1</v>
      </c>
      <c r="D22" s="85">
        <v>1</v>
      </c>
      <c r="E22" s="85">
        <v>0.52800000000000002</v>
      </c>
      <c r="F22" s="85">
        <v>0.52800000000000002</v>
      </c>
    </row>
    <row r="23" spans="1:6" ht="36" x14ac:dyDescent="0.35">
      <c r="A23" s="179" t="s">
        <v>2395</v>
      </c>
      <c r="B23" s="85">
        <v>0.89429007169723229</v>
      </c>
      <c r="C23" s="85">
        <v>0.85215988195636005</v>
      </c>
      <c r="D23" s="85">
        <v>1.0494393019818666</v>
      </c>
      <c r="E23" s="85">
        <v>0.40400000000000003</v>
      </c>
      <c r="F23" s="85">
        <v>0.42397347800067414</v>
      </c>
    </row>
    <row r="24" spans="1:6" ht="18" x14ac:dyDescent="0.35">
      <c r="A24" s="179" t="s">
        <v>2396</v>
      </c>
      <c r="B24" s="85">
        <v>553766</v>
      </c>
      <c r="C24" s="85">
        <v>497741</v>
      </c>
      <c r="D24" s="85">
        <v>1.1125585394813768</v>
      </c>
      <c r="E24" s="85">
        <v>0.89200000000000002</v>
      </c>
      <c r="F24" s="85">
        <v>0.99240221721738819</v>
      </c>
    </row>
    <row r="25" spans="1:6" ht="36" x14ac:dyDescent="0.35">
      <c r="A25" s="179" t="s">
        <v>2397</v>
      </c>
      <c r="B25" s="85">
        <v>8.991633641567591E-2</v>
      </c>
      <c r="C25" s="85">
        <v>6.8433299703843528E-2</v>
      </c>
      <c r="D25" s="85">
        <v>0.76107749082971921</v>
      </c>
      <c r="E25" s="85">
        <v>0.115</v>
      </c>
      <c r="F25" s="85">
        <v>8.7523911445417713E-2</v>
      </c>
    </row>
    <row r="26" spans="1:6" ht="36" x14ac:dyDescent="0.35">
      <c r="A26" s="179" t="s">
        <v>2398</v>
      </c>
      <c r="B26" s="85">
        <v>9.0363077545389213E-3</v>
      </c>
      <c r="C26" s="85">
        <v>6.5736999764937987E-3</v>
      </c>
      <c r="D26" s="85">
        <v>1.3746151766662462</v>
      </c>
      <c r="E26" s="85">
        <v>-0.17199999999999999</v>
      </c>
      <c r="F26" s="85">
        <v>-0.23643381038659433</v>
      </c>
    </row>
    <row r="27" spans="1:6" ht="54" x14ac:dyDescent="0.35">
      <c r="A27" s="179" t="s">
        <v>2399</v>
      </c>
      <c r="B27" s="85">
        <v>4.8643200696060387E-2</v>
      </c>
      <c r="C27" s="85">
        <v>4.0196976664947821E-2</v>
      </c>
      <c r="D27" s="85">
        <v>1.2101208780330428</v>
      </c>
      <c r="E27" s="85">
        <v>-0.32700000000000001</v>
      </c>
      <c r="F27" s="85">
        <v>-0.39570952711680502</v>
      </c>
    </row>
    <row r="28" spans="1:6" ht="36" x14ac:dyDescent="0.35">
      <c r="A28" s="179" t="s">
        <v>2400</v>
      </c>
      <c r="B28" s="85">
        <v>3.7097409063498711E-2</v>
      </c>
      <c r="C28" s="85">
        <v>4.1355868542512332E-3</v>
      </c>
      <c r="D28" s="85">
        <v>3.7097409063498711E-2</v>
      </c>
      <c r="E28" s="85">
        <v>4.6790000000000003</v>
      </c>
      <c r="F28" s="85">
        <v>0.17357877700811047</v>
      </c>
    </row>
    <row r="30" spans="1:6" x14ac:dyDescent="0.3">
      <c r="F30">
        <v>-2.3266649538318087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4466E-0508-4AB2-9D60-D821D6640798}">
  <dimension ref="B2:G33"/>
  <sheetViews>
    <sheetView topLeftCell="B16" workbookViewId="0">
      <selection activeCell="J7" sqref="J7"/>
    </sheetView>
  </sheetViews>
  <sheetFormatPr defaultRowHeight="14.4" x14ac:dyDescent="0.3"/>
  <cols>
    <col min="2" max="2" width="74.109375" customWidth="1"/>
    <col min="3" max="5" width="12.6640625" bestFit="1" customWidth="1"/>
    <col min="6" max="6" width="6.6640625" bestFit="1" customWidth="1"/>
    <col min="7" max="7" width="12.6640625" bestFit="1" customWidth="1"/>
  </cols>
  <sheetData>
    <row r="2" spans="2:6" x14ac:dyDescent="0.3">
      <c r="B2" s="184" t="s">
        <v>2419</v>
      </c>
      <c r="C2" s="185">
        <v>2023</v>
      </c>
      <c r="D2" s="187">
        <v>2022</v>
      </c>
    </row>
    <row r="3" spans="2:6" x14ac:dyDescent="0.3">
      <c r="B3" s="188" t="s">
        <v>2379</v>
      </c>
      <c r="C3" s="85">
        <v>470921</v>
      </c>
      <c r="D3" s="85">
        <v>411535</v>
      </c>
    </row>
    <row r="4" spans="2:6" x14ac:dyDescent="0.3">
      <c r="B4" s="188" t="s">
        <v>2420</v>
      </c>
      <c r="C4" s="85">
        <v>470921</v>
      </c>
      <c r="D4" s="85">
        <v>411535</v>
      </c>
    </row>
    <row r="5" spans="2:6" x14ac:dyDescent="0.3">
      <c r="B5" s="188" t="s">
        <v>2381</v>
      </c>
      <c r="C5" s="189">
        <v>0</v>
      </c>
      <c r="D5" s="189">
        <v>0</v>
      </c>
    </row>
    <row r="6" spans="2:6" x14ac:dyDescent="0.3">
      <c r="B6" s="188" t="s">
        <v>2382</v>
      </c>
      <c r="C6" s="85">
        <v>2846</v>
      </c>
      <c r="D6" s="85">
        <v>2470</v>
      </c>
    </row>
    <row r="7" spans="2:6" x14ac:dyDescent="0.3">
      <c r="B7" s="188" t="s">
        <v>11</v>
      </c>
      <c r="C7" s="85">
        <v>9048.7000000000007</v>
      </c>
      <c r="D7" s="85">
        <v>8961.7000000000007</v>
      </c>
    </row>
    <row r="8" spans="2:6" x14ac:dyDescent="0.3">
      <c r="B8" s="188" t="s">
        <v>2383</v>
      </c>
      <c r="C8" s="189">
        <v>3348.46</v>
      </c>
      <c r="D8" s="189">
        <v>3860.74</v>
      </c>
    </row>
    <row r="9" spans="2:6" x14ac:dyDescent="0.3">
      <c r="B9" s="188" t="s">
        <v>2384</v>
      </c>
      <c r="C9" s="85">
        <v>0</v>
      </c>
      <c r="D9" s="85">
        <v>0</v>
      </c>
    </row>
    <row r="10" spans="2:6" x14ac:dyDescent="0.3">
      <c r="B10" s="188" t="s">
        <v>2385</v>
      </c>
      <c r="C10" s="85">
        <v>45890.19</v>
      </c>
      <c r="D10" s="85">
        <v>46356.09</v>
      </c>
    </row>
    <row r="11" spans="2:6" x14ac:dyDescent="0.3">
      <c r="B11" s="188" t="s">
        <v>2421</v>
      </c>
      <c r="C11" s="85">
        <v>12083.96</v>
      </c>
      <c r="D11" s="85">
        <v>10696.21</v>
      </c>
    </row>
    <row r="12" spans="2:6" x14ac:dyDescent="0.3">
      <c r="B12" s="188" t="s">
        <v>2422</v>
      </c>
      <c r="C12" s="85">
        <v>43047</v>
      </c>
      <c r="D12" s="85">
        <v>35697.699999999997</v>
      </c>
      <c r="E12" s="186"/>
      <c r="F12" s="186"/>
    </row>
    <row r="13" spans="2:6" x14ac:dyDescent="0.3">
      <c r="B13" s="188" t="s">
        <v>2423</v>
      </c>
      <c r="C13" s="189">
        <v>1493648.94</v>
      </c>
      <c r="D13" s="189">
        <v>1339301.1299999999</v>
      </c>
    </row>
    <row r="14" spans="2:6" x14ac:dyDescent="0.3">
      <c r="B14" s="188" t="s">
        <v>2424</v>
      </c>
      <c r="C14" s="189">
        <v>3718.85</v>
      </c>
      <c r="D14" s="189">
        <v>3081.71</v>
      </c>
    </row>
    <row r="15" spans="2:6" x14ac:dyDescent="0.3">
      <c r="B15" s="188" t="s">
        <v>2425</v>
      </c>
      <c r="C15" s="189">
        <v>70148.62</v>
      </c>
      <c r="D15" s="189">
        <v>59371.67</v>
      </c>
    </row>
    <row r="16" spans="2:6" x14ac:dyDescent="0.3">
      <c r="B16" s="188" t="s">
        <v>2391</v>
      </c>
      <c r="C16" s="189">
        <v>21779.97</v>
      </c>
      <c r="D16" s="189">
        <v>20363.62</v>
      </c>
      <c r="E16" s="186"/>
      <c r="F16" s="186"/>
    </row>
    <row r="17" spans="2:7" ht="18" x14ac:dyDescent="0.35">
      <c r="B17" s="190"/>
    </row>
    <row r="18" spans="2:7" ht="18" x14ac:dyDescent="0.35">
      <c r="B18" s="190"/>
    </row>
    <row r="19" spans="2:7" ht="18" x14ac:dyDescent="0.35">
      <c r="B19" s="190"/>
    </row>
    <row r="20" spans="2:7" x14ac:dyDescent="0.3">
      <c r="B20" s="85"/>
    </row>
    <row r="22" spans="2:7" ht="18" x14ac:dyDescent="0.35">
      <c r="B22" s="178" t="s">
        <v>2392</v>
      </c>
      <c r="C22" s="85">
        <v>2023</v>
      </c>
      <c r="D22" s="85">
        <v>2022</v>
      </c>
      <c r="E22" s="85"/>
      <c r="F22" s="85"/>
      <c r="G22" s="85"/>
    </row>
    <row r="23" spans="2:7" ht="18" x14ac:dyDescent="0.35">
      <c r="B23" s="178"/>
      <c r="C23" s="85"/>
      <c r="D23" s="85"/>
      <c r="E23" s="85">
        <v>1</v>
      </c>
      <c r="F23" s="85">
        <v>-4.82</v>
      </c>
      <c r="G23" s="85">
        <v>-4.82</v>
      </c>
    </row>
    <row r="24" spans="2:7" ht="18" x14ac:dyDescent="0.35">
      <c r="B24" s="179" t="s">
        <v>2393</v>
      </c>
      <c r="C24" s="85">
        <v>0</v>
      </c>
      <c r="D24" s="85">
        <v>0</v>
      </c>
      <c r="E24" s="85">
        <v>1</v>
      </c>
      <c r="F24" s="85">
        <v>0.92</v>
      </c>
      <c r="G24" s="85">
        <v>0.92</v>
      </c>
    </row>
    <row r="25" spans="2:7" ht="36" x14ac:dyDescent="0.35">
      <c r="B25" s="179" t="s">
        <v>2394</v>
      </c>
      <c r="C25" s="85">
        <v>1</v>
      </c>
      <c r="D25" s="85">
        <v>1</v>
      </c>
      <c r="E25" s="85">
        <v>1</v>
      </c>
      <c r="F25" s="85">
        <v>0.52800000000000002</v>
      </c>
      <c r="G25" s="85">
        <v>0.52800000000000002</v>
      </c>
    </row>
    <row r="26" spans="2:7" ht="36" x14ac:dyDescent="0.35">
      <c r="B26" s="179" t="s">
        <v>2395</v>
      </c>
      <c r="C26" s="85">
        <v>0.94045643014348468</v>
      </c>
      <c r="D26" s="85">
        <v>0.93873387533093477</v>
      </c>
      <c r="E26" s="85">
        <v>1.0018349767253714</v>
      </c>
      <c r="F26" s="85">
        <v>0.40400000000000003</v>
      </c>
      <c r="G26" s="85">
        <v>0.40474133059705003</v>
      </c>
    </row>
    <row r="27" spans="2:7" ht="18" x14ac:dyDescent="0.35">
      <c r="B27" s="179" t="s">
        <v>2396</v>
      </c>
      <c r="C27" s="85">
        <v>470921</v>
      </c>
      <c r="D27" s="85">
        <v>411535</v>
      </c>
      <c r="E27" s="85">
        <v>1.1443036436755076</v>
      </c>
      <c r="F27" s="85">
        <v>0.89200000000000002</v>
      </c>
      <c r="G27" s="85">
        <v>1.0207188501585529</v>
      </c>
    </row>
    <row r="28" spans="2:7" ht="36" x14ac:dyDescent="0.35">
      <c r="B28" s="179" t="s">
        <v>2397</v>
      </c>
      <c r="C28" s="85">
        <v>0.42818556679566133</v>
      </c>
      <c r="D28" s="85">
        <v>0.45588264469620632</v>
      </c>
      <c r="E28" s="85">
        <v>1.0646847536403827</v>
      </c>
      <c r="F28" s="85">
        <v>0.115</v>
      </c>
      <c r="G28" s="85">
        <v>0.12243874666864402</v>
      </c>
    </row>
    <row r="29" spans="2:7" ht="18" x14ac:dyDescent="0.35">
      <c r="B29" s="179" t="s">
        <v>2398</v>
      </c>
      <c r="C29" s="85">
        <v>6.0434765066752173E-3</v>
      </c>
      <c r="D29" s="85">
        <v>6.0019196423147488E-3</v>
      </c>
      <c r="E29" s="85">
        <v>1.0069239288156215</v>
      </c>
      <c r="F29" s="85">
        <v>-0.17199999999999999</v>
      </c>
      <c r="G29" s="85">
        <v>-0.1731909157562869</v>
      </c>
    </row>
    <row r="30" spans="2:7" ht="54" x14ac:dyDescent="0.35">
      <c r="B30" s="179" t="s">
        <v>2399</v>
      </c>
      <c r="C30" s="85">
        <v>4.9454371788326651E-2</v>
      </c>
      <c r="D30" s="85">
        <v>4.663132032151724E-2</v>
      </c>
      <c r="E30" s="85">
        <v>1.0605398141709224</v>
      </c>
      <c r="F30" s="85">
        <v>-0.32700000000000001</v>
      </c>
      <c r="G30" s="85">
        <v>-0.3467965192338916</v>
      </c>
    </row>
    <row r="31" spans="2:7" ht="36" x14ac:dyDescent="0.35">
      <c r="B31" s="179" t="s">
        <v>2400</v>
      </c>
      <c r="C31" s="85">
        <v>-1.2339921052667169E-2</v>
      </c>
      <c r="D31" s="85">
        <v>-1.232200856875257E-2</v>
      </c>
      <c r="E31" s="85">
        <v>-1.2339921052667169E-2</v>
      </c>
      <c r="F31" s="85">
        <v>4.6790000000000003</v>
      </c>
      <c r="G31" s="85">
        <v>-5.7738490605429689E-2</v>
      </c>
    </row>
    <row r="33" spans="7:7" x14ac:dyDescent="0.3">
      <c r="G33">
        <v>-2.4018269981713614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193E6-A636-45B4-AFBE-3E6A5D006B77}">
  <dimension ref="A1:F30"/>
  <sheetViews>
    <sheetView workbookViewId="0">
      <selection activeCell="A30" sqref="A30"/>
    </sheetView>
  </sheetViews>
  <sheetFormatPr defaultRowHeight="14.4" x14ac:dyDescent="0.3"/>
  <cols>
    <col min="1" max="1" width="125.44140625" bestFit="1" customWidth="1"/>
    <col min="2" max="4" width="12" bestFit="1" customWidth="1"/>
    <col min="5" max="5" width="6.6640625" bestFit="1" customWidth="1"/>
    <col min="6" max="6" width="12.6640625" bestFit="1" customWidth="1"/>
  </cols>
  <sheetData>
    <row r="1" spans="1:5" ht="18" x14ac:dyDescent="0.35">
      <c r="A1" s="150" t="s">
        <v>2377</v>
      </c>
      <c r="B1" s="85"/>
      <c r="C1" s="85"/>
    </row>
    <row r="2" spans="1:5" x14ac:dyDescent="0.3">
      <c r="A2" s="181" t="s">
        <v>2378</v>
      </c>
      <c r="B2" s="85">
        <v>2023</v>
      </c>
      <c r="C2" s="85">
        <v>2022</v>
      </c>
    </row>
    <row r="3" spans="1:5" ht="18" x14ac:dyDescent="0.35">
      <c r="A3" s="182" t="s">
        <v>2379</v>
      </c>
      <c r="B3" s="85">
        <v>263604</v>
      </c>
      <c r="C3" s="85">
        <v>215334</v>
      </c>
    </row>
    <row r="4" spans="1:5" ht="18" x14ac:dyDescent="0.35">
      <c r="A4" s="182" t="s">
        <v>2380</v>
      </c>
      <c r="B4" s="85">
        <v>263604</v>
      </c>
      <c r="C4" s="85">
        <v>215334</v>
      </c>
    </row>
    <row r="5" spans="1:5" ht="18" x14ac:dyDescent="0.35">
      <c r="A5" s="182" t="s">
        <v>2381</v>
      </c>
      <c r="B5" s="85">
        <v>0</v>
      </c>
      <c r="C5" s="85">
        <v>0</v>
      </c>
    </row>
    <row r="6" spans="1:5" ht="18" x14ac:dyDescent="0.35">
      <c r="A6" s="182" t="s">
        <v>2382</v>
      </c>
      <c r="B6" s="85">
        <v>1931</v>
      </c>
      <c r="C6" s="85">
        <v>1578</v>
      </c>
    </row>
    <row r="7" spans="1:5" ht="18" x14ac:dyDescent="0.35">
      <c r="A7" s="182" t="s">
        <v>11</v>
      </c>
      <c r="B7" s="85">
        <v>4209</v>
      </c>
      <c r="C7" s="85">
        <v>3635</v>
      </c>
    </row>
    <row r="8" spans="1:5" ht="18" x14ac:dyDescent="0.35">
      <c r="A8" s="182" t="s">
        <v>2383</v>
      </c>
      <c r="B8" s="85">
        <v>38379.599999999999</v>
      </c>
      <c r="C8" s="85">
        <v>34925.699999999997</v>
      </c>
      <c r="D8" s="183"/>
      <c r="E8" s="183"/>
    </row>
    <row r="9" spans="1:5" ht="18" x14ac:dyDescent="0.35">
      <c r="A9" s="182" t="s">
        <v>2384</v>
      </c>
      <c r="B9" s="85">
        <v>0</v>
      </c>
      <c r="C9" s="85">
        <v>0</v>
      </c>
    </row>
    <row r="10" spans="1:5" ht="18" x14ac:dyDescent="0.35">
      <c r="A10" s="182" t="s">
        <v>2385</v>
      </c>
      <c r="B10" s="85">
        <v>843953</v>
      </c>
      <c r="C10" s="85">
        <v>915576</v>
      </c>
    </row>
    <row r="11" spans="1:5" ht="18" x14ac:dyDescent="0.35">
      <c r="A11" s="182" t="s">
        <v>2386</v>
      </c>
      <c r="B11" s="85">
        <v>99610</v>
      </c>
      <c r="C11" s="85">
        <v>97750</v>
      </c>
    </row>
    <row r="12" spans="1:5" ht="18" x14ac:dyDescent="0.35">
      <c r="A12" s="182" t="s">
        <v>2387</v>
      </c>
      <c r="B12" s="85">
        <v>21824.3</v>
      </c>
      <c r="C12" s="85">
        <v>19549.400000000001</v>
      </c>
      <c r="D12" s="183"/>
      <c r="E12" s="183"/>
    </row>
    <row r="13" spans="1:5" ht="18" x14ac:dyDescent="0.35">
      <c r="A13" s="182" t="s">
        <v>2388</v>
      </c>
      <c r="B13" s="85">
        <v>8155556</v>
      </c>
      <c r="C13" s="85">
        <v>7346140</v>
      </c>
    </row>
    <row r="14" spans="1:5" ht="18" x14ac:dyDescent="0.35">
      <c r="A14" s="182" t="s">
        <v>2389</v>
      </c>
      <c r="B14" s="85">
        <v>41877</v>
      </c>
      <c r="C14" s="85">
        <v>34506</v>
      </c>
    </row>
    <row r="15" spans="1:5" ht="18" x14ac:dyDescent="0.35">
      <c r="A15" s="182" t="s">
        <v>2390</v>
      </c>
      <c r="B15" s="85">
        <v>622870</v>
      </c>
      <c r="C15" s="85">
        <v>232414</v>
      </c>
    </row>
    <row r="16" spans="1:5" ht="18" x14ac:dyDescent="0.35">
      <c r="A16" s="182" t="s">
        <v>2391</v>
      </c>
      <c r="B16" s="85">
        <v>-70450.399999999994</v>
      </c>
      <c r="C16" s="85">
        <v>-354869.1</v>
      </c>
      <c r="D16" s="183"/>
      <c r="E16" s="183"/>
    </row>
    <row r="19" spans="1:6" ht="18" x14ac:dyDescent="0.35">
      <c r="A19" s="178" t="s">
        <v>2392</v>
      </c>
      <c r="B19" s="85">
        <v>2023</v>
      </c>
      <c r="C19" s="85">
        <v>2022</v>
      </c>
      <c r="D19" s="85"/>
      <c r="E19" s="85"/>
      <c r="F19" s="85"/>
    </row>
    <row r="20" spans="1:6" ht="18" x14ac:dyDescent="0.35">
      <c r="A20" s="178"/>
      <c r="B20" s="85"/>
      <c r="C20" s="85"/>
      <c r="D20" s="85">
        <v>1</v>
      </c>
      <c r="E20" s="85">
        <v>-4.82</v>
      </c>
      <c r="F20" s="85">
        <v>-4.82</v>
      </c>
    </row>
    <row r="21" spans="1:6" ht="18" x14ac:dyDescent="0.35">
      <c r="A21" s="179" t="s">
        <v>2393</v>
      </c>
      <c r="B21" s="85">
        <v>0</v>
      </c>
      <c r="C21" s="85">
        <v>0</v>
      </c>
      <c r="D21" s="85">
        <v>1</v>
      </c>
      <c r="E21" s="85">
        <v>0.92</v>
      </c>
      <c r="F21" s="85">
        <v>0.92</v>
      </c>
    </row>
    <row r="22" spans="1:6" ht="18" x14ac:dyDescent="0.35">
      <c r="A22" s="179" t="s">
        <v>2394</v>
      </c>
      <c r="B22" s="85">
        <v>1</v>
      </c>
      <c r="C22" s="85">
        <v>1</v>
      </c>
      <c r="D22" s="85">
        <v>1</v>
      </c>
      <c r="E22" s="85">
        <v>0.52800000000000002</v>
      </c>
      <c r="F22" s="85">
        <v>0.52800000000000002</v>
      </c>
    </row>
    <row r="23" spans="1:6" ht="18" x14ac:dyDescent="0.35">
      <c r="A23" s="179" t="s">
        <v>2395</v>
      </c>
      <c r="B23" s="85">
        <v>0.89384202622114295</v>
      </c>
      <c r="C23" s="85">
        <v>0.87270520300457111</v>
      </c>
      <c r="D23" s="85">
        <v>1.0242198890803005</v>
      </c>
      <c r="E23" s="85">
        <v>0.40400000000000003</v>
      </c>
      <c r="F23" s="85">
        <v>0.41378483518844145</v>
      </c>
    </row>
    <row r="24" spans="1:6" ht="18" x14ac:dyDescent="0.35">
      <c r="A24" s="179" t="s">
        <v>2396</v>
      </c>
      <c r="B24" s="85">
        <v>263604</v>
      </c>
      <c r="C24" s="85">
        <v>215334</v>
      </c>
      <c r="D24" s="85">
        <v>1.2241633926829949</v>
      </c>
      <c r="E24" s="85">
        <v>0.89200000000000002</v>
      </c>
      <c r="F24" s="85">
        <v>1.0919537462732314</v>
      </c>
    </row>
    <row r="25" spans="1:6" ht="18" x14ac:dyDescent="0.35">
      <c r="A25" s="179" t="s">
        <v>2397</v>
      </c>
      <c r="B25" s="85">
        <v>4.0541712018031383E-2</v>
      </c>
      <c r="C25" s="85">
        <v>3.5853429994575137E-2</v>
      </c>
      <c r="D25" s="85">
        <v>0.88435905170035545</v>
      </c>
      <c r="E25" s="85">
        <v>0.115</v>
      </c>
      <c r="F25" s="85">
        <v>0.10170129094554088</v>
      </c>
    </row>
    <row r="26" spans="1:6" ht="18" x14ac:dyDescent="0.35">
      <c r="A26" s="179" t="s">
        <v>2398</v>
      </c>
      <c r="B26" s="85">
        <v>7.325382012412558E-3</v>
      </c>
      <c r="C26" s="85">
        <v>7.3281506868399784E-3</v>
      </c>
      <c r="D26" s="85">
        <v>0.99962218647708867</v>
      </c>
      <c r="E26" s="85">
        <v>-0.17199999999999999</v>
      </c>
      <c r="F26" s="85">
        <v>-0.17193501607405923</v>
      </c>
    </row>
    <row r="27" spans="1:6" ht="36" x14ac:dyDescent="0.35">
      <c r="A27" s="179" t="s">
        <v>2399</v>
      </c>
      <c r="B27" s="85">
        <v>8.1508483296540424E-2</v>
      </c>
      <c r="C27" s="85">
        <v>3.6334728170168279E-2</v>
      </c>
      <c r="D27" s="85">
        <v>2.2432666322645267</v>
      </c>
      <c r="E27" s="85">
        <v>-0.32700000000000001</v>
      </c>
      <c r="F27" s="85">
        <v>-0.73354818875050032</v>
      </c>
    </row>
    <row r="28" spans="1:6" ht="18" x14ac:dyDescent="0.35">
      <c r="A28" s="179" t="s">
        <v>2400</v>
      </c>
      <c r="B28" s="85">
        <v>1.3344277201946746E-2</v>
      </c>
      <c r="C28" s="85">
        <v>5.3061172261895363E-2</v>
      </c>
      <c r="D28" s="85">
        <v>1.3344277201946746E-2</v>
      </c>
      <c r="E28" s="85">
        <v>4.6790000000000003</v>
      </c>
      <c r="F28" s="85">
        <v>6.2437873027908826E-2</v>
      </c>
    </row>
    <row r="30" spans="1:6" x14ac:dyDescent="0.3">
      <c r="F30" s="202">
        <v>-2.6076054593894376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E6433-343E-4A48-BBFB-10E407732B5A}">
  <dimension ref="A1:F30"/>
  <sheetViews>
    <sheetView topLeftCell="A13" workbookViewId="0">
      <selection activeCell="H15" sqref="H15"/>
    </sheetView>
  </sheetViews>
  <sheetFormatPr defaultRowHeight="14.4" x14ac:dyDescent="0.3"/>
  <cols>
    <col min="1" max="1" width="111.33203125" bestFit="1" customWidth="1"/>
    <col min="2" max="2" width="12" bestFit="1" customWidth="1"/>
    <col min="3" max="3" width="12.6640625" bestFit="1" customWidth="1"/>
    <col min="4" max="4" width="12" bestFit="1" customWidth="1"/>
    <col min="5" max="5" width="6.6640625" bestFit="1" customWidth="1"/>
    <col min="6" max="6" width="12.6640625" bestFit="1" customWidth="1"/>
  </cols>
  <sheetData>
    <row r="1" spans="1:5" ht="18" x14ac:dyDescent="0.35">
      <c r="A1" s="180" t="s">
        <v>2377</v>
      </c>
    </row>
    <row r="2" spans="1:5" x14ac:dyDescent="0.3">
      <c r="A2" s="181" t="s">
        <v>2378</v>
      </c>
      <c r="B2" s="85">
        <v>2023</v>
      </c>
      <c r="C2" s="85">
        <v>2022</v>
      </c>
    </row>
    <row r="3" spans="1:5" ht="18" x14ac:dyDescent="0.35">
      <c r="A3" s="182" t="s">
        <v>2379</v>
      </c>
      <c r="B3" s="85">
        <v>92925</v>
      </c>
      <c r="C3" s="85">
        <v>81904</v>
      </c>
    </row>
    <row r="4" spans="1:5" ht="18" x14ac:dyDescent="0.35">
      <c r="A4" s="182" t="s">
        <v>2380</v>
      </c>
      <c r="B4" s="85">
        <v>92925</v>
      </c>
      <c r="C4" s="85">
        <v>81904</v>
      </c>
    </row>
    <row r="5" spans="1:5" ht="18" x14ac:dyDescent="0.35">
      <c r="A5" s="182" t="s">
        <v>2381</v>
      </c>
      <c r="B5" s="85">
        <v>0</v>
      </c>
      <c r="C5" s="85">
        <v>0</v>
      </c>
    </row>
    <row r="6" spans="1:5" ht="18" x14ac:dyDescent="0.35">
      <c r="A6" s="182" t="s">
        <v>2382</v>
      </c>
      <c r="B6" s="85">
        <v>1083</v>
      </c>
      <c r="C6" s="85">
        <v>864</v>
      </c>
    </row>
    <row r="7" spans="1:5" ht="18" x14ac:dyDescent="0.35">
      <c r="A7" s="182" t="s">
        <v>11</v>
      </c>
      <c r="B7" s="85">
        <v>2625</v>
      </c>
      <c r="C7" s="85">
        <v>2683</v>
      </c>
    </row>
    <row r="8" spans="1:5" ht="18" x14ac:dyDescent="0.35">
      <c r="A8" s="182" t="s">
        <v>2383</v>
      </c>
      <c r="B8" s="85">
        <v>26050</v>
      </c>
      <c r="C8" s="85">
        <v>11534.3</v>
      </c>
      <c r="D8" s="183"/>
      <c r="E8" s="183"/>
    </row>
    <row r="9" spans="1:5" ht="18" x14ac:dyDescent="0.35">
      <c r="A9" s="182" t="s">
        <v>2384</v>
      </c>
      <c r="B9" s="85">
        <v>0</v>
      </c>
      <c r="C9" s="85">
        <v>0</v>
      </c>
    </row>
    <row r="10" spans="1:5" ht="18" x14ac:dyDescent="0.35">
      <c r="A10" s="182" t="s">
        <v>2385</v>
      </c>
      <c r="B10" s="85">
        <v>187536</v>
      </c>
      <c r="C10" s="85">
        <v>202048</v>
      </c>
    </row>
    <row r="11" spans="1:5" ht="18" x14ac:dyDescent="0.35">
      <c r="A11" s="182" t="s">
        <v>2386</v>
      </c>
      <c r="B11" s="85">
        <v>21567</v>
      </c>
      <c r="C11" s="85">
        <v>22417</v>
      </c>
    </row>
    <row r="12" spans="1:5" ht="18" x14ac:dyDescent="0.35">
      <c r="A12" s="182" t="s">
        <v>2387</v>
      </c>
      <c r="B12" s="85">
        <v>2823.8</v>
      </c>
      <c r="C12" s="85">
        <v>2440.3000000000002</v>
      </c>
      <c r="D12" s="191"/>
      <c r="E12" s="191"/>
    </row>
    <row r="13" spans="1:5" ht="18" x14ac:dyDescent="0.35">
      <c r="A13" s="182" t="s">
        <v>2388</v>
      </c>
      <c r="B13" s="85">
        <v>2678272</v>
      </c>
      <c r="C13" s="85">
        <v>2307835</v>
      </c>
    </row>
    <row r="14" spans="1:5" ht="18" x14ac:dyDescent="0.35">
      <c r="A14" s="182" t="s">
        <v>2389</v>
      </c>
      <c r="B14" s="85">
        <v>4073</v>
      </c>
      <c r="C14" s="85">
        <v>2728</v>
      </c>
    </row>
    <row r="15" spans="1:5" ht="18" x14ac:dyDescent="0.35">
      <c r="A15" s="182" t="s">
        <v>2390</v>
      </c>
      <c r="B15" s="85">
        <v>109619</v>
      </c>
      <c r="C15" s="85">
        <v>80567</v>
      </c>
    </row>
    <row r="16" spans="1:5" ht="18" x14ac:dyDescent="0.35">
      <c r="A16" s="182" t="s">
        <v>2391</v>
      </c>
      <c r="B16" s="85">
        <v>-14399.2</v>
      </c>
      <c r="C16" s="85">
        <v>72328.600000000006</v>
      </c>
      <c r="D16" s="192"/>
      <c r="E16" s="192"/>
    </row>
    <row r="19" spans="1:6" ht="18" x14ac:dyDescent="0.35">
      <c r="A19" s="178" t="s">
        <v>2392</v>
      </c>
      <c r="B19" s="85">
        <v>2023</v>
      </c>
      <c r="C19" s="85">
        <v>2022</v>
      </c>
      <c r="D19" s="85"/>
      <c r="E19" s="85"/>
      <c r="F19" s="85"/>
    </row>
    <row r="20" spans="1:6" ht="18" x14ac:dyDescent="0.35">
      <c r="A20" s="178"/>
      <c r="B20" s="85"/>
      <c r="C20" s="85"/>
      <c r="D20" s="85">
        <v>1</v>
      </c>
      <c r="E20" s="85">
        <v>-4.82</v>
      </c>
      <c r="F20" s="85">
        <v>-4.82</v>
      </c>
    </row>
    <row r="21" spans="1:6" ht="18" x14ac:dyDescent="0.35">
      <c r="A21" s="179" t="s">
        <v>2393</v>
      </c>
      <c r="B21" s="85">
        <v>0</v>
      </c>
      <c r="C21" s="85">
        <v>0</v>
      </c>
      <c r="D21" s="85">
        <v>1</v>
      </c>
      <c r="E21" s="85">
        <v>0.92</v>
      </c>
      <c r="F21" s="85">
        <v>0.92</v>
      </c>
    </row>
    <row r="22" spans="1:6" ht="18" x14ac:dyDescent="0.35">
      <c r="A22" s="179" t="s">
        <v>2394</v>
      </c>
      <c r="B22" s="85">
        <v>1</v>
      </c>
      <c r="C22" s="85">
        <v>1</v>
      </c>
      <c r="D22" s="85">
        <v>1</v>
      </c>
      <c r="E22" s="85">
        <v>0.52800000000000002</v>
      </c>
      <c r="F22" s="85">
        <v>0.52800000000000002</v>
      </c>
    </row>
    <row r="23" spans="1:6" ht="18" x14ac:dyDescent="0.35">
      <c r="A23" s="179" t="s">
        <v>2395</v>
      </c>
      <c r="B23" s="85">
        <v>0.92892439602848409</v>
      </c>
      <c r="C23" s="85">
        <v>0.91139388214495409</v>
      </c>
      <c r="D23" s="85">
        <v>1.0192348382263354</v>
      </c>
      <c r="E23" s="85">
        <v>0.40400000000000003</v>
      </c>
      <c r="F23" s="85">
        <v>0.41177087464343953</v>
      </c>
    </row>
    <row r="24" spans="1:6" ht="18" x14ac:dyDescent="0.35">
      <c r="A24" s="179" t="s">
        <v>2396</v>
      </c>
      <c r="B24" s="85">
        <v>92925</v>
      </c>
      <c r="C24" s="85">
        <v>81904</v>
      </c>
      <c r="D24" s="85">
        <v>1.1345599726509084</v>
      </c>
      <c r="E24" s="85">
        <v>0.89200000000000002</v>
      </c>
      <c r="F24" s="85">
        <v>1.0120274956046102</v>
      </c>
    </row>
    <row r="25" spans="1:6" ht="18" x14ac:dyDescent="0.35">
      <c r="A25" s="179" t="s">
        <v>2397</v>
      </c>
      <c r="B25" s="85">
        <v>0.10850694444444445</v>
      </c>
      <c r="C25" s="85">
        <v>0.10689243027888447</v>
      </c>
      <c r="D25" s="85">
        <v>0.98512063745019918</v>
      </c>
      <c r="E25" s="85">
        <v>0.115</v>
      </c>
      <c r="F25" s="85">
        <v>0.11328887330677291</v>
      </c>
    </row>
    <row r="26" spans="1:6" ht="18" x14ac:dyDescent="0.35">
      <c r="A26" s="179" t="s">
        <v>2398</v>
      </c>
      <c r="B26" s="85">
        <v>1.1654560129136401E-2</v>
      </c>
      <c r="C26" s="85">
        <v>1.0548935338933385E-2</v>
      </c>
      <c r="D26" s="85">
        <v>1.1048091352046154</v>
      </c>
      <c r="E26" s="85">
        <v>-0.17199999999999999</v>
      </c>
      <c r="F26" s="85">
        <v>-0.19002717125519383</v>
      </c>
    </row>
    <row r="27" spans="1:6" ht="36" x14ac:dyDescent="0.35">
      <c r="A27" s="179" t="s">
        <v>2399</v>
      </c>
      <c r="B27" s="85">
        <v>4.2449758650353664E-2</v>
      </c>
      <c r="C27" s="85">
        <v>3.6092268294743775E-2</v>
      </c>
      <c r="D27" s="85">
        <v>1.1761454919843801</v>
      </c>
      <c r="E27" s="85">
        <v>-0.32700000000000001</v>
      </c>
      <c r="F27" s="85">
        <v>-0.38459957587889232</v>
      </c>
    </row>
    <row r="28" spans="1:6" ht="18" x14ac:dyDescent="0.35">
      <c r="A28" s="179" t="s">
        <v>2400</v>
      </c>
      <c r="B28" s="85">
        <v>1.5102722949722805E-2</v>
      </c>
      <c r="C28" s="85">
        <v>-2.6342567817889927E-2</v>
      </c>
      <c r="D28" s="85">
        <v>1.5102722949722805E-2</v>
      </c>
      <c r="E28" s="85">
        <v>4.6790000000000003</v>
      </c>
      <c r="F28" s="85">
        <v>7.0665640681753003E-2</v>
      </c>
    </row>
    <row r="30" spans="1:6" x14ac:dyDescent="0.3">
      <c r="F30">
        <v>-2.3388738628975108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C88A1-CE36-4882-B72D-2FC5DBBAC0BD}">
  <dimension ref="A1:F30"/>
  <sheetViews>
    <sheetView workbookViewId="0">
      <selection activeCell="F11" sqref="F11"/>
    </sheetView>
  </sheetViews>
  <sheetFormatPr defaultRowHeight="14.4" x14ac:dyDescent="0.3"/>
  <cols>
    <col min="1" max="1" width="92.109375" bestFit="1" customWidth="1"/>
    <col min="2" max="2" width="12" bestFit="1" customWidth="1"/>
    <col min="3" max="3" width="12.6640625" bestFit="1" customWidth="1"/>
    <col min="4" max="4" width="12" bestFit="1" customWidth="1"/>
    <col min="5" max="5" width="6.6640625" bestFit="1" customWidth="1"/>
    <col min="6" max="6" width="12.6640625" bestFit="1" customWidth="1"/>
  </cols>
  <sheetData>
    <row r="1" spans="1:5" ht="18" x14ac:dyDescent="0.35">
      <c r="A1" s="180" t="s">
        <v>2377</v>
      </c>
    </row>
    <row r="2" spans="1:5" x14ac:dyDescent="0.3">
      <c r="A2" s="181" t="s">
        <v>2378</v>
      </c>
      <c r="B2" s="85">
        <v>2023</v>
      </c>
      <c r="C2" s="85">
        <v>2022</v>
      </c>
    </row>
    <row r="3" spans="1:5" ht="18" x14ac:dyDescent="0.35">
      <c r="A3" s="182" t="s">
        <v>2379</v>
      </c>
      <c r="B3" s="85">
        <v>490472</v>
      </c>
      <c r="C3" s="85">
        <v>415760</v>
      </c>
    </row>
    <row r="4" spans="1:5" ht="18" x14ac:dyDescent="0.35">
      <c r="A4" s="182" t="s">
        <v>2380</v>
      </c>
      <c r="B4" s="85">
        <v>490472</v>
      </c>
      <c r="C4" s="85">
        <v>415760</v>
      </c>
    </row>
    <row r="5" spans="1:5" ht="18" x14ac:dyDescent="0.35">
      <c r="A5" s="182" t="s">
        <v>2381</v>
      </c>
      <c r="B5" s="85">
        <v>0</v>
      </c>
      <c r="C5" s="85">
        <v>0</v>
      </c>
    </row>
    <row r="6" spans="1:5" ht="18" x14ac:dyDescent="0.35">
      <c r="A6" s="182" t="s">
        <v>2382</v>
      </c>
      <c r="B6" s="85">
        <v>3817</v>
      </c>
      <c r="C6" s="85">
        <v>2892</v>
      </c>
    </row>
    <row r="7" spans="1:5" ht="18" x14ac:dyDescent="0.35">
      <c r="A7" s="182" t="s">
        <v>11</v>
      </c>
      <c r="B7" s="85">
        <v>7446</v>
      </c>
      <c r="C7" s="85">
        <v>7381</v>
      </c>
    </row>
    <row r="8" spans="1:5" ht="18" x14ac:dyDescent="0.35">
      <c r="A8" s="182" t="s">
        <v>2383</v>
      </c>
      <c r="B8" s="85">
        <v>85116.6</v>
      </c>
      <c r="C8" s="85">
        <v>52653.2</v>
      </c>
      <c r="D8" s="192"/>
      <c r="E8" s="192"/>
    </row>
    <row r="9" spans="1:5" ht="18" x14ac:dyDescent="0.35">
      <c r="A9" s="182" t="s">
        <v>2384</v>
      </c>
      <c r="B9" s="85">
        <v>0</v>
      </c>
      <c r="C9" s="85">
        <v>0</v>
      </c>
    </row>
    <row r="10" spans="1:5" ht="18" x14ac:dyDescent="0.35">
      <c r="A10" s="182" t="s">
        <v>2385</v>
      </c>
      <c r="B10" s="85">
        <v>1125989</v>
      </c>
      <c r="C10" s="85">
        <v>1197582</v>
      </c>
    </row>
    <row r="11" spans="1:5" ht="18" x14ac:dyDescent="0.35">
      <c r="A11" s="182" t="s">
        <v>2386</v>
      </c>
      <c r="B11" s="85">
        <v>86561</v>
      </c>
      <c r="C11" s="85">
        <v>69669</v>
      </c>
    </row>
    <row r="12" spans="1:5" ht="18" x14ac:dyDescent="0.35">
      <c r="A12" s="182" t="s">
        <v>2387</v>
      </c>
      <c r="B12" s="85">
        <v>3502.1</v>
      </c>
      <c r="C12" s="85">
        <v>2688.9</v>
      </c>
    </row>
    <row r="13" spans="1:5" ht="18" x14ac:dyDescent="0.35">
      <c r="A13" s="182" t="s">
        <v>2388</v>
      </c>
      <c r="B13" s="85">
        <v>12883571</v>
      </c>
      <c r="C13" s="85">
        <v>11937656</v>
      </c>
    </row>
    <row r="14" spans="1:5" ht="18" x14ac:dyDescent="0.35">
      <c r="A14" s="182" t="s">
        <v>2389</v>
      </c>
      <c r="B14" s="85">
        <v>60343</v>
      </c>
      <c r="C14" s="85">
        <v>45494</v>
      </c>
    </row>
    <row r="15" spans="1:5" ht="18" x14ac:dyDescent="0.35">
      <c r="A15" s="182" t="s">
        <v>2390</v>
      </c>
      <c r="B15" s="85">
        <v>320043</v>
      </c>
      <c r="C15" s="85">
        <v>397252</v>
      </c>
    </row>
    <row r="16" spans="1:5" ht="18" x14ac:dyDescent="0.35">
      <c r="A16" s="182" t="s">
        <v>2391</v>
      </c>
      <c r="B16" s="85">
        <v>61114.400000000001</v>
      </c>
      <c r="C16" s="85">
        <v>363388.7</v>
      </c>
      <c r="D16" s="193"/>
    </row>
    <row r="19" spans="1:6" ht="18" x14ac:dyDescent="0.35">
      <c r="A19" s="178" t="s">
        <v>2392</v>
      </c>
      <c r="B19" s="85">
        <v>2023</v>
      </c>
      <c r="C19" s="85">
        <v>2022</v>
      </c>
      <c r="D19" s="85"/>
      <c r="E19" s="85"/>
      <c r="F19" s="85"/>
    </row>
    <row r="20" spans="1:6" ht="18" x14ac:dyDescent="0.35">
      <c r="A20" s="178"/>
      <c r="D20" s="85">
        <v>1</v>
      </c>
      <c r="E20" s="85">
        <v>-4.82</v>
      </c>
      <c r="F20" s="85">
        <v>-4.82</v>
      </c>
    </row>
    <row r="21" spans="1:6" ht="18" x14ac:dyDescent="0.35">
      <c r="A21" s="179" t="s">
        <v>2393</v>
      </c>
      <c r="B21" s="85">
        <v>0</v>
      </c>
      <c r="C21" s="85">
        <v>0</v>
      </c>
      <c r="D21" s="85">
        <v>0</v>
      </c>
      <c r="E21" s="85">
        <v>0.92</v>
      </c>
      <c r="F21" s="85">
        <v>1</v>
      </c>
    </row>
    <row r="22" spans="1:6" ht="18" x14ac:dyDescent="0.35">
      <c r="A22" s="179" t="s">
        <v>2394</v>
      </c>
      <c r="B22" s="85">
        <v>1</v>
      </c>
      <c r="C22" s="85">
        <v>1</v>
      </c>
      <c r="D22" s="85">
        <v>1</v>
      </c>
      <c r="E22" s="85">
        <v>0.52800000000000002</v>
      </c>
      <c r="F22" s="85">
        <v>0.52800000000000002</v>
      </c>
    </row>
    <row r="23" spans="1:6" ht="36" x14ac:dyDescent="0.35">
      <c r="A23" s="179" t="s">
        <v>2395</v>
      </c>
      <c r="B23" s="85">
        <v>0.91233089800956579</v>
      </c>
      <c r="C23" s="85">
        <v>0.89945506052444468</v>
      </c>
      <c r="D23" s="85">
        <v>1.0143151537527775</v>
      </c>
      <c r="E23" s="85">
        <v>0.40400000000000003</v>
      </c>
      <c r="F23" s="85">
        <v>0.40978332211612212</v>
      </c>
    </row>
    <row r="24" spans="1:6" ht="18" x14ac:dyDescent="0.35">
      <c r="A24" s="179" t="s">
        <v>2396</v>
      </c>
      <c r="B24" s="85">
        <v>490472</v>
      </c>
      <c r="C24" s="85">
        <v>415760</v>
      </c>
      <c r="D24" s="85">
        <v>1.1796998268231673</v>
      </c>
      <c r="E24" s="85">
        <v>0.89200000000000002</v>
      </c>
      <c r="F24" s="85">
        <v>1.0522922455262653</v>
      </c>
    </row>
    <row r="25" spans="1:6" ht="36" x14ac:dyDescent="0.35">
      <c r="A25" s="179" t="s">
        <v>2397</v>
      </c>
      <c r="B25" s="85">
        <v>7.9206867573691317E-2</v>
      </c>
      <c r="C25" s="85">
        <v>9.5794938351719663E-2</v>
      </c>
      <c r="D25" s="85">
        <v>1.2094271783011161</v>
      </c>
      <c r="E25" s="85">
        <v>0.115</v>
      </c>
      <c r="F25" s="85">
        <v>0.13908412550462837</v>
      </c>
    </row>
    <row r="26" spans="1:6" ht="18" x14ac:dyDescent="0.35">
      <c r="A26" s="179" t="s">
        <v>2398</v>
      </c>
      <c r="B26" s="85">
        <v>7.7822994992578576E-3</v>
      </c>
      <c r="C26" s="85">
        <v>6.9559361169905711E-3</v>
      </c>
      <c r="D26" s="85">
        <v>1.1187997371408875</v>
      </c>
      <c r="E26" s="85">
        <v>-0.17199999999999999</v>
      </c>
      <c r="F26" s="85">
        <v>-0.19243355478823265</v>
      </c>
    </row>
    <row r="27" spans="1:6" ht="36" x14ac:dyDescent="0.35">
      <c r="A27" s="179" t="s">
        <v>2399</v>
      </c>
      <c r="B27" s="85">
        <v>2.9524888712919733E-2</v>
      </c>
      <c r="C27" s="85">
        <v>3.7088185486329979E-2</v>
      </c>
      <c r="D27" s="85">
        <v>0.79607261249817851</v>
      </c>
      <c r="E27" s="85">
        <v>-0.32700000000000001</v>
      </c>
      <c r="F27" s="85">
        <v>-0.2603157442869044</v>
      </c>
    </row>
    <row r="28" spans="1:6" ht="36" x14ac:dyDescent="0.35">
      <c r="A28" s="179" t="s">
        <v>2400</v>
      </c>
      <c r="B28" s="85">
        <v>1.8630083227701392E-3</v>
      </c>
      <c r="C28" s="85">
        <v>-2.602985879304949E-2</v>
      </c>
      <c r="D28" s="85">
        <v>1.8630083227701392E-3</v>
      </c>
      <c r="E28" s="85">
        <v>4.6790000000000003</v>
      </c>
      <c r="F28" s="85">
        <v>8.7170159422414809E-3</v>
      </c>
    </row>
    <row r="30" spans="1:6" x14ac:dyDescent="0.3">
      <c r="F30">
        <v>-2.1348725899858798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E181A-CFB6-4CDF-8B61-B384F6E9586B}">
  <dimension ref="A1:F30"/>
  <sheetViews>
    <sheetView workbookViewId="0">
      <selection activeCell="I17" sqref="I17"/>
    </sheetView>
  </sheetViews>
  <sheetFormatPr defaultRowHeight="14.4" x14ac:dyDescent="0.3"/>
  <cols>
    <col min="1" max="1" width="109.44140625" bestFit="1" customWidth="1"/>
    <col min="2" max="4" width="12" bestFit="1" customWidth="1"/>
    <col min="5" max="5" width="6.6640625" bestFit="1" customWidth="1"/>
    <col min="6" max="6" width="12.6640625" bestFit="1" customWidth="1"/>
  </cols>
  <sheetData>
    <row r="1" spans="1:5" ht="18" x14ac:dyDescent="0.35">
      <c r="A1" s="180" t="s">
        <v>2377</v>
      </c>
    </row>
    <row r="2" spans="1:5" x14ac:dyDescent="0.3">
      <c r="A2" s="181" t="s">
        <v>2378</v>
      </c>
      <c r="B2" s="85">
        <v>2023</v>
      </c>
      <c r="C2" s="85">
        <v>2022</v>
      </c>
    </row>
    <row r="3" spans="1:5" ht="18" x14ac:dyDescent="0.35">
      <c r="A3" s="182" t="s">
        <v>2379</v>
      </c>
      <c r="B3" s="85">
        <v>608215</v>
      </c>
      <c r="C3" s="85">
        <v>489605</v>
      </c>
    </row>
    <row r="4" spans="1:5" ht="18" x14ac:dyDescent="0.35">
      <c r="A4" s="182" t="s">
        <v>2380</v>
      </c>
      <c r="B4" s="85">
        <v>608215</v>
      </c>
      <c r="C4" s="85">
        <v>489605</v>
      </c>
    </row>
    <row r="5" spans="1:5" ht="18" x14ac:dyDescent="0.35">
      <c r="A5" s="182" t="s">
        <v>2381</v>
      </c>
      <c r="B5" s="85">
        <v>0</v>
      </c>
      <c r="C5" s="85">
        <v>0</v>
      </c>
    </row>
    <row r="6" spans="1:5" ht="18" x14ac:dyDescent="0.35">
      <c r="A6" s="182" t="s">
        <v>2382</v>
      </c>
      <c r="B6" s="85">
        <v>8666</v>
      </c>
      <c r="C6" s="85">
        <v>6084</v>
      </c>
    </row>
    <row r="7" spans="1:5" ht="18" x14ac:dyDescent="0.35">
      <c r="A7" s="182" t="s">
        <v>11</v>
      </c>
      <c r="B7" s="85">
        <v>20319</v>
      </c>
      <c r="C7" s="85">
        <v>14382</v>
      </c>
    </row>
    <row r="8" spans="1:5" ht="18" x14ac:dyDescent="0.35">
      <c r="A8" s="182" t="s">
        <v>2383</v>
      </c>
      <c r="B8" s="85">
        <v>149052</v>
      </c>
      <c r="C8" s="85">
        <v>78496.899999999994</v>
      </c>
      <c r="D8" s="192"/>
      <c r="E8" s="192"/>
    </row>
    <row r="9" spans="1:5" ht="18" x14ac:dyDescent="0.35">
      <c r="A9" s="182" t="s">
        <v>2384</v>
      </c>
      <c r="B9" s="85">
        <v>0</v>
      </c>
      <c r="C9" s="85">
        <v>0</v>
      </c>
    </row>
    <row r="10" spans="1:5" ht="18" x14ac:dyDescent="0.35">
      <c r="A10" s="182" t="s">
        <v>2385</v>
      </c>
      <c r="B10" s="85">
        <v>1023734</v>
      </c>
      <c r="C10" s="85">
        <v>1302286</v>
      </c>
    </row>
    <row r="11" spans="1:5" ht="18" x14ac:dyDescent="0.35">
      <c r="A11" s="182" t="s">
        <v>2386</v>
      </c>
      <c r="B11" s="85">
        <v>89568</v>
      </c>
      <c r="C11" s="85">
        <v>101881</v>
      </c>
    </row>
    <row r="12" spans="1:5" ht="18" x14ac:dyDescent="0.35">
      <c r="A12" s="182" t="s">
        <v>2387</v>
      </c>
      <c r="B12" s="85">
        <v>18829.099999999999</v>
      </c>
      <c r="C12" s="85">
        <v>15729.1</v>
      </c>
      <c r="D12" s="192"/>
      <c r="E12" s="192"/>
    </row>
    <row r="13" spans="1:5" ht="18" x14ac:dyDescent="0.35">
      <c r="A13" s="182" t="s">
        <v>2388</v>
      </c>
      <c r="B13" s="85">
        <v>15258790</v>
      </c>
      <c r="C13" s="85">
        <v>13401371</v>
      </c>
    </row>
    <row r="14" spans="1:5" ht="18" x14ac:dyDescent="0.35">
      <c r="A14" s="182" t="s">
        <v>2389</v>
      </c>
      <c r="B14" s="85">
        <v>56718</v>
      </c>
      <c r="C14" s="85">
        <v>44659</v>
      </c>
    </row>
    <row r="15" spans="1:5" ht="18" x14ac:dyDescent="0.35">
      <c r="A15" s="182" t="s">
        <v>2390</v>
      </c>
      <c r="B15" s="85">
        <v>1095902</v>
      </c>
      <c r="C15" s="85">
        <v>1135671</v>
      </c>
    </row>
    <row r="16" spans="1:5" ht="18" x14ac:dyDescent="0.35">
      <c r="A16" s="182" t="s">
        <v>2391</v>
      </c>
      <c r="B16" s="85">
        <v>-212705.5</v>
      </c>
      <c r="C16" s="85">
        <v>62103.5</v>
      </c>
      <c r="D16" s="186"/>
      <c r="E16" s="186"/>
    </row>
    <row r="19" spans="1:6" ht="18" x14ac:dyDescent="0.35">
      <c r="A19" s="178" t="s">
        <v>2392</v>
      </c>
      <c r="B19" s="85">
        <v>2023</v>
      </c>
      <c r="C19" s="85">
        <v>2022</v>
      </c>
      <c r="D19" s="85"/>
      <c r="E19" s="85"/>
      <c r="F19" s="85"/>
    </row>
    <row r="20" spans="1:6" ht="18" x14ac:dyDescent="0.35">
      <c r="A20" s="178"/>
      <c r="B20" s="85"/>
      <c r="C20" s="85"/>
      <c r="D20" s="85">
        <v>1</v>
      </c>
      <c r="E20" s="85">
        <v>-4.82</v>
      </c>
      <c r="F20" s="85">
        <v>-4.82</v>
      </c>
    </row>
    <row r="21" spans="1:6" ht="18" x14ac:dyDescent="0.35">
      <c r="A21" s="179" t="s">
        <v>2393</v>
      </c>
      <c r="B21" s="85">
        <v>0</v>
      </c>
      <c r="C21" s="85">
        <v>0</v>
      </c>
      <c r="D21" s="85">
        <v>1</v>
      </c>
      <c r="E21" s="85">
        <v>0.92</v>
      </c>
      <c r="F21" s="85">
        <v>0.92</v>
      </c>
    </row>
    <row r="22" spans="1:6" ht="18" x14ac:dyDescent="0.35">
      <c r="A22" s="179" t="s">
        <v>2394</v>
      </c>
      <c r="B22" s="85">
        <v>1</v>
      </c>
      <c r="C22" s="85">
        <v>1</v>
      </c>
      <c r="D22" s="85">
        <v>1</v>
      </c>
      <c r="E22" s="85">
        <v>0.52800000000000002</v>
      </c>
      <c r="F22" s="85">
        <v>0.52800000000000002</v>
      </c>
    </row>
    <row r="23" spans="1:6" ht="18" x14ac:dyDescent="0.35">
      <c r="A23" s="179" t="s">
        <v>2395</v>
      </c>
      <c r="B23" s="85">
        <v>0.93167458887631327</v>
      </c>
      <c r="C23" s="85">
        <v>0.90165072663087975</v>
      </c>
      <c r="D23" s="85">
        <v>1.033298772305792</v>
      </c>
      <c r="E23" s="85">
        <v>0.40400000000000003</v>
      </c>
      <c r="F23" s="85">
        <v>0.41745270401154</v>
      </c>
    </row>
    <row r="24" spans="1:6" ht="18" x14ac:dyDescent="0.35">
      <c r="A24" s="179" t="s">
        <v>2396</v>
      </c>
      <c r="B24" s="85">
        <v>608215</v>
      </c>
      <c r="C24" s="85">
        <v>489605</v>
      </c>
      <c r="D24" s="85">
        <v>1.2422565129032588</v>
      </c>
      <c r="E24" s="85">
        <v>0.89200000000000002</v>
      </c>
      <c r="F24" s="85">
        <v>1.1080928095097069</v>
      </c>
    </row>
    <row r="25" spans="1:6" ht="18" x14ac:dyDescent="0.35">
      <c r="A25" s="179" t="s">
        <v>2397</v>
      </c>
      <c r="B25" s="85">
        <v>0.18490813290016109</v>
      </c>
      <c r="C25" s="85">
        <v>0.12370229565725983</v>
      </c>
      <c r="D25" s="85">
        <v>0.66899326555880256</v>
      </c>
      <c r="E25" s="85">
        <v>0.115</v>
      </c>
      <c r="F25" s="85">
        <v>7.6934225539262296E-2</v>
      </c>
    </row>
    <row r="26" spans="1:6" ht="18" x14ac:dyDescent="0.35">
      <c r="A26" s="179" t="s">
        <v>2398</v>
      </c>
      <c r="B26" s="85">
        <v>1.4248251029652343E-2</v>
      </c>
      <c r="C26" s="85">
        <v>1.2426343685215634E-2</v>
      </c>
      <c r="D26" s="85">
        <v>1.14661652619542</v>
      </c>
      <c r="E26" s="85">
        <v>-0.17199999999999999</v>
      </c>
      <c r="F26" s="85">
        <v>-0.19721804250561223</v>
      </c>
    </row>
    <row r="27" spans="1:6" ht="36" x14ac:dyDescent="0.35">
      <c r="A27" s="179" t="s">
        <v>2399</v>
      </c>
      <c r="B27" s="85">
        <v>7.5538099678939152E-2</v>
      </c>
      <c r="C27" s="85">
        <v>8.8075317070171397E-2</v>
      </c>
      <c r="D27" s="85">
        <v>0.85765345151986694</v>
      </c>
      <c r="E27" s="85">
        <v>-0.32700000000000001</v>
      </c>
      <c r="F27" s="85">
        <v>-0.28045267864699652</v>
      </c>
    </row>
    <row r="28" spans="1:6" ht="36" x14ac:dyDescent="0.35">
      <c r="A28" s="179" t="s">
        <v>2400</v>
      </c>
      <c r="B28" s="85">
        <v>2.3708138063371999E-2</v>
      </c>
      <c r="C28" s="85">
        <v>1.223262903474577E-3</v>
      </c>
      <c r="D28" s="85">
        <v>2.3708138063371999E-2</v>
      </c>
      <c r="E28" s="85">
        <v>4.6790000000000003</v>
      </c>
      <c r="F28" s="85">
        <v>0.11093037799851758</v>
      </c>
    </row>
    <row r="30" spans="1:6" x14ac:dyDescent="0.3">
      <c r="F30">
        <v>-2.1362606040935823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1</vt:i4>
      </vt:variant>
    </vt:vector>
  </HeadingPairs>
  <TitlesOfParts>
    <vt:vector size="31" baseType="lpstr">
      <vt:lpstr>DashBoard</vt:lpstr>
      <vt:lpstr>Adani_MS</vt:lpstr>
      <vt:lpstr>Adani_AZS</vt:lpstr>
      <vt:lpstr>Trend</vt:lpstr>
      <vt:lpstr>Ratios</vt:lpstr>
      <vt:lpstr>Csize</vt:lpstr>
      <vt:lpstr>SBI</vt:lpstr>
      <vt:lpstr>CAN</vt:lpstr>
      <vt:lpstr>BOB</vt:lpstr>
      <vt:lpstr>BOM</vt:lpstr>
      <vt:lpstr>PNB</vt:lpstr>
      <vt:lpstr>UBOI</vt:lpstr>
      <vt:lpstr>BOI</vt:lpstr>
      <vt:lpstr>Adani_Bford</vt:lpstr>
      <vt:lpstr>Pred</vt:lpstr>
      <vt:lpstr>Index_Pred</vt:lpstr>
      <vt:lpstr>PNB_Pred</vt:lpstr>
      <vt:lpstr>SBI_Pred</vt:lpstr>
      <vt:lpstr>BOI_Pred</vt:lpstr>
      <vt:lpstr>BOM_Pred</vt:lpstr>
      <vt:lpstr>BOB_Pred</vt:lpstr>
      <vt:lpstr>UBOI_Pred</vt:lpstr>
      <vt:lpstr>Can_Pred</vt:lpstr>
      <vt:lpstr>SBI_MS</vt:lpstr>
      <vt:lpstr>Can_MS</vt:lpstr>
      <vt:lpstr>PNB_MS</vt:lpstr>
      <vt:lpstr>BOI_MS</vt:lpstr>
      <vt:lpstr>BOM_MS</vt:lpstr>
      <vt:lpstr>UBOI_MS</vt:lpstr>
      <vt:lpstr>BOB_MS</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PAVAN KALYAN</dc:creator>
  <cp:lastModifiedBy>PAVAN KALYAN</cp:lastModifiedBy>
  <dcterms:created xsi:type="dcterms:W3CDTF">2024-02-23T08:33:18Z</dcterms:created>
  <dcterms:modified xsi:type="dcterms:W3CDTF">2024-03-04T04:19:49Z</dcterms:modified>
</cp:coreProperties>
</file>