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<sst xmlns="http://schemas.openxmlformats.org/spreadsheetml/2006/main" count="35" uniqueCount="26">
  <si>
    <t>Requirements</t>
  </si>
  <si>
    <t>Transistor Parameters</t>
  </si>
  <si>
    <t>Zener Diode Parameters</t>
  </si>
  <si>
    <t>Output Capacitor</t>
  </si>
  <si>
    <t>Uin =</t>
  </si>
  <si>
    <t>V</t>
  </si>
  <si>
    <t>Ucb =</t>
  </si>
  <si>
    <t>Uz =</t>
  </si>
  <si>
    <t>C1calc =</t>
  </si>
  <si>
    <t>Uout =</t>
  </si>
  <si>
    <t>Icmax =</t>
  </si>
  <si>
    <t>mA</t>
  </si>
  <si>
    <t xml:space="preserve">C1real = </t>
  </si>
  <si>
    <t>Nearest and higher than calculated value.</t>
  </si>
  <si>
    <t>Iout =</t>
  </si>
  <si>
    <t xml:space="preserve">Pmax = </t>
  </si>
  <si>
    <t>W</t>
  </si>
  <si>
    <t>β =</t>
  </si>
  <si>
    <t>Calculations</t>
  </si>
  <si>
    <t xml:space="preserve">Ib = </t>
  </si>
  <si>
    <t>Iz =</t>
  </si>
  <si>
    <t>Pz =</t>
  </si>
  <si>
    <t>mW</t>
  </si>
  <si>
    <t>R =</t>
  </si>
  <si>
    <t>kohm</t>
  </si>
  <si>
    <t>Pc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</si>
</sst>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 ##"/>
    <numFmt numFmtId="165" formatCode="# ##0"/>
    <numFmt numFmtId="166" formatCode="#,## uF"/>
    <numFmt numFmtId="167" formatCode="# ###"/>
  </numFmts>
  <fonts count="4">
    <font>
      <sz val="10.0"/>
      <color rgb="FF000000"/>
      <name val="Arial"/>
    </font>
    <font/>
    <font>
      <sz val="11.0"/>
    </font>
    <font>
      <color rgb="FFFF0000"/>
    </font>
  </fonts>
  <fills count="2">
    <fill>
      <patternFill patternType="none"/>
    </fill>
    <fill>
      <patternFill patternType="lightGray"/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right"/>
    </xf>
    <xf borderId="5" fillId="0" fontId="1" numFmtId="164" xfId="0" applyAlignment="1" applyBorder="1" applyFont="1" applyNumberFormat="1">
      <alignment horizontal="right"/>
    </xf>
    <xf borderId="6" fillId="0" fontId="1" numFmtId="0" xfId="0" applyAlignment="1" applyBorder="1" applyFont="1">
      <alignment/>
    </xf>
    <xf borderId="5" fillId="0" fontId="1" numFmtId="165" xfId="0" applyAlignment="1" applyBorder="1" applyFont="1" applyNumberFormat="1">
      <alignment horizontal="right"/>
    </xf>
    <xf borderId="1" fillId="0" fontId="1" numFmtId="4" xfId="0" applyAlignment="1" applyBorder="1" applyFont="1" applyNumberFormat="1">
      <alignment horizontal="right"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 horizontal="right"/>
    </xf>
    <xf borderId="4" fillId="0" fontId="1" numFmtId="166" xfId="0" applyAlignment="1" applyBorder="1" applyFont="1" applyNumberFormat="1">
      <alignment horizontal="left"/>
    </xf>
    <xf borderId="4" fillId="0" fontId="1" numFmtId="0" xfId="0" applyAlignment="1" applyBorder="1" applyFont="1">
      <alignment/>
    </xf>
    <xf borderId="1" fillId="0" fontId="1" numFmtId="167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5" fillId="0" fontId="1" numFmtId="4" xfId="0" applyAlignment="1" applyBorder="1" applyFont="1" applyNumberFormat="1">
      <alignment horizontal="left"/>
    </xf>
    <xf borderId="7" fillId="0" fontId="1" numFmtId="4" xfId="0" applyAlignment="1" applyBorder="1" applyFont="1" applyNumberFormat="1">
      <alignment horizontal="left"/>
    </xf>
    <xf borderId="8" fillId="0" fontId="1" numFmtId="0" xfId="0" applyAlignment="1" applyBorder="1" applyFont="1">
      <alignment/>
    </xf>
    <xf borderId="7" fillId="0" fontId="1" numFmtId="4" xfId="0" applyAlignment="1" applyBorder="1" applyFont="1" applyNumberFormat="1">
      <alignment horizontal="left"/>
    </xf>
    <xf borderId="7" fillId="0" fontId="1" numFmtId="0" xfId="0" applyAlignment="1" applyBorder="1" applyFont="1">
      <alignment horizontal="left"/>
    </xf>
    <xf borderId="4" fillId="0" fontId="3" numFmtId="0" xfId="0" applyAlignment="1" applyBorder="1" applyFont="1">
      <alignment horizontal="right"/>
    </xf>
    <xf borderId="9" fillId="0" fontId="3" numFmtId="0" xfId="0" applyAlignment="1" applyBorder="1" applyFont="1">
      <alignment horizontal="left"/>
    </xf>
    <xf borderId="10" fillId="0" fontId="3" numFmtId="0" xfId="0" applyAlignment="1" applyBorder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5.43"/>
    <col customWidth="1" min="6" max="6" width="6.86"/>
    <col customWidth="1" min="7" max="7" width="4.29"/>
    <col customWidth="1" min="8" max="8" width="3.0"/>
    <col customWidth="1" min="11" max="12" width="3.14"/>
    <col customWidth="1" min="14" max="14" width="9.29"/>
    <col customWidth="1" min="15" max="15" width="36.43"/>
  </cols>
  <sheetData>
    <row r="1">
      <c r="A1" s="1" t="s">
        <v>0</v>
      </c>
      <c r="B1" s="2"/>
      <c r="C1" s="3"/>
      <c r="E1" s="1" t="s">
        <v>1</v>
      </c>
      <c r="F1" s="2"/>
      <c r="G1" s="3"/>
      <c r="I1" s="1" t="s">
        <v>2</v>
      </c>
      <c r="J1" s="2"/>
      <c r="K1" s="3"/>
      <c r="M1" s="1" t="s">
        <v>3</v>
      </c>
      <c r="N1" s="3"/>
      <c r="O1" s="4"/>
    </row>
    <row r="2">
      <c r="A2" s="5" t="s">
        <v>4</v>
      </c>
      <c r="B2" s="6">
        <v>90.0</v>
      </c>
      <c r="C2" s="7" t="s">
        <v>5</v>
      </c>
      <c r="E2" s="5" t="s">
        <v>6</v>
      </c>
      <c r="F2" s="8">
        <v>100.0</v>
      </c>
      <c r="G2" s="7" t="s">
        <v>5</v>
      </c>
      <c r="I2" s="5" t="s">
        <v>7</v>
      </c>
      <c r="J2" s="9" t="str">
        <f>B11</f>
        <v>12.60</v>
      </c>
      <c r="K2" s="10" t="s">
        <v>5</v>
      </c>
      <c r="M2" s="11" t="s">
        <v>8</v>
      </c>
      <c r="N2" s="12" t="str">
        <f>B4*5</f>
        <v>5,000 uF</v>
      </c>
      <c r="O2" s="4"/>
    </row>
    <row r="3">
      <c r="A3" s="5" t="s">
        <v>9</v>
      </c>
      <c r="B3" s="6">
        <v>12.0</v>
      </c>
      <c r="C3" s="7" t="s">
        <v>5</v>
      </c>
      <c r="E3" s="5" t="s">
        <v>10</v>
      </c>
      <c r="F3" s="8">
        <v>1000.0</v>
      </c>
      <c r="G3" s="7" t="s">
        <v>11</v>
      </c>
      <c r="M3" s="11" t="s">
        <v>12</v>
      </c>
      <c r="N3" s="12">
        <v>6800.0</v>
      </c>
      <c r="O3" s="13" t="s">
        <v>13</v>
      </c>
    </row>
    <row r="4">
      <c r="A4" s="5" t="s">
        <v>14</v>
      </c>
      <c r="B4" s="14">
        <v>1000.0</v>
      </c>
      <c r="C4" s="10" t="s">
        <v>11</v>
      </c>
      <c r="E4" s="5" t="s">
        <v>15</v>
      </c>
      <c r="F4" s="8">
        <v>8.0</v>
      </c>
      <c r="G4" s="7" t="s">
        <v>16</v>
      </c>
    </row>
    <row r="5">
      <c r="E5" s="15" t="s">
        <v>17</v>
      </c>
      <c r="F5" s="16">
        <v>75.0</v>
      </c>
      <c r="G5" s="3"/>
    </row>
    <row r="8">
      <c r="A8" s="1" t="s">
        <v>18</v>
      </c>
      <c r="B8" s="2"/>
      <c r="C8" s="3"/>
    </row>
    <row r="9">
      <c r="A9" s="11" t="s">
        <v>19</v>
      </c>
      <c r="B9" s="17" t="str">
        <f>B4/F5</f>
        <v>13.33</v>
      </c>
      <c r="C9" s="7" t="s">
        <v>11</v>
      </c>
    </row>
    <row r="10">
      <c r="A10" s="11" t="s">
        <v>20</v>
      </c>
      <c r="B10" s="18" t="str">
        <f>B9</f>
        <v>13.33</v>
      </c>
      <c r="C10" s="19" t="s">
        <v>11</v>
      </c>
    </row>
    <row r="11">
      <c r="A11" s="11" t="s">
        <v>7</v>
      </c>
      <c r="B11" s="20" t="str">
        <f>B3+0.6</f>
        <v>12.60</v>
      </c>
      <c r="C11" s="19" t="s">
        <v>5</v>
      </c>
    </row>
    <row r="12">
      <c r="A12" s="11" t="s">
        <v>21</v>
      </c>
      <c r="B12" s="21" t="str">
        <f>B11*B10</f>
        <v>168</v>
      </c>
      <c r="C12" s="19" t="s">
        <v>22</v>
      </c>
    </row>
    <row r="13">
      <c r="A13" s="11" t="s">
        <v>23</v>
      </c>
      <c r="B13" s="18" t="str">
        <f>(B2-B3)/(2*B9)</f>
        <v>2.93</v>
      </c>
      <c r="C13" s="19" t="s">
        <v>24</v>
      </c>
    </row>
    <row r="14">
      <c r="A14" s="22" t="s">
        <v>25</v>
      </c>
      <c r="B14" s="23" t="str">
        <f>(B2-B3)*B4*0.001</f>
        <v>78</v>
      </c>
      <c r="C14" s="24" t="s">
        <v>16</v>
      </c>
    </row>
    <row r="15">
      <c r="A15" s="25"/>
      <c r="B15" s="26"/>
    </row>
    <row r="16">
      <c r="A16" s="25"/>
      <c r="B16" s="26"/>
    </row>
    <row r="17">
      <c r="A17" s="25"/>
      <c r="B17" s="26"/>
      <c r="D17" s="27">
        <v>12.0</v>
      </c>
    </row>
    <row r="18">
      <c r="A18" s="25"/>
      <c r="B18" s="26"/>
      <c r="D18" s="27">
        <v>1.229</v>
      </c>
    </row>
    <row r="19">
      <c r="A19" s="25"/>
      <c r="B19" s="26"/>
      <c r="D19" s="27">
        <v>1.0</v>
      </c>
    </row>
    <row r="20">
      <c r="A20" s="25"/>
      <c r="B20" s="26"/>
      <c r="D20" s="27">
        <v>150.0</v>
      </c>
    </row>
    <row r="21">
      <c r="A21" s="25"/>
      <c r="B21" s="26"/>
      <c r="D21" s="27">
        <v>16.2</v>
      </c>
    </row>
    <row r="22">
      <c r="A22" s="25"/>
      <c r="B22" s="26"/>
    </row>
    <row r="23">
      <c r="A23" s="25"/>
      <c r="B23" s="26"/>
    </row>
    <row r="24">
      <c r="A24" s="25"/>
      <c r="B24" s="26"/>
      <c r="D24" t="str">
        <f>D18*(D20/D21+1)</f>
        <v>12.60862963</v>
      </c>
    </row>
    <row r="25">
      <c r="A25" s="25"/>
      <c r="B25" s="26"/>
    </row>
    <row r="26">
      <c r="A26" s="25"/>
      <c r="B26" s="26"/>
    </row>
  </sheetData>
  <mergeCells count="5">
    <mergeCell ref="M1:N1"/>
    <mergeCell ref="E1:G1"/>
    <mergeCell ref="A1:C1"/>
    <mergeCell ref="A8:C8"/>
    <mergeCell ref="I1:K1"/>
  </mergeCells>
  <drawing r:id="rId1"/>
</worksheet>
</file>