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0_ncr:100000_{7B75589B-2406-40CB-A545-EAEC6B58B18C}" xr6:coauthVersionLast="31" xr6:coauthVersionMax="31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D7" i="1" l="1"/>
  <c r="D8" i="1"/>
  <c r="D9" i="1"/>
  <c r="D10" i="1"/>
  <c r="I13" i="1" l="1"/>
  <c r="J13" i="1" s="1"/>
  <c r="I21" i="1" l="1"/>
  <c r="J21" i="1" s="1"/>
  <c r="I20" i="1" l="1"/>
  <c r="J20" i="1" s="1"/>
  <c r="H21" i="1"/>
  <c r="I19" i="1"/>
  <c r="I16" i="1"/>
  <c r="J16" i="1" s="1"/>
  <c r="H18" i="1"/>
  <c r="I18" i="1" s="1"/>
  <c r="I15" i="1"/>
  <c r="H15" i="1" s="1"/>
  <c r="J15" i="1" s="1"/>
  <c r="I14" i="1"/>
  <c r="J14" i="1" s="1"/>
  <c r="J17" i="1" l="1"/>
</calcChain>
</file>

<file path=xl/sharedStrings.xml><?xml version="1.0" encoding="utf-8"?>
<sst xmlns="http://schemas.openxmlformats.org/spreadsheetml/2006/main" count="32" uniqueCount="30">
  <si>
    <t>Interval Max * (Slave Latency + 1) ≤ 2 seconds</t>
  </si>
  <si>
    <t>Interval Max * (Slave Latency + 1) * 3 &lt; connSupervisionTimeout</t>
  </si>
  <si>
    <t>interval min</t>
  </si>
  <si>
    <t>interval max</t>
  </si>
  <si>
    <t>ms</t>
  </si>
  <si>
    <t>units</t>
  </si>
  <si>
    <t>latency</t>
  </si>
  <si>
    <t>timeout</t>
  </si>
  <si>
    <t>intervals</t>
  </si>
  <si>
    <t>#1</t>
  </si>
  <si>
    <t>#6</t>
  </si>
  <si>
    <t>#2</t>
  </si>
  <si>
    <t>#3</t>
  </si>
  <si>
    <t>#4</t>
  </si>
  <si>
    <t>#5</t>
  </si>
  <si>
    <t>Check passed?</t>
  </si>
  <si>
    <t>https://developer.apple.com/hardwaredrivers/BluetoothDesignGuidelines.pdf</t>
  </si>
  <si>
    <t>Slave latency &lt;= 30</t>
  </si>
  <si>
    <t>2 seconds ≤ connSupervisionTimeout ≤ 6 seconds</t>
  </si>
  <si>
    <t>Interval Min modulo 15 ms == 0</t>
  </si>
  <si>
    <t>Interval Min ≥ 15 ms</t>
  </si>
  <si>
    <t>One of the following:</t>
  </si>
  <si>
    <t xml:space="preserve">Interval Min + 15 ms ≤ Interval Max
</t>
  </si>
  <si>
    <t xml:space="preserve">Interval Min == Interval Max == 15 ms
</t>
  </si>
  <si>
    <t>#7</t>
  </si>
  <si>
    <t>(*</t>
  </si>
  <si>
    <t>(*  Note that if an accessory requests Interval Min == Interval Max == 15 ms, some Apple devices will scale the
interval to 30 ms to balance power and performance constraints.</t>
  </si>
  <si>
    <t>Based on the guidelines provided in following document (R5, dated 2018-03-27)</t>
  </si>
  <si>
    <t>Enter parameters in the grey cells:</t>
  </si>
  <si>
    <t>Checking against the iOS accessory design guidelines: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</si>
</sst>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1"/>
    <xf numFmtId="0" fontId="0" fillId="0" borderId="0" xfId="0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eveloper.apple.com/hardwaredrivers/BluetoothDesignGuideline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3"/>
  <sheetViews>
    <sheetView tabSelected="1" workbookViewId="0">
      <selection activeCell="C28" sqref="C28"/>
    </sheetView>
  </sheetViews>
  <sheetFormatPr defaultRowHeight="15" x14ac:dyDescent="0.25"/>
  <cols>
    <col min="2" max="2" width="18" customWidth="1"/>
    <col min="10" max="10" width="22.5703125" customWidth="1"/>
  </cols>
  <sheetData>
    <row r="2" spans="1:10" x14ac:dyDescent="0.25">
      <c r="B2" t="s">
        <v>27</v>
      </c>
    </row>
    <row r="3" spans="1:10" x14ac:dyDescent="0.25">
      <c r="B3" s="5" t="s">
        <v>16</v>
      </c>
    </row>
    <row r="5" spans="1:10" x14ac:dyDescent="0.25">
      <c r="B5" s="1" t="s">
        <v>28</v>
      </c>
    </row>
    <row r="6" spans="1:10" x14ac:dyDescent="0.25">
      <c r="C6" t="s">
        <v>5</v>
      </c>
    </row>
    <row r="7" spans="1:10" x14ac:dyDescent="0.25">
      <c r="B7" t="s">
        <v>2</v>
      </c>
      <c r="C7" s="2">
        <v>24</v>
      </c>
      <c r="D7">
        <f>C7*1.25</f>
        <v>30</v>
      </c>
      <c r="E7" t="s">
        <v>4</v>
      </c>
    </row>
    <row r="8" spans="1:10" x14ac:dyDescent="0.25">
      <c r="B8" t="s">
        <v>3</v>
      </c>
      <c r="C8" s="2">
        <v>40</v>
      </c>
      <c r="D8">
        <f>C8*1.25</f>
        <v>50</v>
      </c>
      <c r="E8" t="s">
        <v>4</v>
      </c>
    </row>
    <row r="9" spans="1:10" x14ac:dyDescent="0.25">
      <c r="B9" t="s">
        <v>6</v>
      </c>
      <c r="C9" s="2">
        <v>4</v>
      </c>
      <c r="D9">
        <f>C9</f>
        <v>4</v>
      </c>
      <c r="E9" t="s">
        <v>8</v>
      </c>
    </row>
    <row r="10" spans="1:10" x14ac:dyDescent="0.25">
      <c r="B10" t="s">
        <v>7</v>
      </c>
      <c r="C10" s="2">
        <v>200</v>
      </c>
      <c r="D10">
        <f>C10*10</f>
        <v>2000</v>
      </c>
      <c r="E10" t="s">
        <v>4</v>
      </c>
    </row>
    <row r="12" spans="1:10" x14ac:dyDescent="0.25">
      <c r="B12" s="1" t="s">
        <v>29</v>
      </c>
      <c r="J12" s="1" t="s">
        <v>15</v>
      </c>
    </row>
    <row r="13" spans="1:10" x14ac:dyDescent="0.25">
      <c r="A13" s="3" t="s">
        <v>9</v>
      </c>
      <c r="B13" t="s">
        <v>17</v>
      </c>
      <c r="I13" s="4">
        <f>C9</f>
        <v>4</v>
      </c>
      <c r="J13" t="str">
        <f>IF(I13&gt;30,"### NOT OK ###","OK")</f>
        <v>OK</v>
      </c>
    </row>
    <row r="14" spans="1:10" x14ac:dyDescent="0.25">
      <c r="A14" s="3" t="s">
        <v>11</v>
      </c>
      <c r="B14" t="s">
        <v>18</v>
      </c>
      <c r="I14" s="4">
        <f>D10</f>
        <v>2000</v>
      </c>
      <c r="J14" t="str">
        <f>IF((OR(I14&lt;2000,I14&gt;6000)),"### NOT OK ###","OK")</f>
        <v>OK</v>
      </c>
    </row>
    <row r="15" spans="1:10" x14ac:dyDescent="0.25">
      <c r="A15" s="3" t="s">
        <v>12</v>
      </c>
      <c r="B15" t="s">
        <v>19</v>
      </c>
      <c r="H15" s="4">
        <f>MOD(I15,15)</f>
        <v>0</v>
      </c>
      <c r="I15" s="4">
        <f>D7</f>
        <v>30</v>
      </c>
      <c r="J15" t="str">
        <f>IF(H15&gt;0,"### NOT OK ###","OK")</f>
        <v>OK</v>
      </c>
    </row>
    <row r="16" spans="1:10" x14ac:dyDescent="0.25">
      <c r="A16" s="3" t="s">
        <v>13</v>
      </c>
      <c r="B16" s="6" t="s">
        <v>20</v>
      </c>
      <c r="I16" s="4">
        <f>D7</f>
        <v>30</v>
      </c>
      <c r="J16" t="str">
        <f>IF(I16&lt;15,"### NOT OK ###","OK")</f>
        <v>OK</v>
      </c>
    </row>
    <row r="17" spans="1:10" x14ac:dyDescent="0.25">
      <c r="A17" s="3" t="s">
        <v>14</v>
      </c>
      <c r="B17" s="6" t="s">
        <v>21</v>
      </c>
      <c r="J17" t="str">
        <f>IF((OR(I18&gt;0,I19&gt;0)),"OK","### NOT OK ###")</f>
        <v>OK</v>
      </c>
    </row>
    <row r="18" spans="1:10" x14ac:dyDescent="0.25">
      <c r="A18" s="3"/>
      <c r="B18" s="6" t="s">
        <v>22</v>
      </c>
      <c r="H18" s="4">
        <f>D8-D7</f>
        <v>20</v>
      </c>
      <c r="I18" s="4">
        <f>IF(H18&lt;15,0,1)</f>
        <v>1</v>
      </c>
    </row>
    <row r="19" spans="1:10" x14ac:dyDescent="0.25">
      <c r="B19" s="6" t="s">
        <v>23</v>
      </c>
      <c r="E19" t="s">
        <v>25</v>
      </c>
      <c r="H19" s="4"/>
      <c r="I19" s="4">
        <f>IF(AND(D7=15,D8=15),1,0)</f>
        <v>0</v>
      </c>
    </row>
    <row r="20" spans="1:10" x14ac:dyDescent="0.25">
      <c r="A20" s="3" t="s">
        <v>10</v>
      </c>
      <c r="B20" s="6" t="s">
        <v>0</v>
      </c>
      <c r="I20" s="4">
        <f>D8*(D9+1)</f>
        <v>250</v>
      </c>
      <c r="J20" t="str">
        <f>IF(I20&gt;2000,"### NOT OK ###","OK")</f>
        <v>OK</v>
      </c>
    </row>
    <row r="21" spans="1:10" x14ac:dyDescent="0.25">
      <c r="A21" s="3" t="s">
        <v>24</v>
      </c>
      <c r="B21" s="6" t="s">
        <v>1</v>
      </c>
      <c r="H21" s="4">
        <f>D8*(D9+1)*3</f>
        <v>750</v>
      </c>
      <c r="I21" s="4">
        <f>D10</f>
        <v>2000</v>
      </c>
      <c r="J21" t="str">
        <f>IF(H21&gt;=I21,"### NOT OK ###","OK")</f>
        <v>OK</v>
      </c>
    </row>
    <row r="23" spans="1:10" x14ac:dyDescent="0.25">
      <c r="B23" s="6" t="s">
        <v>26</v>
      </c>
    </row>
  </sheetData>
  <hyperlinks>
    <hyperlink ref="B3" r:id="rId1" xr:uid="{00000000-0004-0000-00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2018-07-26T13:51:01Z</dcterms:modified>
</cp:coreProperties>
</file>