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Astro\data\DeepSkyCatalogs\Format\Amateur\"/>
    </mc:Choice>
  </mc:AlternateContent>
  <workbookProtection lockStructure="1"/>
  <bookViews>
    <workbookView xWindow="0" yWindow="0" windowWidth="20490" windowHeight="7560"/>
  </bookViews>
  <sheets>
    <sheet name="Deep Sky Objects" sheetId="1" r:id="rId1"/>
    <sheet name="Double and Multiple Stars" sheetId="2" r:id="rId2"/>
  </sheets>
  <definedNames>
    <definedName name="_xlnm._FilterDatabase" localSheetId="0" hidden="1">'Deep Sky Objects'!$A$12:$O$524</definedName>
    <definedName name="_xlnm._FilterDatabase" localSheetId="1" hidden="1">'Double and Multiple Stars'!$A$3:$N$3</definedName>
    <definedName name="Amt" localSheetId="1">'Double and Multiple Stars'!$K$4:$K$88</definedName>
    <definedName name="Amt">'Deep Sky Objects'!$L$13:$L$522</definedName>
    <definedName name="Day">'Deep Sky Objects'!$D$9</definedName>
    <definedName name="Dec" localSheetId="1">'Double and Multiple Stars'!$G$4:$G$88</definedName>
    <definedName name="Dec">'Deep Sky Objects'!$H$13:$H$522</definedName>
    <definedName name="GTZ">'Deep Sky Objects'!$J$6</definedName>
    <definedName name="JDZ">'Deep Sky Objects'!$J$4</definedName>
    <definedName name="Lat">'Deep Sky Objects'!$D$5</definedName>
    <definedName name="Lmt">'Deep Sky Objects'!$N$13:$N$522</definedName>
    <definedName name="Lon">'Deep Sky Objects'!$D$6</definedName>
    <definedName name="Mon">'Deep Sky Objects'!$D$8</definedName>
    <definedName name="_xlnm.Print_Area" localSheetId="0">'Deep Sky Objects'!$A$1:$O$522</definedName>
    <definedName name="_xlnm.Print_Area" localSheetId="1">'Double and Multiple Stars'!$A$1:$N$88</definedName>
    <definedName name="RA" localSheetId="1">'Double and Multiple Stars'!$D$4:$D$88</definedName>
    <definedName name="RA">'Deep Sky Objects'!$E$13:$E$522</definedName>
    <definedName name="Tmt" localSheetId="1">'Double and Multiple Stars'!$L$4:$L$88</definedName>
    <definedName name="Tmt">'Deep Sky Objects'!$M$13:$M$522</definedName>
    <definedName name="Tof">'Deep Sky Objects'!$D$4</definedName>
    <definedName name="UTZ">'Deep Sky Objects'!$J$5</definedName>
    <definedName name="Year">'Deep Sky Objects'!$D$7</definedName>
  </definedNames>
  <calcPr calcId="171027"/>
  <fileRecoveryPr autoRecover="0"/>
</workbook>
</file>

<file path=xl/calcChain.xml><?xml version="1.0" encoding="utf-8"?>
<calcChain xmlns="http://schemas.openxmlformats.org/spreadsheetml/2006/main">
  <c r="K5" i="2" l="1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4" i="2"/>
  <c r="M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4" i="2"/>
  <c r="G4" i="2"/>
  <c r="J4" i="1"/>
  <c r="J5" i="1" s="1"/>
  <c r="J6" i="1" s="1"/>
  <c r="L4" i="2" s="1"/>
  <c r="L83" i="2" l="1"/>
  <c r="L75" i="2"/>
  <c r="L86" i="2"/>
  <c r="L84" i="2"/>
  <c r="L81" i="2"/>
  <c r="L78" i="2"/>
  <c r="L76" i="2"/>
  <c r="L73" i="2"/>
  <c r="L70" i="2"/>
  <c r="L68" i="2"/>
  <c r="L65" i="2"/>
  <c r="L62" i="2"/>
  <c r="L60" i="2"/>
  <c r="L57" i="2"/>
  <c r="L54" i="2"/>
  <c r="L52" i="2"/>
  <c r="L49" i="2"/>
  <c r="L46" i="2"/>
  <c r="L44" i="2"/>
  <c r="L41" i="2"/>
  <c r="L38" i="2"/>
  <c r="L36" i="2"/>
  <c r="L33" i="2"/>
  <c r="L30" i="2"/>
  <c r="L28" i="2"/>
  <c r="L25" i="2"/>
  <c r="L22" i="2"/>
  <c r="L20" i="2"/>
  <c r="L17" i="2"/>
  <c r="L14" i="2"/>
  <c r="L12" i="2"/>
  <c r="L9" i="2"/>
  <c r="L6" i="2"/>
  <c r="L67" i="2"/>
  <c r="L87" i="2"/>
  <c r="L71" i="2"/>
  <c r="L47" i="2"/>
  <c r="L39" i="2"/>
  <c r="L31" i="2"/>
  <c r="L23" i="2"/>
  <c r="L15" i="2"/>
  <c r="L7" i="2"/>
  <c r="L79" i="2"/>
  <c r="L63" i="2"/>
  <c r="L55" i="2"/>
  <c r="L88" i="2"/>
  <c r="L85" i="2"/>
  <c r="L82" i="2"/>
  <c r="L80" i="2"/>
  <c r="L77" i="2"/>
  <c r="L74" i="2"/>
  <c r="L72" i="2"/>
  <c r="L69" i="2"/>
  <c r="L66" i="2"/>
  <c r="L64" i="2"/>
  <c r="L61" i="2"/>
  <c r="L58" i="2"/>
  <c r="L56" i="2"/>
  <c r="L53" i="2"/>
  <c r="L50" i="2"/>
  <c r="L48" i="2"/>
  <c r="L45" i="2"/>
  <c r="L42" i="2"/>
  <c r="L40" i="2"/>
  <c r="L37" i="2"/>
  <c r="L34" i="2"/>
  <c r="L32" i="2"/>
  <c r="L29" i="2"/>
  <c r="L26" i="2"/>
  <c r="L24" i="2"/>
  <c r="L21" i="2"/>
  <c r="L18" i="2"/>
  <c r="L16" i="2"/>
  <c r="L13" i="2"/>
  <c r="L10" i="2"/>
  <c r="L8" i="2"/>
  <c r="L5" i="2"/>
  <c r="L59" i="2"/>
  <c r="L51" i="2"/>
  <c r="L43" i="2"/>
  <c r="L35" i="2"/>
  <c r="L27" i="2"/>
  <c r="L19" i="2"/>
  <c r="L11" i="2"/>
  <c r="H14" i="1" l="1"/>
  <c r="H15" i="1"/>
  <c r="L15" i="1" s="1"/>
  <c r="N15" i="1" s="1"/>
  <c r="H16" i="1"/>
  <c r="L16" i="1" s="1"/>
  <c r="N16" i="1" s="1"/>
  <c r="H17" i="1"/>
  <c r="H18" i="1"/>
  <c r="H19" i="1"/>
  <c r="L19" i="1" s="1"/>
  <c r="N19" i="1" s="1"/>
  <c r="H20" i="1"/>
  <c r="L20" i="1" s="1"/>
  <c r="N20" i="1" s="1"/>
  <c r="H21" i="1"/>
  <c r="H22" i="1"/>
  <c r="H23" i="1"/>
  <c r="L23" i="1" s="1"/>
  <c r="N23" i="1" s="1"/>
  <c r="H24" i="1"/>
  <c r="L24" i="1" s="1"/>
  <c r="N24" i="1" s="1"/>
  <c r="H25" i="1"/>
  <c r="H26" i="1"/>
  <c r="H27" i="1"/>
  <c r="L27" i="1" s="1"/>
  <c r="N27" i="1" s="1"/>
  <c r="H28" i="1"/>
  <c r="L28" i="1" s="1"/>
  <c r="N28" i="1" s="1"/>
  <c r="H29" i="1"/>
  <c r="H30" i="1"/>
  <c r="H31" i="1"/>
  <c r="L31" i="1" s="1"/>
  <c r="N31" i="1" s="1"/>
  <c r="H32" i="1"/>
  <c r="L32" i="1" s="1"/>
  <c r="N32" i="1" s="1"/>
  <c r="H33" i="1"/>
  <c r="H34" i="1"/>
  <c r="H35" i="1"/>
  <c r="L35" i="1" s="1"/>
  <c r="N35" i="1" s="1"/>
  <c r="H36" i="1"/>
  <c r="L36" i="1" s="1"/>
  <c r="N36" i="1" s="1"/>
  <c r="H37" i="1"/>
  <c r="H38" i="1"/>
  <c r="H39" i="1"/>
  <c r="L39" i="1" s="1"/>
  <c r="N39" i="1" s="1"/>
  <c r="H40" i="1"/>
  <c r="L40" i="1" s="1"/>
  <c r="N40" i="1" s="1"/>
  <c r="H41" i="1"/>
  <c r="H42" i="1"/>
  <c r="H43" i="1"/>
  <c r="L43" i="1" s="1"/>
  <c r="N43" i="1" s="1"/>
  <c r="H44" i="1"/>
  <c r="L44" i="1" s="1"/>
  <c r="N44" i="1" s="1"/>
  <c r="H45" i="1"/>
  <c r="H46" i="1"/>
  <c r="H47" i="1"/>
  <c r="L47" i="1" s="1"/>
  <c r="N47" i="1" s="1"/>
  <c r="H48" i="1"/>
  <c r="L48" i="1" s="1"/>
  <c r="N48" i="1" s="1"/>
  <c r="H49" i="1"/>
  <c r="H50" i="1"/>
  <c r="H51" i="1"/>
  <c r="L51" i="1" s="1"/>
  <c r="N51" i="1" s="1"/>
  <c r="H52" i="1"/>
  <c r="L52" i="1" s="1"/>
  <c r="N52" i="1" s="1"/>
  <c r="H53" i="1"/>
  <c r="H54" i="1"/>
  <c r="H55" i="1"/>
  <c r="L55" i="1" s="1"/>
  <c r="N55" i="1" s="1"/>
  <c r="H56" i="1"/>
  <c r="L56" i="1" s="1"/>
  <c r="N56" i="1" s="1"/>
  <c r="H57" i="1"/>
  <c r="H58" i="1"/>
  <c r="H59" i="1"/>
  <c r="L59" i="1" s="1"/>
  <c r="N59" i="1" s="1"/>
  <c r="H60" i="1"/>
  <c r="L60" i="1" s="1"/>
  <c r="N60" i="1" s="1"/>
  <c r="H61" i="1"/>
  <c r="H62" i="1"/>
  <c r="H63" i="1"/>
  <c r="L63" i="1" s="1"/>
  <c r="N63" i="1" s="1"/>
  <c r="H64" i="1"/>
  <c r="L64" i="1" s="1"/>
  <c r="N64" i="1" s="1"/>
  <c r="H65" i="1"/>
  <c r="H66" i="1"/>
  <c r="H67" i="1"/>
  <c r="L67" i="1" s="1"/>
  <c r="N67" i="1" s="1"/>
  <c r="H68" i="1"/>
  <c r="L68" i="1" s="1"/>
  <c r="N68" i="1" s="1"/>
  <c r="H69" i="1"/>
  <c r="H70" i="1"/>
  <c r="H71" i="1"/>
  <c r="L71" i="1" s="1"/>
  <c r="N71" i="1" s="1"/>
  <c r="H72" i="1"/>
  <c r="L72" i="1" s="1"/>
  <c r="N72" i="1" s="1"/>
  <c r="H73" i="1"/>
  <c r="H74" i="1"/>
  <c r="H75" i="1"/>
  <c r="L75" i="1" s="1"/>
  <c r="N75" i="1" s="1"/>
  <c r="H76" i="1"/>
  <c r="L76" i="1" s="1"/>
  <c r="N76" i="1" s="1"/>
  <c r="H77" i="1"/>
  <c r="H78" i="1"/>
  <c r="H79" i="1"/>
  <c r="L79" i="1" s="1"/>
  <c r="N79" i="1" s="1"/>
  <c r="H80" i="1"/>
  <c r="L80" i="1" s="1"/>
  <c r="N80" i="1" s="1"/>
  <c r="H81" i="1"/>
  <c r="H82" i="1"/>
  <c r="H83" i="1"/>
  <c r="L83" i="1" s="1"/>
  <c r="N83" i="1" s="1"/>
  <c r="H84" i="1"/>
  <c r="L84" i="1" s="1"/>
  <c r="N84" i="1" s="1"/>
  <c r="H85" i="1"/>
  <c r="H86" i="1"/>
  <c r="H87" i="1"/>
  <c r="L87" i="1" s="1"/>
  <c r="N87" i="1" s="1"/>
  <c r="H88" i="1"/>
  <c r="L88" i="1" s="1"/>
  <c r="N88" i="1" s="1"/>
  <c r="H89" i="1"/>
  <c r="H90" i="1"/>
  <c r="H91" i="1"/>
  <c r="L91" i="1" s="1"/>
  <c r="N91" i="1" s="1"/>
  <c r="H92" i="1"/>
  <c r="L92" i="1" s="1"/>
  <c r="N92" i="1" s="1"/>
  <c r="H93" i="1"/>
  <c r="H94" i="1"/>
  <c r="H95" i="1"/>
  <c r="L95" i="1" s="1"/>
  <c r="N95" i="1" s="1"/>
  <c r="H96" i="1"/>
  <c r="L96" i="1" s="1"/>
  <c r="N96" i="1" s="1"/>
  <c r="H97" i="1"/>
  <c r="H98" i="1"/>
  <c r="H99" i="1"/>
  <c r="L99" i="1" s="1"/>
  <c r="N99" i="1" s="1"/>
  <c r="H100" i="1"/>
  <c r="L100" i="1" s="1"/>
  <c r="N100" i="1" s="1"/>
  <c r="H101" i="1"/>
  <c r="H102" i="1"/>
  <c r="H103" i="1"/>
  <c r="L103" i="1" s="1"/>
  <c r="N103" i="1" s="1"/>
  <c r="H104" i="1"/>
  <c r="L104" i="1" s="1"/>
  <c r="N104" i="1" s="1"/>
  <c r="H105" i="1"/>
  <c r="H106" i="1"/>
  <c r="H107" i="1"/>
  <c r="L107" i="1" s="1"/>
  <c r="N107" i="1" s="1"/>
  <c r="H108" i="1"/>
  <c r="L108" i="1" s="1"/>
  <c r="N108" i="1" s="1"/>
  <c r="H109" i="1"/>
  <c r="H110" i="1"/>
  <c r="H111" i="1"/>
  <c r="L111" i="1" s="1"/>
  <c r="N111" i="1" s="1"/>
  <c r="H112" i="1"/>
  <c r="L112" i="1" s="1"/>
  <c r="N112" i="1" s="1"/>
  <c r="H113" i="1"/>
  <c r="H114" i="1"/>
  <c r="H115" i="1"/>
  <c r="L115" i="1" s="1"/>
  <c r="N115" i="1" s="1"/>
  <c r="H116" i="1"/>
  <c r="L116" i="1" s="1"/>
  <c r="N116" i="1" s="1"/>
  <c r="H117" i="1"/>
  <c r="H118" i="1"/>
  <c r="H119" i="1"/>
  <c r="L119" i="1" s="1"/>
  <c r="N119" i="1" s="1"/>
  <c r="H120" i="1"/>
  <c r="L120" i="1" s="1"/>
  <c r="N120" i="1" s="1"/>
  <c r="H121" i="1"/>
  <c r="H122" i="1"/>
  <c r="H123" i="1"/>
  <c r="L123" i="1" s="1"/>
  <c r="N123" i="1" s="1"/>
  <c r="H124" i="1"/>
  <c r="L124" i="1" s="1"/>
  <c r="N124" i="1" s="1"/>
  <c r="H125" i="1"/>
  <c r="H126" i="1"/>
  <c r="H127" i="1"/>
  <c r="L127" i="1" s="1"/>
  <c r="N127" i="1" s="1"/>
  <c r="H128" i="1"/>
  <c r="L128" i="1" s="1"/>
  <c r="N128" i="1" s="1"/>
  <c r="H129" i="1"/>
  <c r="H130" i="1"/>
  <c r="H131" i="1"/>
  <c r="L131" i="1" s="1"/>
  <c r="N131" i="1" s="1"/>
  <c r="H132" i="1"/>
  <c r="L132" i="1" s="1"/>
  <c r="N132" i="1" s="1"/>
  <c r="H133" i="1"/>
  <c r="H134" i="1"/>
  <c r="H135" i="1"/>
  <c r="L135" i="1" s="1"/>
  <c r="N135" i="1" s="1"/>
  <c r="H136" i="1"/>
  <c r="L136" i="1" s="1"/>
  <c r="N136" i="1" s="1"/>
  <c r="H137" i="1"/>
  <c r="H138" i="1"/>
  <c r="H139" i="1"/>
  <c r="L139" i="1" s="1"/>
  <c r="N139" i="1" s="1"/>
  <c r="H140" i="1"/>
  <c r="L140" i="1" s="1"/>
  <c r="N140" i="1" s="1"/>
  <c r="H141" i="1"/>
  <c r="H142" i="1"/>
  <c r="H143" i="1"/>
  <c r="L143" i="1" s="1"/>
  <c r="N143" i="1" s="1"/>
  <c r="H144" i="1"/>
  <c r="L144" i="1" s="1"/>
  <c r="N144" i="1" s="1"/>
  <c r="H145" i="1"/>
  <c r="H146" i="1"/>
  <c r="H147" i="1"/>
  <c r="L147" i="1" s="1"/>
  <c r="N147" i="1" s="1"/>
  <c r="H148" i="1"/>
  <c r="L148" i="1" s="1"/>
  <c r="N148" i="1" s="1"/>
  <c r="H149" i="1"/>
  <c r="H150" i="1"/>
  <c r="H151" i="1"/>
  <c r="L151" i="1" s="1"/>
  <c r="N151" i="1" s="1"/>
  <c r="H152" i="1"/>
  <c r="L152" i="1" s="1"/>
  <c r="N152" i="1" s="1"/>
  <c r="H153" i="1"/>
  <c r="H154" i="1"/>
  <c r="H155" i="1"/>
  <c r="L155" i="1" s="1"/>
  <c r="N155" i="1" s="1"/>
  <c r="H156" i="1"/>
  <c r="L156" i="1" s="1"/>
  <c r="N156" i="1" s="1"/>
  <c r="H157" i="1"/>
  <c r="H158" i="1"/>
  <c r="H159" i="1"/>
  <c r="L159" i="1" s="1"/>
  <c r="N159" i="1" s="1"/>
  <c r="H160" i="1"/>
  <c r="L160" i="1" s="1"/>
  <c r="N160" i="1" s="1"/>
  <c r="H161" i="1"/>
  <c r="H162" i="1"/>
  <c r="H163" i="1"/>
  <c r="L163" i="1" s="1"/>
  <c r="N163" i="1" s="1"/>
  <c r="H164" i="1"/>
  <c r="L164" i="1" s="1"/>
  <c r="N164" i="1" s="1"/>
  <c r="H165" i="1"/>
  <c r="H166" i="1"/>
  <c r="H167" i="1"/>
  <c r="L167" i="1" s="1"/>
  <c r="N167" i="1" s="1"/>
  <c r="H168" i="1"/>
  <c r="L168" i="1" s="1"/>
  <c r="N168" i="1" s="1"/>
  <c r="H169" i="1"/>
  <c r="H170" i="1"/>
  <c r="H171" i="1"/>
  <c r="L171" i="1" s="1"/>
  <c r="N171" i="1" s="1"/>
  <c r="H172" i="1"/>
  <c r="L172" i="1" s="1"/>
  <c r="N172" i="1" s="1"/>
  <c r="H173" i="1"/>
  <c r="H174" i="1"/>
  <c r="H175" i="1"/>
  <c r="L175" i="1" s="1"/>
  <c r="N175" i="1" s="1"/>
  <c r="H176" i="1"/>
  <c r="L176" i="1" s="1"/>
  <c r="N176" i="1" s="1"/>
  <c r="H177" i="1"/>
  <c r="H178" i="1"/>
  <c r="H179" i="1"/>
  <c r="L179" i="1" s="1"/>
  <c r="N179" i="1" s="1"/>
  <c r="H180" i="1"/>
  <c r="L180" i="1" s="1"/>
  <c r="N180" i="1" s="1"/>
  <c r="H181" i="1"/>
  <c r="H182" i="1"/>
  <c r="H183" i="1"/>
  <c r="L183" i="1" s="1"/>
  <c r="N183" i="1" s="1"/>
  <c r="H184" i="1"/>
  <c r="L184" i="1" s="1"/>
  <c r="N184" i="1" s="1"/>
  <c r="H185" i="1"/>
  <c r="H186" i="1"/>
  <c r="H187" i="1"/>
  <c r="L187" i="1" s="1"/>
  <c r="N187" i="1" s="1"/>
  <c r="H188" i="1"/>
  <c r="L188" i="1" s="1"/>
  <c r="N188" i="1" s="1"/>
  <c r="H189" i="1"/>
  <c r="H190" i="1"/>
  <c r="H191" i="1"/>
  <c r="L191" i="1" s="1"/>
  <c r="N191" i="1" s="1"/>
  <c r="H192" i="1"/>
  <c r="L192" i="1" s="1"/>
  <c r="N192" i="1" s="1"/>
  <c r="H193" i="1"/>
  <c r="H194" i="1"/>
  <c r="H195" i="1"/>
  <c r="L195" i="1" s="1"/>
  <c r="N195" i="1" s="1"/>
  <c r="H196" i="1"/>
  <c r="L196" i="1" s="1"/>
  <c r="N196" i="1" s="1"/>
  <c r="H197" i="1"/>
  <c r="H198" i="1"/>
  <c r="H199" i="1"/>
  <c r="L199" i="1" s="1"/>
  <c r="N199" i="1" s="1"/>
  <c r="H200" i="1"/>
  <c r="L200" i="1" s="1"/>
  <c r="N200" i="1" s="1"/>
  <c r="H201" i="1"/>
  <c r="H202" i="1"/>
  <c r="H203" i="1"/>
  <c r="L203" i="1" s="1"/>
  <c r="N203" i="1" s="1"/>
  <c r="H204" i="1"/>
  <c r="L204" i="1" s="1"/>
  <c r="N204" i="1" s="1"/>
  <c r="H205" i="1"/>
  <c r="H206" i="1"/>
  <c r="H207" i="1"/>
  <c r="L207" i="1" s="1"/>
  <c r="N207" i="1" s="1"/>
  <c r="H208" i="1"/>
  <c r="L208" i="1" s="1"/>
  <c r="N208" i="1" s="1"/>
  <c r="H209" i="1"/>
  <c r="H210" i="1"/>
  <c r="H211" i="1"/>
  <c r="L211" i="1" s="1"/>
  <c r="N211" i="1" s="1"/>
  <c r="H212" i="1"/>
  <c r="L212" i="1" s="1"/>
  <c r="N212" i="1" s="1"/>
  <c r="H213" i="1"/>
  <c r="H214" i="1"/>
  <c r="H215" i="1"/>
  <c r="L215" i="1" s="1"/>
  <c r="N215" i="1" s="1"/>
  <c r="H216" i="1"/>
  <c r="L216" i="1" s="1"/>
  <c r="N216" i="1" s="1"/>
  <c r="H217" i="1"/>
  <c r="H218" i="1"/>
  <c r="H219" i="1"/>
  <c r="L219" i="1" s="1"/>
  <c r="N219" i="1" s="1"/>
  <c r="H220" i="1"/>
  <c r="L220" i="1" s="1"/>
  <c r="N220" i="1" s="1"/>
  <c r="H221" i="1"/>
  <c r="H222" i="1"/>
  <c r="H223" i="1"/>
  <c r="L223" i="1" s="1"/>
  <c r="N223" i="1" s="1"/>
  <c r="H224" i="1"/>
  <c r="L224" i="1" s="1"/>
  <c r="N224" i="1" s="1"/>
  <c r="H225" i="1"/>
  <c r="H226" i="1"/>
  <c r="H227" i="1"/>
  <c r="L227" i="1" s="1"/>
  <c r="N227" i="1" s="1"/>
  <c r="H228" i="1"/>
  <c r="L228" i="1" s="1"/>
  <c r="N228" i="1" s="1"/>
  <c r="H229" i="1"/>
  <c r="H230" i="1"/>
  <c r="H231" i="1"/>
  <c r="L231" i="1" s="1"/>
  <c r="N231" i="1" s="1"/>
  <c r="H232" i="1"/>
  <c r="L232" i="1" s="1"/>
  <c r="N232" i="1" s="1"/>
  <c r="H233" i="1"/>
  <c r="H234" i="1"/>
  <c r="H235" i="1"/>
  <c r="L235" i="1" s="1"/>
  <c r="N235" i="1" s="1"/>
  <c r="H236" i="1"/>
  <c r="L236" i="1" s="1"/>
  <c r="N236" i="1" s="1"/>
  <c r="H237" i="1"/>
  <c r="H238" i="1"/>
  <c r="H239" i="1"/>
  <c r="L239" i="1" s="1"/>
  <c r="N239" i="1" s="1"/>
  <c r="H240" i="1"/>
  <c r="L240" i="1" s="1"/>
  <c r="N240" i="1" s="1"/>
  <c r="H241" i="1"/>
  <c r="H242" i="1"/>
  <c r="H243" i="1"/>
  <c r="L243" i="1" s="1"/>
  <c r="N243" i="1" s="1"/>
  <c r="H244" i="1"/>
  <c r="L244" i="1" s="1"/>
  <c r="N244" i="1" s="1"/>
  <c r="H245" i="1"/>
  <c r="H246" i="1"/>
  <c r="H247" i="1"/>
  <c r="L247" i="1" s="1"/>
  <c r="N247" i="1" s="1"/>
  <c r="H248" i="1"/>
  <c r="L248" i="1" s="1"/>
  <c r="N248" i="1" s="1"/>
  <c r="H249" i="1"/>
  <c r="H250" i="1"/>
  <c r="H251" i="1"/>
  <c r="L251" i="1" s="1"/>
  <c r="N251" i="1" s="1"/>
  <c r="H252" i="1"/>
  <c r="L252" i="1" s="1"/>
  <c r="N252" i="1" s="1"/>
  <c r="H253" i="1"/>
  <c r="H254" i="1"/>
  <c r="H255" i="1"/>
  <c r="L255" i="1" s="1"/>
  <c r="N255" i="1" s="1"/>
  <c r="H256" i="1"/>
  <c r="L256" i="1" s="1"/>
  <c r="N256" i="1" s="1"/>
  <c r="H257" i="1"/>
  <c r="H258" i="1"/>
  <c r="H259" i="1"/>
  <c r="L259" i="1" s="1"/>
  <c r="N259" i="1" s="1"/>
  <c r="H260" i="1"/>
  <c r="L260" i="1" s="1"/>
  <c r="N260" i="1" s="1"/>
  <c r="H261" i="1"/>
  <c r="H262" i="1"/>
  <c r="H263" i="1"/>
  <c r="L263" i="1" s="1"/>
  <c r="N263" i="1" s="1"/>
  <c r="H264" i="1"/>
  <c r="L264" i="1" s="1"/>
  <c r="N264" i="1" s="1"/>
  <c r="H265" i="1"/>
  <c r="H266" i="1"/>
  <c r="H267" i="1"/>
  <c r="L267" i="1" s="1"/>
  <c r="N267" i="1" s="1"/>
  <c r="H268" i="1"/>
  <c r="L268" i="1" s="1"/>
  <c r="N268" i="1" s="1"/>
  <c r="H269" i="1"/>
  <c r="H270" i="1"/>
  <c r="H271" i="1"/>
  <c r="L271" i="1" s="1"/>
  <c r="N271" i="1" s="1"/>
  <c r="H272" i="1"/>
  <c r="L272" i="1" s="1"/>
  <c r="N272" i="1" s="1"/>
  <c r="H273" i="1"/>
  <c r="H274" i="1"/>
  <c r="H275" i="1"/>
  <c r="L275" i="1" s="1"/>
  <c r="N275" i="1" s="1"/>
  <c r="H276" i="1"/>
  <c r="L276" i="1" s="1"/>
  <c r="N276" i="1" s="1"/>
  <c r="H277" i="1"/>
  <c r="H278" i="1"/>
  <c r="H279" i="1"/>
  <c r="L279" i="1" s="1"/>
  <c r="N279" i="1" s="1"/>
  <c r="H280" i="1"/>
  <c r="L280" i="1" s="1"/>
  <c r="N280" i="1" s="1"/>
  <c r="H281" i="1"/>
  <c r="H282" i="1"/>
  <c r="H283" i="1"/>
  <c r="L283" i="1" s="1"/>
  <c r="N283" i="1" s="1"/>
  <c r="H284" i="1"/>
  <c r="L284" i="1" s="1"/>
  <c r="N284" i="1" s="1"/>
  <c r="H285" i="1"/>
  <c r="H286" i="1"/>
  <c r="H287" i="1"/>
  <c r="L287" i="1" s="1"/>
  <c r="N287" i="1" s="1"/>
  <c r="H288" i="1"/>
  <c r="L288" i="1" s="1"/>
  <c r="N288" i="1" s="1"/>
  <c r="H289" i="1"/>
  <c r="H290" i="1"/>
  <c r="H291" i="1"/>
  <c r="L291" i="1" s="1"/>
  <c r="N291" i="1" s="1"/>
  <c r="H292" i="1"/>
  <c r="L292" i="1" s="1"/>
  <c r="N292" i="1" s="1"/>
  <c r="H293" i="1"/>
  <c r="H294" i="1"/>
  <c r="H295" i="1"/>
  <c r="L295" i="1" s="1"/>
  <c r="N295" i="1" s="1"/>
  <c r="H296" i="1"/>
  <c r="L296" i="1" s="1"/>
  <c r="N296" i="1" s="1"/>
  <c r="H297" i="1"/>
  <c r="H298" i="1"/>
  <c r="H299" i="1"/>
  <c r="L299" i="1" s="1"/>
  <c r="N299" i="1" s="1"/>
  <c r="H300" i="1"/>
  <c r="L300" i="1" s="1"/>
  <c r="N300" i="1" s="1"/>
  <c r="H301" i="1"/>
  <c r="H302" i="1"/>
  <c r="H303" i="1"/>
  <c r="L303" i="1" s="1"/>
  <c r="N303" i="1" s="1"/>
  <c r="H304" i="1"/>
  <c r="L304" i="1" s="1"/>
  <c r="N304" i="1" s="1"/>
  <c r="H305" i="1"/>
  <c r="H306" i="1"/>
  <c r="H307" i="1"/>
  <c r="L307" i="1" s="1"/>
  <c r="N307" i="1" s="1"/>
  <c r="H308" i="1"/>
  <c r="L308" i="1" s="1"/>
  <c r="N308" i="1" s="1"/>
  <c r="H309" i="1"/>
  <c r="H310" i="1"/>
  <c r="H311" i="1"/>
  <c r="L311" i="1" s="1"/>
  <c r="N311" i="1" s="1"/>
  <c r="H312" i="1"/>
  <c r="L312" i="1" s="1"/>
  <c r="N312" i="1" s="1"/>
  <c r="H313" i="1"/>
  <c r="H314" i="1"/>
  <c r="H315" i="1"/>
  <c r="L315" i="1" s="1"/>
  <c r="N315" i="1" s="1"/>
  <c r="H316" i="1"/>
  <c r="L316" i="1" s="1"/>
  <c r="N316" i="1" s="1"/>
  <c r="H317" i="1"/>
  <c r="H318" i="1"/>
  <c r="H319" i="1"/>
  <c r="L319" i="1" s="1"/>
  <c r="N319" i="1" s="1"/>
  <c r="H320" i="1"/>
  <c r="L320" i="1" s="1"/>
  <c r="N320" i="1" s="1"/>
  <c r="H321" i="1"/>
  <c r="H322" i="1"/>
  <c r="H323" i="1"/>
  <c r="L323" i="1" s="1"/>
  <c r="N323" i="1" s="1"/>
  <c r="H324" i="1"/>
  <c r="L324" i="1" s="1"/>
  <c r="N324" i="1" s="1"/>
  <c r="H325" i="1"/>
  <c r="H326" i="1"/>
  <c r="H327" i="1"/>
  <c r="L327" i="1" s="1"/>
  <c r="N327" i="1" s="1"/>
  <c r="H328" i="1"/>
  <c r="L328" i="1" s="1"/>
  <c r="N328" i="1" s="1"/>
  <c r="H329" i="1"/>
  <c r="H330" i="1"/>
  <c r="H331" i="1"/>
  <c r="L331" i="1" s="1"/>
  <c r="N331" i="1" s="1"/>
  <c r="H332" i="1"/>
  <c r="L332" i="1" s="1"/>
  <c r="N332" i="1" s="1"/>
  <c r="H333" i="1"/>
  <c r="H334" i="1"/>
  <c r="H335" i="1"/>
  <c r="L335" i="1" s="1"/>
  <c r="N335" i="1" s="1"/>
  <c r="H336" i="1"/>
  <c r="L336" i="1" s="1"/>
  <c r="N336" i="1" s="1"/>
  <c r="H337" i="1"/>
  <c r="H338" i="1"/>
  <c r="H339" i="1"/>
  <c r="L339" i="1" s="1"/>
  <c r="N339" i="1" s="1"/>
  <c r="H340" i="1"/>
  <c r="L340" i="1" s="1"/>
  <c r="N340" i="1" s="1"/>
  <c r="H341" i="1"/>
  <c r="H342" i="1"/>
  <c r="H343" i="1"/>
  <c r="L343" i="1" s="1"/>
  <c r="N343" i="1" s="1"/>
  <c r="H344" i="1"/>
  <c r="L344" i="1" s="1"/>
  <c r="N344" i="1" s="1"/>
  <c r="H345" i="1"/>
  <c r="H346" i="1"/>
  <c r="H347" i="1"/>
  <c r="L347" i="1" s="1"/>
  <c r="N347" i="1" s="1"/>
  <c r="H348" i="1"/>
  <c r="L348" i="1" s="1"/>
  <c r="N348" i="1" s="1"/>
  <c r="H349" i="1"/>
  <c r="H350" i="1"/>
  <c r="H351" i="1"/>
  <c r="L351" i="1" s="1"/>
  <c r="N351" i="1" s="1"/>
  <c r="H352" i="1"/>
  <c r="H353" i="1"/>
  <c r="H354" i="1"/>
  <c r="L354" i="1" s="1"/>
  <c r="N354" i="1" s="1"/>
  <c r="H355" i="1"/>
  <c r="L355" i="1" s="1"/>
  <c r="N355" i="1" s="1"/>
  <c r="H356" i="1"/>
  <c r="H357" i="1"/>
  <c r="H358" i="1"/>
  <c r="L358" i="1" s="1"/>
  <c r="N358" i="1" s="1"/>
  <c r="H359" i="1"/>
  <c r="L359" i="1" s="1"/>
  <c r="N359" i="1" s="1"/>
  <c r="H360" i="1"/>
  <c r="H361" i="1"/>
  <c r="H362" i="1"/>
  <c r="L362" i="1" s="1"/>
  <c r="N362" i="1" s="1"/>
  <c r="H363" i="1"/>
  <c r="L363" i="1" s="1"/>
  <c r="N363" i="1" s="1"/>
  <c r="H364" i="1"/>
  <c r="H365" i="1"/>
  <c r="H366" i="1"/>
  <c r="L366" i="1" s="1"/>
  <c r="N366" i="1" s="1"/>
  <c r="H367" i="1"/>
  <c r="L367" i="1" s="1"/>
  <c r="N367" i="1" s="1"/>
  <c r="H368" i="1"/>
  <c r="H369" i="1"/>
  <c r="H370" i="1"/>
  <c r="L370" i="1" s="1"/>
  <c r="N370" i="1" s="1"/>
  <c r="H371" i="1"/>
  <c r="L371" i="1" s="1"/>
  <c r="N371" i="1" s="1"/>
  <c r="H372" i="1"/>
  <c r="H373" i="1"/>
  <c r="H374" i="1"/>
  <c r="L374" i="1" s="1"/>
  <c r="N374" i="1" s="1"/>
  <c r="H375" i="1"/>
  <c r="L375" i="1" s="1"/>
  <c r="N375" i="1" s="1"/>
  <c r="H376" i="1"/>
  <c r="H377" i="1"/>
  <c r="H378" i="1"/>
  <c r="L378" i="1" s="1"/>
  <c r="N378" i="1" s="1"/>
  <c r="H379" i="1"/>
  <c r="L379" i="1" s="1"/>
  <c r="N379" i="1" s="1"/>
  <c r="H380" i="1"/>
  <c r="H381" i="1"/>
  <c r="H382" i="1"/>
  <c r="L382" i="1" s="1"/>
  <c r="N382" i="1" s="1"/>
  <c r="H383" i="1"/>
  <c r="L383" i="1" s="1"/>
  <c r="N383" i="1" s="1"/>
  <c r="H384" i="1"/>
  <c r="H385" i="1"/>
  <c r="H386" i="1"/>
  <c r="L386" i="1" s="1"/>
  <c r="N386" i="1" s="1"/>
  <c r="H387" i="1"/>
  <c r="L387" i="1" s="1"/>
  <c r="N387" i="1" s="1"/>
  <c r="H388" i="1"/>
  <c r="H389" i="1"/>
  <c r="H390" i="1"/>
  <c r="L390" i="1" s="1"/>
  <c r="N390" i="1" s="1"/>
  <c r="H391" i="1"/>
  <c r="L391" i="1" s="1"/>
  <c r="N391" i="1" s="1"/>
  <c r="H392" i="1"/>
  <c r="H393" i="1"/>
  <c r="H394" i="1"/>
  <c r="L394" i="1" s="1"/>
  <c r="N394" i="1" s="1"/>
  <c r="H395" i="1"/>
  <c r="L395" i="1" s="1"/>
  <c r="N395" i="1" s="1"/>
  <c r="H396" i="1"/>
  <c r="H397" i="1"/>
  <c r="H398" i="1"/>
  <c r="L398" i="1" s="1"/>
  <c r="N398" i="1" s="1"/>
  <c r="H399" i="1"/>
  <c r="L399" i="1" s="1"/>
  <c r="N399" i="1" s="1"/>
  <c r="H400" i="1"/>
  <c r="H401" i="1"/>
  <c r="H402" i="1"/>
  <c r="L402" i="1" s="1"/>
  <c r="N402" i="1" s="1"/>
  <c r="H403" i="1"/>
  <c r="L403" i="1" s="1"/>
  <c r="N403" i="1" s="1"/>
  <c r="H404" i="1"/>
  <c r="H405" i="1"/>
  <c r="H406" i="1"/>
  <c r="L406" i="1" s="1"/>
  <c r="N406" i="1" s="1"/>
  <c r="H407" i="1"/>
  <c r="L407" i="1" s="1"/>
  <c r="N407" i="1" s="1"/>
  <c r="H408" i="1"/>
  <c r="H409" i="1"/>
  <c r="H410" i="1"/>
  <c r="L410" i="1" s="1"/>
  <c r="N410" i="1" s="1"/>
  <c r="H411" i="1"/>
  <c r="L411" i="1" s="1"/>
  <c r="N411" i="1" s="1"/>
  <c r="H412" i="1"/>
  <c r="H413" i="1"/>
  <c r="H414" i="1"/>
  <c r="L414" i="1" s="1"/>
  <c r="N414" i="1" s="1"/>
  <c r="H415" i="1"/>
  <c r="L415" i="1" s="1"/>
  <c r="N415" i="1" s="1"/>
  <c r="H416" i="1"/>
  <c r="H417" i="1"/>
  <c r="H418" i="1"/>
  <c r="L418" i="1" s="1"/>
  <c r="N418" i="1" s="1"/>
  <c r="H419" i="1"/>
  <c r="L419" i="1" s="1"/>
  <c r="N419" i="1" s="1"/>
  <c r="H420" i="1"/>
  <c r="H421" i="1"/>
  <c r="H422" i="1"/>
  <c r="L422" i="1" s="1"/>
  <c r="N422" i="1" s="1"/>
  <c r="H423" i="1"/>
  <c r="L423" i="1" s="1"/>
  <c r="N423" i="1" s="1"/>
  <c r="H424" i="1"/>
  <c r="H425" i="1"/>
  <c r="H426" i="1"/>
  <c r="L426" i="1" s="1"/>
  <c r="N426" i="1" s="1"/>
  <c r="H427" i="1"/>
  <c r="L427" i="1" s="1"/>
  <c r="N427" i="1" s="1"/>
  <c r="H428" i="1"/>
  <c r="H429" i="1"/>
  <c r="H430" i="1"/>
  <c r="L430" i="1" s="1"/>
  <c r="N430" i="1" s="1"/>
  <c r="H431" i="1"/>
  <c r="L431" i="1" s="1"/>
  <c r="N431" i="1" s="1"/>
  <c r="H432" i="1"/>
  <c r="H433" i="1"/>
  <c r="H434" i="1"/>
  <c r="L434" i="1" s="1"/>
  <c r="N434" i="1" s="1"/>
  <c r="H435" i="1"/>
  <c r="L435" i="1" s="1"/>
  <c r="N435" i="1" s="1"/>
  <c r="H436" i="1"/>
  <c r="H437" i="1"/>
  <c r="H438" i="1"/>
  <c r="L438" i="1" s="1"/>
  <c r="N438" i="1" s="1"/>
  <c r="H439" i="1"/>
  <c r="L439" i="1" s="1"/>
  <c r="N439" i="1" s="1"/>
  <c r="H440" i="1"/>
  <c r="H441" i="1"/>
  <c r="H442" i="1"/>
  <c r="L442" i="1" s="1"/>
  <c r="N442" i="1" s="1"/>
  <c r="H443" i="1"/>
  <c r="L443" i="1" s="1"/>
  <c r="N443" i="1" s="1"/>
  <c r="H444" i="1"/>
  <c r="H445" i="1"/>
  <c r="H446" i="1"/>
  <c r="L446" i="1" s="1"/>
  <c r="N446" i="1" s="1"/>
  <c r="H447" i="1"/>
  <c r="L447" i="1" s="1"/>
  <c r="N447" i="1" s="1"/>
  <c r="H448" i="1"/>
  <c r="H449" i="1"/>
  <c r="H450" i="1"/>
  <c r="L450" i="1" s="1"/>
  <c r="N450" i="1" s="1"/>
  <c r="H451" i="1"/>
  <c r="L451" i="1" s="1"/>
  <c r="N451" i="1" s="1"/>
  <c r="H452" i="1"/>
  <c r="H453" i="1"/>
  <c r="H454" i="1"/>
  <c r="L454" i="1" s="1"/>
  <c r="N454" i="1" s="1"/>
  <c r="H455" i="1"/>
  <c r="L455" i="1" s="1"/>
  <c r="N455" i="1" s="1"/>
  <c r="H456" i="1"/>
  <c r="H457" i="1"/>
  <c r="H458" i="1"/>
  <c r="L458" i="1" s="1"/>
  <c r="N458" i="1" s="1"/>
  <c r="H459" i="1"/>
  <c r="L459" i="1" s="1"/>
  <c r="N459" i="1" s="1"/>
  <c r="H460" i="1"/>
  <c r="H461" i="1"/>
  <c r="H462" i="1"/>
  <c r="L462" i="1" s="1"/>
  <c r="N462" i="1" s="1"/>
  <c r="H463" i="1"/>
  <c r="L463" i="1" s="1"/>
  <c r="N463" i="1" s="1"/>
  <c r="H464" i="1"/>
  <c r="H465" i="1"/>
  <c r="H466" i="1"/>
  <c r="L466" i="1" s="1"/>
  <c r="N466" i="1" s="1"/>
  <c r="H467" i="1"/>
  <c r="L467" i="1" s="1"/>
  <c r="N467" i="1" s="1"/>
  <c r="H468" i="1"/>
  <c r="H469" i="1"/>
  <c r="H470" i="1"/>
  <c r="L470" i="1" s="1"/>
  <c r="N470" i="1" s="1"/>
  <c r="H471" i="1"/>
  <c r="L471" i="1" s="1"/>
  <c r="N471" i="1" s="1"/>
  <c r="H472" i="1"/>
  <c r="H473" i="1"/>
  <c r="H474" i="1"/>
  <c r="L474" i="1" s="1"/>
  <c r="N474" i="1" s="1"/>
  <c r="H475" i="1"/>
  <c r="L475" i="1" s="1"/>
  <c r="N475" i="1" s="1"/>
  <c r="H476" i="1"/>
  <c r="H477" i="1"/>
  <c r="H478" i="1"/>
  <c r="L478" i="1" s="1"/>
  <c r="N478" i="1" s="1"/>
  <c r="H479" i="1"/>
  <c r="L479" i="1" s="1"/>
  <c r="N479" i="1" s="1"/>
  <c r="H480" i="1"/>
  <c r="H481" i="1"/>
  <c r="H482" i="1"/>
  <c r="L482" i="1" s="1"/>
  <c r="N482" i="1" s="1"/>
  <c r="H483" i="1"/>
  <c r="L483" i="1" s="1"/>
  <c r="N483" i="1" s="1"/>
  <c r="H484" i="1"/>
  <c r="H485" i="1"/>
  <c r="H486" i="1"/>
  <c r="L486" i="1" s="1"/>
  <c r="N486" i="1" s="1"/>
  <c r="H487" i="1"/>
  <c r="L487" i="1" s="1"/>
  <c r="N487" i="1" s="1"/>
  <c r="H488" i="1"/>
  <c r="H489" i="1"/>
  <c r="H490" i="1"/>
  <c r="L490" i="1" s="1"/>
  <c r="N490" i="1" s="1"/>
  <c r="H491" i="1"/>
  <c r="L491" i="1" s="1"/>
  <c r="N491" i="1" s="1"/>
  <c r="H492" i="1"/>
  <c r="H493" i="1"/>
  <c r="H494" i="1"/>
  <c r="L494" i="1" s="1"/>
  <c r="N494" i="1" s="1"/>
  <c r="H495" i="1"/>
  <c r="L495" i="1" s="1"/>
  <c r="N495" i="1" s="1"/>
  <c r="H496" i="1"/>
  <c r="H497" i="1"/>
  <c r="H498" i="1"/>
  <c r="L498" i="1" s="1"/>
  <c r="N498" i="1" s="1"/>
  <c r="H499" i="1"/>
  <c r="L499" i="1" s="1"/>
  <c r="N499" i="1" s="1"/>
  <c r="H500" i="1"/>
  <c r="H501" i="1"/>
  <c r="H502" i="1"/>
  <c r="L502" i="1" s="1"/>
  <c r="N502" i="1" s="1"/>
  <c r="H503" i="1"/>
  <c r="L503" i="1" s="1"/>
  <c r="N503" i="1" s="1"/>
  <c r="H504" i="1"/>
  <c r="H505" i="1"/>
  <c r="H506" i="1"/>
  <c r="L506" i="1" s="1"/>
  <c r="N506" i="1" s="1"/>
  <c r="H507" i="1"/>
  <c r="L507" i="1" s="1"/>
  <c r="N507" i="1" s="1"/>
  <c r="H508" i="1"/>
  <c r="H509" i="1"/>
  <c r="H510" i="1"/>
  <c r="L510" i="1" s="1"/>
  <c r="N510" i="1" s="1"/>
  <c r="H511" i="1"/>
  <c r="L511" i="1" s="1"/>
  <c r="N511" i="1" s="1"/>
  <c r="H512" i="1"/>
  <c r="H513" i="1"/>
  <c r="H514" i="1"/>
  <c r="L514" i="1" s="1"/>
  <c r="N514" i="1" s="1"/>
  <c r="H515" i="1"/>
  <c r="L515" i="1" s="1"/>
  <c r="N515" i="1" s="1"/>
  <c r="H516" i="1"/>
  <c r="H517" i="1"/>
  <c r="H518" i="1"/>
  <c r="L518" i="1" s="1"/>
  <c r="N518" i="1" s="1"/>
  <c r="H519" i="1"/>
  <c r="L519" i="1" s="1"/>
  <c r="N519" i="1" s="1"/>
  <c r="H520" i="1"/>
  <c r="H521" i="1"/>
  <c r="H522" i="1"/>
  <c r="L522" i="1" s="1"/>
  <c r="N522" i="1" s="1"/>
  <c r="H13" i="1"/>
  <c r="E522" i="1"/>
  <c r="M522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89" i="1"/>
  <c r="M89" i="1" s="1"/>
  <c r="E90" i="1"/>
  <c r="M90" i="1" s="1"/>
  <c r="E91" i="1"/>
  <c r="M91" i="1" s="1"/>
  <c r="E92" i="1"/>
  <c r="M92" i="1" s="1"/>
  <c r="E93" i="1"/>
  <c r="M93" i="1" s="1"/>
  <c r="E94" i="1"/>
  <c r="M94" i="1" s="1"/>
  <c r="E95" i="1"/>
  <c r="M95" i="1" s="1"/>
  <c r="E96" i="1"/>
  <c r="M96" i="1" s="1"/>
  <c r="E97" i="1"/>
  <c r="M97" i="1" s="1"/>
  <c r="E98" i="1"/>
  <c r="M98" i="1" s="1"/>
  <c r="E99" i="1"/>
  <c r="M99" i="1" s="1"/>
  <c r="E100" i="1"/>
  <c r="M100" i="1" s="1"/>
  <c r="E101" i="1"/>
  <c r="M101" i="1" s="1"/>
  <c r="E102" i="1"/>
  <c r="M102" i="1" s="1"/>
  <c r="E103" i="1"/>
  <c r="M103" i="1" s="1"/>
  <c r="E104" i="1"/>
  <c r="M104" i="1" s="1"/>
  <c r="E105" i="1"/>
  <c r="M105" i="1" s="1"/>
  <c r="E106" i="1"/>
  <c r="M106" i="1" s="1"/>
  <c r="E107" i="1"/>
  <c r="M107" i="1" s="1"/>
  <c r="E108" i="1"/>
  <c r="M108" i="1" s="1"/>
  <c r="E109" i="1"/>
  <c r="M109" i="1" s="1"/>
  <c r="E110" i="1"/>
  <c r="M110" i="1" s="1"/>
  <c r="E111" i="1"/>
  <c r="M111" i="1" s="1"/>
  <c r="E112" i="1"/>
  <c r="M112" i="1" s="1"/>
  <c r="E113" i="1"/>
  <c r="M113" i="1" s="1"/>
  <c r="E114" i="1"/>
  <c r="M114" i="1" s="1"/>
  <c r="E115" i="1"/>
  <c r="M115" i="1" s="1"/>
  <c r="E116" i="1"/>
  <c r="M116" i="1" s="1"/>
  <c r="E117" i="1"/>
  <c r="M117" i="1" s="1"/>
  <c r="E118" i="1"/>
  <c r="M118" i="1" s="1"/>
  <c r="E119" i="1"/>
  <c r="M119" i="1" s="1"/>
  <c r="E120" i="1"/>
  <c r="M120" i="1" s="1"/>
  <c r="E121" i="1"/>
  <c r="M121" i="1" s="1"/>
  <c r="E122" i="1"/>
  <c r="M122" i="1" s="1"/>
  <c r="E123" i="1"/>
  <c r="M123" i="1" s="1"/>
  <c r="E124" i="1"/>
  <c r="M124" i="1" s="1"/>
  <c r="E125" i="1"/>
  <c r="M125" i="1" s="1"/>
  <c r="E126" i="1"/>
  <c r="M126" i="1" s="1"/>
  <c r="E127" i="1"/>
  <c r="M127" i="1" s="1"/>
  <c r="E128" i="1"/>
  <c r="M128" i="1" s="1"/>
  <c r="E129" i="1"/>
  <c r="M129" i="1" s="1"/>
  <c r="E130" i="1"/>
  <c r="M130" i="1" s="1"/>
  <c r="E131" i="1"/>
  <c r="M131" i="1" s="1"/>
  <c r="E132" i="1"/>
  <c r="M132" i="1" s="1"/>
  <c r="E133" i="1"/>
  <c r="M133" i="1" s="1"/>
  <c r="E134" i="1"/>
  <c r="M134" i="1" s="1"/>
  <c r="E135" i="1"/>
  <c r="M135" i="1" s="1"/>
  <c r="E136" i="1"/>
  <c r="M136" i="1" s="1"/>
  <c r="E137" i="1"/>
  <c r="M137" i="1" s="1"/>
  <c r="E138" i="1"/>
  <c r="M138" i="1" s="1"/>
  <c r="E139" i="1"/>
  <c r="M139" i="1" s="1"/>
  <c r="E140" i="1"/>
  <c r="M140" i="1" s="1"/>
  <c r="E141" i="1"/>
  <c r="M141" i="1" s="1"/>
  <c r="E142" i="1"/>
  <c r="M142" i="1" s="1"/>
  <c r="E143" i="1"/>
  <c r="M143" i="1" s="1"/>
  <c r="E144" i="1"/>
  <c r="M144" i="1" s="1"/>
  <c r="E145" i="1"/>
  <c r="M145" i="1" s="1"/>
  <c r="E146" i="1"/>
  <c r="M146" i="1" s="1"/>
  <c r="E147" i="1"/>
  <c r="M147" i="1" s="1"/>
  <c r="E148" i="1"/>
  <c r="M148" i="1" s="1"/>
  <c r="E149" i="1"/>
  <c r="M149" i="1" s="1"/>
  <c r="E150" i="1"/>
  <c r="M150" i="1" s="1"/>
  <c r="E151" i="1"/>
  <c r="M151" i="1" s="1"/>
  <c r="E152" i="1"/>
  <c r="M152" i="1" s="1"/>
  <c r="E153" i="1"/>
  <c r="M153" i="1" s="1"/>
  <c r="E154" i="1"/>
  <c r="M154" i="1" s="1"/>
  <c r="E155" i="1"/>
  <c r="M155" i="1" s="1"/>
  <c r="E156" i="1"/>
  <c r="M156" i="1" s="1"/>
  <c r="E157" i="1"/>
  <c r="M157" i="1" s="1"/>
  <c r="E158" i="1"/>
  <c r="M158" i="1" s="1"/>
  <c r="E159" i="1"/>
  <c r="M159" i="1" s="1"/>
  <c r="E160" i="1"/>
  <c r="M160" i="1" s="1"/>
  <c r="E161" i="1"/>
  <c r="M161" i="1" s="1"/>
  <c r="E162" i="1"/>
  <c r="M162" i="1" s="1"/>
  <c r="E163" i="1"/>
  <c r="M163" i="1" s="1"/>
  <c r="E164" i="1"/>
  <c r="M164" i="1" s="1"/>
  <c r="E165" i="1"/>
  <c r="M165" i="1" s="1"/>
  <c r="E166" i="1"/>
  <c r="M166" i="1" s="1"/>
  <c r="E167" i="1"/>
  <c r="M167" i="1" s="1"/>
  <c r="E168" i="1"/>
  <c r="M168" i="1" s="1"/>
  <c r="E169" i="1"/>
  <c r="M169" i="1" s="1"/>
  <c r="E170" i="1"/>
  <c r="M170" i="1" s="1"/>
  <c r="E171" i="1"/>
  <c r="M171" i="1" s="1"/>
  <c r="E172" i="1"/>
  <c r="M172" i="1" s="1"/>
  <c r="E173" i="1"/>
  <c r="M173" i="1" s="1"/>
  <c r="E174" i="1"/>
  <c r="M174" i="1" s="1"/>
  <c r="E175" i="1"/>
  <c r="M175" i="1" s="1"/>
  <c r="E176" i="1"/>
  <c r="M176" i="1" s="1"/>
  <c r="E177" i="1"/>
  <c r="M177" i="1" s="1"/>
  <c r="E178" i="1"/>
  <c r="M178" i="1" s="1"/>
  <c r="E179" i="1"/>
  <c r="M179" i="1" s="1"/>
  <c r="E180" i="1"/>
  <c r="M180" i="1" s="1"/>
  <c r="E181" i="1"/>
  <c r="M181" i="1" s="1"/>
  <c r="E182" i="1"/>
  <c r="M182" i="1" s="1"/>
  <c r="E183" i="1"/>
  <c r="M183" i="1" s="1"/>
  <c r="E184" i="1"/>
  <c r="M184" i="1" s="1"/>
  <c r="E185" i="1"/>
  <c r="M185" i="1" s="1"/>
  <c r="E186" i="1"/>
  <c r="M186" i="1" s="1"/>
  <c r="E187" i="1"/>
  <c r="M187" i="1" s="1"/>
  <c r="E188" i="1"/>
  <c r="M188" i="1" s="1"/>
  <c r="E189" i="1"/>
  <c r="M189" i="1" s="1"/>
  <c r="E190" i="1"/>
  <c r="M190" i="1" s="1"/>
  <c r="E191" i="1"/>
  <c r="M191" i="1" s="1"/>
  <c r="E192" i="1"/>
  <c r="M192" i="1" s="1"/>
  <c r="E193" i="1"/>
  <c r="M193" i="1" s="1"/>
  <c r="E194" i="1"/>
  <c r="M194" i="1" s="1"/>
  <c r="E195" i="1"/>
  <c r="M195" i="1" s="1"/>
  <c r="E196" i="1"/>
  <c r="M196" i="1" s="1"/>
  <c r="E197" i="1"/>
  <c r="M197" i="1" s="1"/>
  <c r="E198" i="1"/>
  <c r="M198" i="1" s="1"/>
  <c r="E199" i="1"/>
  <c r="M199" i="1" s="1"/>
  <c r="E200" i="1"/>
  <c r="M200" i="1" s="1"/>
  <c r="E201" i="1"/>
  <c r="M201" i="1" s="1"/>
  <c r="E202" i="1"/>
  <c r="M202" i="1" s="1"/>
  <c r="E203" i="1"/>
  <c r="M203" i="1" s="1"/>
  <c r="E204" i="1"/>
  <c r="M204" i="1" s="1"/>
  <c r="E205" i="1"/>
  <c r="M205" i="1" s="1"/>
  <c r="E206" i="1"/>
  <c r="M206" i="1" s="1"/>
  <c r="E207" i="1"/>
  <c r="M207" i="1" s="1"/>
  <c r="E208" i="1"/>
  <c r="M208" i="1" s="1"/>
  <c r="E209" i="1"/>
  <c r="M209" i="1" s="1"/>
  <c r="E210" i="1"/>
  <c r="M210" i="1" s="1"/>
  <c r="E211" i="1"/>
  <c r="M211" i="1" s="1"/>
  <c r="E212" i="1"/>
  <c r="M212" i="1" s="1"/>
  <c r="E213" i="1"/>
  <c r="M213" i="1" s="1"/>
  <c r="E214" i="1"/>
  <c r="M214" i="1" s="1"/>
  <c r="E215" i="1"/>
  <c r="M215" i="1" s="1"/>
  <c r="E216" i="1"/>
  <c r="M216" i="1" s="1"/>
  <c r="E217" i="1"/>
  <c r="M217" i="1" s="1"/>
  <c r="E218" i="1"/>
  <c r="M218" i="1" s="1"/>
  <c r="E219" i="1"/>
  <c r="M219" i="1" s="1"/>
  <c r="E220" i="1"/>
  <c r="M220" i="1" s="1"/>
  <c r="E221" i="1"/>
  <c r="M221" i="1" s="1"/>
  <c r="E222" i="1"/>
  <c r="M222" i="1" s="1"/>
  <c r="E223" i="1"/>
  <c r="M223" i="1" s="1"/>
  <c r="E224" i="1"/>
  <c r="M224" i="1" s="1"/>
  <c r="E225" i="1"/>
  <c r="M225" i="1" s="1"/>
  <c r="E226" i="1"/>
  <c r="M226" i="1" s="1"/>
  <c r="E227" i="1"/>
  <c r="M227" i="1" s="1"/>
  <c r="E228" i="1"/>
  <c r="M228" i="1" s="1"/>
  <c r="E229" i="1"/>
  <c r="M229" i="1" s="1"/>
  <c r="E230" i="1"/>
  <c r="M230" i="1" s="1"/>
  <c r="E231" i="1"/>
  <c r="M231" i="1" s="1"/>
  <c r="E232" i="1"/>
  <c r="M232" i="1" s="1"/>
  <c r="E233" i="1"/>
  <c r="M233" i="1" s="1"/>
  <c r="E234" i="1"/>
  <c r="M234" i="1" s="1"/>
  <c r="E235" i="1"/>
  <c r="M235" i="1" s="1"/>
  <c r="E236" i="1"/>
  <c r="M236" i="1" s="1"/>
  <c r="E237" i="1"/>
  <c r="M237" i="1" s="1"/>
  <c r="E238" i="1"/>
  <c r="M238" i="1" s="1"/>
  <c r="E239" i="1"/>
  <c r="M239" i="1" s="1"/>
  <c r="E240" i="1"/>
  <c r="M240" i="1" s="1"/>
  <c r="E241" i="1"/>
  <c r="M241" i="1" s="1"/>
  <c r="E242" i="1"/>
  <c r="M242" i="1" s="1"/>
  <c r="E243" i="1"/>
  <c r="M243" i="1" s="1"/>
  <c r="E244" i="1"/>
  <c r="M244" i="1" s="1"/>
  <c r="E245" i="1"/>
  <c r="M245" i="1" s="1"/>
  <c r="E246" i="1"/>
  <c r="M246" i="1" s="1"/>
  <c r="E247" i="1"/>
  <c r="M247" i="1" s="1"/>
  <c r="E248" i="1"/>
  <c r="M248" i="1" s="1"/>
  <c r="E249" i="1"/>
  <c r="M249" i="1" s="1"/>
  <c r="E250" i="1"/>
  <c r="M250" i="1" s="1"/>
  <c r="E251" i="1"/>
  <c r="M251" i="1" s="1"/>
  <c r="E252" i="1"/>
  <c r="M252" i="1" s="1"/>
  <c r="E253" i="1"/>
  <c r="M253" i="1" s="1"/>
  <c r="E254" i="1"/>
  <c r="M254" i="1" s="1"/>
  <c r="E255" i="1"/>
  <c r="M255" i="1" s="1"/>
  <c r="E256" i="1"/>
  <c r="M256" i="1" s="1"/>
  <c r="E257" i="1"/>
  <c r="M257" i="1" s="1"/>
  <c r="E258" i="1"/>
  <c r="M258" i="1" s="1"/>
  <c r="E259" i="1"/>
  <c r="M259" i="1" s="1"/>
  <c r="E260" i="1"/>
  <c r="M260" i="1" s="1"/>
  <c r="E261" i="1"/>
  <c r="M261" i="1" s="1"/>
  <c r="E262" i="1"/>
  <c r="M262" i="1" s="1"/>
  <c r="E263" i="1"/>
  <c r="M263" i="1" s="1"/>
  <c r="E264" i="1"/>
  <c r="M264" i="1" s="1"/>
  <c r="E265" i="1"/>
  <c r="M265" i="1" s="1"/>
  <c r="E266" i="1"/>
  <c r="M266" i="1" s="1"/>
  <c r="E267" i="1"/>
  <c r="M267" i="1" s="1"/>
  <c r="E268" i="1"/>
  <c r="M268" i="1" s="1"/>
  <c r="E269" i="1"/>
  <c r="M269" i="1" s="1"/>
  <c r="E270" i="1"/>
  <c r="M270" i="1" s="1"/>
  <c r="E271" i="1"/>
  <c r="M271" i="1" s="1"/>
  <c r="E272" i="1"/>
  <c r="M272" i="1" s="1"/>
  <c r="E273" i="1"/>
  <c r="M273" i="1" s="1"/>
  <c r="E274" i="1"/>
  <c r="M274" i="1" s="1"/>
  <c r="E275" i="1"/>
  <c r="M275" i="1" s="1"/>
  <c r="E276" i="1"/>
  <c r="M276" i="1" s="1"/>
  <c r="E277" i="1"/>
  <c r="M277" i="1" s="1"/>
  <c r="E278" i="1"/>
  <c r="M278" i="1" s="1"/>
  <c r="E279" i="1"/>
  <c r="M279" i="1" s="1"/>
  <c r="E280" i="1"/>
  <c r="M280" i="1" s="1"/>
  <c r="E281" i="1"/>
  <c r="M281" i="1" s="1"/>
  <c r="E282" i="1"/>
  <c r="M282" i="1" s="1"/>
  <c r="E283" i="1"/>
  <c r="M283" i="1" s="1"/>
  <c r="E284" i="1"/>
  <c r="M284" i="1" s="1"/>
  <c r="E285" i="1"/>
  <c r="M285" i="1" s="1"/>
  <c r="E286" i="1"/>
  <c r="M286" i="1" s="1"/>
  <c r="E287" i="1"/>
  <c r="M287" i="1" s="1"/>
  <c r="E288" i="1"/>
  <c r="M288" i="1" s="1"/>
  <c r="E289" i="1"/>
  <c r="M289" i="1" s="1"/>
  <c r="E290" i="1"/>
  <c r="M290" i="1" s="1"/>
  <c r="E291" i="1"/>
  <c r="M291" i="1" s="1"/>
  <c r="E292" i="1"/>
  <c r="M292" i="1" s="1"/>
  <c r="E293" i="1"/>
  <c r="M293" i="1" s="1"/>
  <c r="E294" i="1"/>
  <c r="M294" i="1" s="1"/>
  <c r="E295" i="1"/>
  <c r="M295" i="1" s="1"/>
  <c r="E296" i="1"/>
  <c r="M296" i="1" s="1"/>
  <c r="E297" i="1"/>
  <c r="M297" i="1" s="1"/>
  <c r="E298" i="1"/>
  <c r="M298" i="1" s="1"/>
  <c r="E299" i="1"/>
  <c r="M299" i="1" s="1"/>
  <c r="E300" i="1"/>
  <c r="M300" i="1" s="1"/>
  <c r="E301" i="1"/>
  <c r="M301" i="1" s="1"/>
  <c r="E302" i="1"/>
  <c r="M302" i="1" s="1"/>
  <c r="E303" i="1"/>
  <c r="M303" i="1" s="1"/>
  <c r="E304" i="1"/>
  <c r="M304" i="1" s="1"/>
  <c r="E305" i="1"/>
  <c r="M305" i="1" s="1"/>
  <c r="E306" i="1"/>
  <c r="M306" i="1" s="1"/>
  <c r="E307" i="1"/>
  <c r="M307" i="1" s="1"/>
  <c r="E308" i="1"/>
  <c r="M308" i="1" s="1"/>
  <c r="E309" i="1"/>
  <c r="M309" i="1" s="1"/>
  <c r="E310" i="1"/>
  <c r="M310" i="1" s="1"/>
  <c r="E311" i="1"/>
  <c r="M311" i="1" s="1"/>
  <c r="E312" i="1"/>
  <c r="M312" i="1" s="1"/>
  <c r="E313" i="1"/>
  <c r="M313" i="1" s="1"/>
  <c r="E314" i="1"/>
  <c r="M314" i="1" s="1"/>
  <c r="E315" i="1"/>
  <c r="M315" i="1" s="1"/>
  <c r="E316" i="1"/>
  <c r="M316" i="1" s="1"/>
  <c r="E317" i="1"/>
  <c r="M317" i="1" s="1"/>
  <c r="E318" i="1"/>
  <c r="M318" i="1" s="1"/>
  <c r="E319" i="1"/>
  <c r="M319" i="1" s="1"/>
  <c r="E320" i="1"/>
  <c r="M320" i="1" s="1"/>
  <c r="E321" i="1"/>
  <c r="M321" i="1" s="1"/>
  <c r="E322" i="1"/>
  <c r="M322" i="1" s="1"/>
  <c r="E323" i="1"/>
  <c r="M323" i="1" s="1"/>
  <c r="E324" i="1"/>
  <c r="M324" i="1" s="1"/>
  <c r="E325" i="1"/>
  <c r="M325" i="1" s="1"/>
  <c r="E326" i="1"/>
  <c r="M326" i="1" s="1"/>
  <c r="E327" i="1"/>
  <c r="M327" i="1" s="1"/>
  <c r="E328" i="1"/>
  <c r="M328" i="1" s="1"/>
  <c r="E329" i="1"/>
  <c r="M329" i="1" s="1"/>
  <c r="E330" i="1"/>
  <c r="M330" i="1" s="1"/>
  <c r="E331" i="1"/>
  <c r="M331" i="1" s="1"/>
  <c r="E332" i="1"/>
  <c r="M332" i="1" s="1"/>
  <c r="E333" i="1"/>
  <c r="M333" i="1" s="1"/>
  <c r="E334" i="1"/>
  <c r="M334" i="1" s="1"/>
  <c r="E335" i="1"/>
  <c r="M335" i="1" s="1"/>
  <c r="E336" i="1"/>
  <c r="M336" i="1" s="1"/>
  <c r="E337" i="1"/>
  <c r="M337" i="1" s="1"/>
  <c r="E338" i="1"/>
  <c r="M338" i="1" s="1"/>
  <c r="E339" i="1"/>
  <c r="M339" i="1" s="1"/>
  <c r="E340" i="1"/>
  <c r="M340" i="1" s="1"/>
  <c r="E341" i="1"/>
  <c r="M341" i="1" s="1"/>
  <c r="E342" i="1"/>
  <c r="M342" i="1" s="1"/>
  <c r="E343" i="1"/>
  <c r="M343" i="1" s="1"/>
  <c r="E344" i="1"/>
  <c r="M344" i="1" s="1"/>
  <c r="E345" i="1"/>
  <c r="M345" i="1" s="1"/>
  <c r="E346" i="1"/>
  <c r="M346" i="1" s="1"/>
  <c r="E347" i="1"/>
  <c r="M347" i="1" s="1"/>
  <c r="E348" i="1"/>
  <c r="M348" i="1" s="1"/>
  <c r="E349" i="1"/>
  <c r="M349" i="1" s="1"/>
  <c r="E350" i="1"/>
  <c r="M350" i="1" s="1"/>
  <c r="E351" i="1"/>
  <c r="M351" i="1" s="1"/>
  <c r="E352" i="1"/>
  <c r="M352" i="1" s="1"/>
  <c r="E353" i="1"/>
  <c r="M353" i="1" s="1"/>
  <c r="E354" i="1"/>
  <c r="M354" i="1" s="1"/>
  <c r="E355" i="1"/>
  <c r="M355" i="1" s="1"/>
  <c r="E356" i="1"/>
  <c r="M356" i="1" s="1"/>
  <c r="E357" i="1"/>
  <c r="M357" i="1" s="1"/>
  <c r="E358" i="1"/>
  <c r="M358" i="1" s="1"/>
  <c r="E359" i="1"/>
  <c r="M359" i="1" s="1"/>
  <c r="E360" i="1"/>
  <c r="M360" i="1" s="1"/>
  <c r="E361" i="1"/>
  <c r="M361" i="1" s="1"/>
  <c r="E362" i="1"/>
  <c r="M362" i="1" s="1"/>
  <c r="E363" i="1"/>
  <c r="M363" i="1" s="1"/>
  <c r="E364" i="1"/>
  <c r="M364" i="1" s="1"/>
  <c r="E365" i="1"/>
  <c r="M365" i="1" s="1"/>
  <c r="E366" i="1"/>
  <c r="M366" i="1" s="1"/>
  <c r="E367" i="1"/>
  <c r="M367" i="1" s="1"/>
  <c r="E368" i="1"/>
  <c r="M368" i="1" s="1"/>
  <c r="E369" i="1"/>
  <c r="M369" i="1" s="1"/>
  <c r="E370" i="1"/>
  <c r="M370" i="1" s="1"/>
  <c r="E371" i="1"/>
  <c r="M371" i="1" s="1"/>
  <c r="E372" i="1"/>
  <c r="M372" i="1" s="1"/>
  <c r="E373" i="1"/>
  <c r="M373" i="1" s="1"/>
  <c r="E374" i="1"/>
  <c r="M374" i="1" s="1"/>
  <c r="E375" i="1"/>
  <c r="M375" i="1" s="1"/>
  <c r="E376" i="1"/>
  <c r="M376" i="1" s="1"/>
  <c r="E377" i="1"/>
  <c r="M377" i="1" s="1"/>
  <c r="E378" i="1"/>
  <c r="M378" i="1" s="1"/>
  <c r="E379" i="1"/>
  <c r="M379" i="1" s="1"/>
  <c r="E380" i="1"/>
  <c r="M380" i="1" s="1"/>
  <c r="E381" i="1"/>
  <c r="M381" i="1" s="1"/>
  <c r="E382" i="1"/>
  <c r="M382" i="1" s="1"/>
  <c r="E383" i="1"/>
  <c r="M383" i="1" s="1"/>
  <c r="E384" i="1"/>
  <c r="M384" i="1" s="1"/>
  <c r="E385" i="1"/>
  <c r="M385" i="1" s="1"/>
  <c r="E386" i="1"/>
  <c r="M386" i="1" s="1"/>
  <c r="E387" i="1"/>
  <c r="M387" i="1" s="1"/>
  <c r="E388" i="1"/>
  <c r="M388" i="1" s="1"/>
  <c r="E389" i="1"/>
  <c r="M389" i="1" s="1"/>
  <c r="E390" i="1"/>
  <c r="M390" i="1" s="1"/>
  <c r="E391" i="1"/>
  <c r="M391" i="1" s="1"/>
  <c r="E392" i="1"/>
  <c r="M392" i="1" s="1"/>
  <c r="E393" i="1"/>
  <c r="M393" i="1" s="1"/>
  <c r="E394" i="1"/>
  <c r="M394" i="1" s="1"/>
  <c r="E395" i="1"/>
  <c r="M395" i="1" s="1"/>
  <c r="E396" i="1"/>
  <c r="M396" i="1" s="1"/>
  <c r="E397" i="1"/>
  <c r="M397" i="1" s="1"/>
  <c r="E398" i="1"/>
  <c r="M398" i="1" s="1"/>
  <c r="E399" i="1"/>
  <c r="M399" i="1" s="1"/>
  <c r="E400" i="1"/>
  <c r="M400" i="1" s="1"/>
  <c r="E401" i="1"/>
  <c r="M401" i="1" s="1"/>
  <c r="E402" i="1"/>
  <c r="M402" i="1" s="1"/>
  <c r="E403" i="1"/>
  <c r="M403" i="1" s="1"/>
  <c r="E404" i="1"/>
  <c r="M404" i="1" s="1"/>
  <c r="E405" i="1"/>
  <c r="M405" i="1" s="1"/>
  <c r="E406" i="1"/>
  <c r="M406" i="1" s="1"/>
  <c r="E407" i="1"/>
  <c r="M407" i="1" s="1"/>
  <c r="E408" i="1"/>
  <c r="M408" i="1" s="1"/>
  <c r="E409" i="1"/>
  <c r="M409" i="1" s="1"/>
  <c r="E410" i="1"/>
  <c r="M410" i="1" s="1"/>
  <c r="E411" i="1"/>
  <c r="M411" i="1" s="1"/>
  <c r="E412" i="1"/>
  <c r="M412" i="1" s="1"/>
  <c r="E413" i="1"/>
  <c r="M413" i="1" s="1"/>
  <c r="E414" i="1"/>
  <c r="M414" i="1" s="1"/>
  <c r="E415" i="1"/>
  <c r="M415" i="1" s="1"/>
  <c r="E416" i="1"/>
  <c r="M416" i="1" s="1"/>
  <c r="E417" i="1"/>
  <c r="M417" i="1" s="1"/>
  <c r="E418" i="1"/>
  <c r="M418" i="1" s="1"/>
  <c r="E419" i="1"/>
  <c r="M419" i="1" s="1"/>
  <c r="E420" i="1"/>
  <c r="M420" i="1" s="1"/>
  <c r="E421" i="1"/>
  <c r="M421" i="1" s="1"/>
  <c r="E422" i="1"/>
  <c r="M422" i="1" s="1"/>
  <c r="E423" i="1"/>
  <c r="M423" i="1" s="1"/>
  <c r="E424" i="1"/>
  <c r="M424" i="1" s="1"/>
  <c r="E425" i="1"/>
  <c r="M425" i="1" s="1"/>
  <c r="E426" i="1"/>
  <c r="M426" i="1" s="1"/>
  <c r="E427" i="1"/>
  <c r="M427" i="1" s="1"/>
  <c r="E428" i="1"/>
  <c r="M428" i="1" s="1"/>
  <c r="E429" i="1"/>
  <c r="M429" i="1" s="1"/>
  <c r="E430" i="1"/>
  <c r="M430" i="1" s="1"/>
  <c r="E431" i="1"/>
  <c r="M431" i="1" s="1"/>
  <c r="E432" i="1"/>
  <c r="M432" i="1" s="1"/>
  <c r="E433" i="1"/>
  <c r="M433" i="1" s="1"/>
  <c r="E434" i="1"/>
  <c r="M434" i="1" s="1"/>
  <c r="E435" i="1"/>
  <c r="M435" i="1" s="1"/>
  <c r="E436" i="1"/>
  <c r="M436" i="1" s="1"/>
  <c r="E437" i="1"/>
  <c r="M437" i="1" s="1"/>
  <c r="E438" i="1"/>
  <c r="M438" i="1" s="1"/>
  <c r="E439" i="1"/>
  <c r="M439" i="1" s="1"/>
  <c r="E440" i="1"/>
  <c r="M440" i="1" s="1"/>
  <c r="E441" i="1"/>
  <c r="M441" i="1" s="1"/>
  <c r="E442" i="1"/>
  <c r="M442" i="1" s="1"/>
  <c r="E443" i="1"/>
  <c r="M443" i="1" s="1"/>
  <c r="E444" i="1"/>
  <c r="M444" i="1" s="1"/>
  <c r="E445" i="1"/>
  <c r="M445" i="1" s="1"/>
  <c r="E446" i="1"/>
  <c r="M446" i="1" s="1"/>
  <c r="E447" i="1"/>
  <c r="M447" i="1" s="1"/>
  <c r="E448" i="1"/>
  <c r="M448" i="1" s="1"/>
  <c r="E449" i="1"/>
  <c r="M449" i="1" s="1"/>
  <c r="E450" i="1"/>
  <c r="M450" i="1" s="1"/>
  <c r="E451" i="1"/>
  <c r="M451" i="1" s="1"/>
  <c r="E452" i="1"/>
  <c r="M452" i="1" s="1"/>
  <c r="E453" i="1"/>
  <c r="M453" i="1" s="1"/>
  <c r="E454" i="1"/>
  <c r="M454" i="1" s="1"/>
  <c r="E455" i="1"/>
  <c r="M455" i="1" s="1"/>
  <c r="E456" i="1"/>
  <c r="M456" i="1" s="1"/>
  <c r="E457" i="1"/>
  <c r="M457" i="1" s="1"/>
  <c r="E458" i="1"/>
  <c r="M458" i="1" s="1"/>
  <c r="E459" i="1"/>
  <c r="M459" i="1" s="1"/>
  <c r="E460" i="1"/>
  <c r="M460" i="1" s="1"/>
  <c r="E461" i="1"/>
  <c r="M461" i="1" s="1"/>
  <c r="E462" i="1"/>
  <c r="M462" i="1" s="1"/>
  <c r="E463" i="1"/>
  <c r="M463" i="1" s="1"/>
  <c r="E464" i="1"/>
  <c r="M464" i="1" s="1"/>
  <c r="E465" i="1"/>
  <c r="M465" i="1" s="1"/>
  <c r="E466" i="1"/>
  <c r="M466" i="1" s="1"/>
  <c r="E467" i="1"/>
  <c r="M467" i="1" s="1"/>
  <c r="E468" i="1"/>
  <c r="M468" i="1" s="1"/>
  <c r="E469" i="1"/>
  <c r="M469" i="1" s="1"/>
  <c r="E470" i="1"/>
  <c r="M470" i="1" s="1"/>
  <c r="E471" i="1"/>
  <c r="M471" i="1" s="1"/>
  <c r="E472" i="1"/>
  <c r="M472" i="1" s="1"/>
  <c r="E473" i="1"/>
  <c r="M473" i="1" s="1"/>
  <c r="E474" i="1"/>
  <c r="M474" i="1" s="1"/>
  <c r="E475" i="1"/>
  <c r="M475" i="1" s="1"/>
  <c r="E476" i="1"/>
  <c r="M476" i="1" s="1"/>
  <c r="E477" i="1"/>
  <c r="M477" i="1" s="1"/>
  <c r="E478" i="1"/>
  <c r="M478" i="1" s="1"/>
  <c r="E479" i="1"/>
  <c r="M479" i="1" s="1"/>
  <c r="E480" i="1"/>
  <c r="M480" i="1" s="1"/>
  <c r="E481" i="1"/>
  <c r="M481" i="1" s="1"/>
  <c r="E482" i="1"/>
  <c r="M482" i="1" s="1"/>
  <c r="E483" i="1"/>
  <c r="M483" i="1" s="1"/>
  <c r="E484" i="1"/>
  <c r="M484" i="1" s="1"/>
  <c r="E485" i="1"/>
  <c r="M485" i="1" s="1"/>
  <c r="E486" i="1"/>
  <c r="M486" i="1" s="1"/>
  <c r="E487" i="1"/>
  <c r="M487" i="1" s="1"/>
  <c r="E488" i="1"/>
  <c r="M488" i="1" s="1"/>
  <c r="E489" i="1"/>
  <c r="M489" i="1" s="1"/>
  <c r="E490" i="1"/>
  <c r="M490" i="1" s="1"/>
  <c r="E491" i="1"/>
  <c r="M491" i="1" s="1"/>
  <c r="E492" i="1"/>
  <c r="M492" i="1" s="1"/>
  <c r="E493" i="1"/>
  <c r="M493" i="1" s="1"/>
  <c r="E494" i="1"/>
  <c r="M494" i="1" s="1"/>
  <c r="E495" i="1"/>
  <c r="M495" i="1" s="1"/>
  <c r="E496" i="1"/>
  <c r="M496" i="1" s="1"/>
  <c r="E497" i="1"/>
  <c r="M497" i="1" s="1"/>
  <c r="E498" i="1"/>
  <c r="M498" i="1" s="1"/>
  <c r="E499" i="1"/>
  <c r="M499" i="1" s="1"/>
  <c r="E500" i="1"/>
  <c r="M500" i="1" s="1"/>
  <c r="E501" i="1"/>
  <c r="M501" i="1" s="1"/>
  <c r="E502" i="1"/>
  <c r="M502" i="1" s="1"/>
  <c r="E503" i="1"/>
  <c r="M503" i="1" s="1"/>
  <c r="E504" i="1"/>
  <c r="M504" i="1" s="1"/>
  <c r="E505" i="1"/>
  <c r="M505" i="1" s="1"/>
  <c r="E506" i="1"/>
  <c r="M506" i="1" s="1"/>
  <c r="E507" i="1"/>
  <c r="M507" i="1" s="1"/>
  <c r="E508" i="1"/>
  <c r="M508" i="1" s="1"/>
  <c r="E509" i="1"/>
  <c r="M509" i="1" s="1"/>
  <c r="E510" i="1"/>
  <c r="M510" i="1" s="1"/>
  <c r="E511" i="1"/>
  <c r="M511" i="1" s="1"/>
  <c r="E512" i="1"/>
  <c r="M512" i="1" s="1"/>
  <c r="E513" i="1"/>
  <c r="M513" i="1" s="1"/>
  <c r="E514" i="1"/>
  <c r="M514" i="1" s="1"/>
  <c r="E515" i="1"/>
  <c r="M515" i="1" s="1"/>
  <c r="E516" i="1"/>
  <c r="M516" i="1" s="1"/>
  <c r="E517" i="1"/>
  <c r="M517" i="1" s="1"/>
  <c r="E518" i="1"/>
  <c r="M518" i="1" s="1"/>
  <c r="E519" i="1"/>
  <c r="M519" i="1" s="1"/>
  <c r="E520" i="1"/>
  <c r="M520" i="1" s="1"/>
  <c r="E521" i="1"/>
  <c r="M521" i="1" s="1"/>
  <c r="E13" i="1"/>
  <c r="M13" i="1" s="1"/>
  <c r="L517" i="1" l="1"/>
  <c r="N517" i="1" s="1"/>
  <c r="L505" i="1"/>
  <c r="N505" i="1" s="1"/>
  <c r="L493" i="1"/>
  <c r="N493" i="1" s="1"/>
  <c r="L481" i="1"/>
  <c r="N481" i="1" s="1"/>
  <c r="L469" i="1"/>
  <c r="N469" i="1" s="1"/>
  <c r="L457" i="1"/>
  <c r="N457" i="1" s="1"/>
  <c r="L445" i="1"/>
  <c r="N445" i="1" s="1"/>
  <c r="L433" i="1"/>
  <c r="N433" i="1" s="1"/>
  <c r="L421" i="1"/>
  <c r="N421" i="1" s="1"/>
  <c r="L409" i="1"/>
  <c r="N409" i="1" s="1"/>
  <c r="L397" i="1"/>
  <c r="N397" i="1" s="1"/>
  <c r="L385" i="1"/>
  <c r="N385" i="1" s="1"/>
  <c r="L373" i="1"/>
  <c r="N373" i="1" s="1"/>
  <c r="L361" i="1"/>
  <c r="N361" i="1" s="1"/>
  <c r="L341" i="1"/>
  <c r="N341" i="1" s="1"/>
  <c r="L329" i="1"/>
  <c r="N329" i="1" s="1"/>
  <c r="L317" i="1"/>
  <c r="N317" i="1" s="1"/>
  <c r="L305" i="1"/>
  <c r="N305" i="1" s="1"/>
  <c r="L293" i="1"/>
  <c r="N293" i="1" s="1"/>
  <c r="L281" i="1"/>
  <c r="N281" i="1" s="1"/>
  <c r="L269" i="1"/>
  <c r="N269" i="1" s="1"/>
  <c r="L257" i="1"/>
  <c r="N257" i="1" s="1"/>
  <c r="L245" i="1"/>
  <c r="N245" i="1" s="1"/>
  <c r="L233" i="1"/>
  <c r="N233" i="1" s="1"/>
  <c r="L221" i="1"/>
  <c r="N221" i="1" s="1"/>
  <c r="L205" i="1"/>
  <c r="N205" i="1" s="1"/>
  <c r="L193" i="1"/>
  <c r="N193" i="1" s="1"/>
  <c r="L181" i="1"/>
  <c r="N181" i="1" s="1"/>
  <c r="L169" i="1"/>
  <c r="N169" i="1" s="1"/>
  <c r="L157" i="1"/>
  <c r="N157" i="1" s="1"/>
  <c r="L145" i="1"/>
  <c r="N145" i="1" s="1"/>
  <c r="L133" i="1"/>
  <c r="N133" i="1" s="1"/>
  <c r="L121" i="1"/>
  <c r="N121" i="1" s="1"/>
  <c r="L109" i="1"/>
  <c r="N109" i="1" s="1"/>
  <c r="L97" i="1"/>
  <c r="N97" i="1" s="1"/>
  <c r="L85" i="1"/>
  <c r="N85" i="1" s="1"/>
  <c r="L73" i="1"/>
  <c r="N73" i="1" s="1"/>
  <c r="L61" i="1"/>
  <c r="N61" i="1" s="1"/>
  <c r="L49" i="1"/>
  <c r="N49" i="1" s="1"/>
  <c r="L37" i="1"/>
  <c r="N37" i="1" s="1"/>
  <c r="L25" i="1"/>
  <c r="N25" i="1" s="1"/>
  <c r="L520" i="1"/>
  <c r="N520" i="1" s="1"/>
  <c r="L516" i="1"/>
  <c r="N516" i="1" s="1"/>
  <c r="L512" i="1"/>
  <c r="N512" i="1" s="1"/>
  <c r="L508" i="1"/>
  <c r="N508" i="1" s="1"/>
  <c r="L504" i="1"/>
  <c r="N504" i="1" s="1"/>
  <c r="L500" i="1"/>
  <c r="N500" i="1" s="1"/>
  <c r="L496" i="1"/>
  <c r="N496" i="1" s="1"/>
  <c r="L492" i="1"/>
  <c r="N492" i="1" s="1"/>
  <c r="L488" i="1"/>
  <c r="N488" i="1" s="1"/>
  <c r="L484" i="1"/>
  <c r="N484" i="1" s="1"/>
  <c r="L480" i="1"/>
  <c r="N480" i="1" s="1"/>
  <c r="L476" i="1"/>
  <c r="N476" i="1" s="1"/>
  <c r="L472" i="1"/>
  <c r="N472" i="1" s="1"/>
  <c r="L468" i="1"/>
  <c r="N468" i="1" s="1"/>
  <c r="L464" i="1"/>
  <c r="N464" i="1" s="1"/>
  <c r="L460" i="1"/>
  <c r="N460" i="1" s="1"/>
  <c r="L456" i="1"/>
  <c r="N456" i="1" s="1"/>
  <c r="L452" i="1"/>
  <c r="N452" i="1" s="1"/>
  <c r="L448" i="1"/>
  <c r="N448" i="1" s="1"/>
  <c r="L444" i="1"/>
  <c r="N444" i="1" s="1"/>
  <c r="L440" i="1"/>
  <c r="N440" i="1" s="1"/>
  <c r="L436" i="1"/>
  <c r="N436" i="1" s="1"/>
  <c r="L432" i="1"/>
  <c r="N432" i="1" s="1"/>
  <c r="L428" i="1"/>
  <c r="N428" i="1" s="1"/>
  <c r="L424" i="1"/>
  <c r="N424" i="1" s="1"/>
  <c r="L420" i="1"/>
  <c r="N420" i="1" s="1"/>
  <c r="L416" i="1"/>
  <c r="N416" i="1" s="1"/>
  <c r="L412" i="1"/>
  <c r="N412" i="1" s="1"/>
  <c r="L408" i="1"/>
  <c r="N408" i="1" s="1"/>
  <c r="L404" i="1"/>
  <c r="N404" i="1" s="1"/>
  <c r="L400" i="1"/>
  <c r="N400" i="1" s="1"/>
  <c r="L396" i="1"/>
  <c r="N396" i="1" s="1"/>
  <c r="L392" i="1"/>
  <c r="N392" i="1" s="1"/>
  <c r="L388" i="1"/>
  <c r="N388" i="1" s="1"/>
  <c r="L384" i="1"/>
  <c r="N384" i="1" s="1"/>
  <c r="L380" i="1"/>
  <c r="N380" i="1" s="1"/>
  <c r="L376" i="1"/>
  <c r="N376" i="1" s="1"/>
  <c r="L372" i="1"/>
  <c r="N372" i="1" s="1"/>
  <c r="L368" i="1"/>
  <c r="N368" i="1" s="1"/>
  <c r="L364" i="1"/>
  <c r="N364" i="1" s="1"/>
  <c r="L360" i="1"/>
  <c r="N360" i="1" s="1"/>
  <c r="L356" i="1"/>
  <c r="N356" i="1" s="1"/>
  <c r="L352" i="1"/>
  <c r="N352" i="1" s="1"/>
  <c r="L521" i="1"/>
  <c r="N521" i="1" s="1"/>
  <c r="L509" i="1"/>
  <c r="N509" i="1" s="1"/>
  <c r="L497" i="1"/>
  <c r="N497" i="1" s="1"/>
  <c r="L489" i="1"/>
  <c r="N489" i="1" s="1"/>
  <c r="L473" i="1"/>
  <c r="N473" i="1" s="1"/>
  <c r="L461" i="1"/>
  <c r="N461" i="1" s="1"/>
  <c r="L449" i="1"/>
  <c r="N449" i="1" s="1"/>
  <c r="L441" i="1"/>
  <c r="N441" i="1" s="1"/>
  <c r="L429" i="1"/>
  <c r="N429" i="1" s="1"/>
  <c r="L417" i="1"/>
  <c r="N417" i="1" s="1"/>
  <c r="L405" i="1"/>
  <c r="N405" i="1" s="1"/>
  <c r="L393" i="1"/>
  <c r="N393" i="1" s="1"/>
  <c r="L381" i="1"/>
  <c r="N381" i="1" s="1"/>
  <c r="L369" i="1"/>
  <c r="N369" i="1" s="1"/>
  <c r="L353" i="1"/>
  <c r="N353" i="1" s="1"/>
  <c r="L349" i="1"/>
  <c r="N349" i="1" s="1"/>
  <c r="L337" i="1"/>
  <c r="N337" i="1" s="1"/>
  <c r="L325" i="1"/>
  <c r="N325" i="1" s="1"/>
  <c r="L313" i="1"/>
  <c r="N313" i="1" s="1"/>
  <c r="L301" i="1"/>
  <c r="N301" i="1" s="1"/>
  <c r="L289" i="1"/>
  <c r="N289" i="1" s="1"/>
  <c r="L273" i="1"/>
  <c r="N273" i="1"/>
  <c r="L261" i="1"/>
  <c r="N261" i="1" s="1"/>
  <c r="L249" i="1"/>
  <c r="N249" i="1" s="1"/>
  <c r="L237" i="1"/>
  <c r="N237" i="1" s="1"/>
  <c r="L229" i="1"/>
  <c r="N229" i="1" s="1"/>
  <c r="L217" i="1"/>
  <c r="N217" i="1" s="1"/>
  <c r="L209" i="1"/>
  <c r="N209" i="1" s="1"/>
  <c r="L197" i="1"/>
  <c r="N197" i="1" s="1"/>
  <c r="L185" i="1"/>
  <c r="N185" i="1" s="1"/>
  <c r="L173" i="1"/>
  <c r="N173" i="1" s="1"/>
  <c r="L161" i="1"/>
  <c r="N161" i="1" s="1"/>
  <c r="L149" i="1"/>
  <c r="N149" i="1" s="1"/>
  <c r="L141" i="1"/>
  <c r="N141" i="1" s="1"/>
  <c r="L129" i="1"/>
  <c r="N129" i="1" s="1"/>
  <c r="L117" i="1"/>
  <c r="N117" i="1" s="1"/>
  <c r="L105" i="1"/>
  <c r="N105" i="1" s="1"/>
  <c r="L89" i="1"/>
  <c r="N89" i="1" s="1"/>
  <c r="L77" i="1"/>
  <c r="N77" i="1" s="1"/>
  <c r="L65" i="1"/>
  <c r="N65" i="1" s="1"/>
  <c r="L57" i="1"/>
  <c r="N57" i="1" s="1"/>
  <c r="L41" i="1"/>
  <c r="N41" i="1" s="1"/>
  <c r="L29" i="1"/>
  <c r="N29" i="1" s="1"/>
  <c r="L17" i="1"/>
  <c r="N17" i="1" s="1"/>
  <c r="L513" i="1"/>
  <c r="N513" i="1" s="1"/>
  <c r="L501" i="1"/>
  <c r="N501" i="1" s="1"/>
  <c r="L485" i="1"/>
  <c r="N485" i="1" s="1"/>
  <c r="L477" i="1"/>
  <c r="N477" i="1" s="1"/>
  <c r="L465" i="1"/>
  <c r="N465" i="1" s="1"/>
  <c r="L453" i="1"/>
  <c r="N453" i="1" s="1"/>
  <c r="L437" i="1"/>
  <c r="N437" i="1" s="1"/>
  <c r="L425" i="1"/>
  <c r="N425" i="1" s="1"/>
  <c r="L413" i="1"/>
  <c r="N413" i="1" s="1"/>
  <c r="L401" i="1"/>
  <c r="N401" i="1" s="1"/>
  <c r="L389" i="1"/>
  <c r="N389" i="1" s="1"/>
  <c r="L377" i="1"/>
  <c r="N377" i="1" s="1"/>
  <c r="L365" i="1"/>
  <c r="N365" i="1"/>
  <c r="L357" i="1"/>
  <c r="N357" i="1" s="1"/>
  <c r="L345" i="1"/>
  <c r="N345" i="1" s="1"/>
  <c r="L333" i="1"/>
  <c r="N333" i="1" s="1"/>
  <c r="L321" i="1"/>
  <c r="N321" i="1" s="1"/>
  <c r="L309" i="1"/>
  <c r="N309" i="1" s="1"/>
  <c r="L297" i="1"/>
  <c r="N297" i="1" s="1"/>
  <c r="L285" i="1"/>
  <c r="N285" i="1" s="1"/>
  <c r="L277" i="1"/>
  <c r="N277" i="1" s="1"/>
  <c r="L265" i="1"/>
  <c r="N265" i="1" s="1"/>
  <c r="L253" i="1"/>
  <c r="N253" i="1" s="1"/>
  <c r="L241" i="1"/>
  <c r="N241" i="1" s="1"/>
  <c r="L225" i="1"/>
  <c r="N225" i="1" s="1"/>
  <c r="L213" i="1"/>
  <c r="N213" i="1" s="1"/>
  <c r="L201" i="1"/>
  <c r="N201" i="1" s="1"/>
  <c r="L189" i="1"/>
  <c r="N189" i="1" s="1"/>
  <c r="L177" i="1"/>
  <c r="N177" i="1" s="1"/>
  <c r="L165" i="1"/>
  <c r="N165" i="1" s="1"/>
  <c r="L153" i="1"/>
  <c r="N153" i="1" s="1"/>
  <c r="L137" i="1"/>
  <c r="N137" i="1" s="1"/>
  <c r="L125" i="1"/>
  <c r="N125" i="1" s="1"/>
  <c r="L113" i="1"/>
  <c r="N113" i="1" s="1"/>
  <c r="L101" i="1"/>
  <c r="N101" i="1" s="1"/>
  <c r="L93" i="1"/>
  <c r="N93" i="1" s="1"/>
  <c r="L81" i="1"/>
  <c r="N81" i="1" s="1"/>
  <c r="L69" i="1"/>
  <c r="N69" i="1" s="1"/>
  <c r="L53" i="1"/>
  <c r="N53" i="1" s="1"/>
  <c r="L45" i="1"/>
  <c r="N45" i="1" s="1"/>
  <c r="L33" i="1"/>
  <c r="N33" i="1" s="1"/>
  <c r="L21" i="1"/>
  <c r="N21" i="1" s="1"/>
  <c r="L13" i="1"/>
  <c r="N13" i="1" s="1"/>
  <c r="L350" i="1"/>
  <c r="N350" i="1" s="1"/>
  <c r="L346" i="1"/>
  <c r="N346" i="1" s="1"/>
  <c r="L342" i="1"/>
  <c r="N342" i="1" s="1"/>
  <c r="L338" i="1"/>
  <c r="N338" i="1" s="1"/>
  <c r="L334" i="1"/>
  <c r="N334" i="1" s="1"/>
  <c r="L330" i="1"/>
  <c r="N330" i="1" s="1"/>
  <c r="L326" i="1"/>
  <c r="N326" i="1" s="1"/>
  <c r="L322" i="1"/>
  <c r="N322" i="1" s="1"/>
  <c r="L318" i="1"/>
  <c r="N318" i="1" s="1"/>
  <c r="L314" i="1"/>
  <c r="N314" i="1" s="1"/>
  <c r="L310" i="1"/>
  <c r="N310" i="1" s="1"/>
  <c r="L306" i="1"/>
  <c r="N306" i="1" s="1"/>
  <c r="L302" i="1"/>
  <c r="N302" i="1" s="1"/>
  <c r="L298" i="1"/>
  <c r="N298" i="1" s="1"/>
  <c r="L294" i="1"/>
  <c r="N294" i="1" s="1"/>
  <c r="L290" i="1"/>
  <c r="N290" i="1" s="1"/>
  <c r="L286" i="1"/>
  <c r="N286" i="1" s="1"/>
  <c r="L282" i="1"/>
  <c r="N282" i="1" s="1"/>
  <c r="L278" i="1"/>
  <c r="N278" i="1" s="1"/>
  <c r="L274" i="1"/>
  <c r="N274" i="1" s="1"/>
  <c r="L270" i="1"/>
  <c r="N270" i="1" s="1"/>
  <c r="L266" i="1"/>
  <c r="N266" i="1" s="1"/>
  <c r="L262" i="1"/>
  <c r="N262" i="1" s="1"/>
  <c r="L258" i="1"/>
  <c r="N258" i="1" s="1"/>
  <c r="L254" i="1"/>
  <c r="N254" i="1" s="1"/>
  <c r="L250" i="1"/>
  <c r="N250" i="1" s="1"/>
  <c r="L246" i="1"/>
  <c r="N246" i="1" s="1"/>
  <c r="L242" i="1"/>
  <c r="N242" i="1" s="1"/>
  <c r="L238" i="1"/>
  <c r="N238" i="1" s="1"/>
  <c r="L234" i="1"/>
  <c r="N234" i="1" s="1"/>
  <c r="L230" i="1"/>
  <c r="N230" i="1" s="1"/>
  <c r="L226" i="1"/>
  <c r="N226" i="1" s="1"/>
  <c r="L222" i="1"/>
  <c r="N222" i="1" s="1"/>
  <c r="L218" i="1"/>
  <c r="N218" i="1" s="1"/>
  <c r="L214" i="1"/>
  <c r="N214" i="1" s="1"/>
  <c r="L210" i="1"/>
  <c r="N210" i="1" s="1"/>
  <c r="L206" i="1"/>
  <c r="N206" i="1" s="1"/>
  <c r="L202" i="1"/>
  <c r="N202" i="1" s="1"/>
  <c r="L198" i="1"/>
  <c r="N198" i="1" s="1"/>
  <c r="L194" i="1"/>
  <c r="N194" i="1" s="1"/>
  <c r="L190" i="1"/>
  <c r="N190" i="1" s="1"/>
  <c r="L186" i="1"/>
  <c r="N186" i="1" s="1"/>
  <c r="L182" i="1"/>
  <c r="N182" i="1" s="1"/>
  <c r="L178" i="1"/>
  <c r="N178" i="1" s="1"/>
  <c r="L174" i="1"/>
  <c r="N174" i="1" s="1"/>
  <c r="L170" i="1"/>
  <c r="N170" i="1" s="1"/>
  <c r="L166" i="1"/>
  <c r="N166" i="1" s="1"/>
  <c r="L162" i="1"/>
  <c r="N162" i="1" s="1"/>
  <c r="L158" i="1"/>
  <c r="N158" i="1" s="1"/>
  <c r="L154" i="1"/>
  <c r="N154" i="1" s="1"/>
  <c r="L150" i="1"/>
  <c r="N150" i="1" s="1"/>
  <c r="L146" i="1"/>
  <c r="N146" i="1" s="1"/>
  <c r="L142" i="1"/>
  <c r="N142" i="1" s="1"/>
  <c r="L138" i="1"/>
  <c r="N138" i="1" s="1"/>
  <c r="L134" i="1"/>
  <c r="N134" i="1" s="1"/>
  <c r="L130" i="1"/>
  <c r="N130" i="1" s="1"/>
  <c r="L126" i="1"/>
  <c r="N126" i="1" s="1"/>
  <c r="L122" i="1"/>
  <c r="N122" i="1" s="1"/>
  <c r="L118" i="1"/>
  <c r="N118" i="1" s="1"/>
  <c r="L114" i="1"/>
  <c r="N114" i="1" s="1"/>
  <c r="L110" i="1"/>
  <c r="N110" i="1" s="1"/>
  <c r="L106" i="1"/>
  <c r="N106" i="1" s="1"/>
  <c r="L102" i="1"/>
  <c r="N102" i="1" s="1"/>
  <c r="L98" i="1"/>
  <c r="N98" i="1" s="1"/>
  <c r="L94" i="1"/>
  <c r="N94" i="1" s="1"/>
  <c r="L90" i="1"/>
  <c r="N90" i="1" s="1"/>
  <c r="L86" i="1"/>
  <c r="N86" i="1" s="1"/>
  <c r="L82" i="1"/>
  <c r="N82" i="1" s="1"/>
  <c r="L78" i="1"/>
  <c r="N78" i="1" s="1"/>
  <c r="L74" i="1"/>
  <c r="N74" i="1" s="1"/>
  <c r="L70" i="1"/>
  <c r="N70" i="1" s="1"/>
  <c r="L66" i="1"/>
  <c r="N66" i="1" s="1"/>
  <c r="L62" i="1"/>
  <c r="N62" i="1" s="1"/>
  <c r="L58" i="1"/>
  <c r="N58" i="1" s="1"/>
  <c r="L54" i="1"/>
  <c r="N54" i="1" s="1"/>
  <c r="L50" i="1"/>
  <c r="N50" i="1" s="1"/>
  <c r="L46" i="1"/>
  <c r="N46" i="1" s="1"/>
  <c r="L42" i="1"/>
  <c r="N42" i="1" s="1"/>
  <c r="L38" i="1"/>
  <c r="N38" i="1" s="1"/>
  <c r="L34" i="1"/>
  <c r="N34" i="1" s="1"/>
  <c r="L30" i="1"/>
  <c r="N30" i="1" s="1"/>
  <c r="L26" i="1"/>
  <c r="N26" i="1" s="1"/>
  <c r="L22" i="1"/>
  <c r="N22" i="1" s="1"/>
  <c r="L18" i="1"/>
  <c r="N18" i="1" s="1"/>
  <c r="L14" i="1"/>
  <c r="N14" i="1" s="1"/>
</calcChain>
</file>

<file path=xl/sharedStrings.xml><?xml version="1.0" encoding="utf-8"?>
<sst xmlns="http://schemas.openxmlformats.org/spreadsheetml/2006/main" count="2838" uniqueCount="1754">
  <si>
    <t>very large, elongated galaxy in Sculptor group</t>
  </si>
  <si>
    <t>scattered cluster with several bright stars</t>
  </si>
  <si>
    <t>Aur</t>
  </si>
  <si>
    <t>rich with several double stars and chains</t>
  </si>
  <si>
    <t>3.6x2.1</t>
  </si>
  <si>
    <t>fairly small but prominent core</t>
  </si>
  <si>
    <t>7.4x6.5</t>
  </si>
  <si>
    <t>large diffuse halo with bright core</t>
  </si>
  <si>
    <t>Tr 3</t>
  </si>
  <si>
    <t>several 9th-mag *s in a circular cluster</t>
  </si>
  <si>
    <t>Hor</t>
  </si>
  <si>
    <t>moderately bright globular</t>
  </si>
  <si>
    <t>very rich in faint stars</t>
  </si>
  <si>
    <t>Stock 23</t>
  </si>
  <si>
    <t>fairly rich in faint *s, mag 10/11 double on N side</t>
  </si>
  <si>
    <t>mag 11.5 central star surrounded by round disc</t>
  </si>
  <si>
    <t>very large, fairly uniform in magnitudes</t>
  </si>
  <si>
    <t>GX-P</t>
  </si>
  <si>
    <t>4.5x1.8</t>
  </si>
  <si>
    <t>unusual distorted spiral</t>
  </si>
  <si>
    <t>GX-E1</t>
  </si>
  <si>
    <t>2.8x2.8</t>
  </si>
  <si>
    <t>bright elliptical in a large group</t>
  </si>
  <si>
    <t>GX-E4</t>
  </si>
  <si>
    <t>4.2x2.3</t>
  </si>
  <si>
    <t>bright elliptical with faint companion</t>
  </si>
  <si>
    <t>M103</t>
  </si>
  <si>
    <t>small but distinctive wedge-shaped cluster</t>
  </si>
  <si>
    <t>GX-Sc</t>
  </si>
  <si>
    <t>70.8x41.7</t>
  </si>
  <si>
    <t>Tri</t>
  </si>
  <si>
    <t>striking edge-on galaxy</t>
  </si>
  <si>
    <t>GX-SBab</t>
  </si>
  <si>
    <t>5.2x2.8</t>
  </si>
  <si>
    <t>bright oval at north side of Fornax cluster</t>
  </si>
  <si>
    <t>large, scattered group - use low power</t>
  </si>
  <si>
    <t>385"</t>
  </si>
  <si>
    <t>impressive, very large planetary</t>
  </si>
  <si>
    <t>excellent rich, compact cluster</t>
  </si>
  <si>
    <t>bright cluster in cruciform shape</t>
  </si>
  <si>
    <t>compact, striking nebulosity involving several stars</t>
  </si>
  <si>
    <t>SNR</t>
  </si>
  <si>
    <t>triangular cluster w/10th mag &amp; fainter *'s</t>
  </si>
  <si>
    <t>GX-Sbc</t>
  </si>
  <si>
    <t>8.5x2.0</t>
  </si>
  <si>
    <t>large edge-on with bright core</t>
  </si>
  <si>
    <t>GX-dE0</t>
  </si>
  <si>
    <t>11.7x10.0</t>
  </si>
  <si>
    <t>satellite system of M31, pair with NGC 147</t>
  </si>
  <si>
    <t>M110</t>
  </si>
  <si>
    <t>GX-E6</t>
  </si>
  <si>
    <t>21.9x11.0</t>
  </si>
  <si>
    <t>And</t>
  </si>
  <si>
    <t>large companion of M31</t>
  </si>
  <si>
    <t>rich in faint stars</t>
  </si>
  <si>
    <t>rich cluster with several doubles</t>
  </si>
  <si>
    <t>GX-SBc</t>
  </si>
  <si>
    <t>bright elliptical located 7' NW of Beta Andromedae</t>
  </si>
  <si>
    <t>rich and compact - distinctive group</t>
  </si>
  <si>
    <t>beautiful bird-shaped cluster including mag 5 star</t>
  </si>
  <si>
    <t>5.2x3.9</t>
  </si>
  <si>
    <t>Psc</t>
  </si>
  <si>
    <t>brightest in a group</t>
  </si>
  <si>
    <t>10.5x5.9</t>
  </si>
  <si>
    <t>large, elongated spiral - look for bar</t>
  </si>
  <si>
    <t>GX-SBa</t>
  </si>
  <si>
    <t>4.7x4.1</t>
  </si>
  <si>
    <t>unusually bright core</t>
  </si>
  <si>
    <t>large cluster in two subgroups</t>
  </si>
  <si>
    <t>5.2x2.6</t>
  </si>
  <si>
    <t>Col</t>
  </si>
  <si>
    <t>moderately bright spiral in rich starfield</t>
  </si>
  <si>
    <t>8x5</t>
  </si>
  <si>
    <t>Ori</t>
  </si>
  <si>
    <t>unusually bright, pretty neb w/three embedded *s</t>
  </si>
  <si>
    <t>6.5x3.9</t>
  </si>
  <si>
    <t>very elongated, pleasing spiral</t>
  </si>
  <si>
    <t>arranged in 2 rows, includes a pretty double</t>
  </si>
  <si>
    <t>Cam</t>
  </si>
  <si>
    <t>large, loose cluster - good in binoc's</t>
  </si>
  <si>
    <t>9.8x8.1</t>
  </si>
  <si>
    <t>prominent round galaxy</t>
  </si>
  <si>
    <t>6.2x4.1</t>
  </si>
  <si>
    <t>classic barred spiral but low surface brightness</t>
  </si>
  <si>
    <t>2.2x1.7</t>
  </si>
  <si>
    <t>brightest in rich Perseus Galaxy Cluster</t>
  </si>
  <si>
    <t>GX-S0p</t>
  </si>
  <si>
    <t>12.0x8.5</t>
  </si>
  <si>
    <t>Fornax A - bright with intense core at edge of Fornax cluster</t>
  </si>
  <si>
    <t>GX-E7</t>
  </si>
  <si>
    <t>4.7x1.4</t>
  </si>
  <si>
    <t>60x30</t>
  </si>
  <si>
    <t>Christmas Tree Cluster - bright, very large scattered group with faint neb'y</t>
  </si>
  <si>
    <t>faint but rich group</t>
  </si>
  <si>
    <t>CMa</t>
  </si>
  <si>
    <t>very bright cluster 4° S of Sirius - use low power</t>
  </si>
  <si>
    <t>very bright edge-on with extensive dust in Sculptor group</t>
  </si>
  <si>
    <t>GX-E0p</t>
  </si>
  <si>
    <t>2.1x2.0</t>
  </si>
  <si>
    <t xml:space="preserve">bright, round elliptical </t>
  </si>
  <si>
    <t>C+N</t>
  </si>
  <si>
    <t>6x4</t>
  </si>
  <si>
    <t>Crab Nebula - supernova remnant with irregular potato shape</t>
  </si>
  <si>
    <t>E+R</t>
  </si>
  <si>
    <t>oldest known open cluster</t>
  </si>
  <si>
    <t>GX-Scp</t>
  </si>
  <si>
    <t>27.5x6.8</t>
  </si>
  <si>
    <t>very large, face-on spiral</t>
  </si>
  <si>
    <t>GX-E0</t>
  </si>
  <si>
    <t>3.5x3.5</t>
  </si>
  <si>
    <t>compact group in a boxy outline</t>
  </si>
  <si>
    <t>very large and scattered cluster</t>
  </si>
  <si>
    <t>Hya</t>
  </si>
  <si>
    <t>large, scattered group with a richer row of stars</t>
  </si>
  <si>
    <t>11.2x6.2</t>
  </si>
  <si>
    <t>large, classic barred spiral</t>
  </si>
  <si>
    <t>GX-S0</t>
  </si>
  <si>
    <t>4.8x2.3</t>
  </si>
  <si>
    <t>bright member of the Fornax Cluster</t>
  </si>
  <si>
    <t>GX-E</t>
  </si>
  <si>
    <t>5.9x4.5</t>
  </si>
  <si>
    <t>fairly small but bright elliptical</t>
  </si>
  <si>
    <t>GX-E1p</t>
  </si>
  <si>
    <t>6.9x6.5</t>
  </si>
  <si>
    <t>prominent galaxy in core of the Fornax Galaxy Cluster</t>
  </si>
  <si>
    <t>7.1x5.4</t>
  </si>
  <si>
    <t>very large, face-on spiral - excellent in dark skies</t>
  </si>
  <si>
    <t>5.5x4.2</t>
  </si>
  <si>
    <t>bright elongated galaxy with prominent core</t>
  </si>
  <si>
    <t>Tr 1</t>
  </si>
  <si>
    <t>distinctive, small group</t>
  </si>
  <si>
    <t>10.5x9.5</t>
  </si>
  <si>
    <t>faint face-on spiral - needs dark skies</t>
  </si>
  <si>
    <t>67"</t>
  </si>
  <si>
    <t>Per</t>
  </si>
  <si>
    <t>Little Dumbbell - unusual double lobe structure</t>
  </si>
  <si>
    <t>huge irregular edge-on with faint east section</t>
  </si>
  <si>
    <t>OC</t>
  </si>
  <si>
    <t>Cas</t>
  </si>
  <si>
    <t>Orion Nebula - best emission nebula in northern sky!!</t>
  </si>
  <si>
    <t>20x15</t>
  </si>
  <si>
    <t>bright, irregular, comma-shaped neb'y just south of M42</t>
  </si>
  <si>
    <t>bright, scattered group - southern of 3 Messier clusters in Auriga</t>
  </si>
  <si>
    <t>2x2</t>
  </si>
  <si>
    <t>large, diffuse spiral in a group</t>
  </si>
  <si>
    <t>GX-Sb</t>
  </si>
  <si>
    <t>190x61</t>
  </si>
  <si>
    <t>Andromeda Galaxy - most distant naked-eye object 2.2 million l.y.</t>
  </si>
  <si>
    <t>GX-E2</t>
  </si>
  <si>
    <t>7.2x2.6</t>
  </si>
  <si>
    <t>irregular mottled appearance</t>
  </si>
  <si>
    <t>GX-SBb</t>
  </si>
  <si>
    <t>9.3x6.3</t>
  </si>
  <si>
    <t>For</t>
  </si>
  <si>
    <t>large, bright barred spiral</t>
  </si>
  <si>
    <t>GX-Sa</t>
  </si>
  <si>
    <t>large annular planetary with several stars involved</t>
  </si>
  <si>
    <t>GX-Sd</t>
  </si>
  <si>
    <t>21.4x6.9</t>
  </si>
  <si>
    <t>13.5x2.5</t>
  </si>
  <si>
    <t>beautiful edge-on with dark lane</t>
  </si>
  <si>
    <t>:small, rich cluster of mag 11 and fainter stars</t>
  </si>
  <si>
    <t>30x30</t>
  </si>
  <si>
    <t>Tau</t>
  </si>
  <si>
    <t>bright but scattered cluster, surr by faint neb'y</t>
  </si>
  <si>
    <t>fairly rich - near Double Cluster</t>
  </si>
  <si>
    <t>GX-E7p</t>
  </si>
  <si>
    <t>8.7x3.0</t>
  </si>
  <si>
    <t>impressive with bright, bulging core</t>
  </si>
  <si>
    <t>3.0x2.1</t>
  </si>
  <si>
    <t>small but bright core</t>
  </si>
  <si>
    <t>very bright and large - visible naked-eye</t>
  </si>
  <si>
    <t>mixture of bright &amp; faint *s surr 7th-mag *</t>
  </si>
  <si>
    <t>GX-Sbp</t>
  </si>
  <si>
    <t>striking group of 2 dozen stars</t>
  </si>
  <si>
    <t>large and fairly rich - pair with NGC 1807</t>
  </si>
  <si>
    <t>small bright core with faint halo</t>
  </si>
  <si>
    <t>surrounding a mag 7.5 star - rich in faint stars</t>
  </si>
  <si>
    <t>Lep</t>
  </si>
  <si>
    <t>compact but rich globular</t>
  </si>
  <si>
    <t>2x1</t>
  </si>
  <si>
    <t>Hubble's Variable Nebula, striking comet-like, extending from R Monocerotis</t>
  </si>
  <si>
    <t>larger cluster, use low power</t>
  </si>
  <si>
    <t>8.3x6.6</t>
  </si>
  <si>
    <t>Dor</t>
  </si>
  <si>
    <t>large, bright Seyfert galaxy</t>
  </si>
  <si>
    <t>includes chains of faint stars and a pretty double star</t>
  </si>
  <si>
    <t>GX-Irp</t>
  </si>
  <si>
    <t>3.6x1.8</t>
  </si>
  <si>
    <t>elongated with a high surface brightness</t>
  </si>
  <si>
    <t>fairly rich group - most stars mag 12-13 bordered by brighter stars</t>
  </si>
  <si>
    <t>35x30</t>
  </si>
  <si>
    <t>complex glow with handful of *s</t>
  </si>
  <si>
    <t>GC</t>
  </si>
  <si>
    <t>well resolved globular 1.7° SE of NGC 253</t>
  </si>
  <si>
    <t>21.9x15.5</t>
  </si>
  <si>
    <t>look for small parallelogram of *s at center of cluster</t>
  </si>
  <si>
    <t>very large and loose group</t>
  </si>
  <si>
    <t>located 10' NW of mag 4.7 19 Puppis</t>
  </si>
  <si>
    <t>scattered group of bright stars surrounding 10 Monocerotis</t>
  </si>
  <si>
    <t>80x60</t>
  </si>
  <si>
    <t>Rosette Nebula, faint, extremely large, annular, surrounding cluster</t>
  </si>
  <si>
    <t>incl two 9th mag *s &amp; 20 fainter members</t>
  </si>
  <si>
    <t>Pyx</t>
  </si>
  <si>
    <t>rich and pretty cluster over haze</t>
  </si>
  <si>
    <t>Vel</t>
  </si>
  <si>
    <t>bright, naked-eye cluster includes mag 3.6 Omicron Velorum</t>
  </si>
  <si>
    <t>Cnc</t>
  </si>
  <si>
    <t>Beehive Cluster - large, naked-eye cluster, use lowest power</t>
  </si>
  <si>
    <t>large, bright cluster</t>
  </si>
  <si>
    <t>elongated galaxy with prominent core</t>
  </si>
  <si>
    <t>RN</t>
  </si>
  <si>
    <t>Name</t>
  </si>
  <si>
    <t>Type</t>
  </si>
  <si>
    <t>RA</t>
  </si>
  <si>
    <t>Dec</t>
  </si>
  <si>
    <t>Size</t>
  </si>
  <si>
    <t>Con</t>
  </si>
  <si>
    <t>Brief Description</t>
  </si>
  <si>
    <t>GX-Sab</t>
  </si>
  <si>
    <t>5.5x2.3</t>
  </si>
  <si>
    <t>Peg</t>
  </si>
  <si>
    <t>bright edge-on with dust lane</t>
  </si>
  <si>
    <t>PN</t>
  </si>
  <si>
    <t>48"</t>
  </si>
  <si>
    <t>Cep</t>
  </si>
  <si>
    <t>mag 11.5 central star in easy halo</t>
  </si>
  <si>
    <t>GX-SBm</t>
  </si>
  <si>
    <t>32.4x5.6</t>
  </si>
  <si>
    <t>Scl</t>
  </si>
  <si>
    <t>bright scattered group to north of M42</t>
  </si>
  <si>
    <t>66x60</t>
  </si>
  <si>
    <t>7.4x5.0</t>
  </si>
  <si>
    <t>bright barred spiral - low power pair with M96 40' following</t>
  </si>
  <si>
    <t>7.2x4.4</t>
  </si>
  <si>
    <t>barred spiral with a large, diffuse halo</t>
  </si>
  <si>
    <t>7.6x5.2</t>
  </si>
  <si>
    <t>prominent pair with M95</t>
  </si>
  <si>
    <t>5.2x3.0</t>
  </si>
  <si>
    <t>nice 20' pair with NGC 3367</t>
  </si>
  <si>
    <t>M105</t>
  </si>
  <si>
    <t>very large, bright cluster - good in binoc's</t>
  </si>
  <si>
    <t>7.2x4.3</t>
  </si>
  <si>
    <t>Ari</t>
  </si>
  <si>
    <t>8.7x6.5</t>
  </si>
  <si>
    <t>very bright elliptical companion at south edge of M31</t>
  </si>
  <si>
    <t>fairly bright but scattered group</t>
  </si>
  <si>
    <t>245"</t>
  </si>
  <si>
    <t>Cet</t>
  </si>
  <si>
    <t>eastern member of remarkable Double Cluster</t>
  </si>
  <si>
    <t>striking rich group surrounding mag 4.4 Tau Canis Majoris</t>
  </si>
  <si>
    <t>distinctive group surr close 9th-mag pair 5" apart</t>
  </si>
  <si>
    <t>6.6x1.8</t>
  </si>
  <si>
    <t>large, elongated spiral with a bright core</t>
  </si>
  <si>
    <t>5.4x1.8</t>
  </si>
  <si>
    <t>fairly large and nearly edge-on</t>
  </si>
  <si>
    <t>4.6x1.0</t>
  </si>
  <si>
    <t>Merope Nebula, large, tear-shaped reflection nebula in Pleiades</t>
  </si>
  <si>
    <t>Pleiades cluster- best in binoc's or at lowest power</t>
  </si>
  <si>
    <t>EN</t>
  </si>
  <si>
    <t>145x40</t>
  </si>
  <si>
    <t>California Nebula - very faint, unusually large, use filter</t>
  </si>
  <si>
    <t>3x3</t>
  </si>
  <si>
    <t>bright, circular emission nebula</t>
  </si>
  <si>
    <t>52"</t>
  </si>
  <si>
    <t>7.1x6.0</t>
  </si>
  <si>
    <t>unusually intense core - Seyfert galaxy</t>
  </si>
  <si>
    <t>3.2x1.8</t>
  </si>
  <si>
    <t>Eri</t>
  </si>
  <si>
    <t>bright, striking rectangular group at the center of the Rosette Nebula</t>
  </si>
  <si>
    <t>5x3</t>
  </si>
  <si>
    <t>reflection nebula fans out from mag 11 star</t>
  </si>
  <si>
    <t>Includes 10 brighter mag 11 stars</t>
  </si>
  <si>
    <t>high surface brightness planetary, look for color</t>
  </si>
  <si>
    <t>prominent neb'y in 2 sections separated by dark lane, south of Zeta Orionis</t>
  </si>
  <si>
    <t>19"</t>
  </si>
  <si>
    <t>8x6</t>
  </si>
  <si>
    <t>large, unusually bright reflection nebula surrounding 2 mag 10 stars</t>
  </si>
  <si>
    <t>beautifully rich and symmetric cluster - best in Auriga</t>
  </si>
  <si>
    <t>6.6x5.5</t>
  </si>
  <si>
    <t>bright galaxy with spiral structure</t>
  </si>
  <si>
    <t>superb cluster, very rich in mag 11 and fainter stars</t>
  </si>
  <si>
    <t>many stars arranged in 2 strings passing through the center</t>
  </si>
  <si>
    <t>large but fairly scattered group</t>
  </si>
  <si>
    <t>irregular group, rich in faint stars</t>
  </si>
  <si>
    <t>rich in faint *s, wide pair at W end</t>
  </si>
  <si>
    <t>6.0x3.4</t>
  </si>
  <si>
    <t>elongated galaxy with a bright core</t>
  </si>
  <si>
    <t>Mon</t>
  </si>
  <si>
    <t>impressive cluster at low power - includes several double and colored stars</t>
  </si>
  <si>
    <t>21.9x12.3</t>
  </si>
  <si>
    <t>large, bright spiral - arms visible in large scopes</t>
  </si>
  <si>
    <t>large and rich globular cluster</t>
  </si>
  <si>
    <t>4.4x1.5</t>
  </si>
  <si>
    <t>brightest in group of 4 in field</t>
  </si>
  <si>
    <t>7.4x6.9</t>
  </si>
  <si>
    <t>large galaxy 40' W of Mu Ursa Majoris</t>
  </si>
  <si>
    <t>5.4x3.6</t>
  </si>
  <si>
    <t>fairly bright contact pair with NGC 3226</t>
  </si>
  <si>
    <t>25"</t>
  </si>
  <si>
    <t>beautifully rich cluster at low power</t>
  </si>
  <si>
    <t>9.3x2.2</t>
  </si>
  <si>
    <t>bright edge-on with dusty structure</t>
  </si>
  <si>
    <t>3.6x3.3</t>
  </si>
  <si>
    <t>UMa</t>
  </si>
  <si>
    <t>round galaxy with an unusually bright core</t>
  </si>
  <si>
    <t>4.9x4.1</t>
  </si>
  <si>
    <t>bright oval galaxy with a prominent core</t>
  </si>
  <si>
    <t>5x5</t>
  </si>
  <si>
    <t>extensive neb'y just north of M42 involving several bright stars</t>
  </si>
  <si>
    <t>Keyhole Nebula, spectacular nebula and dark lanes surrounding Eta Carina</t>
  </si>
  <si>
    <t>3.6x2.5</t>
  </si>
  <si>
    <t>high surface brightness galaxy</t>
  </si>
  <si>
    <t>GX-SBbc</t>
  </si>
  <si>
    <t>6.9x3.5</t>
  </si>
  <si>
    <t>very bright elongated galaxy</t>
  </si>
  <si>
    <t>M109</t>
  </si>
  <si>
    <t>7.6x4.7</t>
  </si>
  <si>
    <t>large barred spiral 40' SE of Gamma Ursa Majoris</t>
  </si>
  <si>
    <t>GX-E2p</t>
  </si>
  <si>
    <t>5.4x4.8</t>
  </si>
  <si>
    <t>brightest of 3 with NGC 3384 and NGC 3389</t>
  </si>
  <si>
    <t>5.5x2.5</t>
  </si>
  <si>
    <t>second in trio with M105</t>
  </si>
  <si>
    <t>3.6x2.0</t>
  </si>
  <si>
    <t>oval spiral with very bright core</t>
  </si>
  <si>
    <t>Stock 2</t>
  </si>
  <si>
    <t>large, scattered cluster 2° NNW of Double Cluster</t>
  </si>
  <si>
    <t>western member of naked-eye Double Cluster</t>
  </si>
  <si>
    <t>unusual emission nebula - use filter for structure</t>
  </si>
  <si>
    <t>5.8x2.2</t>
  </si>
  <si>
    <t>bright and mottled cigar-shaped spiral</t>
  </si>
  <si>
    <t>bright oval with a prominent core, pair with NGC 4394 8' E</t>
  </si>
  <si>
    <t>8.9x5.8</t>
  </si>
  <si>
    <t>prominent elliptical in center of Virgo cluster, twin of M84</t>
  </si>
  <si>
    <t>high surface brightness spiral with a bright core</t>
  </si>
  <si>
    <t>5.6x2.6</t>
  </si>
  <si>
    <t>CVn</t>
  </si>
  <si>
    <t>pretty edge-on with a prominent core</t>
  </si>
  <si>
    <t>GX-E5p</t>
  </si>
  <si>
    <t>5.8x3.2</t>
  </si>
  <si>
    <t>Dra</t>
  </si>
  <si>
    <t>nearly edge-on with a prominent core</t>
  </si>
  <si>
    <t>GX-Sabp</t>
  </si>
  <si>
    <t>4.3x3.3</t>
  </si>
  <si>
    <t>bright core with a large, faint halo</t>
  </si>
  <si>
    <t>GX-E5</t>
  </si>
  <si>
    <t>8.1x4.3</t>
  </si>
  <si>
    <t>annular planetary with faint central star</t>
  </si>
  <si>
    <t>striking trapezoid-shaped cluster</t>
  </si>
  <si>
    <t>132"</t>
  </si>
  <si>
    <t>contains a prominent central star</t>
  </si>
  <si>
    <t>fairly rich cluster 50' SE of Lambda Persei</t>
  </si>
  <si>
    <t>12.6x3.3</t>
  </si>
  <si>
    <t>pretty edge-on, pair with NGC 1531</t>
  </si>
  <si>
    <t>21"</t>
  </si>
  <si>
    <t>small, circular nebulosity with dark patch</t>
  </si>
  <si>
    <t>DN</t>
  </si>
  <si>
    <t>Horsehead Nebula - requires dark sky and filter</t>
  </si>
  <si>
    <t>6.3x3.1</t>
  </si>
  <si>
    <t>bright elliptical with a prominent core</t>
  </si>
  <si>
    <t>3.5x2.0</t>
  </si>
  <si>
    <t>unusually bright round core</t>
  </si>
  <si>
    <t>2.7x2.1</t>
  </si>
  <si>
    <t>bright pair with NGC 3512 12' ENE</t>
  </si>
  <si>
    <t>Gem</t>
  </si>
  <si>
    <t>small but fairly rich group with 2 bright stars</t>
  </si>
  <si>
    <t>unusually rich open cluster 30' SW of M35</t>
  </si>
  <si>
    <t>8x7</t>
  </si>
  <si>
    <t>large, bright circular nebulosity</t>
  </si>
  <si>
    <t>look for rich group of *s at center</t>
  </si>
  <si>
    <t>very large and irregular emission nebula - use filter</t>
  </si>
  <si>
    <t>GX-SBbp</t>
  </si>
  <si>
    <t>triangular outline, 11th mag pair NE of center</t>
  </si>
  <si>
    <t>Seyfert galaxy with a variable nucleus</t>
  </si>
  <si>
    <t>9.9x2.2</t>
  </si>
  <si>
    <t>Com</t>
  </si>
  <si>
    <t>bright, elongated galaxy 30' W of 6 Comae Berenices</t>
  </si>
  <si>
    <t>GX-Ep</t>
  </si>
  <si>
    <t>3.4x3.2</t>
  </si>
  <si>
    <t>prominent core with a much fainter halo</t>
  </si>
  <si>
    <t>GX-Im</t>
  </si>
  <si>
    <t>fairly rich cluster located 37' N of M47</t>
  </si>
  <si>
    <t>dense open cluster, very rich in faint stars</t>
  </si>
  <si>
    <t>Lyn</t>
  </si>
  <si>
    <t>Intergalactic Wanderer - most distant globular cluster 200,000 l.y.</t>
  </si>
  <si>
    <t>nice spread of magnitudes</t>
  </si>
  <si>
    <t>Ghost of Jupiter, double shell structure gives an "Eye" appearance</t>
  </si>
  <si>
    <t>GX-Sbcp</t>
  </si>
  <si>
    <t>3.1x2.4</t>
  </si>
  <si>
    <t>unusually bright core and faint halo</t>
  </si>
  <si>
    <t>7.1x6.5</t>
  </si>
  <si>
    <t>LMi</t>
  </si>
  <si>
    <t>fairly large galaxy with 2 mag 10 stars superimposed</t>
  </si>
  <si>
    <t>120x120</t>
  </si>
  <si>
    <t>OC:</t>
  </si>
  <si>
    <t>bright scattered naked-eye cluster including mag 3.6 c Puppis</t>
  </si>
  <si>
    <t>5.9x3.9</t>
  </si>
  <si>
    <t>large, oval galaxy with NGC 3904 40' SW</t>
  </si>
  <si>
    <t>7.9x1.4</t>
  </si>
  <si>
    <t>large, bright edge-on</t>
  </si>
  <si>
    <t>v large, bright cluster W of Keyhole Nebula</t>
  </si>
  <si>
    <t>GX-Irr</t>
  </si>
  <si>
    <t>19.1x3.7</t>
  </si>
  <si>
    <t>unusually large, elongated, low surface brightness</t>
  </si>
  <si>
    <t>2.7x2.2</t>
  </si>
  <si>
    <t>prominent galaxy, brightest in a large group</t>
  </si>
  <si>
    <t>5.2x1.3</t>
  </si>
  <si>
    <t>large, edge-on galaxy</t>
  </si>
  <si>
    <t>GX-SBdm</t>
  </si>
  <si>
    <t>3.2x2.4</t>
  </si>
  <si>
    <t>Crv</t>
  </si>
  <si>
    <t>includes mag 6 star on south side - use low power</t>
  </si>
  <si>
    <t>over two dozen *s incl a 10th-mag * at SE edge</t>
  </si>
  <si>
    <t>5.2x3.1</t>
  </si>
  <si>
    <t>Ring-Tail Galaxy - unusual interacting galaxy with a shrimp shape</t>
  </si>
  <si>
    <t>fairly large spiral with hints of a dust lane</t>
  </si>
  <si>
    <t>4.3x3.0</t>
  </si>
  <si>
    <t>fairly large spiral with a diffuse halo</t>
  </si>
  <si>
    <t>bright, elongated spiral with a striking core</t>
  </si>
  <si>
    <t>GX-SB0</t>
  </si>
  <si>
    <t>2.8x2.0</t>
  </si>
  <si>
    <t>forms a striking pair called the "Eyes" with NGC 4438 4.5' S</t>
  </si>
  <si>
    <t>GX-Sap</t>
  </si>
  <si>
    <t>8.5x3.2</t>
  </si>
  <si>
    <t>prominent pair with NGC 4435 in the core of the Virgo cluster</t>
  </si>
  <si>
    <t>4.6x1.8</t>
  </si>
  <si>
    <t>elongated spiral in the core of the Virgo cluster</t>
  </si>
  <si>
    <t>GX-IBm</t>
  </si>
  <si>
    <t>6.2x4.4</t>
  </si>
  <si>
    <t>bright elongated spiral with a prominent core</t>
  </si>
  <si>
    <t>5.5x2.2</t>
  </si>
  <si>
    <t>prominent elongated spiral with a bright center</t>
  </si>
  <si>
    <t>50"</t>
  </si>
  <si>
    <t>nice planetary physically involved with a faint cluster</t>
  </si>
  <si>
    <t>14"</t>
  </si>
  <si>
    <t>Car</t>
  </si>
  <si>
    <t>very small but unusually high surface brightness planetary</t>
  </si>
  <si>
    <t>prominent spiral and brightest of trio with NGC 4477 and NGC 4479</t>
  </si>
  <si>
    <t>3.8x3.5</t>
  </si>
  <si>
    <t>trio with NGC 4479 7' SE and NGC 4477 13' N in Virgo cluster</t>
  </si>
  <si>
    <t>GX-SBcdp</t>
  </si>
  <si>
    <t>striking galaxy merges with NGC 4657-appears like a celestial hockey stick!</t>
  </si>
  <si>
    <t>4.6x1.3</t>
  </si>
  <si>
    <t>bright edge-on with a mottled appearance</t>
  </si>
  <si>
    <t>7.2x4.7</t>
  </si>
  <si>
    <t>very large and rich, magnificent open cluster</t>
  </si>
  <si>
    <t>11.0x5.1</t>
  </si>
  <si>
    <t>bright impressive galaxy with dusty appearance</t>
  </si>
  <si>
    <t>M108</t>
  </si>
  <si>
    <t>8.7x2.2</t>
  </si>
  <si>
    <t>large interesting edge-on with a star superimposed at center</t>
  </si>
  <si>
    <t>small but distinctive group</t>
  </si>
  <si>
    <t>beautiful low power field with many stars in rows and loops</t>
  </si>
  <si>
    <t>40x30</t>
  </si>
  <si>
    <t>Eskimo Nebula - prominent double shell structure with mag 9 central star</t>
  </si>
  <si>
    <t>Pup</t>
  </si>
  <si>
    <t>4.3x4.1</t>
  </si>
  <si>
    <t>situated within a triangle of 3 mag 10 stars</t>
  </si>
  <si>
    <t>8.5x6.6</t>
  </si>
  <si>
    <t>large galaxy with hints of structure</t>
  </si>
  <si>
    <t>8.1x1.8</t>
  </si>
  <si>
    <t>Vir</t>
  </si>
  <si>
    <t>beautiful edge-on and second of 3 with NGC 4206 and NGC 4222</t>
  </si>
  <si>
    <t>8.1x3.5</t>
  </si>
  <si>
    <t>large bright spiral - look for dusty structure</t>
  </si>
  <si>
    <t>12.6x6.0</t>
  </si>
  <si>
    <t>Leo</t>
  </si>
  <si>
    <t>one of the brightest galaxies missed by Messier</t>
  </si>
  <si>
    <t>8.9x6.8</t>
  </si>
  <si>
    <t>Ant</t>
  </si>
  <si>
    <t>face-on spiral with a bright core</t>
  </si>
  <si>
    <t>rich, pleasing cluster includes mag 6.7 R Puppis on the NE edge</t>
  </si>
  <si>
    <t>glorious low power field includes planetary NGC 2438</t>
  </si>
  <si>
    <t>64"</t>
  </si>
  <si>
    <t>striking annular planetary on the NE side of M46!</t>
  </si>
  <si>
    <t>16"</t>
  </si>
  <si>
    <t>high surface brightness planetary with a box shape</t>
  </si>
  <si>
    <t>bright, fairly rich cluster</t>
  </si>
  <si>
    <t>Bode's Nebula - beautiful, large spiral, excellent pair with M82</t>
  </si>
  <si>
    <t>11.2x4.3</t>
  </si>
  <si>
    <t>very bright edge-on with several unusual dark cuts - pair with M81</t>
  </si>
  <si>
    <t>170"</t>
  </si>
  <si>
    <t>Owl Nebula - large unusual planetary with two low contrast holes</t>
  </si>
  <si>
    <t>7.2x2.5</t>
  </si>
  <si>
    <t>Sex</t>
  </si>
  <si>
    <t>Spindle galaxy - very high surface brightness!</t>
  </si>
  <si>
    <t>30"</t>
  </si>
  <si>
    <t>Eight Burst Nebula - mag 9 central star surrounded by a bright disc</t>
  </si>
  <si>
    <t>bright, similar pair with NGC 3169</t>
  </si>
  <si>
    <t>unusual one-armed spiral galaxy</t>
  </si>
  <si>
    <t>4.3x1.7</t>
  </si>
  <si>
    <t>striking elongated galaxy with a very bright core</t>
  </si>
  <si>
    <t>GX-SBmp</t>
  </si>
  <si>
    <t>very bright elliptical in the core of the Virgo cluster</t>
  </si>
  <si>
    <t>7.1x5.5</t>
  </si>
  <si>
    <t>2.5x2.0</t>
  </si>
  <si>
    <t>bright oval with a prominent core</t>
  </si>
  <si>
    <t>5.9x3.1</t>
  </si>
  <si>
    <t>beautiful elongated spiral with arm structure in large scopes</t>
  </si>
  <si>
    <t>4.1x3.6</t>
  </si>
  <si>
    <t>4.4x2.6</t>
  </si>
  <si>
    <t>brightest in a large group of galaxies</t>
  </si>
  <si>
    <t>Cen</t>
  </si>
  <si>
    <t>Blue Planetary - small but high surface brightness</t>
  </si>
  <si>
    <t>GX-E3</t>
  </si>
  <si>
    <t>3.2x2.7</t>
  </si>
  <si>
    <t>barred spiral with a bright core</t>
  </si>
  <si>
    <t>5.4x3.7</t>
  </si>
  <si>
    <t>bright oval, pair with M60 25' E</t>
  </si>
  <si>
    <t>15.5x2.7</t>
  </si>
  <si>
    <t>stunning edge-on with a very mottled appearance and close companion NGC 4627</t>
  </si>
  <si>
    <t>large, bright irregular galaxy</t>
  </si>
  <si>
    <t>high surface brightness core in a diffuse halo</t>
  </si>
  <si>
    <t>3.5x2.7</t>
  </si>
  <si>
    <t>intense core, brightest in trio with NGC 4474 and NGC 4468</t>
  </si>
  <si>
    <t>10.2x8.3</t>
  </si>
  <si>
    <t>4.5x2.5</t>
  </si>
  <si>
    <t>bright elliptical forms a double system with N4647 off NW side</t>
  </si>
  <si>
    <t>4.9x2.8</t>
  </si>
  <si>
    <t>large spiral with a bright core, impression of dust lane</t>
  </si>
  <si>
    <t>15.1x3.0</t>
  </si>
  <si>
    <t>2.2x1.1</t>
  </si>
  <si>
    <t>brightest in a group of 5 galaxies</t>
  </si>
  <si>
    <t>4.4x3.5</t>
  </si>
  <si>
    <t>bright oval with a prominent core and faint outer halo</t>
  </si>
  <si>
    <t>3.8x2.6</t>
  </si>
  <si>
    <t>small, intense core with a large halo</t>
  </si>
  <si>
    <t>4.9x1.2</t>
  </si>
  <si>
    <t>beautiful edge-on with a mottled appearance</t>
  </si>
  <si>
    <t>10.7x7.6</t>
  </si>
  <si>
    <t>44"</t>
  </si>
  <si>
    <t>unusual planetary with 2 lobes</t>
  </si>
  <si>
    <t>20"</t>
  </si>
  <si>
    <t>large, bright oval galaxy with a striking core</t>
  </si>
  <si>
    <t>6.0x2.8</t>
  </si>
  <si>
    <t>large bright oval with a concentrated core</t>
  </si>
  <si>
    <t>6.3x4.5</t>
  </si>
  <si>
    <t>35"</t>
  </si>
  <si>
    <t>Lup</t>
  </si>
  <si>
    <t>fairly bright planetary about 30" diameter</t>
  </si>
  <si>
    <t>fairly small but bright globular</t>
  </si>
  <si>
    <t>GX-SB</t>
  </si>
  <si>
    <t>compact and bright but requires large aperture to resolve</t>
  </si>
  <si>
    <t>7.4x1.3</t>
  </si>
  <si>
    <t>large, beautiful edge-on with hint of a dust lane</t>
  </si>
  <si>
    <t>4.2x3.0</t>
  </si>
  <si>
    <t>fairly high surface brightness elliptical at center of diamond asterism</t>
  </si>
  <si>
    <t>large, bright and scattered cluster</t>
  </si>
  <si>
    <t>Cocoon Galaxy, striking elongated galaxy with spiral structure</t>
  </si>
  <si>
    <t>7.2x6.8</t>
  </si>
  <si>
    <t>very bright, large elliptical in Virgo cluster with an intense core</t>
  </si>
  <si>
    <t>5.9x2.7</t>
  </si>
  <si>
    <t>large, elongated spiral</t>
  </si>
  <si>
    <t>4.6x3.6</t>
  </si>
  <si>
    <t>very bright core with a faint halo</t>
  </si>
  <si>
    <t>26.9x14.1</t>
  </si>
  <si>
    <t>10.5x1.5</t>
  </si>
  <si>
    <t>large, narrow streak</t>
  </si>
  <si>
    <t>10"</t>
  </si>
  <si>
    <t>very small high surface brightness planetary</t>
  </si>
  <si>
    <t>4.7x2.6</t>
  </si>
  <si>
    <t>high surface brightness elliptical galaxy</t>
  </si>
  <si>
    <t>5.2x1.9</t>
  </si>
  <si>
    <t>very elongated spiral with a prominent core</t>
  </si>
  <si>
    <t>8.7x1.7</t>
  </si>
  <si>
    <t>beautiful thin edge-on with an intense core</t>
  </si>
  <si>
    <t>Cru</t>
  </si>
  <si>
    <t>4.9x2.5</t>
  </si>
  <si>
    <t>brightest in a trio with NGC 3608 6' N and NGC 3605 3' SW</t>
  </si>
  <si>
    <t>12.3x7.1</t>
  </si>
  <si>
    <t>9.8x2.9</t>
  </si>
  <si>
    <t>bright, elongated spiral - remarkable trio with M66 and NGC 3628</t>
  </si>
  <si>
    <t>9.1x4.2</t>
  </si>
  <si>
    <t>4.4x2.8</t>
  </si>
  <si>
    <t>striking duo with NGC 3166</t>
  </si>
  <si>
    <t>unusually large edge-on bisected by dark lane, trio with M65 and M66</t>
  </si>
  <si>
    <t>4.0x3.2</t>
  </si>
  <si>
    <t>brightest in a faint galaxy group</t>
  </si>
  <si>
    <t>bright elongated spiral</t>
  </si>
  <si>
    <t>5.4x4.7</t>
  </si>
  <si>
    <t>large, bright face-on with spiral structure visible</t>
  </si>
  <si>
    <t>M106</t>
  </si>
  <si>
    <t>18.6x7.2</t>
  </si>
  <si>
    <t>bright but scattered cluster with brightest stars in a "V" asterism</t>
  </si>
  <si>
    <t>46x37</t>
  </si>
  <si>
    <t>6.8x2.5</t>
  </si>
  <si>
    <t>large, elongated spiral, forms a 20' pair with NGC 4278</t>
  </si>
  <si>
    <t>4.1x3.8</t>
  </si>
  <si>
    <t>round, bright elliptical</t>
  </si>
  <si>
    <t>6.5x5.8</t>
  </si>
  <si>
    <t xml:space="preserve">bright face-on with evident spiral structure </t>
  </si>
  <si>
    <t>**</t>
  </si>
  <si>
    <t>Winnecke 4 - pair of mag 9 stars at 50" separation</t>
  </si>
  <si>
    <t>M100</t>
  </si>
  <si>
    <t>6.0x4.7</t>
  </si>
  <si>
    <t>elliptical with a bright core and large fainter halo</t>
  </si>
  <si>
    <t>7.4x6.0</t>
  </si>
  <si>
    <t>diffuse outer halo with a striking core</t>
  </si>
  <si>
    <t>Mel 111</t>
  </si>
  <si>
    <t>Coma Star Cluster, scattered naked-eye group of ~30 stars mag 5 and fainter</t>
  </si>
  <si>
    <t>6.5x5.6</t>
  </si>
  <si>
    <t>stunning, well resolved globular with an intense core</t>
  </si>
  <si>
    <t>resolvable globular with 20cm</t>
  </si>
  <si>
    <t>bright elliptical with a striking core</t>
  </si>
  <si>
    <t>15.8x2.1</t>
  </si>
  <si>
    <t>beautiful large edge-on with a prominent dust lane</t>
  </si>
  <si>
    <t>3.0x2.0</t>
  </si>
  <si>
    <t>Siamese twins, attached double system with NGC 4568</t>
  </si>
  <si>
    <t>9.5x4.4</t>
  </si>
  <si>
    <t>located 25' ENE of the NGC 5353 group</t>
  </si>
  <si>
    <t>GX-Ir</t>
  </si>
  <si>
    <t>4.1x2.6</t>
  </si>
  <si>
    <t>prominent elliptical with a strong core, brightest in a large group</t>
  </si>
  <si>
    <t>M101</t>
  </si>
  <si>
    <t>28.8x26.9</t>
  </si>
  <si>
    <t>impressive spiral with a very large halo</t>
  </si>
  <si>
    <t>11.2x9.1</t>
  </si>
  <si>
    <t>low surface brightness globular with faint stars</t>
  </si>
  <si>
    <t>large and bright, but scattered cluster</t>
  </si>
  <si>
    <t>many 9-11th mag *s over a carpet of faint *s</t>
  </si>
  <si>
    <t>unusually high surface brightness planetary with bluish color</t>
  </si>
  <si>
    <t>elongated w/strong core, 17' ENE of Iota Cen</t>
  </si>
  <si>
    <t>25.7x20.0</t>
  </si>
  <si>
    <t>large bright globular has a well resolved halo in 20cm</t>
  </si>
  <si>
    <t>superb low power field, bright group of stars in center over rich background</t>
  </si>
  <si>
    <t>rich in faint stars, includes red mag 7.3 star</t>
  </si>
  <si>
    <t>Tr 24</t>
  </si>
  <si>
    <t>bright, large, scattered group 1° NNE of N6231</t>
  </si>
  <si>
    <t>4.8x3.5</t>
  </si>
  <si>
    <t>bright, round elliptical galaxy</t>
  </si>
  <si>
    <t>6.9x3.7</t>
  </si>
  <si>
    <t>bright, elongated spiral with an intense core</t>
  </si>
  <si>
    <t>45"</t>
  </si>
  <si>
    <t>Bug Nebula, unusual elongated planetary cut by dark lane</t>
  </si>
  <si>
    <t>Box Nebula, small but irregular planetary</t>
  </si>
  <si>
    <t>beautiful globular, well resolved in 20cm with long streaming star lanes</t>
  </si>
  <si>
    <t>incl three 7.5 mag *s w/dozen *s nearby</t>
  </si>
  <si>
    <t>bright, scattered cluster at eastern side of the Lagoon Nebula</t>
  </si>
  <si>
    <t>scattered group includes 3 mag 9 stars</t>
  </si>
  <si>
    <t>small grainy globular in a rich star field</t>
  </si>
  <si>
    <t>CrA</t>
  </si>
  <si>
    <t>partially resolved globular in 20cm located 20' SE of a mag 5 star</t>
  </si>
  <si>
    <t>Jewel Box Cluster - bright and rich in all apertures!</t>
  </si>
  <si>
    <t>10.0x5.4</t>
  </si>
  <si>
    <t>lovely spiral in group with M65 and NGC 3628</t>
  </si>
  <si>
    <t>14.8x3.0</t>
  </si>
  <si>
    <t>elongated spiral, gradually brighter toward middle</t>
  </si>
  <si>
    <t>GX-Scd</t>
  </si>
  <si>
    <t>16.6x1.9</t>
  </si>
  <si>
    <t>extremely large narrow ray!</t>
  </si>
  <si>
    <t>3.6x1.5</t>
  </si>
  <si>
    <t>beautifully rich compact cluster set in the NE corner of M24</t>
  </si>
  <si>
    <t>35x28</t>
  </si>
  <si>
    <t xml:space="preserve">Eagle Nebula, large outstretched "Eagle" shape with bright cluster involved. </t>
  </si>
  <si>
    <t>bright but scattered 1° field, use low x</t>
  </si>
  <si>
    <t>Swan Nebula, large, breathtaking "checkmark" shape with outlying fainter neb'y</t>
  </si>
  <si>
    <t>GX-S0-</t>
  </si>
  <si>
    <t>4.2x1.5</t>
  </si>
  <si>
    <t>elongated spiral dominated by a bright core</t>
  </si>
  <si>
    <t>bright elliptical 40' E of 110 Virginis</t>
  </si>
  <si>
    <t>12.6x1.4</t>
  </si>
  <si>
    <t>extremely large narrow streak</t>
  </si>
  <si>
    <t>7.4x6.3</t>
  </si>
  <si>
    <t>largest spiral in the Virgo cluster</t>
  </si>
  <si>
    <t>6.9x5.0</t>
  </si>
  <si>
    <t>bright elliptical, NGC 4370 lies 10' NE</t>
  </si>
  <si>
    <t>63"</t>
  </si>
  <si>
    <t>mag 13 central star in moderately large disc</t>
  </si>
  <si>
    <t>4.0x2.2</t>
  </si>
  <si>
    <t>3.3x1.4</t>
  </si>
  <si>
    <t>elongated galaxy with bright core and nucleus</t>
  </si>
  <si>
    <t>5.1x4.7</t>
  </si>
  <si>
    <t>high surface brightness elliptical with an intense core</t>
  </si>
  <si>
    <t>10.7x4.4</t>
  </si>
  <si>
    <t>very large, elongated galaxy</t>
  </si>
  <si>
    <t>fairly low surface brightness globular, partial resolution in 20cm</t>
  </si>
  <si>
    <t>38"</t>
  </si>
  <si>
    <t>beautiful annular ring planetary</t>
  </si>
  <si>
    <t>faint stars surrounding a mag 5.7 star which has several companions</t>
  </si>
  <si>
    <t>high surface brightness globular but very difficult to resolve</t>
  </si>
  <si>
    <t>large, very elongated spiral</t>
  </si>
  <si>
    <t>5.9x4.7</t>
  </si>
  <si>
    <t>oval galaxy with an bright core</t>
  </si>
  <si>
    <t>beautiful face-on spiral with spiral structure and knots in dark skies</t>
  </si>
  <si>
    <t>4.8x4.3</t>
  </si>
  <si>
    <t>large, irregular spiral 45' SSE of M101</t>
  </si>
  <si>
    <t>Sombrero Galaxy, spectacular edge-on with a prominent dust lane</t>
  </si>
  <si>
    <t>GX-SBcp</t>
  </si>
  <si>
    <t>very elongated, bright spiral</t>
  </si>
  <si>
    <t>10.7x5.0</t>
  </si>
  <si>
    <t>very elongated spiral with a bright core</t>
  </si>
  <si>
    <t>12.6x7.2</t>
  </si>
  <si>
    <t>Sunflower galaxy, bright spiral with an extensive halo</t>
  </si>
  <si>
    <t>8.7x2.8</t>
  </si>
  <si>
    <t>small, round disc with high surface brightness</t>
  </si>
  <si>
    <t>Lib</t>
  </si>
  <si>
    <t>Centaurus A, very large unusual galaxy bisected by a wide dark lane</t>
  </si>
  <si>
    <t>Omega Centaurus Cluster, brightest globular with spectacular resolution</t>
  </si>
  <si>
    <t>11.2x6.9</t>
  </si>
  <si>
    <t>Whirlpool Galaxy and companion, spectacular spiral structure in large scope</t>
  </si>
  <si>
    <t>12.9x11.5</t>
  </si>
  <si>
    <t>rich, highly resolvable cluster with a 20cm</t>
  </si>
  <si>
    <t>unusual asymmetric appearance with a flattened SE region</t>
  </si>
  <si>
    <t>bright globular, begins to resolve in 20cm</t>
  </si>
  <si>
    <t>two dozen mag 9-12 *s in a distinctive group</t>
  </si>
  <si>
    <t>small, compact globular</t>
  </si>
  <si>
    <t>bright cluster about 40' NE of Trifid Nebula</t>
  </si>
  <si>
    <t>small, bright planetary forming a kite asterism with 3 mag 10 stars</t>
  </si>
  <si>
    <t>M107</t>
  </si>
  <si>
    <t>Oph</t>
  </si>
  <si>
    <t>only a few stars resolved in 20cm</t>
  </si>
  <si>
    <t>rich mixture of faint &amp; bright *s</t>
  </si>
  <si>
    <t>Ara</t>
  </si>
  <si>
    <t>large, bright, scattered cluster with a bright double star, inv in neb'y</t>
  </si>
  <si>
    <t>Her</t>
  </si>
  <si>
    <t>faint planetary in a rich star field, use filter</t>
  </si>
  <si>
    <t>11"</t>
  </si>
  <si>
    <t>Black-Eye Galaxy, name derives from dark patch NE of the core</t>
  </si>
  <si>
    <t>GX-S0/a</t>
  </si>
  <si>
    <t>4.3x1.2</t>
  </si>
  <si>
    <t>very elongated halo containing a bright, round core</t>
  </si>
  <si>
    <t>2.9x1.9</t>
  </si>
  <si>
    <t>18.6x6.9</t>
  </si>
  <si>
    <t>Small Sagittarius Star Cloud, remarkably rich to scan at low x</t>
  </si>
  <si>
    <t>108"</t>
  </si>
  <si>
    <t>large, annular planetary</t>
  </si>
  <si>
    <t>Cr 399</t>
  </si>
  <si>
    <t>Vul</t>
  </si>
  <si>
    <t>Coat Hanger or Brocchi's cluster, naked-eye cluster, best in binoc's</t>
  </si>
  <si>
    <t>large cluster but not concentrated</t>
  </si>
  <si>
    <t>Stock 1</t>
  </si>
  <si>
    <t>very rich cluster set in a glorious field with dark nebula B86 on W side</t>
  </si>
  <si>
    <t>Cyg</t>
  </si>
  <si>
    <t>fairly large, rich group in milky way</t>
  </si>
  <si>
    <t>very large, loosely compressed globular, easily resolved</t>
  </si>
  <si>
    <t>B142</t>
  </si>
  <si>
    <t>80x50</t>
  </si>
  <si>
    <t>well-defined dark nebula forming a large dark "E" with B143</t>
  </si>
  <si>
    <t>7.2x2.4</t>
  </si>
  <si>
    <t>striking, nearly edge-on with a bright core</t>
  </si>
  <si>
    <t>6.2x2.1</t>
  </si>
  <si>
    <t>large, nearly edge-on, N4536 lies 30' SSE</t>
  </si>
  <si>
    <t>7.1x5.0</t>
  </si>
  <si>
    <t>large, face-on spiral</t>
  </si>
  <si>
    <t>7.6x3.2</t>
  </si>
  <si>
    <t>large, elongated spiral, N4527 lies 30' N</t>
  </si>
  <si>
    <t>5.4x4.3</t>
  </si>
  <si>
    <t>fairly large, bright oval, M88 lies 50' WSW</t>
  </si>
  <si>
    <t>29"</t>
  </si>
  <si>
    <t>Saturn Nebula, small but very bright with faint ansae using large scopes</t>
  </si>
  <si>
    <t>small but with double condensations at high power</t>
  </si>
  <si>
    <t>unusually high surface brightness planetary with double lobe structure</t>
  </si>
  <si>
    <t>large, triangular group in excellent low-x field</t>
  </si>
  <si>
    <t>brightest galaxy in the rich and distant Coma Galaxy Cluster, ~300 million l.y.</t>
  </si>
  <si>
    <t>starts to resolve well in a 20cm scope</t>
  </si>
  <si>
    <t>4.0x3.0</t>
  </si>
  <si>
    <t>bright oval containing a prominent core, NGC 4608 lies 19' E</t>
  </si>
  <si>
    <t>M104</t>
  </si>
  <si>
    <t>8.7x3.5</t>
  </si>
  <si>
    <t>5.8x2.8</t>
  </si>
  <si>
    <t>large, bright oval with an elliptical core</t>
  </si>
  <si>
    <t>resolvable globular in a 20cm</t>
  </si>
  <si>
    <t>small but rich group over haze</t>
  </si>
  <si>
    <t>large and bright cluster but scattered, naked-eye in dark sky</t>
  </si>
  <si>
    <t>bright and lively globular 4.5' SE of a mag 8 star</t>
  </si>
  <si>
    <t>2.5x2.3</t>
  </si>
  <si>
    <t>brightest member of the Pegasus I galaxy cluster, ~175 million l.y.</t>
  </si>
  <si>
    <t>15x8</t>
  </si>
  <si>
    <t>Bubble Nebula, unusual HII region located 35' SW of M52</t>
  </si>
  <si>
    <t>low surface brightness globular, resolved in larger scopes</t>
  </si>
  <si>
    <t>Ser</t>
  </si>
  <si>
    <t>spectacular globular!, well resolved down to a small, intense core</t>
  </si>
  <si>
    <t>large, bright spiral with arm structure in larger scopes</t>
  </si>
  <si>
    <t>6.2x4.5</t>
  </si>
  <si>
    <t>Boo</t>
  </si>
  <si>
    <t>fairly large with a well-defined core</t>
  </si>
  <si>
    <t>GX-Imp</t>
  </si>
  <si>
    <t>5.0x1.9</t>
  </si>
  <si>
    <t>elongated oval galaxy</t>
  </si>
  <si>
    <t>Pair with NGC 6528 15' E in "Baade's Window"</t>
  </si>
  <si>
    <t>90x40</t>
  </si>
  <si>
    <t>Lagoon Nebula, remarkably large and detailed nebulosity with dark lane and cluster</t>
  </si>
  <si>
    <t>24"</t>
  </si>
  <si>
    <t>superb large globular, highly resolved in 20cm</t>
  </si>
  <si>
    <t>Tr 29</t>
  </si>
  <si>
    <t>about two dozen mag 10-13 *s 70' W of Iota Sco</t>
  </si>
  <si>
    <t>naked-eye cluster, resolved in binoculars</t>
  </si>
  <si>
    <t>33"</t>
  </si>
  <si>
    <t>Sgr</t>
  </si>
  <si>
    <t>small but bright planetary in field with globular cluster NGC 6440 20' SSW</t>
  </si>
  <si>
    <t>spectacular Hercules Cluster, best resolved globular in Northern skies</t>
  </si>
  <si>
    <t>very high surface brightness planetary with a bluish color</t>
  </si>
  <si>
    <t>12x6</t>
  </si>
  <si>
    <t>large, dark cloud form a similar pair with B93 about 25' E</t>
  </si>
  <si>
    <t>very bright and large easily resolved globular with a mag 7.7 star in halo</t>
  </si>
  <si>
    <t>compact globular begins to resolve in 20cm</t>
  </si>
  <si>
    <t>Trifid Nebula, remarkable dark rift structure with central multiple star</t>
  </si>
  <si>
    <t>4.5x3.0</t>
  </si>
  <si>
    <t>stunning dark splotch is just west of the very rich cluster NGC 6520</t>
  </si>
  <si>
    <t>unusually large naked-eye cluster, use lowest power</t>
  </si>
  <si>
    <t>bright core, use high power to resolve halo</t>
  </si>
  <si>
    <t>fairly rich cluster in a milky way field</t>
  </si>
  <si>
    <t>western branch of the remarkable Veil Nebula passing through 52 Cygni, use low x and filter</t>
  </si>
  <si>
    <t>Aqr</t>
  </si>
  <si>
    <t>mottled non-symmetrical globular with a bright core</t>
  </si>
  <si>
    <t>rich group with 2 intersecting strings in milky way star field</t>
  </si>
  <si>
    <t>includes four mag 9.5-11 stars at core of cluster</t>
  </si>
  <si>
    <t>Little Gem, small, high surface brightness, bluish planetary</t>
  </si>
  <si>
    <t>Blinking planetary, alternately view disc and mag 10 central star</t>
  </si>
  <si>
    <t>15.5x13.5</t>
  </si>
  <si>
    <t>partially resolved in 20cm, highly resolved in large apertures</t>
  </si>
  <si>
    <t>bright annular planetary with unusual structure and faint stars involved</t>
  </si>
  <si>
    <t>6.0x1.5</t>
  </si>
  <si>
    <t>large, narrow edge-on</t>
  </si>
  <si>
    <t>Lac</t>
  </si>
  <si>
    <t>large, fairly rich and uniform</t>
  </si>
  <si>
    <t>3.9x3.2</t>
  </si>
  <si>
    <t>round elliptical with a bright core</t>
  </si>
  <si>
    <t>excellent low power field, incudes double star ∑2890</t>
  </si>
  <si>
    <t>980"</t>
  </si>
  <si>
    <t>incl ten 9-10.5 mag *s in loose group</t>
  </si>
  <si>
    <t>20.0x3.8</t>
  </si>
  <si>
    <t>extremely large edge-on of even brightness</t>
  </si>
  <si>
    <t>4.1x1.3</t>
  </si>
  <si>
    <t>edge-on dominated by a bright core</t>
  </si>
  <si>
    <t>bright globular resolvable in 20cm</t>
  </si>
  <si>
    <t>compact, high surface brightness planetary with a mag 13 central star</t>
  </si>
  <si>
    <t>Sct</t>
  </si>
  <si>
    <t>striking wedge-shaped cluster</t>
  </si>
  <si>
    <t>2.8x2.7</t>
  </si>
  <si>
    <t>bright core but difficult to resolve</t>
  </si>
  <si>
    <t>triangular group incl 5.9 mag star 20 Vul</t>
  </si>
  <si>
    <t>20x10</t>
  </si>
  <si>
    <t>Crescent nebula, very large egg-shaped annulus of neb'y, use filter</t>
  </si>
  <si>
    <t>15"</t>
  </si>
  <si>
    <t>Del</t>
  </si>
  <si>
    <t>fairly uniform and rich cluster, NGC 7635 lies 35' SW</t>
  </si>
  <si>
    <t>17"</t>
  </si>
  <si>
    <t>Barnard's galaxy, very large but low surf br, member of local group, NGC 6818 36' N</t>
  </si>
  <si>
    <t>bright but difficult to resolve</t>
  </si>
  <si>
    <t>Nor</t>
  </si>
  <si>
    <t>beautiful open cluster in the rich Norma starcloud, incl striking double star</t>
  </si>
  <si>
    <t>Sco</t>
  </si>
  <si>
    <t>partial resolution of globular in 20cm</t>
  </si>
  <si>
    <t>large, bright cluster including mag 6.7 S Normae</t>
  </si>
  <si>
    <t>beautifully resolved globular with "bar" through the center, 1.3° W of Antares</t>
  </si>
  <si>
    <t>large bright cluster, richer in center</t>
  </si>
  <si>
    <t>Butterfly cluster, naked-eye beautifully rich cluster, resolvable in all scopes</t>
  </si>
  <si>
    <t>duplicate of M101</t>
  </si>
  <si>
    <t>intense core, halo partially resolved in 20cm</t>
  </si>
  <si>
    <t>Ind</t>
  </si>
  <si>
    <t>170x140</t>
  </si>
  <si>
    <t>extremely large haze glow about 2° diameter, use filter</t>
  </si>
  <si>
    <t>bright globular with several prominent star lanes in halo</t>
  </si>
  <si>
    <t>7.1x2.4</t>
  </si>
  <si>
    <t>large, elongated spiral with a fairly high surface brightness</t>
  </si>
  <si>
    <t>pair of bright, round nebulae with NGC 6727 surrounding mag 7 and 9.5 stars</t>
  </si>
  <si>
    <t>*s arranged in two groups separated by a dark rift</t>
  </si>
  <si>
    <t>Pav</t>
  </si>
  <si>
    <t>beautiful open cluster with chains and loops, use lowest power</t>
  </si>
  <si>
    <t>Cat's Eye Nebula, small high surface brightness oval planetary</t>
  </si>
  <si>
    <t>29x27</t>
  </si>
  <si>
    <t>large, scattered group 30' E of Alpha Sct</t>
  </si>
  <si>
    <t>evenly matched pair</t>
  </si>
  <si>
    <t>Psi-1 Psc</t>
  </si>
  <si>
    <t>5.6,5.8</t>
  </si>
  <si>
    <t>wide but similar magnitudes</t>
  </si>
  <si>
    <t>Zeta Psc</t>
  </si>
  <si>
    <t>23"</t>
  </si>
  <si>
    <t>5.6,6.5</t>
  </si>
  <si>
    <t>easily split bright pair</t>
  </si>
  <si>
    <t>1 Ari</t>
  </si>
  <si>
    <t>3"</t>
  </si>
  <si>
    <t>6.2,7.4</t>
  </si>
  <si>
    <t>gold/blue pair</t>
  </si>
  <si>
    <t>Gamma Ari</t>
  </si>
  <si>
    <t>8"</t>
  </si>
  <si>
    <t>4.8,4.8</t>
  </si>
  <si>
    <t>Wild Duck cluster, extremely rich carpet of faint stars in an arrowhead shape</t>
  </si>
  <si>
    <t>Aql</t>
  </si>
  <si>
    <t>60x8</t>
  </si>
  <si>
    <t>Veil Nebula, extremely large, fantastic filamentary structure in dark skies, use filter</t>
  </si>
  <si>
    <t>120x100</t>
  </si>
  <si>
    <t>North American Nebula, excellent in dark skies with low power and filter</t>
  </si>
  <si>
    <t>AST</t>
  </si>
  <si>
    <t>four stars mag 11-12 in a "Y" asterism, no cluster</t>
  </si>
  <si>
    <t>18x18</t>
  </si>
  <si>
    <t>large unusual nebulosity surrounding a mag 7 star</t>
  </si>
  <si>
    <t>86"</t>
  </si>
  <si>
    <t>large, well resolved globular in field with bright nebula NGC 6723</t>
  </si>
  <si>
    <t>Cocoon Nebula, large faint nebulosity at end of long dark lane</t>
  </si>
  <si>
    <t>approx 30 *s incl two 7-8th mag &amp; several pairs</t>
  </si>
  <si>
    <t>Blue Snowball, very bright with unusually high surf br, annular at high x</t>
  </si>
  <si>
    <t>large, surrounding 6.3 mag *, elongated E-W</t>
  </si>
  <si>
    <t>remarkably rich and uniform in faint stars</t>
  </si>
  <si>
    <t>GX-Sdm</t>
  </si>
  <si>
    <t>beautiful globular with an intense core and well resolved halo</t>
  </si>
  <si>
    <t>large, very bright cluster, use low power or binoc's</t>
  </si>
  <si>
    <t>5.2x1.6</t>
  </si>
  <si>
    <t>Gru</t>
  </si>
  <si>
    <t>5.2x3.8</t>
  </si>
  <si>
    <t>4.1x3.1</t>
  </si>
  <si>
    <t>elongated barred spiral, arms visible in large scopes</t>
  </si>
  <si>
    <t>incl two sets of bright multiple *s in rich * field</t>
  </si>
  <si>
    <t>7",10"</t>
  </si>
  <si>
    <t>4.7,5.2,6.1</t>
  </si>
  <si>
    <t>unusual similar magnitude triple star</t>
  </si>
  <si>
    <t>12 Lyn</t>
  </si>
  <si>
    <t>2",9"</t>
  </si>
  <si>
    <t>5.4,6.0,7.3</t>
  </si>
  <si>
    <t>use high power on close pair</t>
  </si>
  <si>
    <t>h3945</t>
  </si>
  <si>
    <t>27"</t>
  </si>
  <si>
    <t>4.8,6.8</t>
  </si>
  <si>
    <t>striking color contrast, 1.7° N of NGC 2362</t>
  </si>
  <si>
    <t>Delta Gem</t>
  </si>
  <si>
    <t>small, high surface brightness bluish oval</t>
  </si>
  <si>
    <t>three 9th mag *s, rich in faint members</t>
  </si>
  <si>
    <t>most *s arranged in two intersecting rows</t>
  </si>
  <si>
    <t>Sge</t>
  </si>
  <si>
    <t>rich in very faint stars</t>
  </si>
  <si>
    <t>402"</t>
  </si>
  <si>
    <t>Dumbbell Nebula, remarkable pn with prominent twin lobes and sweeping side lobes</t>
  </si>
  <si>
    <t>compact HII region surrounded by 4 stars and set in a rich field</t>
  </si>
  <si>
    <t>large, mottled appearance, partially resolvable in 25cm</t>
  </si>
  <si>
    <t>beautiful cluster, rich in faint stars with galaxy N6946 40' SE</t>
  </si>
  <si>
    <t>compact globular, mottled in 20cm but well resolved in 40cm</t>
  </si>
  <si>
    <t>rich star field including the orange variable star FG Vulpeculae</t>
  </si>
  <si>
    <t>11.5x9.8</t>
  </si>
  <si>
    <t>large but low surface brightness galaxy with spiral arms in large scopes</t>
  </si>
  <si>
    <t>70x6</t>
  </si>
  <si>
    <t>bright, loose group contains several doubles</t>
  </si>
  <si>
    <t>bright globular located just 4.5' E of mag 3.2 G Scorpii</t>
  </si>
  <si>
    <t>very large and bright cluster, easy naked-eye and resolvable in any scope</t>
  </si>
  <si>
    <t>striking rich cluster of faint stars with a hole in center</t>
  </si>
  <si>
    <t>beautiful large globular, highly resolved in 15cm and extremely dense</t>
  </si>
  <si>
    <t>striking color and mag contrast</t>
  </si>
  <si>
    <t>65 Psc</t>
  </si>
  <si>
    <t>4"</t>
  </si>
  <si>
    <t>6.3,6.3</t>
  </si>
  <si>
    <t>similar nicely spaced pair</t>
  </si>
  <si>
    <t>Xi Sco</t>
  </si>
  <si>
    <t>4.5,7.3</t>
  </si>
  <si>
    <t>double star, also extremely close primary</t>
  </si>
  <si>
    <t>Kappa Her</t>
  </si>
  <si>
    <t>28"</t>
  </si>
  <si>
    <t>5.3,6.5</t>
  </si>
  <si>
    <t xml:space="preserve">wide pair with an excellent color contrast </t>
  </si>
  <si>
    <t>Nu Sco</t>
  </si>
  <si>
    <t>perfectly matched pair</t>
  </si>
  <si>
    <t>Lambda Ari</t>
  </si>
  <si>
    <t>37"</t>
  </si>
  <si>
    <t>4.9,7.7</t>
  </si>
  <si>
    <t xml:space="preserve">striking color contrast </t>
  </si>
  <si>
    <t>Alpha Psc</t>
  </si>
  <si>
    <t>2"</t>
  </si>
  <si>
    <t>4.2,5.1</t>
  </si>
  <si>
    <t>close pair, use high power</t>
  </si>
  <si>
    <t>Gamma And</t>
  </si>
  <si>
    <t>approx 70 *s in 20' field, use low x</t>
  </si>
  <si>
    <t>irregular outline, require high power to resolve</t>
  </si>
  <si>
    <t>76"</t>
  </si>
  <si>
    <t>Lyr</t>
  </si>
  <si>
    <t>Ring Nebula, superb annular planetary with very difficult central star</t>
  </si>
  <si>
    <t>bright, scattered group between two 8th mag *s</t>
  </si>
  <si>
    <t>bright globular with an intense core but difficult to resolve</t>
  </si>
  <si>
    <t>Theta Eri</t>
  </si>
  <si>
    <t>3.4,4.5</t>
  </si>
  <si>
    <t>bright, striking pair</t>
  </si>
  <si>
    <t>32 Eri</t>
  </si>
  <si>
    <t>7"</t>
  </si>
  <si>
    <t>4.8,6.1</t>
  </si>
  <si>
    <t>easy pair with good colors</t>
  </si>
  <si>
    <t>1 Cam</t>
  </si>
  <si>
    <t>5.7,6.8</t>
  </si>
  <si>
    <t xml:space="preserve">pleasing color contrast </t>
  </si>
  <si>
    <t>55 Eri</t>
  </si>
  <si>
    <t>9"</t>
  </si>
  <si>
    <t>6.7,6.8</t>
  </si>
  <si>
    <t>perfectly matched double</t>
  </si>
  <si>
    <t>R Lep</t>
  </si>
  <si>
    <t>Stellar</t>
  </si>
  <si>
    <t>5.5-11.7</t>
  </si>
  <si>
    <t>Hind's Crimson Star-deep red variable</t>
  </si>
  <si>
    <t>Beta Ori</t>
  </si>
  <si>
    <t>0.1,6.8</t>
  </si>
  <si>
    <t>Rigel, very large magnitude contrast</t>
  </si>
  <si>
    <t>118 Tau</t>
  </si>
  <si>
    <t>large, face-on spiral of fairy low surface brightness</t>
  </si>
  <si>
    <t>Helical Nebula, huge annular planetary of low surface brightness, use filter</t>
  </si>
  <si>
    <t>brightest member of Stephan's Quintet, compact group of 5 galaxies near NGC 7331</t>
  </si>
  <si>
    <t>10.5x3.7</t>
  </si>
  <si>
    <t>very large, elongated spiral with very faint companions</t>
  </si>
  <si>
    <t>rich and appealing cluster with many stars in an elongated string</t>
  </si>
  <si>
    <t>3.5"</t>
  </si>
  <si>
    <t>2.6,7.1</t>
  </si>
  <si>
    <t>Epsilon Mon</t>
  </si>
  <si>
    <t>13"</t>
  </si>
  <si>
    <t>4.5,6.5</t>
  </si>
  <si>
    <t xml:space="preserve">good color contrast </t>
  </si>
  <si>
    <t>Beta Mon</t>
  </si>
  <si>
    <t>triple star at center of faint nebula IC 1396</t>
  </si>
  <si>
    <t>Mu Cep</t>
  </si>
  <si>
    <t>3.4-5.1</t>
  </si>
  <si>
    <t>Herschel's Garnet Star-deep red variable</t>
  </si>
  <si>
    <t>Xi Cep</t>
  </si>
  <si>
    <t>4.4,6.5</t>
  </si>
  <si>
    <t>bright double star</t>
  </si>
  <si>
    <t>Zeta Aqr</t>
  </si>
  <si>
    <t>6"</t>
  </si>
  <si>
    <t>3.5,8.2</t>
  </si>
  <si>
    <t>very unequal magnitude pair</t>
  </si>
  <si>
    <t>19 Lyn</t>
  </si>
  <si>
    <t>easy fairly bright pair</t>
  </si>
  <si>
    <t>Castor</t>
  </si>
  <si>
    <t>1.9,2.9</t>
  </si>
  <si>
    <t>very bright, but tight pair</t>
  </si>
  <si>
    <t>Kappa Pup</t>
  </si>
  <si>
    <t>40"</t>
  </si>
  <si>
    <t>Blue Flash Nebula, slightly elongated with a uniform brightness</t>
  </si>
  <si>
    <t>two mag 7.5 *s in cluster, 40' NNE of Gamma Cyg</t>
  </si>
  <si>
    <t>small, bright, fully resolved cluster with a trapezoidal outline</t>
  </si>
  <si>
    <t>3.3x2.7</t>
  </si>
  <si>
    <t>Cap</t>
  </si>
  <si>
    <t>barred spiral reveals arms in larger scopes</t>
  </si>
  <si>
    <t>5.8,5.9</t>
  </si>
  <si>
    <t>Hyd</t>
  </si>
  <si>
    <t>Delta Crv</t>
  </si>
  <si>
    <t>3.0,9.2</t>
  </si>
  <si>
    <t>wide, uneven pair with nice colors</t>
  </si>
  <si>
    <t>24 Com</t>
  </si>
  <si>
    <t>5.2,6.7</t>
  </si>
  <si>
    <t xml:space="preserve">easy pair with color contrast, near M85 </t>
  </si>
  <si>
    <t>Gamma Vir</t>
  </si>
  <si>
    <t>3.5,3.5</t>
  </si>
  <si>
    <t>Porrima, beautiful equal magnitude pair</t>
  </si>
  <si>
    <t>Y CVn</t>
  </si>
  <si>
    <t>7.4-10.0</t>
  </si>
  <si>
    <t>La Superba, deep red variable</t>
  </si>
  <si>
    <t>32 Cam</t>
  </si>
  <si>
    <t>22"</t>
  </si>
  <si>
    <t>5.3,5.8</t>
  </si>
  <si>
    <t>easily resolved similar pair</t>
  </si>
  <si>
    <t>Alpha CVn</t>
  </si>
  <si>
    <t>approx 50 *'s mag 10 &amp; fainter, 1.5° NE of Xi Pup</t>
  </si>
  <si>
    <t>M102</t>
  </si>
  <si>
    <t>small group of stars in nebulosity</t>
  </si>
  <si>
    <t>12x12</t>
  </si>
  <si>
    <t>large, very bright cluster includes several colored stars, naked-eye in dark sky</t>
  </si>
  <si>
    <t>compact globular, needs large aperture to resolve</t>
  </si>
  <si>
    <t>Mag</t>
  </si>
  <si>
    <t>Eta Cas</t>
  </si>
  <si>
    <t>12"</t>
  </si>
  <si>
    <t>3.4,7.5</t>
  </si>
  <si>
    <t>triple star, close fainter pair</t>
  </si>
  <si>
    <t>Delta Ser</t>
  </si>
  <si>
    <t>4.2,5.2</t>
  </si>
  <si>
    <t>bright pair in Serpens Caput</t>
  </si>
  <si>
    <t>Zeta CrB</t>
  </si>
  <si>
    <t>5.1,6.0</t>
  </si>
  <si>
    <t>CrB</t>
  </si>
  <si>
    <t>5.3,7.3</t>
  </si>
  <si>
    <t>TX Psc</t>
  </si>
  <si>
    <t>6.9-7.7</t>
  </si>
  <si>
    <t>deep red variable of Carbon class</t>
  </si>
  <si>
    <t>Sigma Cas</t>
  </si>
  <si>
    <t>5.0,7.1</t>
  </si>
  <si>
    <t xml:space="preserve">close with good color contrast </t>
  </si>
  <si>
    <t>40",1",1"</t>
  </si>
  <si>
    <t>4.3,6.8,6.4,7.8</t>
  </si>
  <si>
    <t>very difficult quadruple star</t>
  </si>
  <si>
    <t>16/17 Dra</t>
  </si>
  <si>
    <t>3",90"</t>
  </si>
  <si>
    <t>5.4,6.4,5.5</t>
  </si>
  <si>
    <t>triple star with a close pair</t>
  </si>
  <si>
    <t>Mu Dra</t>
  </si>
  <si>
    <t>5.7,5.7</t>
  </si>
  <si>
    <t>2.3,5.5</t>
  </si>
  <si>
    <t>bright yellow/blue pair</t>
  </si>
  <si>
    <t>Iota Tri</t>
  </si>
  <si>
    <t>5.3,6.9</t>
  </si>
  <si>
    <t>Iota Cas</t>
  </si>
  <si>
    <t>2.5",7"</t>
  </si>
  <si>
    <t>4.6,6.9,8.4</t>
  </si>
  <si>
    <t>challenging triple with color contrast</t>
  </si>
  <si>
    <t>Alpha UMi</t>
  </si>
  <si>
    <t>18"</t>
  </si>
  <si>
    <t>2.0,9.0</t>
  </si>
  <si>
    <t>UMi</t>
  </si>
  <si>
    <t>Polaris-much fainter companion</t>
  </si>
  <si>
    <t>Gamma Cet</t>
  </si>
  <si>
    <t>3.5,7.3</t>
  </si>
  <si>
    <t>use high power to resolve faint companion</t>
  </si>
  <si>
    <t>40/41 Dra</t>
  </si>
  <si>
    <t>5.7,6.1</t>
  </si>
  <si>
    <t>easily resolved pair</t>
  </si>
  <si>
    <t>95 Her</t>
  </si>
  <si>
    <t>5.0,5.1</t>
  </si>
  <si>
    <t>perfectly matched duo</t>
  </si>
  <si>
    <t>70 Oph</t>
  </si>
  <si>
    <t>4.2,6.0</t>
  </si>
  <si>
    <t>close challenging pair</t>
  </si>
  <si>
    <t>Epsilon Lyr</t>
  </si>
  <si>
    <t>208",2.6",2.3"</t>
  </si>
  <si>
    <t>5.0,6.1,5.2,5.5</t>
  </si>
  <si>
    <t>Double-Double, two well-matched pairs</t>
  </si>
  <si>
    <t>Zeta Lyr</t>
  </si>
  <si>
    <t>4.3,5.9</t>
  </si>
  <si>
    <t>wide double star</t>
  </si>
  <si>
    <t>∑ 2404</t>
  </si>
  <si>
    <t>6.9,8.1</t>
  </si>
  <si>
    <t>located 40' N of open cluster NGC 6709</t>
  </si>
  <si>
    <t>5"</t>
  </si>
  <si>
    <t>5.8,6.6</t>
  </si>
  <si>
    <t>well-matched double star</t>
  </si>
  <si>
    <t>Lambda Ori</t>
  </si>
  <si>
    <t>3.6,5.5</t>
  </si>
  <si>
    <t>large magnitude contrast</t>
  </si>
  <si>
    <t>Theta-1 Ori</t>
  </si>
  <si>
    <t>9",13",22"</t>
  </si>
  <si>
    <t>6.7,7.9,5.1,6.7</t>
  </si>
  <si>
    <t>Trapezium-quadruple star at heart of M42</t>
  </si>
  <si>
    <t>Sigma Ori</t>
  </si>
  <si>
    <t>11",12,43"</t>
  </si>
  <si>
    <t>4.0,10,7.5,6.5</t>
  </si>
  <si>
    <t>pretty quadruple star</t>
  </si>
  <si>
    <t>Zeta Ori</t>
  </si>
  <si>
    <t>2.4"</t>
  </si>
  <si>
    <t>1.9,4.0</t>
  </si>
  <si>
    <t>fainter companion lost in glare, use high power</t>
  </si>
  <si>
    <t>Theta Aur</t>
  </si>
  <si>
    <t>5.2,6.0</t>
  </si>
  <si>
    <t>well separated double star</t>
  </si>
  <si>
    <t>S Cep</t>
  </si>
  <si>
    <t>7.4-12.9</t>
  </si>
  <si>
    <t>deep red variable, Carbon star</t>
  </si>
  <si>
    <t>∑ 2816</t>
  </si>
  <si>
    <t>12",20"</t>
  </si>
  <si>
    <t>5.6,7.7,7.8</t>
  </si>
  <si>
    <t>very close with identical magnitudes</t>
  </si>
  <si>
    <t>Alpha Her</t>
  </si>
  <si>
    <t>3.5,5.4</t>
  </si>
  <si>
    <t>excellent color contrast</t>
  </si>
  <si>
    <t>36 Oph</t>
  </si>
  <si>
    <t>5.1,5.1</t>
  </si>
  <si>
    <t>identical matched pair</t>
  </si>
  <si>
    <t>39 Oph</t>
  </si>
  <si>
    <t>5.4,6.9</t>
  </si>
  <si>
    <t>Rho Her</t>
  </si>
  <si>
    <t>4.6,5.6</t>
  </si>
  <si>
    <t>bright and fairly close pair</t>
  </si>
  <si>
    <t>Nu Dra</t>
  </si>
  <si>
    <t>62"</t>
  </si>
  <si>
    <t>4.9,4.9</t>
  </si>
  <si>
    <t>very wide similar pair</t>
  </si>
  <si>
    <t>4.5,4.7</t>
  </si>
  <si>
    <t>equal magnitude pair</t>
  </si>
  <si>
    <t>Gamma Vel</t>
  </si>
  <si>
    <t>blazing ppair in Milky Way field</t>
  </si>
  <si>
    <t>Zeta Cnc</t>
  </si>
  <si>
    <t>0.6",6"</t>
  </si>
  <si>
    <t>5.6,6.0,6.2</t>
  </si>
  <si>
    <t>use highest power for close pair</t>
  </si>
  <si>
    <t>Iota Cnc</t>
  </si>
  <si>
    <t>4.2,6.6</t>
  </si>
  <si>
    <t xml:space="preserve">wide pair with a good color contrast </t>
  </si>
  <si>
    <t>Gamma Leo</t>
  </si>
  <si>
    <t>2.2,3.5</t>
  </si>
  <si>
    <t>N Hyd</t>
  </si>
  <si>
    <t>O∑ 525</t>
  </si>
  <si>
    <t>6.0,7.7</t>
  </si>
  <si>
    <t>wide with good colors</t>
  </si>
  <si>
    <t>Theta Ser</t>
  </si>
  <si>
    <t>4.5,5.4</t>
  </si>
  <si>
    <t>bright, wide pair in Serpens Cauda</t>
  </si>
  <si>
    <t>V Aql</t>
  </si>
  <si>
    <t>6.6-8.4</t>
  </si>
  <si>
    <t>unusually deep red color</t>
  </si>
  <si>
    <t>Beta Cyg</t>
  </si>
  <si>
    <t>34"</t>
  </si>
  <si>
    <t>3.1,5.1</t>
  </si>
  <si>
    <t>Albireo-striking blue/gold pair!</t>
  </si>
  <si>
    <t>57 Aql</t>
  </si>
  <si>
    <t>36"</t>
  </si>
  <si>
    <t>5.8,6.5</t>
  </si>
  <si>
    <t>wide well-matched duo</t>
  </si>
  <si>
    <t>Gamma Del</t>
  </si>
  <si>
    <t>4.5,5.5</t>
  </si>
  <si>
    <t>bright, well-matched pair</t>
  </si>
  <si>
    <t>61 Cyg</t>
  </si>
  <si>
    <t>2.9,5.5</t>
  </si>
  <si>
    <t>bright, easy pair</t>
  </si>
  <si>
    <t>Zeta UMa</t>
  </si>
  <si>
    <t>2.3,4.0</t>
  </si>
  <si>
    <t>Uma</t>
  </si>
  <si>
    <t>Mizar in handle of Big Dipper, also Alcor nearby</t>
  </si>
  <si>
    <t>Kappa Boo</t>
  </si>
  <si>
    <t>4.6,6.6</t>
  </si>
  <si>
    <t>Pi Boo</t>
  </si>
  <si>
    <t>4.9,5.8</t>
  </si>
  <si>
    <t>pleasing double star</t>
  </si>
  <si>
    <t>Epsilon Boo</t>
  </si>
  <si>
    <t>2.5,4.9</t>
  </si>
  <si>
    <t xml:space="preserve">Izar-yellow/blue pair at high power </t>
  </si>
  <si>
    <t>Xi Boo</t>
  </si>
  <si>
    <t>4.7,7.0</t>
  </si>
  <si>
    <t>yellow/violet pair</t>
  </si>
  <si>
    <t>Mu Boo</t>
  </si>
  <si>
    <t>108",2"</t>
  </si>
  <si>
    <t>4.3,7.0,7.6</t>
  </si>
  <si>
    <t>4.3,4.5</t>
  </si>
  <si>
    <t>close evenly matched pair</t>
  </si>
  <si>
    <t>Delta Cep</t>
  </si>
  <si>
    <t>41"</t>
  </si>
  <si>
    <t>3.9,6.3</t>
  </si>
  <si>
    <t xml:space="preserve">famous cepheid variable and wide double star </t>
  </si>
  <si>
    <t>8 Lac</t>
  </si>
  <si>
    <t>5.7,6.5</t>
  </si>
  <si>
    <t>easy in all scopes</t>
  </si>
  <si>
    <t>94 Aqr</t>
  </si>
  <si>
    <t>Mel 071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</si>
  <si>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</si>
  <si>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</si>
  <si>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</si>
  <si>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</si>
  <si>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</si>
  <si>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</si>
  <si>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</si>
  <si>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</si>
  <si>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</si>
  <si>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</si>
  <si>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</si>
  <si>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</si>
  <si>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</si>
  <si>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</si>
  <si>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</si>
  <si>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</si>
  <si>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</si>
  <si>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</si>
  <si>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</si>
  <si>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</si>
  <si>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</si>
  <si>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</si>
  <si>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</si>
  <si>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</si>
  <si>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</si>
  <si>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</si>
  <si>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</si>
  <si>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</si>
  <si>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</si>
  <si>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</si>
  <si>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</si>
  <si>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</si>
  <si>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</si>
  <si>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</si>
  <si>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</si>
  <si>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</si>
  <si>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</si>
  <si>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</si>
  <si>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</si>
  <si>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</si>
  <si>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</si>
  <si>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</si>
  <si>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</si>
  <si>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</si>
  <si>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</si>
  <si>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</si>
  <si>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</si>
  <si>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</si>
  <si>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</si>
  <si>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</si>
  <si>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</si>
  <si>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</si>
  <si>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</si>
  <si>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</si>
  <si>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</si>
  <si>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</si>
  <si>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</si>
  <si>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</si>
  <si>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</si>
  <si>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M007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</si>
  <si>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</si>
  <si>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</si>
  <si>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</si>
  <si>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</si>
  <si>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</si>
  <si>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</si>
  <si>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</si>
  <si>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</si>
  <si>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</si>
  <si>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</si>
  <si>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M008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</si>
  <si>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</si>
  <si>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</si>
  <si>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</si>
  <si>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</si>
  <si>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</si>
  <si>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</si>
  <si>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</si>
  <si>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</si>
  <si>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</si>
  <si>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</si>
  <si>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M009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</si>
  <si>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</si>
  <si>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</si>
  <si>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</si>
  <si>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</si>
  <si>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</si>
  <si>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</si>
  <si>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</si>
  <si>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</si>
  <si>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</si>
  <si>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</si>
  <si>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M006</t>
  </si>
  <si>
    <t>M005</t>
  </si>
  <si>
    <t>M004</t>
  </si>
  <si>
    <t>M003</t>
  </si>
  <si>
    <t>M002</t>
  </si>
  <si>
    <t>M010</t>
  </si>
  <si>
    <t>M001</t>
  </si>
  <si>
    <t>B033</t>
  </si>
  <si>
    <t>B086</t>
  </si>
  <si>
    <t>B092</t>
  </si>
  <si>
    <t>Sec</t>
  </si>
  <si>
    <t>Min</t>
  </si>
  <si>
    <t>Deg</t>
  </si>
  <si>
    <t>Code</t>
  </si>
  <si>
    <t>Value</t>
  </si>
  <si>
    <t>Units</t>
  </si>
  <si>
    <t>Calculated Parameters</t>
  </si>
  <si>
    <t>Formula</t>
  </si>
  <si>
    <t>Location Time Offset</t>
  </si>
  <si>
    <t>Tof</t>
  </si>
  <si>
    <t>Hours</t>
  </si>
  <si>
    <t>Julian Zero Date</t>
  </si>
  <si>
    <t>JDZ</t>
  </si>
  <si>
    <t>Day</t>
  </si>
  <si>
    <t>Location Latitude</t>
  </si>
  <si>
    <t>Lat</t>
  </si>
  <si>
    <t>Degree</t>
  </si>
  <si>
    <t>Universal Zero Time</t>
  </si>
  <si>
    <t>UTZ</t>
  </si>
  <si>
    <t>Location Longitude</t>
  </si>
  <si>
    <t>Lon</t>
  </si>
  <si>
    <t>Greenwich Zero Time</t>
  </si>
  <si>
    <t>GTZ</t>
  </si>
  <si>
    <t>Hour</t>
  </si>
  <si>
    <t>Observation Year</t>
  </si>
  <si>
    <t>Year</t>
  </si>
  <si>
    <t>Observation Month</t>
  </si>
  <si>
    <t>Month</t>
  </si>
  <si>
    <t>Variable Parameters</t>
  </si>
  <si>
    <t>Observation Day</t>
  </si>
  <si>
    <t>Meridian Transit Altitude</t>
  </si>
  <si>
    <t>Amt=(180/PI())*ASIN(SIN(Lat*PI()/180)*SIN(Dec*PI()/180)+COS(Lat*PI()/180)*COS(Dec*PI()/180))</t>
  </si>
  <si>
    <t>Meridian Transit Time</t>
  </si>
  <si>
    <t>Tmt=IF(Lon/15+RA-GTZ+Tof&lt;0,Lon/15+RA-GTZ+Tof+24,IF(Lon/15+RA-GTZ+Tof&gt;24,Lon/15+RA-GTZ+Tof-24,Lon/15+RA-GTZ+Tof))</t>
  </si>
  <si>
    <t>Meridian Transit Location</t>
  </si>
  <si>
    <t>NGC0040</t>
  </si>
  <si>
    <t>NGC0055</t>
  </si>
  <si>
    <t>NGC0129</t>
  </si>
  <si>
    <t>NGC0134</t>
  </si>
  <si>
    <t>NGC0185</t>
  </si>
  <si>
    <t>NGC0188</t>
  </si>
  <si>
    <t>NGC0225</t>
  </si>
  <si>
    <t>NGC0246</t>
  </si>
  <si>
    <t>NGC0247</t>
  </si>
  <si>
    <t>NGC0253</t>
  </si>
  <si>
    <t>NGC0278</t>
  </si>
  <si>
    <t>NGC0281</t>
  </si>
  <si>
    <t>NGC0288</t>
  </si>
  <si>
    <t>NGC0300</t>
  </si>
  <si>
    <t>NGC0404</t>
  </si>
  <si>
    <t>NGC0436</t>
  </si>
  <si>
    <t>NGC0457</t>
  </si>
  <si>
    <t>NGC0488</t>
  </si>
  <si>
    <t>NGC0520</t>
  </si>
  <si>
    <t>NGC0524</t>
  </si>
  <si>
    <t>NGC0584</t>
  </si>
  <si>
    <t>NGC0613</t>
  </si>
  <si>
    <t>NGC0654</t>
  </si>
  <si>
    <t>NGC0663</t>
  </si>
  <si>
    <t>NGC0672</t>
  </si>
  <si>
    <t>NGC0752</t>
  </si>
  <si>
    <t>NGC0772</t>
  </si>
  <si>
    <t>NGC0869</t>
  </si>
  <si>
    <t>NGC0884</t>
  </si>
  <si>
    <t>NGC0891</t>
  </si>
  <si>
    <t>NGC0925</t>
  </si>
  <si>
    <t>NGC0936</t>
  </si>
  <si>
    <t>NGC0957</t>
  </si>
  <si>
    <t>NGC1023</t>
  </si>
  <si>
    <t>NGC1027</t>
  </si>
  <si>
    <t>NGC1052</t>
  </si>
  <si>
    <t>NGC1084</t>
  </si>
  <si>
    <t>NGC1097</t>
  </si>
  <si>
    <t>NGC1201</t>
  </si>
  <si>
    <t>NGC1232</t>
  </si>
  <si>
    <t>NGC1245</t>
  </si>
  <si>
    <t>NGC1261</t>
  </si>
  <si>
    <t>NGC1275</t>
  </si>
  <si>
    <t>NGC1291</t>
  </si>
  <si>
    <t>NGC1300</t>
  </si>
  <si>
    <t>NGC1316</t>
  </si>
  <si>
    <t>NGC1332</t>
  </si>
  <si>
    <t>NGC1342</t>
  </si>
  <si>
    <t>NGC1350</t>
  </si>
  <si>
    <t>NGC1360</t>
  </si>
  <si>
    <t>NGC1365</t>
  </si>
  <si>
    <t>NGC1380</t>
  </si>
  <si>
    <t>NGC1395</t>
  </si>
  <si>
    <t>NGC1398</t>
  </si>
  <si>
    <t>NGC1399</t>
  </si>
  <si>
    <t>NGC1435</t>
  </si>
  <si>
    <t>NGC1491</t>
  </si>
  <si>
    <t>NGC1499</t>
  </si>
  <si>
    <t>NGC1501</t>
  </si>
  <si>
    <t>NGC1502</t>
  </si>
  <si>
    <t>NGC1513</t>
  </si>
  <si>
    <t>NGC1514</t>
  </si>
  <si>
    <t>NGC1528</t>
  </si>
  <si>
    <t>NGC1532</t>
  </si>
  <si>
    <t>NGC1535</t>
  </si>
  <si>
    <t>NGC1545</t>
  </si>
  <si>
    <t>NGC1566</t>
  </si>
  <si>
    <t>NGC1569</t>
  </si>
  <si>
    <t>NGC1647</t>
  </si>
  <si>
    <t>NGC1664</t>
  </si>
  <si>
    <t>NGC1672</t>
  </si>
  <si>
    <t>NGC1746</t>
  </si>
  <si>
    <t>NGC1778</t>
  </si>
  <si>
    <t>NGC1788</t>
  </si>
  <si>
    <t>NGC1792</t>
  </si>
  <si>
    <t>NGC1807</t>
  </si>
  <si>
    <t>NGC1808</t>
  </si>
  <si>
    <t>NGC1817</t>
  </si>
  <si>
    <t>NGC1851</t>
  </si>
  <si>
    <t>NGC1857</t>
  </si>
  <si>
    <t>NGC1907</t>
  </si>
  <si>
    <t>NGC1931</t>
  </si>
  <si>
    <t>NGC1973</t>
  </si>
  <si>
    <t>NGC1981</t>
  </si>
  <si>
    <t>NGC1999</t>
  </si>
  <si>
    <t>NGC2024</t>
  </si>
  <si>
    <t>NGC2129</t>
  </si>
  <si>
    <t>NGC2146</t>
  </si>
  <si>
    <t>NGC2158</t>
  </si>
  <si>
    <t>NGC2169</t>
  </si>
  <si>
    <t>NGC2174</t>
  </si>
  <si>
    <t>NGC2194</t>
  </si>
  <si>
    <t>NGC2232</t>
  </si>
  <si>
    <t>NGC2237</t>
  </si>
  <si>
    <t>NGC2244</t>
  </si>
  <si>
    <t>NGC2245</t>
  </si>
  <si>
    <t>NGC2251</t>
  </si>
  <si>
    <t>NGC2261</t>
  </si>
  <si>
    <t>NGC2264</t>
  </si>
  <si>
    <t>NGC2266</t>
  </si>
  <si>
    <t>NGC2281</t>
  </si>
  <si>
    <t>NGC2286</t>
  </si>
  <si>
    <t>NGC2301</t>
  </si>
  <si>
    <t>NGC2324</t>
  </si>
  <si>
    <t>NGC2335</t>
  </si>
  <si>
    <t>NGC2343</t>
  </si>
  <si>
    <t>NGC2345</t>
  </si>
  <si>
    <t>NGC2346</t>
  </si>
  <si>
    <t>NGC2353</t>
  </si>
  <si>
    <t>NGC2354</t>
  </si>
  <si>
    <t>NGC2355</t>
  </si>
  <si>
    <t>NGC2359</t>
  </si>
  <si>
    <t>NGC2362</t>
  </si>
  <si>
    <t>NGC2367</t>
  </si>
  <si>
    <t>NGC2371</t>
  </si>
  <si>
    <t>NGC2383</t>
  </si>
  <si>
    <t>NGC2392</t>
  </si>
  <si>
    <t>NGC2403</t>
  </si>
  <si>
    <t>NGC2419</t>
  </si>
  <si>
    <t>NGC2420</t>
  </si>
  <si>
    <t>NGC2421</t>
  </si>
  <si>
    <t>NGC2423</t>
  </si>
  <si>
    <t>NGC2438</t>
  </si>
  <si>
    <t>NGC2439</t>
  </si>
  <si>
    <t>NGC2440</t>
  </si>
  <si>
    <t>NGC2451</t>
  </si>
  <si>
    <t>NGC2467</t>
  </si>
  <si>
    <t>NGC2477</t>
  </si>
  <si>
    <t>NGC2482</t>
  </si>
  <si>
    <t>NGC2489</t>
  </si>
  <si>
    <t>NGC2506</t>
  </si>
  <si>
    <t>NGC2527</t>
  </si>
  <si>
    <t>NGC2539</t>
  </si>
  <si>
    <t>NGC2546</t>
  </si>
  <si>
    <t>NGC2571</t>
  </si>
  <si>
    <t>NGC2627</t>
  </si>
  <si>
    <t>NGC2655</t>
  </si>
  <si>
    <t>NGC2681</t>
  </si>
  <si>
    <t>NGC2683</t>
  </si>
  <si>
    <t>NGC2768</t>
  </si>
  <si>
    <t>NGC2775</t>
  </si>
  <si>
    <t>NGC2784</t>
  </si>
  <si>
    <t>NGC2818</t>
  </si>
  <si>
    <t>NGC2841</t>
  </si>
  <si>
    <t>NGC2867</t>
  </si>
  <si>
    <t>NGC2903</t>
  </si>
  <si>
    <t>NGC2976</t>
  </si>
  <si>
    <t>NGC2985</t>
  </si>
  <si>
    <t>NGC2997</t>
  </si>
  <si>
    <t>NGC3079</t>
  </si>
  <si>
    <t>NGC3109</t>
  </si>
  <si>
    <t>NGC3114</t>
  </si>
  <si>
    <t>NGC3115</t>
  </si>
  <si>
    <t>NGC3132</t>
  </si>
  <si>
    <t>NGC3166</t>
  </si>
  <si>
    <t>NGC3169</t>
  </si>
  <si>
    <t>NGC3184</t>
  </si>
  <si>
    <t>NGC3190</t>
  </si>
  <si>
    <t>NGC3201</t>
  </si>
  <si>
    <t>NGC3227</t>
  </si>
  <si>
    <t>NGC3242</t>
  </si>
  <si>
    <t>NGC3310</t>
  </si>
  <si>
    <t>NGC3344</t>
  </si>
  <si>
    <t>NGC3359</t>
  </si>
  <si>
    <t>NGC3372</t>
  </si>
  <si>
    <t>NGC3377</t>
  </si>
  <si>
    <t>NGC3384</t>
  </si>
  <si>
    <t>NGC3412</t>
  </si>
  <si>
    <t>NGC3489</t>
  </si>
  <si>
    <t>NGC3504</t>
  </si>
  <si>
    <t>NGC3521</t>
  </si>
  <si>
    <t>NGC3532</t>
  </si>
  <si>
    <t>NGC3585</t>
  </si>
  <si>
    <t>NGC3593</t>
  </si>
  <si>
    <t>NGC3607</t>
  </si>
  <si>
    <t>NGC3621</t>
  </si>
  <si>
    <t>NGC3628</t>
  </si>
  <si>
    <t>NGC3640</t>
  </si>
  <si>
    <t>NGC3665</t>
  </si>
  <si>
    <t>NGC3675</t>
  </si>
  <si>
    <t>NGC3810</t>
  </si>
  <si>
    <t>NGC3898</t>
  </si>
  <si>
    <t>NGC3918</t>
  </si>
  <si>
    <t>NGC3923</t>
  </si>
  <si>
    <t>NGC3941</t>
  </si>
  <si>
    <t>NGC3953</t>
  </si>
  <si>
    <t>NGC3998</t>
  </si>
  <si>
    <t>NGC4026</t>
  </si>
  <si>
    <t>NGC4027</t>
  </si>
  <si>
    <t>NGC4036</t>
  </si>
  <si>
    <t>NGC4038</t>
  </si>
  <si>
    <t>NGC4088</t>
  </si>
  <si>
    <t>NGC4096</t>
  </si>
  <si>
    <t>NGC4100</t>
  </si>
  <si>
    <t>NGC4111</t>
  </si>
  <si>
    <t>NGC4125</t>
  </si>
  <si>
    <t>NGC4151</t>
  </si>
  <si>
    <t>NGC4203</t>
  </si>
  <si>
    <t>NGC4214</t>
  </si>
  <si>
    <t>NGC4216</t>
  </si>
  <si>
    <t>NGC4236</t>
  </si>
  <si>
    <t>NGC4244</t>
  </si>
  <si>
    <t>NGC4251</t>
  </si>
  <si>
    <t>NGC4261</t>
  </si>
  <si>
    <t>NGC4274</t>
  </si>
  <si>
    <t>NGC4278</t>
  </si>
  <si>
    <t>NGC4361</t>
  </si>
  <si>
    <t>NGC4365</t>
  </si>
  <si>
    <t>NGC4371</t>
  </si>
  <si>
    <t>NGC4414</t>
  </si>
  <si>
    <t>NGC4429</t>
  </si>
  <si>
    <t>NGC4435</t>
  </si>
  <si>
    <t>NGC4438</t>
  </si>
  <si>
    <t>NGC4442</t>
  </si>
  <si>
    <t>NGC4449</t>
  </si>
  <si>
    <t>NGC4450</t>
  </si>
  <si>
    <t>NGC4459</t>
  </si>
  <si>
    <t>NGC4473</t>
  </si>
  <si>
    <t>NGC4477</t>
  </si>
  <si>
    <t>NGC4490</t>
  </si>
  <si>
    <t>NGC4494</t>
  </si>
  <si>
    <t>NGC4517</t>
  </si>
  <si>
    <t>NGC4526</t>
  </si>
  <si>
    <t>NGC4527</t>
  </si>
  <si>
    <t>NGC4535</t>
  </si>
  <si>
    <t>NGC4536</t>
  </si>
  <si>
    <t>NGC4546</t>
  </si>
  <si>
    <t>NGC4559</t>
  </si>
  <si>
    <t>NGC4565</t>
  </si>
  <si>
    <t>NGC4567</t>
  </si>
  <si>
    <t>NGC4596</t>
  </si>
  <si>
    <t>NGC4605</t>
  </si>
  <si>
    <t>NGC4608</t>
  </si>
  <si>
    <t>NGC4631</t>
  </si>
  <si>
    <t>NGC4636</t>
  </si>
  <si>
    <t>NGC4654</t>
  </si>
  <si>
    <t>NGC4656</t>
  </si>
  <si>
    <t>NGC4666</t>
  </si>
  <si>
    <t>NGC4697</t>
  </si>
  <si>
    <t>NGC4699</t>
  </si>
  <si>
    <t>NGC4710</t>
  </si>
  <si>
    <t>NGC4725</t>
  </si>
  <si>
    <t>NGC4753</t>
  </si>
  <si>
    <t>NGC4755</t>
  </si>
  <si>
    <t>NGC4762</t>
  </si>
  <si>
    <t>NGC4856</t>
  </si>
  <si>
    <t>NGC4889</t>
  </si>
  <si>
    <t>NGC4945</t>
  </si>
  <si>
    <t>NGC4958</t>
  </si>
  <si>
    <t>NGC5005</t>
  </si>
  <si>
    <t>NGC5033</t>
  </si>
  <si>
    <t>NGC5102</t>
  </si>
  <si>
    <t>NGC5128</t>
  </si>
  <si>
    <t>NGC5139</t>
  </si>
  <si>
    <t>NGC5248</t>
  </si>
  <si>
    <t>NGC5253</t>
  </si>
  <si>
    <t>NGC5286</t>
  </si>
  <si>
    <t>NGC5322</t>
  </si>
  <si>
    <t>NGC5353</t>
  </si>
  <si>
    <t>NGC5363</t>
  </si>
  <si>
    <t>NGC5371</t>
  </si>
  <si>
    <t>NGC5460</t>
  </si>
  <si>
    <t>NGC5466</t>
  </si>
  <si>
    <t>NGC5474</t>
  </si>
  <si>
    <t>NGC5634</t>
  </si>
  <si>
    <t>NGC5701</t>
  </si>
  <si>
    <t>NGC5746</t>
  </si>
  <si>
    <t>NGC5813</t>
  </si>
  <si>
    <t>NGC5822</t>
  </si>
  <si>
    <t>NGC5838</t>
  </si>
  <si>
    <t>NGC5846</t>
  </si>
  <si>
    <t>NGC5882</t>
  </si>
  <si>
    <t>NGC5897</t>
  </si>
  <si>
    <t>NGC5907</t>
  </si>
  <si>
    <t>NGC5986</t>
  </si>
  <si>
    <t>NGC6067</t>
  </si>
  <si>
    <t>NGC6087</t>
  </si>
  <si>
    <t>NGC6124</t>
  </si>
  <si>
    <t>NGC6153</t>
  </si>
  <si>
    <t>NGC6167</t>
  </si>
  <si>
    <t>NGC6193</t>
  </si>
  <si>
    <t>NGC6200</t>
  </si>
  <si>
    <t>NGC6210</t>
  </si>
  <si>
    <t>NGC6229</t>
  </si>
  <si>
    <t>NGC6231</t>
  </si>
  <si>
    <t>NGC6242</t>
  </si>
  <si>
    <t>NGC6281</t>
  </si>
  <si>
    <t>NGC6293</t>
  </si>
  <si>
    <t>NGC6302</t>
  </si>
  <si>
    <t>NGC6309</t>
  </si>
  <si>
    <t>NGC6322</t>
  </si>
  <si>
    <t>NGC6352</t>
  </si>
  <si>
    <t>NGC6369</t>
  </si>
  <si>
    <t>NGC6383</t>
  </si>
  <si>
    <t>NGC6388</t>
  </si>
  <si>
    <t>NGC6397</t>
  </si>
  <si>
    <t>NGC6441</t>
  </si>
  <si>
    <t>NGC6445</t>
  </si>
  <si>
    <t>NGC6503</t>
  </si>
  <si>
    <t>NGC6520</t>
  </si>
  <si>
    <t>NGC6522</t>
  </si>
  <si>
    <t>NGC6530</t>
  </si>
  <si>
    <t>NGC6541</t>
  </si>
  <si>
    <t>NGC6543</t>
  </si>
  <si>
    <t>NGC6544</t>
  </si>
  <si>
    <t>NGC6546</t>
  </si>
  <si>
    <t>NGC6563</t>
  </si>
  <si>
    <t>NGC6572</t>
  </si>
  <si>
    <t>NGC6603</t>
  </si>
  <si>
    <t>NGC6629</t>
  </si>
  <si>
    <t>NGC6631</t>
  </si>
  <si>
    <t>NGC6633</t>
  </si>
  <si>
    <t>NGC6642</t>
  </si>
  <si>
    <t>NGC6645</t>
  </si>
  <si>
    <t>NGC6664</t>
  </si>
  <si>
    <t>NGC6709</t>
  </si>
  <si>
    <t>NGC6712</t>
  </si>
  <si>
    <t>NGC6716</t>
  </si>
  <si>
    <t>NGC6723</t>
  </si>
  <si>
    <t>NGC6726</t>
  </si>
  <si>
    <t>NGC6752</t>
  </si>
  <si>
    <t>NGC6755</t>
  </si>
  <si>
    <t>NGC6781</t>
  </si>
  <si>
    <t>NGC6800</t>
  </si>
  <si>
    <t>NGC6811</t>
  </si>
  <si>
    <t>NGC6818</t>
  </si>
  <si>
    <t>NGC6819</t>
  </si>
  <si>
    <t>NGC6822</t>
  </si>
  <si>
    <t>NGC6823</t>
  </si>
  <si>
    <t>NGC6826</t>
  </si>
  <si>
    <t>NGC6830</t>
  </si>
  <si>
    <t>NGC6857</t>
  </si>
  <si>
    <t>NGC6866</t>
  </si>
  <si>
    <t>NGC6871</t>
  </si>
  <si>
    <t>NGC6885</t>
  </si>
  <si>
    <t>NGC6888</t>
  </si>
  <si>
    <t>NGC6891</t>
  </si>
  <si>
    <t>NGC6905</t>
  </si>
  <si>
    <t>NGC6907</t>
  </si>
  <si>
    <t>NGC6910</t>
  </si>
  <si>
    <t>NGC6934</t>
  </si>
  <si>
    <t>NGC6939</t>
  </si>
  <si>
    <t>NGC6940</t>
  </si>
  <si>
    <t>NGC6946</t>
  </si>
  <si>
    <t>NGC6960</t>
  </si>
  <si>
    <t>NGC6992</t>
  </si>
  <si>
    <t>NGC7000</t>
  </si>
  <si>
    <t>NGC7008</t>
  </si>
  <si>
    <t>NGC7009</t>
  </si>
  <si>
    <t>NGC7023</t>
  </si>
  <si>
    <t>NGC7026</t>
  </si>
  <si>
    <t>NGC7027</t>
  </si>
  <si>
    <t>NGC7039</t>
  </si>
  <si>
    <t>NGC7063</t>
  </si>
  <si>
    <t>NGC7090</t>
  </si>
  <si>
    <t>NGC7129</t>
  </si>
  <si>
    <t>NGC7160</t>
  </si>
  <si>
    <t>NGC7184</t>
  </si>
  <si>
    <t>NGC7209</t>
  </si>
  <si>
    <t>NGC7217</t>
  </si>
  <si>
    <t>NGC7243</t>
  </si>
  <si>
    <t>NGC7293</t>
  </si>
  <si>
    <t>NGC7320</t>
  </si>
  <si>
    <t>NGC7331</t>
  </si>
  <si>
    <t>NGC7410</t>
  </si>
  <si>
    <t>NGC7479</t>
  </si>
  <si>
    <t>NGC7507</t>
  </si>
  <si>
    <t>NGC7510</t>
  </si>
  <si>
    <t>NGC7619</t>
  </si>
  <si>
    <t>NGC7635</t>
  </si>
  <si>
    <t>NGC7662</t>
  </si>
  <si>
    <t>NGC7686</t>
  </si>
  <si>
    <t>NGC7789</t>
  </si>
  <si>
    <t>NGC7793</t>
  </si>
  <si>
    <t>NGC7814</t>
  </si>
  <si>
    <t>IC1396</t>
  </si>
  <si>
    <t>IC1459</t>
  </si>
  <si>
    <t>IC1805</t>
  </si>
  <si>
    <t>IC2391</t>
  </si>
  <si>
    <t>IC2395</t>
  </si>
  <si>
    <t>IC3568</t>
  </si>
  <si>
    <t>IC4406</t>
  </si>
  <si>
    <t>IC4665</t>
  </si>
  <si>
    <t>IC4756</t>
  </si>
  <si>
    <t>IC4996</t>
  </si>
  <si>
    <t>IC5146</t>
  </si>
  <si>
    <t>Amt</t>
  </si>
  <si>
    <t>Tmt</t>
  </si>
  <si>
    <t>Lmt</t>
  </si>
  <si>
    <t>Sep</t>
  </si>
  <si>
    <t>Orion Double and Multiple Star List</t>
  </si>
  <si>
    <t>Orion 500 Deep Sky Object List</t>
  </si>
  <si>
    <t xml:space="preserve">        </t>
  </si>
  <si>
    <t>Lmt=IF(ACOS(ROUND((SIN(Dec*PI()/180)-SIN(Lat*PI()/180)*SIN(Amt*PI()/180))/ (COS(Lat*PI()/180)*COS(Amt*PI()/180)),3))&lt;PI()/2,"N","S")</t>
  </si>
  <si>
    <t>Site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</si>
</sst>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"/>
    <numFmt numFmtId="178" formatCode="0.000"/>
  </numFmts>
  <fonts count="12">
    <font>
      <sz val="9"/>
      <name val="Geneva"/>
    </font>
    <font>
      <sz val="8"/>
      <name val="Verdana"/>
      <family val="2"/>
    </font>
    <font>
      <sz val="9"/>
      <name val="Geneva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 applyProtection="0"/>
    <xf numFmtId="176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177" fontId="3" fillId="0" borderId="0" xfId="0" applyNumberFormat="1" applyFont="1" applyAlignment="1" applyProtection="1">
      <alignment horizontal="center"/>
    </xf>
    <xf numFmtId="0" fontId="4" fillId="0" borderId="0" xfId="0" applyFont="1" applyBorder="1" applyProtection="1"/>
    <xf numFmtId="0" fontId="5" fillId="0" borderId="0" xfId="0" applyFont="1" applyBorder="1" applyProtection="1"/>
    <xf numFmtId="1" fontId="5" fillId="0" borderId="0" xfId="0" applyNumberFormat="1" applyFont="1" applyBorder="1" applyProtection="1"/>
    <xf numFmtId="177" fontId="5" fillId="0" borderId="0" xfId="0" applyNumberFormat="1" applyFont="1" applyBorder="1" applyProtection="1"/>
    <xf numFmtId="2" fontId="5" fillId="0" borderId="0" xfId="0" applyNumberFormat="1" applyFont="1" applyBorder="1" applyProtection="1"/>
    <xf numFmtId="0" fontId="6" fillId="0" borderId="0" xfId="0" applyFont="1" applyProtection="1"/>
    <xf numFmtId="0" fontId="6" fillId="0" borderId="0" xfId="0" applyFont="1" applyAlignment="1" applyProtection="1">
      <alignment horizontal="left"/>
    </xf>
    <xf numFmtId="0" fontId="6" fillId="0" borderId="0" xfId="0" applyFont="1" applyFill="1" applyAlignment="1" applyProtection="1">
      <alignment horizontal="center"/>
    </xf>
    <xf numFmtId="2" fontId="6" fillId="2" borderId="1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Alignment="1" applyProtection="1">
      <alignment horizontal="center"/>
    </xf>
    <xf numFmtId="178" fontId="6" fillId="2" borderId="2" xfId="0" applyNumberFormat="1" applyFont="1" applyFill="1" applyBorder="1" applyAlignment="1" applyProtection="1">
      <alignment horizontal="right"/>
      <protection locked="0"/>
    </xf>
    <xf numFmtId="177" fontId="6" fillId="0" borderId="0" xfId="0" applyNumberFormat="1" applyFont="1" applyAlignment="1" applyProtection="1"/>
    <xf numFmtId="2" fontId="6" fillId="0" borderId="0" xfId="0" applyNumberFormat="1" applyFont="1" applyProtection="1"/>
    <xf numFmtId="178" fontId="6" fillId="0" borderId="0" xfId="0" applyNumberFormat="1" applyFont="1" applyAlignment="1" applyProtection="1"/>
    <xf numFmtId="0" fontId="6" fillId="2" borderId="2" xfId="0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right"/>
      <protection locked="0"/>
    </xf>
    <xf numFmtId="177" fontId="6" fillId="0" borderId="4" xfId="0" applyNumberFormat="1" applyFont="1" applyFill="1" applyBorder="1" applyAlignment="1" applyProtection="1">
      <alignment horizontal="left"/>
    </xf>
    <xf numFmtId="178" fontId="6" fillId="0" borderId="0" xfId="0" applyNumberFormat="1" applyFont="1" applyFill="1" applyProtection="1"/>
    <xf numFmtId="0" fontId="5" fillId="0" borderId="0" xfId="0" applyFont="1" applyBorder="1" applyAlignment="1" applyProtection="1">
      <alignment horizontal="center"/>
    </xf>
    <xf numFmtId="2" fontId="5" fillId="0" borderId="0" xfId="1" applyNumberFormat="1" applyFont="1" applyBorder="1" applyAlignment="1" applyProtection="1"/>
    <xf numFmtId="2" fontId="5" fillId="0" borderId="0" xfId="0" applyNumberFormat="1" applyFont="1" applyBorder="1" applyAlignment="1" applyProtection="1">
      <alignment horizontal="right"/>
    </xf>
    <xf numFmtId="1" fontId="5" fillId="0" borderId="0" xfId="0" quotePrefix="1" applyNumberFormat="1" applyFont="1" applyBorder="1" applyProtection="1"/>
    <xf numFmtId="177" fontId="5" fillId="0" borderId="0" xfId="0" quotePrefix="1" applyNumberFormat="1" applyFont="1" applyBorder="1" applyProtection="1"/>
    <xf numFmtId="2" fontId="5" fillId="0" borderId="0" xfId="0" applyNumberFormat="1" applyFont="1" applyBorder="1" applyAlignment="1" applyProtection="1">
      <alignment horizontal="center"/>
    </xf>
    <xf numFmtId="0" fontId="9" fillId="0" borderId="0" xfId="0" applyFont="1" applyBorder="1"/>
    <xf numFmtId="1" fontId="9" fillId="0" borderId="0" xfId="0" applyNumberFormat="1" applyFont="1" applyBorder="1"/>
    <xf numFmtId="177" fontId="9" fillId="0" borderId="0" xfId="0" applyNumberFormat="1" applyFont="1" applyBorder="1"/>
    <xf numFmtId="1" fontId="9" fillId="0" borderId="0" xfId="0" applyNumberFormat="1" applyFont="1" applyBorder="1" applyAlignment="1">
      <alignment horizontal="center"/>
    </xf>
    <xf numFmtId="177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1" fontId="10" fillId="0" borderId="0" xfId="0" applyNumberFormat="1" applyFont="1" applyBorder="1" applyAlignment="1">
      <alignment horizontal="left"/>
    </xf>
    <xf numFmtId="177" fontId="10" fillId="0" borderId="0" xfId="0" applyNumberFormat="1" applyFont="1" applyBorder="1" applyAlignment="1">
      <alignment horizontal="left"/>
    </xf>
    <xf numFmtId="2" fontId="9" fillId="0" borderId="0" xfId="0" applyNumberFormat="1" applyFont="1" applyBorder="1"/>
    <xf numFmtId="2" fontId="10" fillId="0" borderId="0" xfId="0" applyNumberFormat="1" applyFont="1" applyBorder="1" applyAlignment="1">
      <alignment horizontal="left"/>
    </xf>
    <xf numFmtId="2" fontId="9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 applyProtection="1">
      <alignment horizontal="left"/>
    </xf>
    <xf numFmtId="1" fontId="8" fillId="0" borderId="0" xfId="0" applyNumberFormat="1" applyFont="1" applyFill="1" applyBorder="1" applyAlignment="1" applyProtection="1">
      <alignment horizontal="left"/>
    </xf>
    <xf numFmtId="177" fontId="8" fillId="0" borderId="0" xfId="0" applyNumberFormat="1" applyFont="1" applyFill="1" applyBorder="1" applyAlignment="1" applyProtection="1">
      <alignment horizontal="left"/>
    </xf>
    <xf numFmtId="2" fontId="8" fillId="0" borderId="0" xfId="0" applyNumberFormat="1" applyFont="1" applyFill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1" fontId="7" fillId="0" borderId="0" xfId="0" applyNumberFormat="1" applyFont="1" applyFill="1" applyAlignment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3"/>
  <sheetViews>
    <sheetView tabSelected="1" workbookViewId="0">
      <selection activeCell="A4" sqref="A4"/>
    </sheetView>
  </sheetViews>
  <sheetFormatPr defaultRowHeight="15"/>
  <cols>
    <col min="1" max="1" width="10.7109375" style="5" customWidth="1"/>
    <col min="2" max="2" width="8.7109375" style="5" customWidth="1"/>
    <col min="3" max="3" width="8.7109375" style="6" customWidth="1"/>
    <col min="4" max="4" width="8.7109375" style="7" customWidth="1"/>
    <col min="5" max="5" width="8.7109375" style="8" customWidth="1"/>
    <col min="6" max="6" width="8.7109375" style="6" customWidth="1"/>
    <col min="7" max="7" width="8.7109375" style="7" customWidth="1"/>
    <col min="8" max="9" width="8.7109375" style="5" customWidth="1"/>
    <col min="10" max="10" width="8.7109375" style="7" customWidth="1"/>
    <col min="11" max="11" width="8.7109375" style="5" customWidth="1"/>
    <col min="12" max="13" width="8.7109375" style="8" customWidth="1"/>
    <col min="14" max="14" width="8.7109375" style="5" customWidth="1"/>
    <col min="15" max="15" width="79.7109375" style="5" customWidth="1"/>
    <col min="16" max="262" width="11.42578125" style="5" customWidth="1"/>
    <col min="263" max="16384" width="9.140625" style="5"/>
  </cols>
  <sheetData>
    <row r="1" spans="1:17">
      <c r="A1" s="4" t="s">
        <v>1750</v>
      </c>
    </row>
    <row r="3" spans="1:17" ht="15.75" thickBot="1">
      <c r="A3" s="1" t="s">
        <v>1753</v>
      </c>
      <c r="B3" s="1"/>
      <c r="C3" s="2" t="s">
        <v>1327</v>
      </c>
      <c r="D3" s="2" t="s">
        <v>1328</v>
      </c>
      <c r="E3" s="3" t="s">
        <v>1329</v>
      </c>
      <c r="F3" s="1" t="s">
        <v>1330</v>
      </c>
      <c r="G3" s="9"/>
      <c r="I3" s="2" t="s">
        <v>1327</v>
      </c>
      <c r="J3" s="2" t="s">
        <v>1328</v>
      </c>
      <c r="K3" s="3" t="s">
        <v>1329</v>
      </c>
      <c r="Q3" s="9"/>
    </row>
    <row r="4" spans="1:17">
      <c r="A4" s="10" t="s">
        <v>1332</v>
      </c>
      <c r="B4" s="9"/>
      <c r="C4" s="11" t="s">
        <v>1333</v>
      </c>
      <c r="D4" s="12">
        <v>-6</v>
      </c>
      <c r="E4" s="13" t="s">
        <v>1334</v>
      </c>
      <c r="F4" s="9" t="s">
        <v>1335</v>
      </c>
      <c r="G4" s="9"/>
      <c r="I4" s="11" t="s">
        <v>1336</v>
      </c>
      <c r="J4" s="46">
        <f>367*Year-INT(7*(Year+INT((Mon+9)/12))/4)+INT(275*Mon/9)+Day+1721013.5</f>
        <v>2458044.5</v>
      </c>
      <c r="K4" s="13" t="s">
        <v>1337</v>
      </c>
      <c r="Q4" s="9"/>
    </row>
    <row r="5" spans="1:17">
      <c r="A5" s="9" t="s">
        <v>1338</v>
      </c>
      <c r="B5" s="9"/>
      <c r="C5" s="11" t="s">
        <v>1339</v>
      </c>
      <c r="D5" s="14">
        <v>40.582999999999998</v>
      </c>
      <c r="E5" s="13" t="s">
        <v>1340</v>
      </c>
      <c r="F5" s="9" t="s">
        <v>1341</v>
      </c>
      <c r="G5" s="9"/>
      <c r="I5" s="11" t="s">
        <v>1342</v>
      </c>
      <c r="J5" s="15">
        <f>JDZ-2451545</f>
        <v>6499.5</v>
      </c>
      <c r="K5" s="13" t="s">
        <v>1337</v>
      </c>
      <c r="Q5" s="9"/>
    </row>
    <row r="6" spans="1:17">
      <c r="A6" s="9" t="s">
        <v>1343</v>
      </c>
      <c r="B6" s="9"/>
      <c r="C6" s="11" t="s">
        <v>1344</v>
      </c>
      <c r="D6" s="14">
        <v>111.8</v>
      </c>
      <c r="E6" s="13" t="s">
        <v>1340</v>
      </c>
      <c r="F6" s="9" t="s">
        <v>1345</v>
      </c>
      <c r="G6" s="9"/>
      <c r="I6" s="11" t="s">
        <v>1346</v>
      </c>
      <c r="J6" s="17">
        <f>MOD(280.46061837+360.98564737*UTZ,360)/15</f>
        <v>1.7783799790156385</v>
      </c>
      <c r="K6" s="13" t="s">
        <v>1347</v>
      </c>
      <c r="Q6" s="9"/>
    </row>
    <row r="7" spans="1:17">
      <c r="A7" s="9" t="s">
        <v>1348</v>
      </c>
      <c r="B7" s="9"/>
      <c r="C7" s="11" t="s">
        <v>1349</v>
      </c>
      <c r="D7" s="18">
        <v>2017</v>
      </c>
      <c r="E7" s="13" t="s">
        <v>1349</v>
      </c>
      <c r="F7" s="1" t="s">
        <v>1352</v>
      </c>
      <c r="G7" s="9"/>
      <c r="H7" s="9"/>
      <c r="I7" s="3" t="s">
        <v>1329</v>
      </c>
      <c r="J7" s="1" t="s">
        <v>1331</v>
      </c>
      <c r="K7" s="8"/>
      <c r="Q7" s="9"/>
    </row>
    <row r="8" spans="1:17">
      <c r="A8" s="9" t="s">
        <v>1350</v>
      </c>
      <c r="B8" s="9"/>
      <c r="C8" s="11" t="s">
        <v>288</v>
      </c>
      <c r="D8" s="18">
        <v>10</v>
      </c>
      <c r="E8" s="13" t="s">
        <v>1351</v>
      </c>
      <c r="F8" s="9" t="s">
        <v>1354</v>
      </c>
      <c r="G8" s="9"/>
      <c r="H8" s="9"/>
      <c r="I8" s="11" t="s">
        <v>1340</v>
      </c>
      <c r="J8" s="20" t="s">
        <v>1355</v>
      </c>
      <c r="K8" s="8"/>
      <c r="Q8" s="9"/>
    </row>
    <row r="9" spans="1:17" ht="15.75" thickBot="1">
      <c r="A9" s="9" t="s">
        <v>1353</v>
      </c>
      <c r="B9" s="9"/>
      <c r="C9" s="11" t="s">
        <v>1337</v>
      </c>
      <c r="D9" s="19">
        <v>18</v>
      </c>
      <c r="E9" s="13" t="s">
        <v>1337</v>
      </c>
      <c r="F9" s="9" t="s">
        <v>1356</v>
      </c>
      <c r="G9" s="9"/>
      <c r="H9" s="9"/>
      <c r="I9" s="11" t="s">
        <v>1347</v>
      </c>
      <c r="J9" s="21" t="s">
        <v>1357</v>
      </c>
      <c r="K9" s="8"/>
      <c r="Q9" s="9"/>
    </row>
    <row r="10" spans="1:17">
      <c r="A10" s="9"/>
      <c r="B10" s="9"/>
      <c r="C10" s="9"/>
      <c r="D10" s="9"/>
      <c r="E10" s="9"/>
      <c r="F10" s="9" t="s">
        <v>1358</v>
      </c>
      <c r="G10" s="9"/>
      <c r="H10" s="9"/>
      <c r="I10" s="9"/>
      <c r="J10" s="16" t="s">
        <v>1752</v>
      </c>
      <c r="M10" s="16"/>
      <c r="Q10" s="9"/>
    </row>
    <row r="11" spans="1:17">
      <c r="A11" s="1"/>
      <c r="B11" s="9"/>
      <c r="C11" s="9"/>
      <c r="D11" s="9"/>
      <c r="E11" s="9"/>
      <c r="I11" s="7"/>
      <c r="J11" s="8" t="s">
        <v>1751</v>
      </c>
      <c r="N11" s="9"/>
      <c r="Q11" s="9"/>
    </row>
    <row r="12" spans="1:17" s="45" customFormat="1" ht="20.100000000000001" customHeight="1">
      <c r="A12" s="41" t="s">
        <v>212</v>
      </c>
      <c r="B12" s="41" t="s">
        <v>213</v>
      </c>
      <c r="C12" s="42" t="s">
        <v>1324</v>
      </c>
      <c r="D12" s="43" t="s">
        <v>1325</v>
      </c>
      <c r="E12" s="44" t="s">
        <v>214</v>
      </c>
      <c r="F12" s="42" t="s">
        <v>1326</v>
      </c>
      <c r="G12" s="43" t="s">
        <v>1325</v>
      </c>
      <c r="H12" s="41" t="s">
        <v>215</v>
      </c>
      <c r="I12" s="41" t="s">
        <v>216</v>
      </c>
      <c r="J12" s="43" t="s">
        <v>1051</v>
      </c>
      <c r="K12" s="41" t="s">
        <v>217</v>
      </c>
      <c r="L12" s="44" t="s">
        <v>1745</v>
      </c>
      <c r="M12" s="44" t="s">
        <v>1746</v>
      </c>
      <c r="N12" s="41" t="s">
        <v>1747</v>
      </c>
      <c r="O12" s="41" t="s">
        <v>218</v>
      </c>
    </row>
    <row r="13" spans="1:17">
      <c r="A13" s="5" t="s">
        <v>1321</v>
      </c>
      <c r="B13" s="5" t="s">
        <v>357</v>
      </c>
      <c r="C13" s="6">
        <v>5</v>
      </c>
      <c r="D13" s="7">
        <v>40.9</v>
      </c>
      <c r="E13" s="8">
        <f>C13+D13/60</f>
        <v>5.6816666666666666</v>
      </c>
      <c r="F13" s="6">
        <v>-2</v>
      </c>
      <c r="G13" s="7">
        <v>28</v>
      </c>
      <c r="H13" s="8">
        <f>IF(F13&lt;0,F13-G13/60,F13+G13/60)</f>
        <v>-2.4666666666666668</v>
      </c>
      <c r="I13" s="22" t="s">
        <v>101</v>
      </c>
      <c r="K13" s="22" t="s">
        <v>73</v>
      </c>
      <c r="L13" s="23">
        <f t="shared" ref="L13:L76" si="0">(180/PI())*ASIN(SIN(Lat*PI()/180)*SIN(Dec*PI()/180)+COS(Lat*PI()/180)*COS(Dec*PI()/180))</f>
        <v>46.950333333333347</v>
      </c>
      <c r="M13" s="24">
        <f t="shared" ref="M13:M76" si="1">IF(Lon/15+RA-GTZ+Tof&lt;0,Lon/15+RA-GTZ+Tof+24,IF(Lon/15+RA-GTZ+Tof&gt;24,Lon/15+RA-GTZ+Tof-24,Lon/15+RA-GTZ+Tof))</f>
        <v>5.3566200209843622</v>
      </c>
      <c r="N13" s="22" t="str">
        <f t="shared" ref="N13:N76" si="2">IF(ACOS(ROUND((SIN(Dec*PI()/180)-SIN(Lat*PI()/180)*SIN(Amt*PI()/180))/(COS(Lat*PI()/180)*COS(Amt*PI()/180)),3))&lt;PI()/2,"N","S")</f>
        <v>S</v>
      </c>
      <c r="O13" s="5" t="s">
        <v>358</v>
      </c>
    </row>
    <row r="14" spans="1:17" ht="15" customHeight="1">
      <c r="A14" s="5" t="s">
        <v>1322</v>
      </c>
      <c r="B14" s="5" t="s">
        <v>357</v>
      </c>
      <c r="C14" s="6">
        <v>18</v>
      </c>
      <c r="D14" s="7">
        <v>2.7</v>
      </c>
      <c r="E14" s="8">
        <f t="shared" ref="E14:E77" si="3">C14+D14/60</f>
        <v>18.045000000000002</v>
      </c>
      <c r="F14" s="6">
        <v>-27</v>
      </c>
      <c r="G14" s="7">
        <v>50</v>
      </c>
      <c r="H14" s="8">
        <f t="shared" ref="H14:H77" si="4">IF(F14&lt;0,F14-G14/60,F14+G14/60)</f>
        <v>-27.833333333333332</v>
      </c>
      <c r="I14" s="22" t="s">
        <v>798</v>
      </c>
      <c r="K14" s="22" t="s">
        <v>789</v>
      </c>
      <c r="L14" s="23">
        <f t="shared" si="0"/>
        <v>21.583666666666673</v>
      </c>
      <c r="M14" s="24">
        <f t="shared" si="1"/>
        <v>17.719953354317695</v>
      </c>
      <c r="N14" s="22" t="str">
        <f t="shared" si="2"/>
        <v>S</v>
      </c>
      <c r="O14" s="5" t="s">
        <v>799</v>
      </c>
    </row>
    <row r="15" spans="1:17" ht="15" customHeight="1">
      <c r="A15" s="5" t="s">
        <v>1323</v>
      </c>
      <c r="B15" s="5" t="s">
        <v>357</v>
      </c>
      <c r="C15" s="6">
        <v>18</v>
      </c>
      <c r="D15" s="7">
        <v>15.5</v>
      </c>
      <c r="E15" s="8">
        <f t="shared" si="3"/>
        <v>18.258333333333333</v>
      </c>
      <c r="F15" s="6">
        <v>-18</v>
      </c>
      <c r="G15" s="7">
        <v>11</v>
      </c>
      <c r="H15" s="8">
        <f t="shared" si="4"/>
        <v>-18.183333333333334</v>
      </c>
      <c r="I15" s="22" t="s">
        <v>793</v>
      </c>
      <c r="K15" s="22" t="s">
        <v>789</v>
      </c>
      <c r="L15" s="23">
        <f t="shared" si="0"/>
        <v>31.233666666666661</v>
      </c>
      <c r="M15" s="24">
        <f t="shared" si="1"/>
        <v>17.933286687651027</v>
      </c>
      <c r="N15" s="22" t="str">
        <f t="shared" si="2"/>
        <v>S</v>
      </c>
      <c r="O15" s="5" t="s">
        <v>794</v>
      </c>
    </row>
    <row r="16" spans="1:17" ht="15" customHeight="1">
      <c r="A16" s="5" t="s">
        <v>736</v>
      </c>
      <c r="B16" s="5" t="s">
        <v>357</v>
      </c>
      <c r="C16" s="6">
        <v>19</v>
      </c>
      <c r="D16" s="7">
        <v>40.700000000000003</v>
      </c>
      <c r="E16" s="8">
        <f t="shared" si="3"/>
        <v>19.678333333333335</v>
      </c>
      <c r="F16" s="6">
        <v>10</v>
      </c>
      <c r="G16" s="7">
        <v>37</v>
      </c>
      <c r="H16" s="8">
        <f t="shared" si="4"/>
        <v>10.616666666666667</v>
      </c>
      <c r="I16" s="22" t="s">
        <v>737</v>
      </c>
      <c r="K16" s="22" t="s">
        <v>880</v>
      </c>
      <c r="L16" s="23">
        <f t="shared" si="0"/>
        <v>60.033666666666676</v>
      </c>
      <c r="M16" s="24">
        <f t="shared" si="1"/>
        <v>19.353286687651028</v>
      </c>
      <c r="N16" s="22" t="str">
        <f t="shared" si="2"/>
        <v>S</v>
      </c>
      <c r="O16" s="5" t="s">
        <v>738</v>
      </c>
    </row>
    <row r="17" spans="1:15" ht="15" customHeight="1">
      <c r="A17" s="5" t="s">
        <v>727</v>
      </c>
      <c r="B17" s="5" t="s">
        <v>137</v>
      </c>
      <c r="C17" s="6">
        <v>19</v>
      </c>
      <c r="D17" s="7">
        <v>25.4</v>
      </c>
      <c r="E17" s="8">
        <f t="shared" si="3"/>
        <v>19.423333333333332</v>
      </c>
      <c r="F17" s="6">
        <v>20</v>
      </c>
      <c r="G17" s="7">
        <v>11</v>
      </c>
      <c r="H17" s="8">
        <f t="shared" si="4"/>
        <v>20.183333333333334</v>
      </c>
      <c r="I17" s="22">
        <v>60</v>
      </c>
      <c r="J17" s="7">
        <v>3.6</v>
      </c>
      <c r="K17" s="22" t="s">
        <v>728</v>
      </c>
      <c r="L17" s="23">
        <f t="shared" si="0"/>
        <v>69.600333333333339</v>
      </c>
      <c r="M17" s="24">
        <f t="shared" si="1"/>
        <v>19.098286687651026</v>
      </c>
      <c r="N17" s="22" t="str">
        <f t="shared" si="2"/>
        <v>S</v>
      </c>
      <c r="O17" s="5" t="s">
        <v>729</v>
      </c>
    </row>
    <row r="18" spans="1:15" ht="15" customHeight="1">
      <c r="A18" s="5" t="s">
        <v>1734</v>
      </c>
      <c r="B18" s="5" t="s">
        <v>259</v>
      </c>
      <c r="C18" s="6">
        <v>21</v>
      </c>
      <c r="D18" s="7">
        <v>39.1</v>
      </c>
      <c r="E18" s="8">
        <f t="shared" si="3"/>
        <v>21.651666666666667</v>
      </c>
      <c r="F18" s="6">
        <v>57</v>
      </c>
      <c r="G18" s="7">
        <v>30</v>
      </c>
      <c r="H18" s="8">
        <f t="shared" si="4"/>
        <v>57.5</v>
      </c>
      <c r="I18" s="22" t="s">
        <v>852</v>
      </c>
      <c r="K18" s="22" t="s">
        <v>225</v>
      </c>
      <c r="L18" s="23">
        <f t="shared" si="0"/>
        <v>73.083000000000041</v>
      </c>
      <c r="M18" s="24">
        <f t="shared" si="1"/>
        <v>21.326620020984361</v>
      </c>
      <c r="N18" s="22" t="str">
        <f t="shared" si="2"/>
        <v>N</v>
      </c>
      <c r="O18" s="5" t="s">
        <v>853</v>
      </c>
    </row>
    <row r="19" spans="1:15" ht="15" customHeight="1">
      <c r="A19" s="5" t="s">
        <v>1735</v>
      </c>
      <c r="B19" s="5" t="s">
        <v>505</v>
      </c>
      <c r="C19" s="6">
        <v>22</v>
      </c>
      <c r="D19" s="7">
        <v>57.2</v>
      </c>
      <c r="E19" s="8">
        <f t="shared" si="3"/>
        <v>22.953333333333333</v>
      </c>
      <c r="F19" s="6">
        <v>-36</v>
      </c>
      <c r="G19" s="7">
        <v>28</v>
      </c>
      <c r="H19" s="8">
        <f t="shared" si="4"/>
        <v>-36.466666666666669</v>
      </c>
      <c r="I19" s="22" t="s">
        <v>901</v>
      </c>
      <c r="J19" s="7">
        <v>10</v>
      </c>
      <c r="K19" s="22" t="s">
        <v>900</v>
      </c>
      <c r="L19" s="23">
        <f t="shared" si="0"/>
        <v>12.950333333333333</v>
      </c>
      <c r="M19" s="24">
        <f t="shared" si="1"/>
        <v>22.628286687651027</v>
      </c>
      <c r="N19" s="22" t="str">
        <f t="shared" si="2"/>
        <v>S</v>
      </c>
      <c r="O19" s="5" t="s">
        <v>502</v>
      </c>
    </row>
    <row r="20" spans="1:15" ht="15" customHeight="1">
      <c r="A20" s="5" t="s">
        <v>1736</v>
      </c>
      <c r="B20" s="5" t="s">
        <v>137</v>
      </c>
      <c r="C20" s="6">
        <v>2</v>
      </c>
      <c r="D20" s="7">
        <v>32.700000000000003</v>
      </c>
      <c r="E20" s="8">
        <f t="shared" si="3"/>
        <v>2.5449999999999999</v>
      </c>
      <c r="F20" s="6">
        <v>61</v>
      </c>
      <c r="G20" s="7">
        <v>27</v>
      </c>
      <c r="H20" s="8">
        <f t="shared" si="4"/>
        <v>61.45</v>
      </c>
      <c r="I20" s="22">
        <v>22</v>
      </c>
      <c r="J20" s="7">
        <v>6.5</v>
      </c>
      <c r="K20" s="22" t="s">
        <v>138</v>
      </c>
      <c r="L20" s="23">
        <f t="shared" si="0"/>
        <v>69.133000000000024</v>
      </c>
      <c r="M20" s="24">
        <f t="shared" si="1"/>
        <v>2.2199533543176955</v>
      </c>
      <c r="N20" s="22" t="str">
        <f t="shared" si="2"/>
        <v>N</v>
      </c>
      <c r="O20" s="5" t="s">
        <v>164</v>
      </c>
    </row>
    <row r="21" spans="1:15" ht="15" customHeight="1">
      <c r="A21" s="5" t="s">
        <v>1737</v>
      </c>
      <c r="B21" s="5" t="s">
        <v>137</v>
      </c>
      <c r="C21" s="6">
        <v>8</v>
      </c>
      <c r="D21" s="7">
        <v>40.299999999999997</v>
      </c>
      <c r="E21" s="8">
        <f t="shared" si="3"/>
        <v>8.6716666666666669</v>
      </c>
      <c r="F21" s="6">
        <v>-52</v>
      </c>
      <c r="G21" s="7">
        <v>55</v>
      </c>
      <c r="H21" s="8">
        <f t="shared" si="4"/>
        <v>-52.916666666666664</v>
      </c>
      <c r="I21" s="22">
        <v>50</v>
      </c>
      <c r="J21" s="7">
        <v>2.5</v>
      </c>
      <c r="K21" s="22" t="s">
        <v>205</v>
      </c>
      <c r="L21" s="23">
        <f t="shared" si="0"/>
        <v>-3.4996666666666645</v>
      </c>
      <c r="M21" s="24">
        <f t="shared" si="1"/>
        <v>8.3466200209843606</v>
      </c>
      <c r="N21" s="22" t="str">
        <f t="shared" si="2"/>
        <v>S</v>
      </c>
      <c r="O21" s="5" t="s">
        <v>206</v>
      </c>
    </row>
    <row r="22" spans="1:15" ht="15" customHeight="1">
      <c r="A22" s="5" t="s">
        <v>1738</v>
      </c>
      <c r="B22" s="5" t="s">
        <v>137</v>
      </c>
      <c r="C22" s="6">
        <v>8</v>
      </c>
      <c r="D22" s="7">
        <v>42.6</v>
      </c>
      <c r="E22" s="8">
        <f t="shared" si="3"/>
        <v>8.7100000000000009</v>
      </c>
      <c r="F22" s="6">
        <v>-48</v>
      </c>
      <c r="G22" s="7">
        <v>7</v>
      </c>
      <c r="H22" s="8">
        <f t="shared" si="4"/>
        <v>-48.116666666666667</v>
      </c>
      <c r="I22" s="22">
        <v>13</v>
      </c>
      <c r="J22" s="7">
        <v>4.5999999999999996</v>
      </c>
      <c r="K22" s="22" t="s">
        <v>205</v>
      </c>
      <c r="L22" s="23">
        <f t="shared" si="0"/>
        <v>1.3003333333333407</v>
      </c>
      <c r="M22" s="24">
        <f t="shared" si="1"/>
        <v>8.3849533543176946</v>
      </c>
      <c r="N22" s="22" t="str">
        <f t="shared" si="2"/>
        <v>S</v>
      </c>
      <c r="O22" s="5" t="s">
        <v>209</v>
      </c>
    </row>
    <row r="23" spans="1:15" ht="15" customHeight="1">
      <c r="A23" s="5" t="s">
        <v>1739</v>
      </c>
      <c r="B23" s="5" t="s">
        <v>223</v>
      </c>
      <c r="C23" s="6">
        <v>12</v>
      </c>
      <c r="D23" s="7">
        <v>32.9</v>
      </c>
      <c r="E23" s="8">
        <f t="shared" si="3"/>
        <v>12.548333333333334</v>
      </c>
      <c r="F23" s="6">
        <v>82</v>
      </c>
      <c r="G23" s="7">
        <v>33</v>
      </c>
      <c r="H23" s="8">
        <f t="shared" si="4"/>
        <v>82.55</v>
      </c>
      <c r="I23" s="22" t="s">
        <v>559</v>
      </c>
      <c r="J23" s="7">
        <v>10.6</v>
      </c>
      <c r="K23" s="22" t="s">
        <v>78</v>
      </c>
      <c r="L23" s="23">
        <f t="shared" si="0"/>
        <v>48.033000000000008</v>
      </c>
      <c r="M23" s="24">
        <f t="shared" si="1"/>
        <v>12.223286687651026</v>
      </c>
      <c r="N23" s="22" t="str">
        <f t="shared" si="2"/>
        <v>N</v>
      </c>
      <c r="O23" s="5" t="s">
        <v>560</v>
      </c>
    </row>
    <row r="24" spans="1:15" ht="15" customHeight="1">
      <c r="A24" s="5" t="s">
        <v>1740</v>
      </c>
      <c r="B24" s="5" t="s">
        <v>223</v>
      </c>
      <c r="C24" s="6">
        <v>14</v>
      </c>
      <c r="D24" s="7">
        <v>22.4</v>
      </c>
      <c r="E24" s="8">
        <f t="shared" si="3"/>
        <v>14.373333333333333</v>
      </c>
      <c r="F24" s="6">
        <v>-44</v>
      </c>
      <c r="G24" s="7">
        <v>9</v>
      </c>
      <c r="H24" s="8">
        <f t="shared" si="4"/>
        <v>-44.15</v>
      </c>
      <c r="I24" s="22" t="s">
        <v>538</v>
      </c>
      <c r="J24" s="7">
        <v>10.199999999999999</v>
      </c>
      <c r="K24" s="22" t="s">
        <v>539</v>
      </c>
      <c r="L24" s="23">
        <f t="shared" si="0"/>
        <v>5.2670000000000057</v>
      </c>
      <c r="M24" s="24">
        <f t="shared" si="1"/>
        <v>14.048286687651029</v>
      </c>
      <c r="N24" s="22" t="str">
        <f t="shared" si="2"/>
        <v>S</v>
      </c>
      <c r="O24" s="5" t="s">
        <v>540</v>
      </c>
    </row>
    <row r="25" spans="1:15" ht="15" customHeight="1">
      <c r="A25" s="5" t="s">
        <v>1741</v>
      </c>
      <c r="B25" s="5" t="s">
        <v>137</v>
      </c>
      <c r="C25" s="6">
        <v>17</v>
      </c>
      <c r="D25" s="7">
        <v>46.3</v>
      </c>
      <c r="E25" s="8">
        <f t="shared" si="3"/>
        <v>17.771666666666668</v>
      </c>
      <c r="F25" s="6">
        <v>5</v>
      </c>
      <c r="G25" s="7">
        <v>43</v>
      </c>
      <c r="H25" s="8">
        <f t="shared" si="4"/>
        <v>5.7166666666666668</v>
      </c>
      <c r="I25" s="22">
        <v>41</v>
      </c>
      <c r="J25" s="7">
        <v>4.2</v>
      </c>
      <c r="K25" s="22" t="s">
        <v>710</v>
      </c>
      <c r="L25" s="23">
        <f t="shared" si="0"/>
        <v>55.133666666666663</v>
      </c>
      <c r="M25" s="24">
        <f t="shared" si="1"/>
        <v>17.446620020984362</v>
      </c>
      <c r="N25" s="22" t="str">
        <f t="shared" si="2"/>
        <v>S</v>
      </c>
      <c r="O25" s="5" t="s">
        <v>787</v>
      </c>
    </row>
    <row r="26" spans="1:15" ht="15" customHeight="1">
      <c r="A26" s="5" t="s">
        <v>1742</v>
      </c>
      <c r="B26" s="5" t="s">
        <v>137</v>
      </c>
      <c r="C26" s="6">
        <v>18</v>
      </c>
      <c r="D26" s="7">
        <v>39</v>
      </c>
      <c r="E26" s="8">
        <f t="shared" si="3"/>
        <v>18.649999999999999</v>
      </c>
      <c r="F26" s="6">
        <v>5</v>
      </c>
      <c r="G26" s="7">
        <v>27</v>
      </c>
      <c r="H26" s="8">
        <f t="shared" si="4"/>
        <v>5.45</v>
      </c>
      <c r="I26" s="22">
        <v>52</v>
      </c>
      <c r="K26" s="22" t="s">
        <v>771</v>
      </c>
      <c r="L26" s="23">
        <f t="shared" si="0"/>
        <v>54.867000000000004</v>
      </c>
      <c r="M26" s="24">
        <f t="shared" si="1"/>
        <v>18.324953354317692</v>
      </c>
      <c r="N26" s="22" t="str">
        <f t="shared" si="2"/>
        <v>S</v>
      </c>
      <c r="O26" s="5" t="s">
        <v>800</v>
      </c>
    </row>
    <row r="27" spans="1:15" ht="15" customHeight="1">
      <c r="A27" s="5" t="s">
        <v>1743</v>
      </c>
      <c r="B27" s="5" t="s">
        <v>137</v>
      </c>
      <c r="C27" s="6">
        <v>20</v>
      </c>
      <c r="D27" s="7">
        <v>16.5</v>
      </c>
      <c r="E27" s="8">
        <f t="shared" si="3"/>
        <v>20.274999999999999</v>
      </c>
      <c r="F27" s="6">
        <v>37</v>
      </c>
      <c r="G27" s="7">
        <v>38</v>
      </c>
      <c r="H27" s="8">
        <f t="shared" si="4"/>
        <v>37.633333333333333</v>
      </c>
      <c r="I27" s="22">
        <v>6</v>
      </c>
      <c r="J27" s="7">
        <v>7.3</v>
      </c>
      <c r="K27" s="22" t="s">
        <v>733</v>
      </c>
      <c r="L27" s="23">
        <f t="shared" si="0"/>
        <v>87.050333333333484</v>
      </c>
      <c r="M27" s="24">
        <f t="shared" si="1"/>
        <v>19.949953354317692</v>
      </c>
      <c r="N27" s="22" t="str">
        <f t="shared" si="2"/>
        <v>S</v>
      </c>
      <c r="O27" s="5" t="s">
        <v>918</v>
      </c>
    </row>
    <row r="28" spans="1:15" ht="15" customHeight="1">
      <c r="A28" s="5" t="s">
        <v>1744</v>
      </c>
      <c r="B28" s="5" t="s">
        <v>259</v>
      </c>
      <c r="C28" s="6">
        <v>21</v>
      </c>
      <c r="D28" s="7">
        <v>53.5</v>
      </c>
      <c r="E28" s="8">
        <f t="shared" si="3"/>
        <v>21.891666666666666</v>
      </c>
      <c r="F28" s="6">
        <v>47</v>
      </c>
      <c r="G28" s="7">
        <v>16</v>
      </c>
      <c r="H28" s="8">
        <f t="shared" si="4"/>
        <v>47.266666666666666</v>
      </c>
      <c r="I28" s="22" t="s">
        <v>1048</v>
      </c>
      <c r="K28" s="22" t="s">
        <v>733</v>
      </c>
      <c r="L28" s="23">
        <f t="shared" si="0"/>
        <v>83.316333333333375</v>
      </c>
      <c r="M28" s="24">
        <f t="shared" si="1"/>
        <v>21.566620020984359</v>
      </c>
      <c r="N28" s="22" t="str">
        <f t="shared" si="2"/>
        <v>N</v>
      </c>
      <c r="O28" s="5" t="s">
        <v>891</v>
      </c>
    </row>
    <row r="29" spans="1:15" ht="15" customHeight="1">
      <c r="A29" s="5" t="s">
        <v>1320</v>
      </c>
      <c r="B29" s="5" t="s">
        <v>41</v>
      </c>
      <c r="C29" s="6">
        <v>5</v>
      </c>
      <c r="D29" s="7">
        <v>34.5</v>
      </c>
      <c r="E29" s="8">
        <f t="shared" si="3"/>
        <v>5.5750000000000002</v>
      </c>
      <c r="F29" s="6">
        <v>22</v>
      </c>
      <c r="G29" s="7">
        <v>1</v>
      </c>
      <c r="H29" s="8">
        <f t="shared" si="4"/>
        <v>22.016666666666666</v>
      </c>
      <c r="I29" s="22" t="s">
        <v>101</v>
      </c>
      <c r="J29" s="7">
        <v>8.4</v>
      </c>
      <c r="K29" s="22" t="s">
        <v>163</v>
      </c>
      <c r="L29" s="23">
        <f t="shared" si="0"/>
        <v>71.433666666666682</v>
      </c>
      <c r="M29" s="24">
        <f t="shared" si="1"/>
        <v>5.2499533543176931</v>
      </c>
      <c r="N29" s="22" t="str">
        <f t="shared" si="2"/>
        <v>S</v>
      </c>
      <c r="O29" s="5" t="s">
        <v>102</v>
      </c>
    </row>
    <row r="30" spans="1:15" ht="15" customHeight="1">
      <c r="A30" s="5" t="s">
        <v>1318</v>
      </c>
      <c r="B30" s="5" t="s">
        <v>193</v>
      </c>
      <c r="C30" s="6">
        <v>21</v>
      </c>
      <c r="D30" s="7">
        <v>33.5</v>
      </c>
      <c r="E30" s="8">
        <f t="shared" si="3"/>
        <v>21.558333333333334</v>
      </c>
      <c r="F30" s="6">
        <v>0</v>
      </c>
      <c r="G30" s="7">
        <v>49</v>
      </c>
      <c r="H30" s="8">
        <f t="shared" si="4"/>
        <v>0.81666666666666665</v>
      </c>
      <c r="I30" s="22">
        <v>16</v>
      </c>
      <c r="J30" s="7">
        <v>6.6</v>
      </c>
      <c r="K30" s="22" t="s">
        <v>804</v>
      </c>
      <c r="L30" s="23">
        <f t="shared" si="0"/>
        <v>50.233666666666672</v>
      </c>
      <c r="M30" s="24">
        <f t="shared" si="1"/>
        <v>21.233286687651027</v>
      </c>
      <c r="N30" s="22" t="str">
        <f t="shared" si="2"/>
        <v>S</v>
      </c>
      <c r="O30" s="5" t="s">
        <v>850</v>
      </c>
    </row>
    <row r="31" spans="1:15" ht="15" customHeight="1">
      <c r="A31" s="5" t="s">
        <v>1317</v>
      </c>
      <c r="B31" s="5" t="s">
        <v>193</v>
      </c>
      <c r="C31" s="6">
        <v>13</v>
      </c>
      <c r="D31" s="7">
        <v>42.2</v>
      </c>
      <c r="E31" s="8">
        <f t="shared" si="3"/>
        <v>13.703333333333333</v>
      </c>
      <c r="F31" s="6">
        <v>28</v>
      </c>
      <c r="G31" s="7">
        <v>23</v>
      </c>
      <c r="H31" s="8">
        <f t="shared" si="4"/>
        <v>28.383333333333333</v>
      </c>
      <c r="I31" s="22">
        <v>16.2</v>
      </c>
      <c r="J31" s="7">
        <v>5.9</v>
      </c>
      <c r="K31" s="22" t="s">
        <v>337</v>
      </c>
      <c r="L31" s="23">
        <f t="shared" si="0"/>
        <v>77.800333333333342</v>
      </c>
      <c r="M31" s="24">
        <f t="shared" si="1"/>
        <v>13.378286687651027</v>
      </c>
      <c r="N31" s="22" t="str">
        <f t="shared" si="2"/>
        <v>S</v>
      </c>
      <c r="O31" s="5" t="s">
        <v>602</v>
      </c>
    </row>
    <row r="32" spans="1:15" ht="15" customHeight="1">
      <c r="A32" s="5" t="s">
        <v>1316</v>
      </c>
      <c r="B32" s="5" t="s">
        <v>193</v>
      </c>
      <c r="C32" s="6">
        <v>16</v>
      </c>
      <c r="D32" s="7">
        <v>23.6</v>
      </c>
      <c r="E32" s="8">
        <f t="shared" si="3"/>
        <v>16.393333333333334</v>
      </c>
      <c r="F32" s="6">
        <v>-26</v>
      </c>
      <c r="G32" s="7">
        <v>32</v>
      </c>
      <c r="H32" s="8">
        <f t="shared" si="4"/>
        <v>-26.533333333333335</v>
      </c>
      <c r="I32" s="22">
        <v>26.3</v>
      </c>
      <c r="J32" s="7">
        <v>5.9</v>
      </c>
      <c r="K32" s="22" t="s">
        <v>843</v>
      </c>
      <c r="L32" s="23">
        <f t="shared" si="0"/>
        <v>22.883666666666667</v>
      </c>
      <c r="M32" s="24">
        <f t="shared" si="1"/>
        <v>16.068286687651028</v>
      </c>
      <c r="N32" s="22" t="str">
        <f t="shared" si="2"/>
        <v>S</v>
      </c>
      <c r="O32" s="5" t="s">
        <v>846</v>
      </c>
    </row>
    <row r="33" spans="1:15" ht="15" customHeight="1">
      <c r="A33" s="5" t="s">
        <v>1315</v>
      </c>
      <c r="B33" s="5" t="s">
        <v>193</v>
      </c>
      <c r="C33" s="6">
        <v>15</v>
      </c>
      <c r="D33" s="7">
        <v>18.600000000000001</v>
      </c>
      <c r="E33" s="8">
        <f t="shared" si="3"/>
        <v>15.31</v>
      </c>
      <c r="F33" s="6">
        <v>2</v>
      </c>
      <c r="G33" s="7">
        <v>5</v>
      </c>
      <c r="H33" s="8">
        <f t="shared" si="4"/>
        <v>2.0833333333333335</v>
      </c>
      <c r="I33" s="22">
        <v>17.399999999999999</v>
      </c>
      <c r="J33" s="7">
        <v>5.7</v>
      </c>
      <c r="K33" s="22" t="s">
        <v>771</v>
      </c>
      <c r="L33" s="23">
        <f t="shared" si="0"/>
        <v>51.500333333333337</v>
      </c>
      <c r="M33" s="24">
        <f t="shared" si="1"/>
        <v>14.984953354317696</v>
      </c>
      <c r="N33" s="22" t="str">
        <f t="shared" si="2"/>
        <v>S</v>
      </c>
      <c r="O33" s="5" t="s">
        <v>772</v>
      </c>
    </row>
    <row r="34" spans="1:15" ht="15" customHeight="1">
      <c r="A34" s="5" t="s">
        <v>1314</v>
      </c>
      <c r="B34" s="5" t="s">
        <v>137</v>
      </c>
      <c r="C34" s="6">
        <v>17</v>
      </c>
      <c r="D34" s="7">
        <v>40.1</v>
      </c>
      <c r="E34" s="8">
        <f t="shared" si="3"/>
        <v>17.668333333333333</v>
      </c>
      <c r="F34" s="6">
        <v>-32</v>
      </c>
      <c r="G34" s="7">
        <v>13</v>
      </c>
      <c r="H34" s="8">
        <f t="shared" si="4"/>
        <v>-32.216666666666669</v>
      </c>
      <c r="I34" s="22">
        <v>15</v>
      </c>
      <c r="J34" s="7">
        <v>4.2</v>
      </c>
      <c r="K34" s="22" t="s">
        <v>843</v>
      </c>
      <c r="L34" s="23">
        <f t="shared" si="0"/>
        <v>17.200333333333333</v>
      </c>
      <c r="M34" s="24">
        <f t="shared" si="1"/>
        <v>17.343286687651027</v>
      </c>
      <c r="N34" s="22" t="str">
        <f t="shared" si="2"/>
        <v>S</v>
      </c>
      <c r="O34" s="5" t="s">
        <v>848</v>
      </c>
    </row>
    <row r="35" spans="1:15" ht="15" customHeight="1">
      <c r="A35" s="5" t="s">
        <v>1281</v>
      </c>
      <c r="B35" s="5" t="s">
        <v>137</v>
      </c>
      <c r="C35" s="6">
        <v>17</v>
      </c>
      <c r="D35" s="7">
        <v>53.9</v>
      </c>
      <c r="E35" s="8">
        <f t="shared" si="3"/>
        <v>17.898333333333333</v>
      </c>
      <c r="F35" s="6">
        <v>-34</v>
      </c>
      <c r="G35" s="7">
        <v>49</v>
      </c>
      <c r="H35" s="8">
        <f t="shared" si="4"/>
        <v>-34.81666666666667</v>
      </c>
      <c r="I35" s="22">
        <v>80</v>
      </c>
      <c r="J35" s="7">
        <v>3.3</v>
      </c>
      <c r="K35" s="22" t="s">
        <v>843</v>
      </c>
      <c r="L35" s="23">
        <f t="shared" si="0"/>
        <v>14.600333333333332</v>
      </c>
      <c r="M35" s="24">
        <f t="shared" si="1"/>
        <v>17.573286687651027</v>
      </c>
      <c r="N35" s="22" t="str">
        <f t="shared" si="2"/>
        <v>S</v>
      </c>
      <c r="O35" s="5" t="s">
        <v>934</v>
      </c>
    </row>
    <row r="36" spans="1:15" ht="15" customHeight="1">
      <c r="A36" s="5" t="s">
        <v>1292</v>
      </c>
      <c r="B36" s="5" t="s">
        <v>259</v>
      </c>
      <c r="C36" s="6">
        <v>18</v>
      </c>
      <c r="D36" s="7">
        <v>3.8</v>
      </c>
      <c r="E36" s="8">
        <f t="shared" si="3"/>
        <v>18.063333333333333</v>
      </c>
      <c r="F36" s="6">
        <v>-24</v>
      </c>
      <c r="G36" s="7">
        <v>23</v>
      </c>
      <c r="H36" s="8">
        <f t="shared" si="4"/>
        <v>-24.383333333333333</v>
      </c>
      <c r="I36" s="22" t="s">
        <v>781</v>
      </c>
      <c r="J36" s="7">
        <v>5.8</v>
      </c>
      <c r="K36" s="22" t="s">
        <v>789</v>
      </c>
      <c r="L36" s="23">
        <f t="shared" si="0"/>
        <v>25.033666666666669</v>
      </c>
      <c r="M36" s="24">
        <f t="shared" si="1"/>
        <v>17.738286687651026</v>
      </c>
      <c r="N36" s="22" t="str">
        <f t="shared" si="2"/>
        <v>S</v>
      </c>
      <c r="O36" s="5" t="s">
        <v>782</v>
      </c>
    </row>
    <row r="37" spans="1:15" ht="15" customHeight="1">
      <c r="A37" s="5" t="s">
        <v>1303</v>
      </c>
      <c r="B37" s="5" t="s">
        <v>193</v>
      </c>
      <c r="C37" s="6">
        <v>17</v>
      </c>
      <c r="D37" s="7">
        <v>19.2</v>
      </c>
      <c r="E37" s="8">
        <f t="shared" si="3"/>
        <v>17.32</v>
      </c>
      <c r="F37" s="6">
        <v>-18</v>
      </c>
      <c r="G37" s="7">
        <v>31</v>
      </c>
      <c r="H37" s="8">
        <f t="shared" si="4"/>
        <v>-18.516666666666666</v>
      </c>
      <c r="I37" s="22">
        <v>9.3000000000000007</v>
      </c>
      <c r="J37" s="7">
        <v>7.6</v>
      </c>
      <c r="K37" s="22" t="s">
        <v>710</v>
      </c>
      <c r="L37" s="23">
        <f t="shared" si="0"/>
        <v>30.900333333333339</v>
      </c>
      <c r="M37" s="24">
        <f t="shared" si="1"/>
        <v>16.994953354317694</v>
      </c>
      <c r="N37" s="22" t="str">
        <f t="shared" si="2"/>
        <v>S</v>
      </c>
      <c r="O37" s="5" t="s">
        <v>811</v>
      </c>
    </row>
    <row r="38" spans="1:15" ht="15" customHeight="1">
      <c r="A38" s="5" t="s">
        <v>1319</v>
      </c>
      <c r="B38" s="5" t="s">
        <v>193</v>
      </c>
      <c r="C38" s="6">
        <v>16</v>
      </c>
      <c r="D38" s="7">
        <v>57.1</v>
      </c>
      <c r="E38" s="8">
        <f t="shared" si="3"/>
        <v>16.951666666666668</v>
      </c>
      <c r="F38" s="6">
        <v>-4</v>
      </c>
      <c r="G38" s="7">
        <v>6</v>
      </c>
      <c r="H38" s="8">
        <f t="shared" si="4"/>
        <v>-4.0999999999999996</v>
      </c>
      <c r="I38" s="22">
        <v>15.1</v>
      </c>
      <c r="J38" s="7">
        <v>6.6</v>
      </c>
      <c r="K38" s="22" t="s">
        <v>710</v>
      </c>
      <c r="L38" s="23">
        <f t="shared" si="0"/>
        <v>45.317</v>
      </c>
      <c r="M38" s="24">
        <f t="shared" si="1"/>
        <v>16.626620020984362</v>
      </c>
      <c r="N38" s="22" t="str">
        <f t="shared" si="2"/>
        <v>S</v>
      </c>
      <c r="O38" s="5" t="s">
        <v>702</v>
      </c>
    </row>
    <row r="39" spans="1:15" ht="15" customHeight="1">
      <c r="A39" s="5" t="s">
        <v>1222</v>
      </c>
      <c r="B39" s="5" t="s">
        <v>137</v>
      </c>
      <c r="C39" s="6">
        <v>18</v>
      </c>
      <c r="D39" s="7">
        <v>51.1</v>
      </c>
      <c r="E39" s="8">
        <f t="shared" si="3"/>
        <v>18.851666666666667</v>
      </c>
      <c r="F39" s="6">
        <v>-6</v>
      </c>
      <c r="G39" s="7">
        <v>16</v>
      </c>
      <c r="H39" s="8">
        <f t="shared" si="4"/>
        <v>-6.2666666666666666</v>
      </c>
      <c r="I39" s="22">
        <v>14</v>
      </c>
      <c r="J39" s="7">
        <v>5.8</v>
      </c>
      <c r="K39" s="22" t="s">
        <v>828</v>
      </c>
      <c r="L39" s="23">
        <f t="shared" si="0"/>
        <v>43.150333333333336</v>
      </c>
      <c r="M39" s="24">
        <f t="shared" si="1"/>
        <v>18.52662002098436</v>
      </c>
      <c r="N39" s="22" t="str">
        <f t="shared" si="2"/>
        <v>S</v>
      </c>
      <c r="O39" s="5" t="s">
        <v>879</v>
      </c>
    </row>
    <row r="40" spans="1:15" ht="15" customHeight="1">
      <c r="A40" s="5" t="s">
        <v>1223</v>
      </c>
      <c r="B40" s="5" t="s">
        <v>193</v>
      </c>
      <c r="C40" s="6">
        <v>16</v>
      </c>
      <c r="D40" s="7">
        <v>47.2</v>
      </c>
      <c r="E40" s="8">
        <f t="shared" si="3"/>
        <v>16.786666666666665</v>
      </c>
      <c r="F40" s="6">
        <v>-1</v>
      </c>
      <c r="G40" s="7">
        <v>57</v>
      </c>
      <c r="H40" s="8">
        <f t="shared" si="4"/>
        <v>-1.95</v>
      </c>
      <c r="I40" s="22">
        <v>14.5</v>
      </c>
      <c r="J40" s="7">
        <v>6.8</v>
      </c>
      <c r="K40" s="22" t="s">
        <v>710</v>
      </c>
      <c r="L40" s="23">
        <f t="shared" si="0"/>
        <v>47.466999999999999</v>
      </c>
      <c r="M40" s="24">
        <f t="shared" si="1"/>
        <v>16.461620020984359</v>
      </c>
      <c r="N40" s="22" t="str">
        <f t="shared" si="2"/>
        <v>S</v>
      </c>
      <c r="O40" s="5" t="s">
        <v>624</v>
      </c>
    </row>
    <row r="41" spans="1:15" ht="15" customHeight="1">
      <c r="A41" s="5" t="s">
        <v>1224</v>
      </c>
      <c r="B41" s="5" t="s">
        <v>193</v>
      </c>
      <c r="C41" s="6">
        <v>16</v>
      </c>
      <c r="D41" s="7">
        <v>41.7</v>
      </c>
      <c r="E41" s="8">
        <f t="shared" si="3"/>
        <v>16.695</v>
      </c>
      <c r="F41" s="6">
        <v>36</v>
      </c>
      <c r="G41" s="7">
        <v>28</v>
      </c>
      <c r="H41" s="8">
        <f t="shared" si="4"/>
        <v>36.466666666666669</v>
      </c>
      <c r="I41" s="22">
        <v>16.600000000000001</v>
      </c>
      <c r="J41" s="7">
        <v>5.8</v>
      </c>
      <c r="K41" s="22" t="s">
        <v>715</v>
      </c>
      <c r="L41" s="23">
        <f t="shared" si="0"/>
        <v>85.883666666666699</v>
      </c>
      <c r="M41" s="24">
        <f t="shared" si="1"/>
        <v>16.369953354317694</v>
      </c>
      <c r="N41" s="22" t="str">
        <f t="shared" si="2"/>
        <v>S</v>
      </c>
      <c r="O41" s="5" t="s">
        <v>791</v>
      </c>
    </row>
    <row r="42" spans="1:15" ht="15" customHeight="1">
      <c r="A42" s="5" t="s">
        <v>1225</v>
      </c>
      <c r="B42" s="5" t="s">
        <v>193</v>
      </c>
      <c r="C42" s="6">
        <v>17</v>
      </c>
      <c r="D42" s="7">
        <v>37.6</v>
      </c>
      <c r="E42" s="8">
        <f t="shared" si="3"/>
        <v>17.626666666666665</v>
      </c>
      <c r="F42" s="6">
        <v>-3</v>
      </c>
      <c r="G42" s="7">
        <v>15</v>
      </c>
      <c r="H42" s="8">
        <f t="shared" si="4"/>
        <v>-3.25</v>
      </c>
      <c r="I42" s="22">
        <v>11.7</v>
      </c>
      <c r="J42" s="7">
        <v>7.6</v>
      </c>
      <c r="K42" s="22" t="s">
        <v>710</v>
      </c>
      <c r="L42" s="23">
        <f t="shared" si="0"/>
        <v>46.167000000000002</v>
      </c>
      <c r="M42" s="24">
        <f t="shared" si="1"/>
        <v>17.301620020984359</v>
      </c>
      <c r="N42" s="22" t="str">
        <f t="shared" si="2"/>
        <v>S</v>
      </c>
      <c r="O42" s="5" t="s">
        <v>925</v>
      </c>
    </row>
    <row r="43" spans="1:15" ht="15" customHeight="1">
      <c r="A43" s="5" t="s">
        <v>1226</v>
      </c>
      <c r="B43" s="5" t="s">
        <v>193</v>
      </c>
      <c r="C43" s="6">
        <v>21</v>
      </c>
      <c r="D43" s="7">
        <v>30</v>
      </c>
      <c r="E43" s="8">
        <f t="shared" si="3"/>
        <v>21.5</v>
      </c>
      <c r="F43" s="6">
        <v>12</v>
      </c>
      <c r="G43" s="7">
        <v>10</v>
      </c>
      <c r="H43" s="8">
        <f t="shared" si="4"/>
        <v>12.166666666666666</v>
      </c>
      <c r="I43" s="22">
        <v>12.3</v>
      </c>
      <c r="J43" s="7">
        <v>6.3</v>
      </c>
      <c r="K43" s="22" t="s">
        <v>221</v>
      </c>
      <c r="L43" s="23">
        <f t="shared" si="0"/>
        <v>61.58366666666668</v>
      </c>
      <c r="M43" s="24">
        <f t="shared" si="1"/>
        <v>21.174953354317694</v>
      </c>
      <c r="N43" s="22" t="str">
        <f t="shared" si="2"/>
        <v>S</v>
      </c>
      <c r="O43" s="5" t="s">
        <v>897</v>
      </c>
    </row>
    <row r="44" spans="1:15" ht="15" customHeight="1">
      <c r="A44" s="5" t="s">
        <v>1227</v>
      </c>
      <c r="B44" s="5" t="s">
        <v>100</v>
      </c>
      <c r="C44" s="6">
        <v>18</v>
      </c>
      <c r="D44" s="7">
        <v>18.8</v>
      </c>
      <c r="E44" s="8">
        <f t="shared" si="3"/>
        <v>18.313333333333333</v>
      </c>
      <c r="F44" s="6">
        <v>-13</v>
      </c>
      <c r="G44" s="7">
        <v>47</v>
      </c>
      <c r="H44" s="8">
        <f t="shared" si="4"/>
        <v>-13.783333333333333</v>
      </c>
      <c r="I44" s="22" t="s">
        <v>653</v>
      </c>
      <c r="J44" s="7">
        <v>6</v>
      </c>
      <c r="K44" s="22" t="s">
        <v>771</v>
      </c>
      <c r="L44" s="23">
        <f t="shared" si="0"/>
        <v>35.63366666666667</v>
      </c>
      <c r="M44" s="24">
        <f t="shared" si="1"/>
        <v>17.988286687651026</v>
      </c>
      <c r="N44" s="22" t="str">
        <f t="shared" si="2"/>
        <v>S</v>
      </c>
      <c r="O44" s="5" t="s">
        <v>654</v>
      </c>
    </row>
    <row r="45" spans="1:15" ht="15" customHeight="1">
      <c r="A45" s="5" t="s">
        <v>1228</v>
      </c>
      <c r="B45" s="5" t="s">
        <v>100</v>
      </c>
      <c r="C45" s="6">
        <v>18</v>
      </c>
      <c r="D45" s="7">
        <v>20.8</v>
      </c>
      <c r="E45" s="8">
        <f t="shared" si="3"/>
        <v>18.346666666666668</v>
      </c>
      <c r="F45" s="6">
        <v>-16</v>
      </c>
      <c r="G45" s="7">
        <v>11</v>
      </c>
      <c r="H45" s="8">
        <f t="shared" si="4"/>
        <v>-16.183333333333334</v>
      </c>
      <c r="I45" s="22" t="s">
        <v>585</v>
      </c>
      <c r="J45" s="7">
        <v>6</v>
      </c>
      <c r="K45" s="22" t="s">
        <v>789</v>
      </c>
      <c r="L45" s="23">
        <f t="shared" si="0"/>
        <v>33.233666666666672</v>
      </c>
      <c r="M45" s="24">
        <f t="shared" si="1"/>
        <v>18.021620020984361</v>
      </c>
      <c r="N45" s="22" t="str">
        <f t="shared" si="2"/>
        <v>S</v>
      </c>
      <c r="O45" s="5" t="s">
        <v>656</v>
      </c>
    </row>
    <row r="46" spans="1:15" ht="15" customHeight="1">
      <c r="A46" s="5" t="s">
        <v>1229</v>
      </c>
      <c r="B46" s="5" t="s">
        <v>137</v>
      </c>
      <c r="C46" s="6">
        <v>18</v>
      </c>
      <c r="D46" s="7">
        <v>19.899999999999999</v>
      </c>
      <c r="E46" s="8">
        <f t="shared" si="3"/>
        <v>18.331666666666667</v>
      </c>
      <c r="F46" s="6">
        <v>-17</v>
      </c>
      <c r="G46" s="7">
        <v>8</v>
      </c>
      <c r="H46" s="8">
        <f t="shared" si="4"/>
        <v>-17.133333333333333</v>
      </c>
      <c r="I46" s="22">
        <v>9</v>
      </c>
      <c r="J46" s="7">
        <v>6.9</v>
      </c>
      <c r="K46" s="22" t="s">
        <v>789</v>
      </c>
      <c r="L46" s="23">
        <f t="shared" si="0"/>
        <v>32.283666666666669</v>
      </c>
      <c r="M46" s="24">
        <f t="shared" si="1"/>
        <v>18.006620020984361</v>
      </c>
      <c r="N46" s="22" t="str">
        <f t="shared" si="2"/>
        <v>S</v>
      </c>
      <c r="O46" s="5" t="s">
        <v>584</v>
      </c>
    </row>
    <row r="47" spans="1:15" ht="15" customHeight="1">
      <c r="A47" s="5" t="s">
        <v>1230</v>
      </c>
      <c r="B47" s="5" t="s">
        <v>193</v>
      </c>
      <c r="C47" s="6">
        <v>17</v>
      </c>
      <c r="D47" s="7">
        <v>2.6</v>
      </c>
      <c r="E47" s="8">
        <f t="shared" si="3"/>
        <v>17.043333333333333</v>
      </c>
      <c r="F47" s="6">
        <v>-26</v>
      </c>
      <c r="G47" s="7">
        <v>16</v>
      </c>
      <c r="H47" s="8">
        <f t="shared" si="4"/>
        <v>-26.266666666666666</v>
      </c>
      <c r="I47" s="22">
        <v>13.5</v>
      </c>
      <c r="J47" s="7">
        <v>6.8</v>
      </c>
      <c r="K47" s="22" t="s">
        <v>710</v>
      </c>
      <c r="L47" s="23">
        <f t="shared" si="0"/>
        <v>23.150333333333332</v>
      </c>
      <c r="M47" s="24">
        <f t="shared" si="1"/>
        <v>16.718286687651027</v>
      </c>
      <c r="N47" s="22" t="str">
        <f t="shared" si="2"/>
        <v>S</v>
      </c>
      <c r="O47" s="5" t="s">
        <v>704</v>
      </c>
    </row>
    <row r="48" spans="1:15" ht="15" customHeight="1">
      <c r="A48" s="5" t="s">
        <v>1231</v>
      </c>
      <c r="B48" s="5" t="s">
        <v>103</v>
      </c>
      <c r="C48" s="6">
        <v>18</v>
      </c>
      <c r="D48" s="7">
        <v>2.2999999999999998</v>
      </c>
      <c r="E48" s="8">
        <f t="shared" si="3"/>
        <v>18.038333333333334</v>
      </c>
      <c r="F48" s="6">
        <v>-23</v>
      </c>
      <c r="G48" s="7">
        <v>2</v>
      </c>
      <c r="H48" s="8">
        <f t="shared" si="4"/>
        <v>-23.033333333333335</v>
      </c>
      <c r="I48" s="22" t="s">
        <v>862</v>
      </c>
      <c r="J48" s="7">
        <v>6.3</v>
      </c>
      <c r="K48" s="22" t="s">
        <v>789</v>
      </c>
      <c r="L48" s="23">
        <f t="shared" si="0"/>
        <v>26.38366666666667</v>
      </c>
      <c r="M48" s="24">
        <f t="shared" si="1"/>
        <v>17.713286687651028</v>
      </c>
      <c r="N48" s="22" t="str">
        <f t="shared" si="2"/>
        <v>S</v>
      </c>
      <c r="O48" s="5" t="s">
        <v>797</v>
      </c>
    </row>
    <row r="49" spans="1:15" ht="15" customHeight="1">
      <c r="A49" s="5" t="s">
        <v>1232</v>
      </c>
      <c r="B49" s="5" t="s">
        <v>137</v>
      </c>
      <c r="C49" s="6">
        <v>18</v>
      </c>
      <c r="D49" s="7">
        <v>4.5999999999999996</v>
      </c>
      <c r="E49" s="8">
        <f t="shared" si="3"/>
        <v>18.076666666666668</v>
      </c>
      <c r="F49" s="6">
        <v>-22</v>
      </c>
      <c r="G49" s="7">
        <v>30</v>
      </c>
      <c r="H49" s="8">
        <f t="shared" si="4"/>
        <v>-22.5</v>
      </c>
      <c r="I49" s="22">
        <v>13</v>
      </c>
      <c r="J49" s="7">
        <v>5.9</v>
      </c>
      <c r="K49" s="22" t="s">
        <v>789</v>
      </c>
      <c r="L49" s="23">
        <f t="shared" si="0"/>
        <v>26.917000000000002</v>
      </c>
      <c r="M49" s="24">
        <f t="shared" si="1"/>
        <v>17.751620020984362</v>
      </c>
      <c r="N49" s="22" t="str">
        <f t="shared" si="2"/>
        <v>S</v>
      </c>
      <c r="O49" s="5" t="s">
        <v>707</v>
      </c>
    </row>
    <row r="50" spans="1:15" ht="15" customHeight="1">
      <c r="A50" s="5" t="s">
        <v>1233</v>
      </c>
      <c r="B50" s="5" t="s">
        <v>193</v>
      </c>
      <c r="C50" s="6">
        <v>18</v>
      </c>
      <c r="D50" s="7">
        <v>36.4</v>
      </c>
      <c r="E50" s="8">
        <f t="shared" si="3"/>
        <v>18.606666666666666</v>
      </c>
      <c r="F50" s="6">
        <v>-23</v>
      </c>
      <c r="G50" s="7">
        <v>54</v>
      </c>
      <c r="H50" s="8">
        <f t="shared" si="4"/>
        <v>-23.9</v>
      </c>
      <c r="I50" s="22">
        <v>24</v>
      </c>
      <c r="J50" s="7">
        <v>5.2</v>
      </c>
      <c r="K50" s="22" t="s">
        <v>789</v>
      </c>
      <c r="L50" s="23">
        <f t="shared" si="0"/>
        <v>25.51700000000001</v>
      </c>
      <c r="M50" s="24">
        <f t="shared" si="1"/>
        <v>18.281620020984359</v>
      </c>
      <c r="N50" s="22" t="str">
        <f t="shared" si="2"/>
        <v>S</v>
      </c>
      <c r="O50" s="5" t="s">
        <v>936</v>
      </c>
    </row>
    <row r="51" spans="1:15" ht="15" customHeight="1">
      <c r="A51" s="5" t="s">
        <v>1234</v>
      </c>
      <c r="B51" s="5" t="s">
        <v>137</v>
      </c>
      <c r="C51" s="6">
        <v>17</v>
      </c>
      <c r="D51" s="7">
        <v>56.8</v>
      </c>
      <c r="E51" s="8">
        <f t="shared" si="3"/>
        <v>17.946666666666665</v>
      </c>
      <c r="F51" s="6">
        <v>-19</v>
      </c>
      <c r="G51" s="7">
        <v>1</v>
      </c>
      <c r="H51" s="8">
        <f t="shared" si="4"/>
        <v>-19.016666666666666</v>
      </c>
      <c r="I51" s="22">
        <v>27</v>
      </c>
      <c r="J51" s="7">
        <v>5.5</v>
      </c>
      <c r="K51" s="22" t="s">
        <v>789</v>
      </c>
      <c r="L51" s="23">
        <f t="shared" si="0"/>
        <v>30.400333333333343</v>
      </c>
      <c r="M51" s="24">
        <f t="shared" si="1"/>
        <v>17.621620020984359</v>
      </c>
      <c r="N51" s="22" t="str">
        <f t="shared" si="2"/>
        <v>S</v>
      </c>
      <c r="O51" s="5" t="s">
        <v>860</v>
      </c>
    </row>
    <row r="52" spans="1:15" ht="15" customHeight="1">
      <c r="A52" s="5" t="s">
        <v>1235</v>
      </c>
      <c r="C52" s="6">
        <v>18</v>
      </c>
      <c r="D52" s="7">
        <v>16.899999999999999</v>
      </c>
      <c r="E52" s="8">
        <f t="shared" si="3"/>
        <v>18.281666666666666</v>
      </c>
      <c r="F52" s="6">
        <v>-18</v>
      </c>
      <c r="G52" s="7">
        <v>29</v>
      </c>
      <c r="H52" s="8">
        <f t="shared" si="4"/>
        <v>-18.483333333333334</v>
      </c>
      <c r="I52" s="22"/>
      <c r="J52" s="7">
        <v>4.5</v>
      </c>
      <c r="K52" s="22" t="s">
        <v>789</v>
      </c>
      <c r="L52" s="23">
        <f t="shared" si="0"/>
        <v>30.933666666666667</v>
      </c>
      <c r="M52" s="24">
        <f t="shared" si="1"/>
        <v>17.95662002098436</v>
      </c>
      <c r="N52" s="22" t="str">
        <f t="shared" si="2"/>
        <v>S</v>
      </c>
      <c r="O52" s="5" t="s">
        <v>724</v>
      </c>
    </row>
    <row r="53" spans="1:15" ht="15" customHeight="1">
      <c r="A53" s="5" t="s">
        <v>1236</v>
      </c>
      <c r="B53" s="5" t="s">
        <v>137</v>
      </c>
      <c r="C53" s="6">
        <v>18</v>
      </c>
      <c r="D53" s="7">
        <v>31.6</v>
      </c>
      <c r="E53" s="8">
        <f t="shared" si="3"/>
        <v>18.526666666666667</v>
      </c>
      <c r="F53" s="6">
        <v>-19</v>
      </c>
      <c r="G53" s="7">
        <v>15</v>
      </c>
      <c r="H53" s="8">
        <f t="shared" si="4"/>
        <v>-19.25</v>
      </c>
      <c r="I53" s="22">
        <v>32</v>
      </c>
      <c r="J53" s="7">
        <v>4.5999999999999996</v>
      </c>
      <c r="K53" s="22" t="s">
        <v>789</v>
      </c>
      <c r="L53" s="23">
        <f t="shared" si="0"/>
        <v>30.167000000000002</v>
      </c>
      <c r="M53" s="24">
        <f t="shared" si="1"/>
        <v>18.201620020984361</v>
      </c>
      <c r="N53" s="22" t="str">
        <f t="shared" si="2"/>
        <v>S</v>
      </c>
      <c r="O53" s="5" t="s">
        <v>1049</v>
      </c>
    </row>
    <row r="54" spans="1:15" ht="15" customHeight="1">
      <c r="A54" s="5" t="s">
        <v>1237</v>
      </c>
      <c r="B54" s="5" t="s">
        <v>137</v>
      </c>
      <c r="C54" s="6">
        <v>18</v>
      </c>
      <c r="D54" s="7">
        <v>45.2</v>
      </c>
      <c r="E54" s="8">
        <f t="shared" si="3"/>
        <v>18.753333333333334</v>
      </c>
      <c r="F54" s="6">
        <v>-9</v>
      </c>
      <c r="G54" s="7">
        <v>24</v>
      </c>
      <c r="H54" s="8">
        <f t="shared" si="4"/>
        <v>-9.4</v>
      </c>
      <c r="I54" s="22">
        <v>15</v>
      </c>
      <c r="J54" s="7">
        <v>8</v>
      </c>
      <c r="K54" s="22" t="s">
        <v>828</v>
      </c>
      <c r="L54" s="23">
        <f t="shared" si="0"/>
        <v>40.016999999999996</v>
      </c>
      <c r="M54" s="24">
        <f t="shared" si="1"/>
        <v>18.428286687651028</v>
      </c>
      <c r="N54" s="22" t="str">
        <f t="shared" si="2"/>
        <v>S</v>
      </c>
      <c r="O54" s="5" t="s">
        <v>802</v>
      </c>
    </row>
    <row r="55" spans="1:15" ht="15" customHeight="1">
      <c r="A55" s="5" t="s">
        <v>1238</v>
      </c>
      <c r="B55" s="5" t="s">
        <v>223</v>
      </c>
      <c r="C55" s="6">
        <v>19</v>
      </c>
      <c r="D55" s="7">
        <v>59.6</v>
      </c>
      <c r="E55" s="8">
        <f t="shared" si="3"/>
        <v>19.993333333333332</v>
      </c>
      <c r="F55" s="6">
        <v>22</v>
      </c>
      <c r="G55" s="7">
        <v>43</v>
      </c>
      <c r="H55" s="8">
        <f t="shared" si="4"/>
        <v>22.716666666666665</v>
      </c>
      <c r="I55" s="22" t="s">
        <v>922</v>
      </c>
      <c r="J55" s="7">
        <v>7.1</v>
      </c>
      <c r="K55" s="22" t="s">
        <v>728</v>
      </c>
      <c r="L55" s="23">
        <f t="shared" si="0"/>
        <v>72.13366666666667</v>
      </c>
      <c r="M55" s="24">
        <f t="shared" si="1"/>
        <v>19.668286687651026</v>
      </c>
      <c r="N55" s="22" t="str">
        <f t="shared" si="2"/>
        <v>S</v>
      </c>
      <c r="O55" s="5" t="s">
        <v>923</v>
      </c>
    </row>
    <row r="56" spans="1:15" ht="15" customHeight="1">
      <c r="A56" s="5" t="s">
        <v>1239</v>
      </c>
      <c r="B56" s="5" t="s">
        <v>193</v>
      </c>
      <c r="C56" s="6">
        <v>18</v>
      </c>
      <c r="D56" s="7">
        <v>24.5</v>
      </c>
      <c r="E56" s="8">
        <f t="shared" si="3"/>
        <v>18.408333333333335</v>
      </c>
      <c r="F56" s="6">
        <v>-24</v>
      </c>
      <c r="G56" s="7">
        <v>52</v>
      </c>
      <c r="H56" s="8">
        <f t="shared" si="4"/>
        <v>-24.866666666666667</v>
      </c>
      <c r="I56" s="22">
        <v>11.2</v>
      </c>
      <c r="J56" s="7">
        <v>6.9</v>
      </c>
      <c r="K56" s="22" t="s">
        <v>789</v>
      </c>
      <c r="L56" s="23">
        <f t="shared" si="0"/>
        <v>24.550333333333342</v>
      </c>
      <c r="M56" s="24">
        <f t="shared" si="1"/>
        <v>18.083286687651029</v>
      </c>
      <c r="N56" s="22" t="str">
        <f t="shared" si="2"/>
        <v>S</v>
      </c>
      <c r="O56" s="5" t="s">
        <v>826</v>
      </c>
    </row>
    <row r="57" spans="1:15" ht="15" customHeight="1">
      <c r="A57" s="5" t="s">
        <v>1240</v>
      </c>
      <c r="B57" s="5" t="s">
        <v>137</v>
      </c>
      <c r="C57" s="6">
        <v>20</v>
      </c>
      <c r="D57" s="7">
        <v>23.9</v>
      </c>
      <c r="E57" s="8">
        <f t="shared" si="3"/>
        <v>20.398333333333333</v>
      </c>
      <c r="F57" s="6">
        <v>38</v>
      </c>
      <c r="G57" s="7">
        <v>32</v>
      </c>
      <c r="H57" s="8">
        <f t="shared" si="4"/>
        <v>38.533333333333331</v>
      </c>
      <c r="I57" s="22">
        <v>7</v>
      </c>
      <c r="J57" s="7">
        <v>6.6</v>
      </c>
      <c r="K57" s="22" t="s">
        <v>733</v>
      </c>
      <c r="L57" s="23">
        <f t="shared" si="0"/>
        <v>87.950333333333361</v>
      </c>
      <c r="M57" s="24">
        <f t="shared" si="1"/>
        <v>20.073286687651027</v>
      </c>
      <c r="N57" s="22" t="str">
        <f t="shared" si="2"/>
        <v>S</v>
      </c>
      <c r="O57" s="5" t="s">
        <v>1022</v>
      </c>
    </row>
    <row r="58" spans="1:15" ht="15" customHeight="1">
      <c r="A58" s="5" t="s">
        <v>1241</v>
      </c>
      <c r="B58" s="5" t="s">
        <v>193</v>
      </c>
      <c r="C58" s="6">
        <v>21</v>
      </c>
      <c r="D58" s="7">
        <v>40.4</v>
      </c>
      <c r="E58" s="8">
        <f t="shared" si="3"/>
        <v>21.673333333333332</v>
      </c>
      <c r="F58" s="6">
        <v>-23</v>
      </c>
      <c r="G58" s="7">
        <v>11</v>
      </c>
      <c r="H58" s="8">
        <f t="shared" si="4"/>
        <v>-23.183333333333334</v>
      </c>
      <c r="I58" s="22">
        <v>12</v>
      </c>
      <c r="J58" s="7">
        <v>7.4</v>
      </c>
      <c r="K58" s="22" t="s">
        <v>1024</v>
      </c>
      <c r="L58" s="23">
        <f t="shared" si="0"/>
        <v>26.233666666666664</v>
      </c>
      <c r="M58" s="24">
        <f t="shared" si="1"/>
        <v>21.348286687651026</v>
      </c>
      <c r="N58" s="22" t="str">
        <f t="shared" si="2"/>
        <v>S</v>
      </c>
      <c r="O58" s="5" t="s">
        <v>854</v>
      </c>
    </row>
    <row r="59" spans="1:15" ht="15" customHeight="1">
      <c r="A59" s="5" t="s">
        <v>1242</v>
      </c>
      <c r="B59" s="5" t="s">
        <v>145</v>
      </c>
      <c r="C59" s="6">
        <v>0</v>
      </c>
      <c r="D59" s="7">
        <v>42.7</v>
      </c>
      <c r="E59" s="8">
        <f t="shared" si="3"/>
        <v>0.71166666666666667</v>
      </c>
      <c r="F59" s="6">
        <v>41</v>
      </c>
      <c r="G59" s="7">
        <v>16</v>
      </c>
      <c r="H59" s="8">
        <f t="shared" si="4"/>
        <v>41.266666666666666</v>
      </c>
      <c r="I59" s="22" t="s">
        <v>146</v>
      </c>
      <c r="J59" s="7">
        <v>3.4</v>
      </c>
      <c r="K59" s="22" t="s">
        <v>52</v>
      </c>
      <c r="L59" s="23">
        <f t="shared" si="0"/>
        <v>89.316333333333603</v>
      </c>
      <c r="M59" s="24">
        <f t="shared" si="1"/>
        <v>0.38662002098436066</v>
      </c>
      <c r="N59" s="22" t="str">
        <f t="shared" si="2"/>
        <v>N</v>
      </c>
      <c r="O59" s="5" t="s">
        <v>147</v>
      </c>
    </row>
    <row r="60" spans="1:15" ht="15" customHeight="1">
      <c r="A60" s="5" t="s">
        <v>1243</v>
      </c>
      <c r="B60" s="5" t="s">
        <v>148</v>
      </c>
      <c r="C60" s="6">
        <v>0</v>
      </c>
      <c r="D60" s="7">
        <v>42.7</v>
      </c>
      <c r="E60" s="8">
        <f t="shared" si="3"/>
        <v>0.71166666666666667</v>
      </c>
      <c r="F60" s="6">
        <v>40</v>
      </c>
      <c r="G60" s="7">
        <v>52</v>
      </c>
      <c r="H60" s="8">
        <f t="shared" si="4"/>
        <v>40.866666666666667</v>
      </c>
      <c r="I60" s="22" t="s">
        <v>244</v>
      </c>
      <c r="J60" s="7">
        <v>8.1</v>
      </c>
      <c r="K60" s="22" t="s">
        <v>52</v>
      </c>
      <c r="L60" s="23">
        <f t="shared" si="0"/>
        <v>89.716333333333452</v>
      </c>
      <c r="M60" s="24">
        <f t="shared" si="1"/>
        <v>0.38662002098436066</v>
      </c>
      <c r="N60" s="22" t="str">
        <f t="shared" si="2"/>
        <v>N</v>
      </c>
      <c r="O60" s="5" t="s">
        <v>245</v>
      </c>
    </row>
    <row r="61" spans="1:15" ht="15" customHeight="1">
      <c r="A61" s="5" t="s">
        <v>1244</v>
      </c>
      <c r="B61" s="5" t="s">
        <v>28</v>
      </c>
      <c r="C61" s="6">
        <v>1</v>
      </c>
      <c r="D61" s="7">
        <v>33.799999999999997</v>
      </c>
      <c r="E61" s="8">
        <f t="shared" si="3"/>
        <v>1.5633333333333332</v>
      </c>
      <c r="F61" s="6">
        <v>30</v>
      </c>
      <c r="G61" s="7">
        <v>40</v>
      </c>
      <c r="H61" s="8">
        <f t="shared" si="4"/>
        <v>30.666666666666668</v>
      </c>
      <c r="I61" s="22" t="s">
        <v>29</v>
      </c>
      <c r="J61" s="7">
        <v>5.7</v>
      </c>
      <c r="K61" s="22" t="s">
        <v>30</v>
      </c>
      <c r="L61" s="23">
        <f t="shared" si="0"/>
        <v>80.083666666666687</v>
      </c>
      <c r="M61" s="24">
        <f t="shared" si="1"/>
        <v>1.2382866876510272</v>
      </c>
      <c r="N61" s="22" t="str">
        <f t="shared" si="2"/>
        <v>S</v>
      </c>
      <c r="O61" s="5" t="s">
        <v>126</v>
      </c>
    </row>
    <row r="62" spans="1:15" ht="15" customHeight="1">
      <c r="A62" s="5" t="s">
        <v>1245</v>
      </c>
      <c r="B62" s="5" t="s">
        <v>137</v>
      </c>
      <c r="C62" s="6">
        <v>2</v>
      </c>
      <c r="D62" s="7">
        <v>42</v>
      </c>
      <c r="E62" s="8">
        <f t="shared" si="3"/>
        <v>2.7</v>
      </c>
      <c r="F62" s="6">
        <v>42</v>
      </c>
      <c r="G62" s="7">
        <v>47</v>
      </c>
      <c r="H62" s="8">
        <f t="shared" si="4"/>
        <v>42.783333333333331</v>
      </c>
      <c r="I62" s="22">
        <v>35</v>
      </c>
      <c r="J62" s="7">
        <v>5.2</v>
      </c>
      <c r="K62" s="22" t="s">
        <v>134</v>
      </c>
      <c r="L62" s="23">
        <f t="shared" si="0"/>
        <v>87.799666666666795</v>
      </c>
      <c r="M62" s="24">
        <f t="shared" si="1"/>
        <v>2.3749533543176931</v>
      </c>
      <c r="N62" s="22" t="str">
        <f t="shared" si="2"/>
        <v>N</v>
      </c>
      <c r="O62" s="5" t="s">
        <v>171</v>
      </c>
    </row>
    <row r="63" spans="1:15" ht="15" customHeight="1">
      <c r="A63" s="5" t="s">
        <v>1246</v>
      </c>
      <c r="B63" s="5" t="s">
        <v>137</v>
      </c>
      <c r="C63" s="6">
        <v>6</v>
      </c>
      <c r="D63" s="7">
        <v>8.9</v>
      </c>
      <c r="E63" s="8">
        <f t="shared" si="3"/>
        <v>6.1483333333333334</v>
      </c>
      <c r="F63" s="6">
        <v>24</v>
      </c>
      <c r="G63" s="7">
        <v>20</v>
      </c>
      <c r="H63" s="8">
        <f t="shared" si="4"/>
        <v>24.333333333333332</v>
      </c>
      <c r="I63" s="22">
        <v>28</v>
      </c>
      <c r="J63" s="7">
        <v>5.0999999999999996</v>
      </c>
      <c r="K63" s="22" t="s">
        <v>365</v>
      </c>
      <c r="L63" s="23">
        <f t="shared" si="0"/>
        <v>73.750333333333316</v>
      </c>
      <c r="M63" s="24">
        <f t="shared" si="1"/>
        <v>5.8232866876510272</v>
      </c>
      <c r="N63" s="22" t="str">
        <f t="shared" si="2"/>
        <v>S</v>
      </c>
      <c r="O63" s="5" t="s">
        <v>453</v>
      </c>
    </row>
    <row r="64" spans="1:15" ht="15" customHeight="1">
      <c r="A64" s="5" t="s">
        <v>1247</v>
      </c>
      <c r="B64" s="5" t="s">
        <v>137</v>
      </c>
      <c r="C64" s="6">
        <v>5</v>
      </c>
      <c r="D64" s="7">
        <v>36.299999999999997</v>
      </c>
      <c r="E64" s="8">
        <f t="shared" si="3"/>
        <v>5.6050000000000004</v>
      </c>
      <c r="F64" s="6">
        <v>34</v>
      </c>
      <c r="G64" s="7">
        <v>8</v>
      </c>
      <c r="H64" s="8">
        <f t="shared" si="4"/>
        <v>34.133333333333333</v>
      </c>
      <c r="I64" s="22">
        <v>12</v>
      </c>
      <c r="J64" s="7">
        <v>6</v>
      </c>
      <c r="K64" s="22" t="s">
        <v>2</v>
      </c>
      <c r="L64" s="23">
        <f t="shared" si="0"/>
        <v>83.55033333333337</v>
      </c>
      <c r="M64" s="24">
        <f t="shared" si="1"/>
        <v>5.2799533543176942</v>
      </c>
      <c r="N64" s="22" t="str">
        <f t="shared" si="2"/>
        <v>S</v>
      </c>
      <c r="O64" s="5" t="s">
        <v>142</v>
      </c>
    </row>
    <row r="65" spans="1:15" ht="15" customHeight="1">
      <c r="A65" s="5" t="s">
        <v>1248</v>
      </c>
      <c r="B65" s="5" t="s">
        <v>137</v>
      </c>
      <c r="C65" s="6">
        <v>5</v>
      </c>
      <c r="D65" s="7">
        <v>52.3</v>
      </c>
      <c r="E65" s="8">
        <f t="shared" si="3"/>
        <v>5.8716666666666661</v>
      </c>
      <c r="F65" s="6">
        <v>32</v>
      </c>
      <c r="G65" s="7">
        <v>33</v>
      </c>
      <c r="H65" s="8">
        <f t="shared" si="4"/>
        <v>32.549999999999997</v>
      </c>
      <c r="I65" s="22">
        <v>24</v>
      </c>
      <c r="J65" s="7">
        <v>5.6</v>
      </c>
      <c r="K65" s="22" t="s">
        <v>2</v>
      </c>
      <c r="L65" s="23">
        <f t="shared" si="0"/>
        <v>81.966999999999999</v>
      </c>
      <c r="M65" s="24">
        <f t="shared" si="1"/>
        <v>5.5466200209843599</v>
      </c>
      <c r="N65" s="22" t="str">
        <f t="shared" si="2"/>
        <v>S</v>
      </c>
      <c r="O65" s="5" t="s">
        <v>278</v>
      </c>
    </row>
    <row r="66" spans="1:15" ht="15" customHeight="1">
      <c r="A66" s="5" t="s">
        <v>1249</v>
      </c>
      <c r="B66" s="5" t="s">
        <v>137</v>
      </c>
      <c r="C66" s="6">
        <v>5</v>
      </c>
      <c r="D66" s="7">
        <v>28.7</v>
      </c>
      <c r="E66" s="8">
        <f t="shared" si="3"/>
        <v>5.4783333333333335</v>
      </c>
      <c r="F66" s="6">
        <v>35</v>
      </c>
      <c r="G66" s="7">
        <v>51</v>
      </c>
      <c r="H66" s="8">
        <f t="shared" si="4"/>
        <v>35.85</v>
      </c>
      <c r="I66" s="22">
        <v>21</v>
      </c>
      <c r="J66" s="7">
        <v>6.4</v>
      </c>
      <c r="K66" s="22" t="s">
        <v>2</v>
      </c>
      <c r="L66" s="23">
        <f t="shared" si="0"/>
        <v>85.267000000000024</v>
      </c>
      <c r="M66" s="24">
        <f t="shared" si="1"/>
        <v>5.153286687651029</v>
      </c>
      <c r="N66" s="22" t="str">
        <f t="shared" si="2"/>
        <v>S</v>
      </c>
      <c r="O66" s="5" t="s">
        <v>39</v>
      </c>
    </row>
    <row r="67" spans="1:15" ht="15" customHeight="1">
      <c r="A67" s="5" t="s">
        <v>1250</v>
      </c>
      <c r="B67" s="5" t="s">
        <v>137</v>
      </c>
      <c r="C67" s="6">
        <v>21</v>
      </c>
      <c r="D67" s="7">
        <v>32.200000000000003</v>
      </c>
      <c r="E67" s="8">
        <f t="shared" si="3"/>
        <v>21.536666666666665</v>
      </c>
      <c r="F67" s="6">
        <v>48</v>
      </c>
      <c r="G67" s="7">
        <v>26</v>
      </c>
      <c r="H67" s="8">
        <f t="shared" si="4"/>
        <v>48.43333333333333</v>
      </c>
      <c r="I67" s="22">
        <v>32</v>
      </c>
      <c r="J67" s="7">
        <v>4.5999999999999996</v>
      </c>
      <c r="K67" s="22" t="s">
        <v>733</v>
      </c>
      <c r="L67" s="23">
        <f t="shared" si="0"/>
        <v>82.149666666666704</v>
      </c>
      <c r="M67" s="24">
        <f t="shared" si="1"/>
        <v>21.211620020984359</v>
      </c>
      <c r="N67" s="22" t="str">
        <f t="shared" si="2"/>
        <v>N</v>
      </c>
      <c r="O67" s="5" t="s">
        <v>898</v>
      </c>
    </row>
    <row r="68" spans="1:15" ht="15" customHeight="1">
      <c r="A68" s="5" t="s">
        <v>1251</v>
      </c>
      <c r="B68" s="5" t="s">
        <v>592</v>
      </c>
      <c r="C68" s="6">
        <v>12</v>
      </c>
      <c r="D68" s="7">
        <v>22.4</v>
      </c>
      <c r="E68" s="8">
        <f t="shared" si="3"/>
        <v>12.373333333333333</v>
      </c>
      <c r="F68" s="6">
        <v>58</v>
      </c>
      <c r="G68" s="7">
        <v>5</v>
      </c>
      <c r="H68" s="8">
        <f t="shared" si="4"/>
        <v>58.083333333333336</v>
      </c>
      <c r="I68" s="22">
        <v>0.8</v>
      </c>
      <c r="J68" s="7">
        <v>9</v>
      </c>
      <c r="K68" s="22" t="s">
        <v>304</v>
      </c>
      <c r="L68" s="23">
        <f t="shared" si="0"/>
        <v>72.49966666666667</v>
      </c>
      <c r="M68" s="24">
        <f t="shared" si="1"/>
        <v>12.048286687651029</v>
      </c>
      <c r="N68" s="22" t="str">
        <f t="shared" si="2"/>
        <v>N</v>
      </c>
      <c r="O68" s="5" t="s">
        <v>593</v>
      </c>
    </row>
    <row r="69" spans="1:15" ht="15" customHeight="1">
      <c r="A69" s="5" t="s">
        <v>1252</v>
      </c>
      <c r="B69" s="5" t="s">
        <v>137</v>
      </c>
      <c r="C69" s="6">
        <v>6</v>
      </c>
      <c r="D69" s="7">
        <v>46</v>
      </c>
      <c r="E69" s="8">
        <f t="shared" si="3"/>
        <v>6.7666666666666666</v>
      </c>
      <c r="F69" s="6">
        <v>-20</v>
      </c>
      <c r="G69" s="7">
        <v>45</v>
      </c>
      <c r="H69" s="8">
        <f t="shared" si="4"/>
        <v>-20.75</v>
      </c>
      <c r="I69" s="22">
        <v>38</v>
      </c>
      <c r="J69" s="7">
        <v>4.5</v>
      </c>
      <c r="K69" s="22" t="s">
        <v>94</v>
      </c>
      <c r="L69" s="23">
        <f t="shared" si="0"/>
        <v>28.666999999999998</v>
      </c>
      <c r="M69" s="24">
        <f t="shared" si="1"/>
        <v>6.4416200209843595</v>
      </c>
      <c r="N69" s="22" t="str">
        <f t="shared" si="2"/>
        <v>S</v>
      </c>
      <c r="O69" s="5" t="s">
        <v>95</v>
      </c>
    </row>
    <row r="70" spans="1:15" ht="15" customHeight="1">
      <c r="A70" s="5" t="s">
        <v>1253</v>
      </c>
      <c r="B70" s="5" t="s">
        <v>103</v>
      </c>
      <c r="C70" s="6">
        <v>5</v>
      </c>
      <c r="D70" s="7">
        <v>35.4</v>
      </c>
      <c r="E70" s="8">
        <f t="shared" si="3"/>
        <v>5.59</v>
      </c>
      <c r="F70" s="6">
        <v>-5</v>
      </c>
      <c r="G70" s="7">
        <v>27</v>
      </c>
      <c r="H70" s="8">
        <f t="shared" si="4"/>
        <v>-5.45</v>
      </c>
      <c r="I70" s="22" t="s">
        <v>231</v>
      </c>
      <c r="J70" s="7">
        <v>4</v>
      </c>
      <c r="K70" s="22" t="s">
        <v>73</v>
      </c>
      <c r="L70" s="23">
        <f t="shared" si="0"/>
        <v>43.966999999999999</v>
      </c>
      <c r="M70" s="24">
        <f t="shared" si="1"/>
        <v>5.2649533543176936</v>
      </c>
      <c r="N70" s="22" t="str">
        <f t="shared" si="2"/>
        <v>S</v>
      </c>
      <c r="O70" s="5" t="s">
        <v>139</v>
      </c>
    </row>
    <row r="71" spans="1:15" ht="15" customHeight="1">
      <c r="A71" s="5" t="s">
        <v>1254</v>
      </c>
      <c r="B71" s="5" t="s">
        <v>103</v>
      </c>
      <c r="C71" s="6">
        <v>5</v>
      </c>
      <c r="D71" s="7">
        <v>35.6</v>
      </c>
      <c r="E71" s="8">
        <f t="shared" si="3"/>
        <v>5.5933333333333337</v>
      </c>
      <c r="F71" s="6">
        <v>-5</v>
      </c>
      <c r="G71" s="7">
        <v>16</v>
      </c>
      <c r="H71" s="8">
        <f t="shared" si="4"/>
        <v>-5.2666666666666666</v>
      </c>
      <c r="I71" s="22" t="s">
        <v>140</v>
      </c>
      <c r="J71" s="7">
        <v>9</v>
      </c>
      <c r="K71" s="22" t="s">
        <v>73</v>
      </c>
      <c r="L71" s="23">
        <f t="shared" si="0"/>
        <v>44.15033333333335</v>
      </c>
      <c r="M71" s="24">
        <f t="shared" si="1"/>
        <v>5.2682866876510275</v>
      </c>
      <c r="N71" s="22" t="str">
        <f t="shared" si="2"/>
        <v>S</v>
      </c>
      <c r="O71" s="5" t="s">
        <v>141</v>
      </c>
    </row>
    <row r="72" spans="1:15" ht="15" customHeight="1">
      <c r="A72" s="5" t="s">
        <v>1255</v>
      </c>
      <c r="B72" s="5" t="s">
        <v>137</v>
      </c>
      <c r="C72" s="6">
        <v>8</v>
      </c>
      <c r="D72" s="7">
        <v>40.4</v>
      </c>
      <c r="E72" s="8">
        <f t="shared" si="3"/>
        <v>8.6733333333333338</v>
      </c>
      <c r="F72" s="6">
        <v>19</v>
      </c>
      <c r="G72" s="7">
        <v>40</v>
      </c>
      <c r="H72" s="8">
        <f t="shared" si="4"/>
        <v>19.666666666666668</v>
      </c>
      <c r="I72" s="22">
        <v>95</v>
      </c>
      <c r="J72" s="7">
        <v>3.1</v>
      </c>
      <c r="K72" s="22" t="s">
        <v>207</v>
      </c>
      <c r="L72" s="23">
        <f t="shared" si="0"/>
        <v>69.083666666666673</v>
      </c>
      <c r="M72" s="24">
        <f t="shared" si="1"/>
        <v>8.3482866876510258</v>
      </c>
      <c r="N72" s="22" t="str">
        <f t="shared" si="2"/>
        <v>S</v>
      </c>
      <c r="O72" s="5" t="s">
        <v>208</v>
      </c>
    </row>
    <row r="73" spans="1:15" ht="15" customHeight="1">
      <c r="A73" s="5" t="s">
        <v>1256</v>
      </c>
      <c r="B73" s="5" t="s">
        <v>137</v>
      </c>
      <c r="C73" s="6">
        <v>3</v>
      </c>
      <c r="D73" s="7">
        <v>47.5</v>
      </c>
      <c r="E73" s="8">
        <f t="shared" si="3"/>
        <v>3.7916666666666665</v>
      </c>
      <c r="F73" s="6">
        <v>24</v>
      </c>
      <c r="G73" s="7">
        <v>6</v>
      </c>
      <c r="H73" s="8">
        <f t="shared" si="4"/>
        <v>24.1</v>
      </c>
      <c r="I73" s="22">
        <v>110</v>
      </c>
      <c r="J73" s="7">
        <v>1.2</v>
      </c>
      <c r="K73" s="22" t="s">
        <v>163</v>
      </c>
      <c r="L73" s="23">
        <f t="shared" si="0"/>
        <v>73.516999999999996</v>
      </c>
      <c r="M73" s="24">
        <f t="shared" si="1"/>
        <v>3.4666200209843616</v>
      </c>
      <c r="N73" s="22" t="str">
        <f t="shared" si="2"/>
        <v>S</v>
      </c>
      <c r="O73" s="5" t="s">
        <v>258</v>
      </c>
    </row>
    <row r="74" spans="1:15" ht="15" customHeight="1">
      <c r="A74" s="5" t="s">
        <v>1257</v>
      </c>
      <c r="B74" s="5" t="s">
        <v>137</v>
      </c>
      <c r="C74" s="6">
        <v>7</v>
      </c>
      <c r="D74" s="7">
        <v>41.8</v>
      </c>
      <c r="E74" s="8">
        <f t="shared" si="3"/>
        <v>7.6966666666666663</v>
      </c>
      <c r="F74" s="6">
        <v>-14</v>
      </c>
      <c r="G74" s="7">
        <v>49</v>
      </c>
      <c r="H74" s="8">
        <f t="shared" si="4"/>
        <v>-14.816666666666666</v>
      </c>
      <c r="I74" s="22">
        <v>27</v>
      </c>
      <c r="J74" s="7">
        <v>6.1</v>
      </c>
      <c r="K74" s="22" t="s">
        <v>456</v>
      </c>
      <c r="L74" s="23">
        <f t="shared" si="0"/>
        <v>34.600333333333332</v>
      </c>
      <c r="M74" s="24">
        <f t="shared" si="1"/>
        <v>7.3716200209843592</v>
      </c>
      <c r="N74" s="22" t="str">
        <f t="shared" si="2"/>
        <v>S</v>
      </c>
      <c r="O74" s="5" t="s">
        <v>473</v>
      </c>
    </row>
    <row r="75" spans="1:15" ht="15" customHeight="1">
      <c r="A75" s="5" t="s">
        <v>1258</v>
      </c>
      <c r="B75" s="5" t="s">
        <v>137</v>
      </c>
      <c r="C75" s="6">
        <v>7</v>
      </c>
      <c r="D75" s="7">
        <v>36.6</v>
      </c>
      <c r="E75" s="8">
        <f t="shared" si="3"/>
        <v>7.61</v>
      </c>
      <c r="F75" s="6">
        <v>-14</v>
      </c>
      <c r="G75" s="7">
        <v>29</v>
      </c>
      <c r="H75" s="8">
        <f t="shared" si="4"/>
        <v>-14.483333333333333</v>
      </c>
      <c r="I75" s="22">
        <v>30</v>
      </c>
      <c r="J75" s="7">
        <v>4.4000000000000004</v>
      </c>
      <c r="K75" s="22" t="s">
        <v>456</v>
      </c>
      <c r="L75" s="23">
        <f t="shared" si="0"/>
        <v>34.933666666666674</v>
      </c>
      <c r="M75" s="24">
        <f t="shared" si="1"/>
        <v>7.2849533543176932</v>
      </c>
      <c r="N75" s="22" t="str">
        <f t="shared" si="2"/>
        <v>S</v>
      </c>
      <c r="O75" s="5" t="s">
        <v>289</v>
      </c>
    </row>
    <row r="76" spans="1:15" ht="15" customHeight="1">
      <c r="A76" s="5" t="s">
        <v>1259</v>
      </c>
      <c r="B76" s="5" t="s">
        <v>137</v>
      </c>
      <c r="C76" s="6">
        <v>8</v>
      </c>
      <c r="D76" s="7">
        <v>13.8</v>
      </c>
      <c r="E76" s="8">
        <f t="shared" si="3"/>
        <v>8.23</v>
      </c>
      <c r="F76" s="6">
        <v>-5</v>
      </c>
      <c r="G76" s="7">
        <v>45</v>
      </c>
      <c r="H76" s="8">
        <f t="shared" si="4"/>
        <v>-5.75</v>
      </c>
      <c r="I76" s="22">
        <v>54</v>
      </c>
      <c r="J76" s="7">
        <v>5.8</v>
      </c>
      <c r="K76" s="22" t="s">
        <v>112</v>
      </c>
      <c r="L76" s="23">
        <f t="shared" si="0"/>
        <v>43.667000000000009</v>
      </c>
      <c r="M76" s="24">
        <f t="shared" si="1"/>
        <v>7.9049533543176942</v>
      </c>
      <c r="N76" s="22" t="str">
        <f t="shared" si="2"/>
        <v>S</v>
      </c>
      <c r="O76" s="5" t="s">
        <v>113</v>
      </c>
    </row>
    <row r="77" spans="1:15" ht="15" customHeight="1">
      <c r="A77" s="5" t="s">
        <v>1260</v>
      </c>
      <c r="B77" s="5" t="s">
        <v>23</v>
      </c>
      <c r="C77" s="6">
        <v>12</v>
      </c>
      <c r="D77" s="7">
        <v>29.8</v>
      </c>
      <c r="E77" s="8">
        <f t="shared" si="3"/>
        <v>12.496666666666666</v>
      </c>
      <c r="F77" s="6">
        <v>8</v>
      </c>
      <c r="G77" s="7">
        <v>0</v>
      </c>
      <c r="H77" s="8">
        <f t="shared" si="4"/>
        <v>8</v>
      </c>
      <c r="I77" s="22" t="s">
        <v>516</v>
      </c>
      <c r="J77" s="7">
        <v>8.4</v>
      </c>
      <c r="K77" s="22" t="s">
        <v>462</v>
      </c>
      <c r="L77" s="23">
        <f t="shared" ref="L77:L140" si="5">(180/PI())*ASIN(SIN(Lat*PI()/180)*SIN(Dec*PI()/180)+COS(Lat*PI()/180)*COS(Dec*PI()/180))</f>
        <v>57.417000000000009</v>
      </c>
      <c r="M77" s="24">
        <f t="shared" ref="M77:M140" si="6">IF(Lon/15+RA-GTZ+Tof&lt;0,Lon/15+RA-GTZ+Tof+24,IF(Lon/15+RA-GTZ+Tof&gt;24,Lon/15+RA-GTZ+Tof-24,Lon/15+RA-GTZ+Tof))</f>
        <v>12.17162002098436</v>
      </c>
      <c r="N77" s="22" t="str">
        <f t="shared" ref="N77:N140" si="7">IF(ACOS(ROUND((SIN(Dec*PI()/180)-SIN(Lat*PI()/180)*SIN(Amt*PI()/180))/(COS(Lat*PI()/180)*COS(Amt*PI()/180)),3))&lt;PI()/2,"N","S")</f>
        <v>S</v>
      </c>
      <c r="O77" s="5" t="s">
        <v>360</v>
      </c>
    </row>
    <row r="78" spans="1:15" ht="15" customHeight="1">
      <c r="A78" s="5" t="s">
        <v>1261</v>
      </c>
      <c r="B78" s="5" t="s">
        <v>137</v>
      </c>
      <c r="C78" s="6">
        <v>7</v>
      </c>
      <c r="D78" s="7">
        <v>2.8</v>
      </c>
      <c r="E78" s="8">
        <f t="shared" ref="E78:E141" si="8">C78+D78/60</f>
        <v>7.0466666666666669</v>
      </c>
      <c r="F78" s="6">
        <v>-8</v>
      </c>
      <c r="G78" s="7">
        <v>20</v>
      </c>
      <c r="H78" s="8">
        <f t="shared" ref="H78:H141" si="9">IF(F78&lt;0,F78-G78/60,F78+G78/60)</f>
        <v>-8.3333333333333339</v>
      </c>
      <c r="I78" s="22">
        <v>16</v>
      </c>
      <c r="J78" s="7">
        <v>5.9</v>
      </c>
      <c r="K78" s="22" t="s">
        <v>288</v>
      </c>
      <c r="L78" s="23">
        <f t="shared" si="5"/>
        <v>41.083666666666673</v>
      </c>
      <c r="M78" s="24">
        <f t="shared" si="6"/>
        <v>6.7216200209843606</v>
      </c>
      <c r="N78" s="22" t="str">
        <f t="shared" si="7"/>
        <v>S</v>
      </c>
      <c r="O78" s="5" t="s">
        <v>283</v>
      </c>
    </row>
    <row r="79" spans="1:15" ht="15" customHeight="1">
      <c r="A79" s="5" t="s">
        <v>1262</v>
      </c>
      <c r="B79" s="5" t="s">
        <v>388</v>
      </c>
      <c r="C79" s="6">
        <v>13</v>
      </c>
      <c r="D79" s="7">
        <v>29.9</v>
      </c>
      <c r="E79" s="8">
        <f t="shared" si="8"/>
        <v>13.498333333333333</v>
      </c>
      <c r="F79" s="6">
        <v>47</v>
      </c>
      <c r="G79" s="7">
        <v>12</v>
      </c>
      <c r="H79" s="8">
        <f t="shared" si="9"/>
        <v>47.2</v>
      </c>
      <c r="I79" s="22" t="s">
        <v>699</v>
      </c>
      <c r="J79" s="7">
        <v>8.4</v>
      </c>
      <c r="K79" s="22" t="s">
        <v>337</v>
      </c>
      <c r="L79" s="23">
        <f t="shared" si="5"/>
        <v>83.38300000000001</v>
      </c>
      <c r="M79" s="24">
        <f t="shared" si="6"/>
        <v>13.173286687651029</v>
      </c>
      <c r="N79" s="22" t="str">
        <f t="shared" si="7"/>
        <v>N</v>
      </c>
      <c r="O79" s="5" t="s">
        <v>700</v>
      </c>
    </row>
    <row r="80" spans="1:15" ht="15" customHeight="1">
      <c r="A80" s="5" t="s">
        <v>1263</v>
      </c>
      <c r="B80" s="5" t="s">
        <v>137</v>
      </c>
      <c r="C80" s="6">
        <v>23</v>
      </c>
      <c r="D80" s="7">
        <v>24.2</v>
      </c>
      <c r="E80" s="8">
        <f t="shared" si="8"/>
        <v>23.403333333333332</v>
      </c>
      <c r="F80" s="6">
        <v>61</v>
      </c>
      <c r="G80" s="7">
        <v>35</v>
      </c>
      <c r="H80" s="8">
        <f t="shared" si="9"/>
        <v>61.583333333333336</v>
      </c>
      <c r="I80" s="22">
        <v>13</v>
      </c>
      <c r="J80" s="7">
        <v>6.9</v>
      </c>
      <c r="K80" s="22" t="s">
        <v>138</v>
      </c>
      <c r="L80" s="23">
        <f t="shared" si="5"/>
        <v>68.99966666666667</v>
      </c>
      <c r="M80" s="24">
        <f t="shared" si="6"/>
        <v>23.078286687651026</v>
      </c>
      <c r="N80" s="22" t="str">
        <f t="shared" si="7"/>
        <v>N</v>
      </c>
      <c r="O80" s="5" t="s">
        <v>837</v>
      </c>
    </row>
    <row r="81" spans="1:15" ht="15" customHeight="1">
      <c r="A81" s="5" t="s">
        <v>1264</v>
      </c>
      <c r="B81" s="5" t="s">
        <v>193</v>
      </c>
      <c r="C81" s="6">
        <v>13</v>
      </c>
      <c r="D81" s="7">
        <v>12.9</v>
      </c>
      <c r="E81" s="8">
        <f t="shared" si="8"/>
        <v>13.215</v>
      </c>
      <c r="F81" s="6">
        <v>18</v>
      </c>
      <c r="G81" s="7">
        <v>10</v>
      </c>
      <c r="H81" s="8">
        <f t="shared" si="9"/>
        <v>18.166666666666668</v>
      </c>
      <c r="I81" s="22">
        <v>12.6</v>
      </c>
      <c r="J81" s="7">
        <v>7.5</v>
      </c>
      <c r="K81" s="22" t="s">
        <v>376</v>
      </c>
      <c r="L81" s="23">
        <f t="shared" si="5"/>
        <v>67.583666666666673</v>
      </c>
      <c r="M81" s="24">
        <f t="shared" si="6"/>
        <v>12.889953354317694</v>
      </c>
      <c r="N81" s="22" t="str">
        <f t="shared" si="7"/>
        <v>S</v>
      </c>
      <c r="O81" s="5" t="s">
        <v>762</v>
      </c>
    </row>
    <row r="82" spans="1:15" ht="15" customHeight="1">
      <c r="A82" s="5" t="s">
        <v>1265</v>
      </c>
      <c r="B82" s="5" t="s">
        <v>193</v>
      </c>
      <c r="C82" s="6">
        <v>18</v>
      </c>
      <c r="D82" s="7">
        <v>55.1</v>
      </c>
      <c r="E82" s="8">
        <f t="shared" si="8"/>
        <v>18.918333333333333</v>
      </c>
      <c r="F82" s="6">
        <v>-30</v>
      </c>
      <c r="G82" s="7">
        <v>29</v>
      </c>
      <c r="H82" s="8">
        <f t="shared" si="9"/>
        <v>-30.483333333333334</v>
      </c>
      <c r="I82" s="22">
        <v>9.1</v>
      </c>
      <c r="J82" s="7">
        <v>7.7</v>
      </c>
      <c r="K82" s="22" t="s">
        <v>789</v>
      </c>
      <c r="L82" s="23">
        <f t="shared" si="5"/>
        <v>18.933666666666671</v>
      </c>
      <c r="M82" s="24">
        <f t="shared" si="6"/>
        <v>18.593286687651027</v>
      </c>
      <c r="N82" s="22" t="str">
        <f t="shared" si="7"/>
        <v>S</v>
      </c>
      <c r="O82" s="5" t="s">
        <v>966</v>
      </c>
    </row>
    <row r="83" spans="1:15" ht="15" customHeight="1">
      <c r="A83" s="5" t="s">
        <v>1266</v>
      </c>
      <c r="B83" s="5" t="s">
        <v>193</v>
      </c>
      <c r="C83" s="6">
        <v>19</v>
      </c>
      <c r="D83" s="7">
        <v>40</v>
      </c>
      <c r="E83" s="8">
        <f t="shared" si="8"/>
        <v>19.666666666666668</v>
      </c>
      <c r="F83" s="6">
        <v>-30</v>
      </c>
      <c r="G83" s="7">
        <v>58</v>
      </c>
      <c r="H83" s="8">
        <f t="shared" si="9"/>
        <v>-30.966666666666665</v>
      </c>
      <c r="I83" s="22">
        <v>19</v>
      </c>
      <c r="J83" s="7">
        <v>6.4</v>
      </c>
      <c r="K83" s="22" t="s">
        <v>789</v>
      </c>
      <c r="L83" s="23">
        <f t="shared" si="5"/>
        <v>18.450333333333337</v>
      </c>
      <c r="M83" s="24">
        <f t="shared" si="6"/>
        <v>19.341620020984362</v>
      </c>
      <c r="N83" s="22" t="str">
        <f t="shared" si="7"/>
        <v>S</v>
      </c>
      <c r="O83" s="5" t="s">
        <v>735</v>
      </c>
    </row>
    <row r="84" spans="1:15" ht="15" customHeight="1">
      <c r="A84" s="5" t="s">
        <v>1267</v>
      </c>
      <c r="B84" s="5" t="s">
        <v>193</v>
      </c>
      <c r="C84" s="6">
        <v>19</v>
      </c>
      <c r="D84" s="7">
        <v>16.600000000000001</v>
      </c>
      <c r="E84" s="8">
        <f t="shared" si="8"/>
        <v>19.276666666666667</v>
      </c>
      <c r="F84" s="6">
        <v>30</v>
      </c>
      <c r="G84" s="7">
        <v>11</v>
      </c>
      <c r="H84" s="8">
        <f t="shared" si="9"/>
        <v>30.183333333333334</v>
      </c>
      <c r="I84" s="22">
        <v>7.1</v>
      </c>
      <c r="J84" s="7">
        <v>8.3000000000000007</v>
      </c>
      <c r="K84" s="22" t="s">
        <v>963</v>
      </c>
      <c r="L84" s="23">
        <f t="shared" si="5"/>
        <v>79.600333333333353</v>
      </c>
      <c r="M84" s="24">
        <f t="shared" si="6"/>
        <v>18.951620020984361</v>
      </c>
      <c r="N84" s="22" t="str">
        <f t="shared" si="7"/>
        <v>S</v>
      </c>
      <c r="O84" s="5" t="s">
        <v>796</v>
      </c>
    </row>
    <row r="85" spans="1:15" ht="15" customHeight="1">
      <c r="A85" s="5" t="s">
        <v>1268</v>
      </c>
      <c r="B85" s="5" t="s">
        <v>223</v>
      </c>
      <c r="C85" s="6">
        <v>18</v>
      </c>
      <c r="D85" s="7">
        <v>53.6</v>
      </c>
      <c r="E85" s="8">
        <f t="shared" si="8"/>
        <v>18.893333333333334</v>
      </c>
      <c r="F85" s="6">
        <v>33</v>
      </c>
      <c r="G85" s="7">
        <v>2</v>
      </c>
      <c r="H85" s="8">
        <f t="shared" si="9"/>
        <v>33.033333333333331</v>
      </c>
      <c r="I85" s="22" t="s">
        <v>962</v>
      </c>
      <c r="J85" s="7">
        <v>8.8000000000000007</v>
      </c>
      <c r="K85" s="22" t="s">
        <v>963</v>
      </c>
      <c r="L85" s="23">
        <f t="shared" si="5"/>
        <v>82.450333333333305</v>
      </c>
      <c r="M85" s="24">
        <f t="shared" si="6"/>
        <v>18.568286687651028</v>
      </c>
      <c r="N85" s="22" t="str">
        <f t="shared" si="7"/>
        <v>S</v>
      </c>
      <c r="O85" s="5" t="s">
        <v>964</v>
      </c>
    </row>
    <row r="86" spans="1:15" ht="15" customHeight="1">
      <c r="A86" s="5" t="s">
        <v>1269</v>
      </c>
      <c r="B86" s="5" t="s">
        <v>145</v>
      </c>
      <c r="C86" s="6">
        <v>12</v>
      </c>
      <c r="D86" s="7">
        <v>37.700000000000003</v>
      </c>
      <c r="E86" s="8">
        <f t="shared" si="8"/>
        <v>12.628333333333334</v>
      </c>
      <c r="F86" s="6">
        <v>11</v>
      </c>
      <c r="G86" s="7">
        <v>49</v>
      </c>
      <c r="H86" s="8">
        <f t="shared" si="9"/>
        <v>11.816666666666666</v>
      </c>
      <c r="I86" s="22" t="s">
        <v>682</v>
      </c>
      <c r="J86" s="7">
        <v>9.6999999999999993</v>
      </c>
      <c r="K86" s="22" t="s">
        <v>462</v>
      </c>
      <c r="L86" s="23">
        <f t="shared" si="5"/>
        <v>61.233666666666664</v>
      </c>
      <c r="M86" s="24">
        <f t="shared" si="6"/>
        <v>12.303286687651028</v>
      </c>
      <c r="N86" s="22" t="str">
        <f t="shared" si="7"/>
        <v>S</v>
      </c>
      <c r="O86" s="5" t="s">
        <v>683</v>
      </c>
    </row>
    <row r="87" spans="1:15" ht="15" customHeight="1">
      <c r="A87" s="5" t="s">
        <v>1270</v>
      </c>
      <c r="B87" s="5" t="s">
        <v>346</v>
      </c>
      <c r="C87" s="6">
        <v>12</v>
      </c>
      <c r="D87" s="7">
        <v>42</v>
      </c>
      <c r="E87" s="8">
        <f t="shared" si="8"/>
        <v>12.7</v>
      </c>
      <c r="F87" s="6">
        <v>11</v>
      </c>
      <c r="G87" s="7">
        <v>39</v>
      </c>
      <c r="H87" s="8">
        <f t="shared" si="9"/>
        <v>11.65</v>
      </c>
      <c r="I87" s="22" t="s">
        <v>508</v>
      </c>
      <c r="J87" s="7">
        <v>9.6</v>
      </c>
      <c r="K87" s="22" t="s">
        <v>462</v>
      </c>
      <c r="L87" s="23">
        <f t="shared" si="5"/>
        <v>61.067</v>
      </c>
      <c r="M87" s="24">
        <f t="shared" si="6"/>
        <v>12.374953354317693</v>
      </c>
      <c r="N87" s="22" t="str">
        <f t="shared" si="7"/>
        <v>S</v>
      </c>
      <c r="O87" s="5" t="s">
        <v>509</v>
      </c>
    </row>
    <row r="88" spans="1:15" ht="15" customHeight="1">
      <c r="A88" s="5" t="s">
        <v>1271</v>
      </c>
      <c r="B88" s="5" t="s">
        <v>148</v>
      </c>
      <c r="C88" s="6">
        <v>12</v>
      </c>
      <c r="D88" s="7">
        <v>43.7</v>
      </c>
      <c r="E88" s="8">
        <f t="shared" si="8"/>
        <v>12.728333333333333</v>
      </c>
      <c r="F88" s="6">
        <v>11</v>
      </c>
      <c r="G88" s="7">
        <v>33</v>
      </c>
      <c r="H88" s="8">
        <f t="shared" si="9"/>
        <v>11.55</v>
      </c>
      <c r="I88" s="22" t="s">
        <v>597</v>
      </c>
      <c r="J88" s="7">
        <v>8.8000000000000007</v>
      </c>
      <c r="K88" s="22" t="s">
        <v>462</v>
      </c>
      <c r="L88" s="23">
        <f t="shared" si="5"/>
        <v>60.967000000000006</v>
      </c>
      <c r="M88" s="24">
        <f t="shared" si="6"/>
        <v>12.403286687651025</v>
      </c>
      <c r="N88" s="22" t="str">
        <f t="shared" si="7"/>
        <v>S</v>
      </c>
      <c r="O88" s="5" t="s">
        <v>518</v>
      </c>
    </row>
    <row r="89" spans="1:15" ht="15" customHeight="1">
      <c r="A89" s="5" t="s">
        <v>1272</v>
      </c>
      <c r="B89" s="5" t="s">
        <v>648</v>
      </c>
      <c r="C89" s="6">
        <v>12</v>
      </c>
      <c r="D89" s="7">
        <v>21.9</v>
      </c>
      <c r="E89" s="8">
        <f t="shared" si="8"/>
        <v>12.365</v>
      </c>
      <c r="F89" s="6">
        <v>4</v>
      </c>
      <c r="G89" s="7">
        <v>28</v>
      </c>
      <c r="H89" s="8">
        <f t="shared" si="9"/>
        <v>4.4666666666666668</v>
      </c>
      <c r="I89" s="22" t="s">
        <v>590</v>
      </c>
      <c r="J89" s="7">
        <v>9.6999999999999993</v>
      </c>
      <c r="K89" s="22" t="s">
        <v>462</v>
      </c>
      <c r="L89" s="23">
        <f t="shared" si="5"/>
        <v>53.883666666666663</v>
      </c>
      <c r="M89" s="24">
        <f t="shared" si="6"/>
        <v>12.039953354317696</v>
      </c>
      <c r="N89" s="22" t="str">
        <f t="shared" si="7"/>
        <v>S</v>
      </c>
      <c r="O89" s="5" t="s">
        <v>591</v>
      </c>
    </row>
    <row r="90" spans="1:15" ht="15" customHeight="1">
      <c r="A90" s="5" t="s">
        <v>1273</v>
      </c>
      <c r="B90" s="5" t="s">
        <v>193</v>
      </c>
      <c r="C90" s="6">
        <v>17</v>
      </c>
      <c r="D90" s="7">
        <v>1.2</v>
      </c>
      <c r="E90" s="8">
        <f t="shared" si="8"/>
        <v>17.02</v>
      </c>
      <c r="F90" s="6">
        <v>-30</v>
      </c>
      <c r="G90" s="7">
        <v>7</v>
      </c>
      <c r="H90" s="8">
        <f t="shared" si="9"/>
        <v>-30.116666666666667</v>
      </c>
      <c r="I90" s="22">
        <v>14.1</v>
      </c>
      <c r="J90" s="7">
        <v>6.6</v>
      </c>
      <c r="K90" s="22" t="s">
        <v>710</v>
      </c>
      <c r="L90" s="23">
        <f t="shared" si="5"/>
        <v>19.300333333333338</v>
      </c>
      <c r="M90" s="24">
        <f t="shared" si="6"/>
        <v>16.694953354317693</v>
      </c>
      <c r="N90" s="22" t="str">
        <f t="shared" si="7"/>
        <v>S</v>
      </c>
      <c r="O90" s="5" t="s">
        <v>703</v>
      </c>
    </row>
    <row r="91" spans="1:15" ht="15" customHeight="1">
      <c r="A91" s="5" t="s">
        <v>1274</v>
      </c>
      <c r="B91" s="5" t="s">
        <v>43</v>
      </c>
      <c r="C91" s="6">
        <v>13</v>
      </c>
      <c r="D91" s="7">
        <v>15.8</v>
      </c>
      <c r="E91" s="8">
        <f t="shared" si="8"/>
        <v>13.263333333333334</v>
      </c>
      <c r="F91" s="6">
        <v>42</v>
      </c>
      <c r="G91" s="7">
        <v>2</v>
      </c>
      <c r="H91" s="8">
        <f t="shared" si="9"/>
        <v>42.033333333333331</v>
      </c>
      <c r="I91" s="22" t="s">
        <v>692</v>
      </c>
      <c r="J91" s="7">
        <v>8.6</v>
      </c>
      <c r="K91" s="22" t="s">
        <v>337</v>
      </c>
      <c r="L91" s="23">
        <f t="shared" si="5"/>
        <v>88.549666666666823</v>
      </c>
      <c r="M91" s="24">
        <f t="shared" si="6"/>
        <v>12.938286687651029</v>
      </c>
      <c r="N91" s="22" t="str">
        <f t="shared" si="7"/>
        <v>N</v>
      </c>
      <c r="O91" s="5" t="s">
        <v>693</v>
      </c>
    </row>
    <row r="92" spans="1:15" ht="15" customHeight="1">
      <c r="A92" s="5" t="s">
        <v>1275</v>
      </c>
      <c r="B92" s="5" t="s">
        <v>219</v>
      </c>
      <c r="C92" s="6">
        <v>12</v>
      </c>
      <c r="D92" s="7">
        <v>56.7</v>
      </c>
      <c r="E92" s="8">
        <f t="shared" si="8"/>
        <v>12.945</v>
      </c>
      <c r="F92" s="6">
        <v>21</v>
      </c>
      <c r="G92" s="7">
        <v>41</v>
      </c>
      <c r="H92" s="8">
        <f t="shared" si="9"/>
        <v>21.683333333333334</v>
      </c>
      <c r="I92" s="22" t="s">
        <v>644</v>
      </c>
      <c r="J92" s="7">
        <v>8.5</v>
      </c>
      <c r="K92" s="22" t="s">
        <v>376</v>
      </c>
      <c r="L92" s="23">
        <f t="shared" si="5"/>
        <v>71.100333333333367</v>
      </c>
      <c r="M92" s="24">
        <f t="shared" si="6"/>
        <v>12.619953354317694</v>
      </c>
      <c r="N92" s="22" t="str">
        <f t="shared" si="7"/>
        <v>S</v>
      </c>
      <c r="O92" s="5" t="s">
        <v>718</v>
      </c>
    </row>
    <row r="93" spans="1:15" ht="15" customHeight="1">
      <c r="A93" s="5" t="s">
        <v>1276</v>
      </c>
      <c r="B93" s="5" t="s">
        <v>145</v>
      </c>
      <c r="C93" s="6">
        <v>11</v>
      </c>
      <c r="D93" s="7">
        <v>18.899999999999999</v>
      </c>
      <c r="E93" s="8">
        <f t="shared" si="8"/>
        <v>11.315</v>
      </c>
      <c r="F93" s="6">
        <v>13</v>
      </c>
      <c r="G93" s="7">
        <v>6</v>
      </c>
      <c r="H93" s="8">
        <f t="shared" si="9"/>
        <v>13.1</v>
      </c>
      <c r="I93" s="22" t="s">
        <v>571</v>
      </c>
      <c r="J93" s="7">
        <v>9.3000000000000007</v>
      </c>
      <c r="K93" s="22" t="s">
        <v>467</v>
      </c>
      <c r="L93" s="23">
        <f t="shared" si="5"/>
        <v>62.516999999999996</v>
      </c>
      <c r="M93" s="24">
        <f t="shared" si="6"/>
        <v>10.989953354317691</v>
      </c>
      <c r="N93" s="22" t="str">
        <f t="shared" si="7"/>
        <v>S</v>
      </c>
      <c r="O93" s="5" t="s">
        <v>572</v>
      </c>
    </row>
    <row r="94" spans="1:15" ht="15" customHeight="1">
      <c r="A94" s="5" t="s">
        <v>1277</v>
      </c>
      <c r="B94" s="5" t="s">
        <v>43</v>
      </c>
      <c r="C94" s="6">
        <v>11</v>
      </c>
      <c r="D94" s="7">
        <v>20.2</v>
      </c>
      <c r="E94" s="8">
        <f t="shared" si="8"/>
        <v>11.336666666666666</v>
      </c>
      <c r="F94" s="6">
        <v>13</v>
      </c>
      <c r="G94" s="7">
        <v>0</v>
      </c>
      <c r="H94" s="8">
        <f t="shared" si="9"/>
        <v>13</v>
      </c>
      <c r="I94" s="22" t="s">
        <v>573</v>
      </c>
      <c r="J94" s="7">
        <v>8.9</v>
      </c>
      <c r="K94" s="22" t="s">
        <v>467</v>
      </c>
      <c r="L94" s="23">
        <f t="shared" si="5"/>
        <v>62.417000000000009</v>
      </c>
      <c r="M94" s="24">
        <f t="shared" si="6"/>
        <v>11.01162002098436</v>
      </c>
      <c r="N94" s="22" t="str">
        <f t="shared" si="7"/>
        <v>S</v>
      </c>
      <c r="O94" s="5" t="s">
        <v>645</v>
      </c>
    </row>
    <row r="95" spans="1:15" ht="15" customHeight="1">
      <c r="A95" s="5" t="s">
        <v>1278</v>
      </c>
      <c r="B95" s="5" t="s">
        <v>137</v>
      </c>
      <c r="C95" s="6">
        <v>8</v>
      </c>
      <c r="D95" s="7">
        <v>51.4</v>
      </c>
      <c r="E95" s="8">
        <f t="shared" si="8"/>
        <v>8.8566666666666674</v>
      </c>
      <c r="F95" s="6">
        <v>11</v>
      </c>
      <c r="G95" s="7">
        <v>49</v>
      </c>
      <c r="H95" s="8">
        <f t="shared" si="9"/>
        <v>11.816666666666666</v>
      </c>
      <c r="I95" s="22">
        <v>30</v>
      </c>
      <c r="J95" s="7">
        <v>6.9</v>
      </c>
      <c r="K95" s="22" t="s">
        <v>207</v>
      </c>
      <c r="L95" s="23">
        <f t="shared" si="5"/>
        <v>61.233666666666664</v>
      </c>
      <c r="M95" s="24">
        <f t="shared" si="6"/>
        <v>8.5316200209843629</v>
      </c>
      <c r="N95" s="22" t="str">
        <f t="shared" si="7"/>
        <v>S</v>
      </c>
      <c r="O95" s="5" t="s">
        <v>300</v>
      </c>
    </row>
    <row r="96" spans="1:15" ht="15" customHeight="1">
      <c r="A96" s="5" t="s">
        <v>1279</v>
      </c>
      <c r="B96" s="5" t="s">
        <v>193</v>
      </c>
      <c r="C96" s="6">
        <v>12</v>
      </c>
      <c r="D96" s="7">
        <v>39.5</v>
      </c>
      <c r="E96" s="8">
        <f t="shared" si="8"/>
        <v>12.658333333333333</v>
      </c>
      <c r="F96" s="6">
        <v>-26</v>
      </c>
      <c r="G96" s="7">
        <v>45</v>
      </c>
      <c r="H96" s="8">
        <f t="shared" si="9"/>
        <v>-26.75</v>
      </c>
      <c r="I96" s="22">
        <v>12</v>
      </c>
      <c r="J96" s="7">
        <v>7.7</v>
      </c>
      <c r="K96" s="22" t="s">
        <v>112</v>
      </c>
      <c r="L96" s="23">
        <f t="shared" si="5"/>
        <v>22.667000000000005</v>
      </c>
      <c r="M96" s="24">
        <f t="shared" si="6"/>
        <v>12.333286687651025</v>
      </c>
      <c r="N96" s="22" t="str">
        <f t="shared" si="7"/>
        <v>S</v>
      </c>
      <c r="O96" s="5" t="s">
        <v>755</v>
      </c>
    </row>
    <row r="97" spans="1:15" ht="15" customHeight="1">
      <c r="A97" s="5" t="s">
        <v>1280</v>
      </c>
      <c r="B97" s="5" t="s">
        <v>193</v>
      </c>
      <c r="C97" s="6">
        <v>18</v>
      </c>
      <c r="D97" s="7">
        <v>31.4</v>
      </c>
      <c r="E97" s="8">
        <f t="shared" si="8"/>
        <v>18.523333333333333</v>
      </c>
      <c r="F97" s="6">
        <v>-32</v>
      </c>
      <c r="G97" s="7">
        <v>21</v>
      </c>
      <c r="H97" s="8">
        <f t="shared" si="9"/>
        <v>-32.35</v>
      </c>
      <c r="I97" s="22">
        <v>7.1</v>
      </c>
      <c r="J97" s="7">
        <v>7.7</v>
      </c>
      <c r="K97" s="22" t="s">
        <v>789</v>
      </c>
      <c r="L97" s="23">
        <f t="shared" si="5"/>
        <v>17.067000000000004</v>
      </c>
      <c r="M97" s="24">
        <f t="shared" si="6"/>
        <v>18.198286687651027</v>
      </c>
      <c r="N97" s="22" t="str">
        <f t="shared" si="7"/>
        <v>S</v>
      </c>
      <c r="O97" s="5" t="s">
        <v>765</v>
      </c>
    </row>
    <row r="98" spans="1:15" ht="15" customHeight="1">
      <c r="A98" s="5" t="s">
        <v>1282</v>
      </c>
      <c r="B98" s="5" t="s">
        <v>193</v>
      </c>
      <c r="C98" s="6">
        <v>18</v>
      </c>
      <c r="D98" s="7">
        <v>43.2</v>
      </c>
      <c r="E98" s="8">
        <f t="shared" si="8"/>
        <v>18.72</v>
      </c>
      <c r="F98" s="6">
        <v>-32</v>
      </c>
      <c r="G98" s="7">
        <v>18</v>
      </c>
      <c r="H98" s="8">
        <f t="shared" si="9"/>
        <v>-32.299999999999997</v>
      </c>
      <c r="I98" s="22">
        <v>7.8</v>
      </c>
      <c r="J98" s="7">
        <v>8.1</v>
      </c>
      <c r="K98" s="22" t="s">
        <v>789</v>
      </c>
      <c r="L98" s="23">
        <f t="shared" si="5"/>
        <v>17.117000000000012</v>
      </c>
      <c r="M98" s="24">
        <f t="shared" si="6"/>
        <v>18.394953354317693</v>
      </c>
      <c r="N98" s="22" t="str">
        <f t="shared" si="7"/>
        <v>S</v>
      </c>
      <c r="O98" s="5" t="s">
        <v>801</v>
      </c>
    </row>
    <row r="99" spans="1:15" ht="15" customHeight="1">
      <c r="A99" s="5" t="s">
        <v>1283</v>
      </c>
      <c r="B99" s="5" t="s">
        <v>193</v>
      </c>
      <c r="C99" s="6">
        <v>19</v>
      </c>
      <c r="D99" s="7">
        <v>53.8</v>
      </c>
      <c r="E99" s="8">
        <f t="shared" si="8"/>
        <v>19.896666666666668</v>
      </c>
      <c r="F99" s="6">
        <v>18</v>
      </c>
      <c r="G99" s="7">
        <v>47</v>
      </c>
      <c r="H99" s="8">
        <f t="shared" si="9"/>
        <v>18.783333333333335</v>
      </c>
      <c r="I99" s="22">
        <v>7.2</v>
      </c>
      <c r="J99" s="7">
        <v>8.1</v>
      </c>
      <c r="K99" s="22" t="s">
        <v>920</v>
      </c>
      <c r="L99" s="23">
        <f t="shared" si="5"/>
        <v>68.200333333333333</v>
      </c>
      <c r="M99" s="24">
        <f t="shared" si="6"/>
        <v>19.571620020984362</v>
      </c>
      <c r="N99" s="22" t="str">
        <f t="shared" si="7"/>
        <v>S</v>
      </c>
      <c r="O99" s="5" t="s">
        <v>921</v>
      </c>
    </row>
    <row r="100" spans="1:15" ht="15" customHeight="1">
      <c r="A100" s="5" t="s">
        <v>1284</v>
      </c>
      <c r="B100" s="5" t="s">
        <v>193</v>
      </c>
      <c r="C100" s="6">
        <v>20</v>
      </c>
      <c r="D100" s="7">
        <v>53.5</v>
      </c>
      <c r="E100" s="8">
        <f t="shared" si="8"/>
        <v>20.891666666666666</v>
      </c>
      <c r="F100" s="6">
        <v>-12</v>
      </c>
      <c r="G100" s="7">
        <v>32</v>
      </c>
      <c r="H100" s="8">
        <f t="shared" si="9"/>
        <v>-12.533333333333333</v>
      </c>
      <c r="I100" s="22">
        <v>6</v>
      </c>
      <c r="J100" s="7">
        <v>9.1999999999999993</v>
      </c>
      <c r="K100" s="22" t="s">
        <v>804</v>
      </c>
      <c r="L100" s="23">
        <f t="shared" si="5"/>
        <v>36.883666666666663</v>
      </c>
      <c r="M100" s="24">
        <f t="shared" si="6"/>
        <v>20.566620020984359</v>
      </c>
      <c r="N100" s="22" t="str">
        <f t="shared" si="7"/>
        <v>S</v>
      </c>
      <c r="O100" s="5" t="s">
        <v>805</v>
      </c>
    </row>
    <row r="101" spans="1:15" ht="15" customHeight="1">
      <c r="A101" s="5" t="s">
        <v>1285</v>
      </c>
      <c r="B101" s="5" t="s">
        <v>885</v>
      </c>
      <c r="C101" s="6">
        <v>20</v>
      </c>
      <c r="D101" s="7">
        <v>59</v>
      </c>
      <c r="E101" s="8">
        <f t="shared" si="8"/>
        <v>20.983333333333334</v>
      </c>
      <c r="F101" s="6">
        <v>-12</v>
      </c>
      <c r="G101" s="7">
        <v>38</v>
      </c>
      <c r="H101" s="8">
        <f t="shared" si="9"/>
        <v>-12.633333333333333</v>
      </c>
      <c r="I101" s="22">
        <v>3</v>
      </c>
      <c r="K101" s="22" t="s">
        <v>804</v>
      </c>
      <c r="L101" s="23">
        <f t="shared" si="5"/>
        <v>36.783666666666669</v>
      </c>
      <c r="M101" s="24">
        <f t="shared" si="6"/>
        <v>20.658286687651028</v>
      </c>
      <c r="N101" s="22" t="str">
        <f t="shared" si="7"/>
        <v>S</v>
      </c>
      <c r="O101" s="5" t="s">
        <v>886</v>
      </c>
    </row>
    <row r="102" spans="1:15" ht="15" customHeight="1">
      <c r="A102" s="5" t="s">
        <v>1286</v>
      </c>
      <c r="B102" s="5" t="s">
        <v>28</v>
      </c>
      <c r="C102" s="6">
        <v>1</v>
      </c>
      <c r="D102" s="7">
        <v>36.700000000000003</v>
      </c>
      <c r="E102" s="8">
        <f t="shared" si="8"/>
        <v>1.6116666666666668</v>
      </c>
      <c r="F102" s="6">
        <v>15</v>
      </c>
      <c r="G102" s="7">
        <v>47</v>
      </c>
      <c r="H102" s="8">
        <f t="shared" si="9"/>
        <v>15.783333333333333</v>
      </c>
      <c r="I102" s="22" t="s">
        <v>131</v>
      </c>
      <c r="J102" s="7">
        <v>9.4</v>
      </c>
      <c r="K102" s="22" t="s">
        <v>61</v>
      </c>
      <c r="L102" s="23">
        <f t="shared" si="5"/>
        <v>65.200333333333333</v>
      </c>
      <c r="M102" s="24">
        <f t="shared" si="6"/>
        <v>1.286620020984361</v>
      </c>
      <c r="N102" s="22" t="str">
        <f t="shared" si="7"/>
        <v>S</v>
      </c>
      <c r="O102" s="5" t="s">
        <v>132</v>
      </c>
    </row>
    <row r="103" spans="1:15" ht="15" customHeight="1">
      <c r="A103" s="5" t="s">
        <v>1287</v>
      </c>
      <c r="B103" s="5" t="s">
        <v>193</v>
      </c>
      <c r="C103" s="6">
        <v>20</v>
      </c>
      <c r="D103" s="7">
        <v>6.1</v>
      </c>
      <c r="E103" s="8">
        <f t="shared" si="8"/>
        <v>20.101666666666667</v>
      </c>
      <c r="F103" s="6">
        <v>-21</v>
      </c>
      <c r="G103" s="7">
        <v>55</v>
      </c>
      <c r="H103" s="8">
        <f t="shared" si="9"/>
        <v>-21.916666666666668</v>
      </c>
      <c r="I103" s="22">
        <v>6</v>
      </c>
      <c r="J103" s="7">
        <v>8.6</v>
      </c>
      <c r="K103" s="22" t="s">
        <v>789</v>
      </c>
      <c r="L103" s="23">
        <f t="shared" si="5"/>
        <v>27.500333333333337</v>
      </c>
      <c r="M103" s="24">
        <f t="shared" si="6"/>
        <v>19.77662002098436</v>
      </c>
      <c r="N103" s="22" t="str">
        <f t="shared" si="7"/>
        <v>S</v>
      </c>
      <c r="O103" s="5" t="s">
        <v>831</v>
      </c>
    </row>
    <row r="104" spans="1:15" ht="15" customHeight="1">
      <c r="A104" s="5" t="s">
        <v>1288</v>
      </c>
      <c r="B104" s="5" t="s">
        <v>223</v>
      </c>
      <c r="C104" s="6">
        <v>1</v>
      </c>
      <c r="D104" s="7">
        <v>42.3</v>
      </c>
      <c r="E104" s="8">
        <f t="shared" si="8"/>
        <v>1.7050000000000001</v>
      </c>
      <c r="F104" s="6">
        <v>51</v>
      </c>
      <c r="G104" s="7">
        <v>34</v>
      </c>
      <c r="H104" s="8">
        <f t="shared" si="9"/>
        <v>51.56666666666667</v>
      </c>
      <c r="I104" s="22" t="s">
        <v>133</v>
      </c>
      <c r="J104" s="7">
        <v>10.1</v>
      </c>
      <c r="K104" s="22" t="s">
        <v>134</v>
      </c>
      <c r="L104" s="23">
        <f t="shared" si="5"/>
        <v>79.016333333333336</v>
      </c>
      <c r="M104" s="24">
        <f t="shared" si="6"/>
        <v>1.3799533543176947</v>
      </c>
      <c r="N104" s="22" t="str">
        <f t="shared" si="7"/>
        <v>N</v>
      </c>
      <c r="O104" s="5" t="s">
        <v>135</v>
      </c>
    </row>
    <row r="105" spans="1:15" ht="15" customHeight="1">
      <c r="A105" s="5" t="s">
        <v>1289</v>
      </c>
      <c r="B105" s="5" t="s">
        <v>173</v>
      </c>
      <c r="C105" s="6">
        <v>2</v>
      </c>
      <c r="D105" s="7">
        <v>42.7</v>
      </c>
      <c r="E105" s="8">
        <f t="shared" si="8"/>
        <v>2.7116666666666669</v>
      </c>
      <c r="F105" s="6">
        <v>0</v>
      </c>
      <c r="G105" s="7">
        <v>1</v>
      </c>
      <c r="H105" s="8">
        <f t="shared" si="9"/>
        <v>1.6666666666666666E-2</v>
      </c>
      <c r="I105" s="22" t="s">
        <v>265</v>
      </c>
      <c r="J105" s="7">
        <v>8.9</v>
      </c>
      <c r="K105" s="22" t="s">
        <v>248</v>
      </c>
      <c r="L105" s="23">
        <f t="shared" si="5"/>
        <v>49.433666666666667</v>
      </c>
      <c r="M105" s="24">
        <f t="shared" si="6"/>
        <v>2.3866200209843598</v>
      </c>
      <c r="N105" s="22" t="str">
        <f t="shared" si="7"/>
        <v>S</v>
      </c>
      <c r="O105" s="5" t="s">
        <v>266</v>
      </c>
    </row>
    <row r="106" spans="1:15" ht="15" customHeight="1">
      <c r="A106" s="5" t="s">
        <v>1290</v>
      </c>
      <c r="B106" s="5" t="s">
        <v>211</v>
      </c>
      <c r="C106" s="6">
        <v>5</v>
      </c>
      <c r="D106" s="7">
        <v>46.7</v>
      </c>
      <c r="E106" s="8">
        <f t="shared" si="8"/>
        <v>5.7783333333333333</v>
      </c>
      <c r="F106" s="6">
        <v>0</v>
      </c>
      <c r="G106" s="7">
        <v>3</v>
      </c>
      <c r="H106" s="8">
        <f t="shared" si="9"/>
        <v>0.05</v>
      </c>
      <c r="I106" s="22" t="s">
        <v>276</v>
      </c>
      <c r="J106" s="7">
        <v>8</v>
      </c>
      <c r="K106" s="22" t="s">
        <v>73</v>
      </c>
      <c r="L106" s="23">
        <f t="shared" si="5"/>
        <v>49.467000000000006</v>
      </c>
      <c r="M106" s="24">
        <f t="shared" si="6"/>
        <v>5.4532866876510262</v>
      </c>
      <c r="N106" s="22" t="str">
        <f t="shared" si="7"/>
        <v>S</v>
      </c>
      <c r="O106" s="5" t="s">
        <v>277</v>
      </c>
    </row>
    <row r="107" spans="1:15" ht="15" customHeight="1">
      <c r="A107" s="5" t="s">
        <v>1291</v>
      </c>
      <c r="B107" s="5" t="s">
        <v>193</v>
      </c>
      <c r="C107" s="6">
        <v>5</v>
      </c>
      <c r="D107" s="7">
        <v>24.2</v>
      </c>
      <c r="E107" s="8">
        <f t="shared" si="8"/>
        <v>5.4033333333333333</v>
      </c>
      <c r="F107" s="6">
        <v>-24</v>
      </c>
      <c r="G107" s="7">
        <v>32</v>
      </c>
      <c r="H107" s="8">
        <f t="shared" si="9"/>
        <v>-24.533333333333335</v>
      </c>
      <c r="I107" s="22">
        <v>6</v>
      </c>
      <c r="J107" s="7">
        <v>7.8</v>
      </c>
      <c r="K107" s="22" t="s">
        <v>178</v>
      </c>
      <c r="L107" s="23">
        <f t="shared" si="5"/>
        <v>24.883666666666674</v>
      </c>
      <c r="M107" s="24">
        <f t="shared" si="6"/>
        <v>5.0782866876510262</v>
      </c>
      <c r="N107" s="22" t="str">
        <f t="shared" si="7"/>
        <v>S</v>
      </c>
      <c r="O107" s="5" t="s">
        <v>179</v>
      </c>
    </row>
    <row r="108" spans="1:15" ht="15" customHeight="1">
      <c r="A108" s="5" t="s">
        <v>1293</v>
      </c>
      <c r="B108" s="5" t="s">
        <v>193</v>
      </c>
      <c r="C108" s="6">
        <v>16</v>
      </c>
      <c r="D108" s="7">
        <v>17</v>
      </c>
      <c r="E108" s="8">
        <f t="shared" si="8"/>
        <v>16.283333333333335</v>
      </c>
      <c r="F108" s="6">
        <v>-22</v>
      </c>
      <c r="G108" s="7">
        <v>59</v>
      </c>
      <c r="H108" s="8">
        <f t="shared" si="9"/>
        <v>-22.983333333333334</v>
      </c>
      <c r="I108" s="22">
        <v>8.9</v>
      </c>
      <c r="J108" s="7">
        <v>7.3</v>
      </c>
      <c r="K108" s="22" t="s">
        <v>843</v>
      </c>
      <c r="L108" s="23">
        <f t="shared" si="5"/>
        <v>26.433666666666674</v>
      </c>
      <c r="M108" s="24">
        <f t="shared" si="6"/>
        <v>15.958286687651029</v>
      </c>
      <c r="N108" s="22" t="str">
        <f t="shared" si="7"/>
        <v>S</v>
      </c>
      <c r="O108" s="5" t="s">
        <v>844</v>
      </c>
    </row>
    <row r="109" spans="1:15" ht="15" customHeight="1">
      <c r="A109" s="5" t="s">
        <v>1294</v>
      </c>
      <c r="B109" s="5" t="s">
        <v>145</v>
      </c>
      <c r="C109" s="6">
        <v>9</v>
      </c>
      <c r="D109" s="7">
        <v>55.6</v>
      </c>
      <c r="E109" s="8">
        <f t="shared" si="8"/>
        <v>9.9266666666666659</v>
      </c>
      <c r="F109" s="6">
        <v>69</v>
      </c>
      <c r="G109" s="7">
        <v>4</v>
      </c>
      <c r="H109" s="8">
        <f t="shared" si="9"/>
        <v>69.066666666666663</v>
      </c>
      <c r="I109" s="22" t="s">
        <v>556</v>
      </c>
      <c r="J109" s="7">
        <v>6.9</v>
      </c>
      <c r="K109" s="22" t="s">
        <v>304</v>
      </c>
      <c r="L109" s="23">
        <f t="shared" si="5"/>
        <v>61.516333333333357</v>
      </c>
      <c r="M109" s="24">
        <f t="shared" si="6"/>
        <v>9.6016200209843596</v>
      </c>
      <c r="N109" s="22" t="str">
        <f t="shared" si="7"/>
        <v>N</v>
      </c>
      <c r="O109" s="5" t="s">
        <v>479</v>
      </c>
    </row>
    <row r="110" spans="1:15" ht="15" customHeight="1">
      <c r="A110" s="5" t="s">
        <v>1295</v>
      </c>
      <c r="B110" s="5" t="s">
        <v>17</v>
      </c>
      <c r="C110" s="6">
        <v>9</v>
      </c>
      <c r="D110" s="7">
        <v>55.9</v>
      </c>
      <c r="E110" s="8">
        <f t="shared" si="8"/>
        <v>9.9316666666666666</v>
      </c>
      <c r="F110" s="6">
        <v>69</v>
      </c>
      <c r="G110" s="7">
        <v>41</v>
      </c>
      <c r="H110" s="8">
        <f t="shared" si="9"/>
        <v>69.683333333333337</v>
      </c>
      <c r="I110" s="22" t="s">
        <v>480</v>
      </c>
      <c r="J110" s="7">
        <v>8.4</v>
      </c>
      <c r="K110" s="22" t="s">
        <v>304</v>
      </c>
      <c r="L110" s="23">
        <f t="shared" si="5"/>
        <v>60.899666666666661</v>
      </c>
      <c r="M110" s="24">
        <f t="shared" si="6"/>
        <v>9.6066200209843586</v>
      </c>
      <c r="N110" s="22" t="str">
        <f t="shared" si="7"/>
        <v>N</v>
      </c>
      <c r="O110" s="5" t="s">
        <v>481</v>
      </c>
    </row>
    <row r="111" spans="1:15" ht="15" customHeight="1">
      <c r="A111" s="5" t="s">
        <v>1296</v>
      </c>
      <c r="B111" s="5" t="s">
        <v>28</v>
      </c>
      <c r="C111" s="6">
        <v>13</v>
      </c>
      <c r="D111" s="7">
        <v>37</v>
      </c>
      <c r="E111" s="8">
        <f t="shared" si="8"/>
        <v>13.616666666666667</v>
      </c>
      <c r="F111" s="6">
        <v>-29</v>
      </c>
      <c r="G111" s="7">
        <v>52</v>
      </c>
      <c r="H111" s="8">
        <f t="shared" si="9"/>
        <v>-29.866666666666667</v>
      </c>
      <c r="I111" s="22" t="s">
        <v>701</v>
      </c>
      <c r="J111" s="7">
        <v>7.5</v>
      </c>
      <c r="K111" s="22" t="s">
        <v>112</v>
      </c>
      <c r="L111" s="23">
        <f t="shared" si="5"/>
        <v>19.550333333333338</v>
      </c>
      <c r="M111" s="24">
        <f t="shared" si="6"/>
        <v>13.291620020984361</v>
      </c>
      <c r="N111" s="22" t="str">
        <f t="shared" si="7"/>
        <v>S</v>
      </c>
      <c r="O111" s="5" t="s">
        <v>773</v>
      </c>
    </row>
    <row r="112" spans="1:15" ht="15" customHeight="1">
      <c r="A112" s="5" t="s">
        <v>1297</v>
      </c>
      <c r="B112" s="5" t="s">
        <v>20</v>
      </c>
      <c r="C112" s="6">
        <v>12</v>
      </c>
      <c r="D112" s="7">
        <v>25.1</v>
      </c>
      <c r="E112" s="8">
        <f t="shared" si="8"/>
        <v>12.418333333333333</v>
      </c>
      <c r="F112" s="6">
        <v>12</v>
      </c>
      <c r="G112" s="7">
        <v>53</v>
      </c>
      <c r="H112" s="8">
        <f t="shared" si="9"/>
        <v>12.883333333333333</v>
      </c>
      <c r="I112" s="22" t="s">
        <v>601</v>
      </c>
      <c r="J112" s="7">
        <v>9.1</v>
      </c>
      <c r="K112" s="22" t="s">
        <v>462</v>
      </c>
      <c r="L112" s="23">
        <f t="shared" si="5"/>
        <v>62.300333333333349</v>
      </c>
      <c r="M112" s="24">
        <f t="shared" si="6"/>
        <v>12.093286687651027</v>
      </c>
      <c r="N112" s="22" t="str">
        <f t="shared" si="7"/>
        <v>S</v>
      </c>
      <c r="O112" s="5" t="s">
        <v>494</v>
      </c>
    </row>
    <row r="113" spans="1:15" ht="15" customHeight="1">
      <c r="A113" s="5" t="s">
        <v>1298</v>
      </c>
      <c r="B113" s="5" t="s">
        <v>86</v>
      </c>
      <c r="C113" s="6">
        <v>12</v>
      </c>
      <c r="D113" s="7">
        <v>25.4</v>
      </c>
      <c r="E113" s="8">
        <f t="shared" si="8"/>
        <v>12.423333333333334</v>
      </c>
      <c r="F113" s="6">
        <v>18</v>
      </c>
      <c r="G113" s="7">
        <v>11</v>
      </c>
      <c r="H113" s="8">
        <f t="shared" si="9"/>
        <v>18.183333333333334</v>
      </c>
      <c r="I113" s="22" t="s">
        <v>495</v>
      </c>
      <c r="J113" s="7">
        <v>9.1</v>
      </c>
      <c r="K113" s="22" t="s">
        <v>376</v>
      </c>
      <c r="L113" s="23">
        <f t="shared" si="5"/>
        <v>67.600333333333339</v>
      </c>
      <c r="M113" s="24">
        <f t="shared" si="6"/>
        <v>12.098286687651026</v>
      </c>
      <c r="N113" s="22" t="str">
        <f t="shared" si="7"/>
        <v>S</v>
      </c>
      <c r="O113" s="5" t="s">
        <v>332</v>
      </c>
    </row>
    <row r="114" spans="1:15" ht="15" customHeight="1">
      <c r="A114" s="5" t="s">
        <v>1299</v>
      </c>
      <c r="B114" s="5" t="s">
        <v>505</v>
      </c>
      <c r="C114" s="6">
        <v>12</v>
      </c>
      <c r="D114" s="7">
        <v>26.2</v>
      </c>
      <c r="E114" s="8">
        <f t="shared" si="8"/>
        <v>12.436666666666667</v>
      </c>
      <c r="F114" s="6">
        <v>12</v>
      </c>
      <c r="G114" s="7">
        <v>57</v>
      </c>
      <c r="H114" s="8">
        <f t="shared" si="9"/>
        <v>12.95</v>
      </c>
      <c r="I114" s="22" t="s">
        <v>333</v>
      </c>
      <c r="J114" s="7">
        <v>8.9</v>
      </c>
      <c r="K114" s="22" t="s">
        <v>462</v>
      </c>
      <c r="L114" s="23">
        <f t="shared" si="5"/>
        <v>62.367000000000012</v>
      </c>
      <c r="M114" s="24">
        <f t="shared" si="6"/>
        <v>12.111620020984361</v>
      </c>
      <c r="N114" s="22" t="str">
        <f t="shared" si="7"/>
        <v>S</v>
      </c>
      <c r="O114" s="5" t="s">
        <v>334</v>
      </c>
    </row>
    <row r="115" spans="1:15" ht="15" customHeight="1">
      <c r="A115" s="5" t="s">
        <v>1300</v>
      </c>
      <c r="B115" s="5" t="s">
        <v>122</v>
      </c>
      <c r="C115" s="6">
        <v>12</v>
      </c>
      <c r="D115" s="7">
        <v>30.8</v>
      </c>
      <c r="E115" s="8">
        <f t="shared" si="8"/>
        <v>12.513333333333334</v>
      </c>
      <c r="F115" s="6">
        <v>12</v>
      </c>
      <c r="G115" s="7">
        <v>24</v>
      </c>
      <c r="H115" s="8">
        <f t="shared" si="9"/>
        <v>12.4</v>
      </c>
      <c r="I115" s="22" t="s">
        <v>550</v>
      </c>
      <c r="J115" s="7">
        <v>8.6</v>
      </c>
      <c r="K115" s="22" t="s">
        <v>462</v>
      </c>
      <c r="L115" s="23">
        <f t="shared" si="5"/>
        <v>61.817000000000007</v>
      </c>
      <c r="M115" s="24">
        <f t="shared" si="6"/>
        <v>12.188286687651029</v>
      </c>
      <c r="N115" s="22" t="str">
        <f t="shared" si="7"/>
        <v>S</v>
      </c>
      <c r="O115" s="5" t="s">
        <v>551</v>
      </c>
    </row>
    <row r="116" spans="1:15" ht="15" customHeight="1">
      <c r="A116" s="5" t="s">
        <v>1301</v>
      </c>
      <c r="B116" s="5" t="s">
        <v>145</v>
      </c>
      <c r="C116" s="6">
        <v>12</v>
      </c>
      <c r="D116" s="7">
        <v>32</v>
      </c>
      <c r="E116" s="8">
        <f t="shared" si="8"/>
        <v>12.533333333333333</v>
      </c>
      <c r="F116" s="6">
        <v>14</v>
      </c>
      <c r="G116" s="7">
        <v>25</v>
      </c>
      <c r="H116" s="8">
        <f t="shared" si="9"/>
        <v>14.416666666666666</v>
      </c>
      <c r="I116" s="22" t="s">
        <v>631</v>
      </c>
      <c r="J116" s="7">
        <v>9.6</v>
      </c>
      <c r="K116" s="22" t="s">
        <v>376</v>
      </c>
      <c r="L116" s="23">
        <f t="shared" si="5"/>
        <v>63.83366666666668</v>
      </c>
      <c r="M116" s="24">
        <f t="shared" si="6"/>
        <v>12.208286687651025</v>
      </c>
      <c r="N116" s="22" t="str">
        <f t="shared" si="7"/>
        <v>S</v>
      </c>
      <c r="O116" s="5" t="s">
        <v>632</v>
      </c>
    </row>
    <row r="117" spans="1:15" ht="15" customHeight="1">
      <c r="A117" s="5" t="s">
        <v>1302</v>
      </c>
      <c r="B117" s="5" t="s">
        <v>108</v>
      </c>
      <c r="C117" s="6">
        <v>12</v>
      </c>
      <c r="D117" s="7">
        <v>35.700000000000003</v>
      </c>
      <c r="E117" s="8">
        <f t="shared" si="8"/>
        <v>12.595000000000001</v>
      </c>
      <c r="F117" s="6">
        <v>12</v>
      </c>
      <c r="G117" s="7">
        <v>33</v>
      </c>
      <c r="H117" s="8">
        <f t="shared" si="9"/>
        <v>12.55</v>
      </c>
      <c r="I117" s="22" t="s">
        <v>672</v>
      </c>
      <c r="J117" s="7">
        <v>9.8000000000000007</v>
      </c>
      <c r="K117" s="22" t="s">
        <v>462</v>
      </c>
      <c r="L117" s="23">
        <f t="shared" si="5"/>
        <v>61.967000000000006</v>
      </c>
      <c r="M117" s="24">
        <f t="shared" si="6"/>
        <v>12.269953354317693</v>
      </c>
      <c r="N117" s="22" t="str">
        <f t="shared" si="7"/>
        <v>S</v>
      </c>
      <c r="O117" s="5" t="s">
        <v>673</v>
      </c>
    </row>
    <row r="118" spans="1:15" ht="15" customHeight="1">
      <c r="A118" s="5" t="s">
        <v>1304</v>
      </c>
      <c r="B118" s="5" t="s">
        <v>219</v>
      </c>
      <c r="C118" s="6">
        <v>12</v>
      </c>
      <c r="D118" s="7">
        <v>36.799999999999997</v>
      </c>
      <c r="E118" s="8">
        <f t="shared" si="8"/>
        <v>12.613333333333333</v>
      </c>
      <c r="F118" s="6">
        <v>13</v>
      </c>
      <c r="G118" s="7">
        <v>10</v>
      </c>
      <c r="H118" s="8">
        <f t="shared" si="9"/>
        <v>13.166666666666666</v>
      </c>
      <c r="I118" s="22" t="s">
        <v>609</v>
      </c>
      <c r="J118" s="7">
        <v>9.5</v>
      </c>
      <c r="K118" s="22" t="s">
        <v>462</v>
      </c>
      <c r="L118" s="23">
        <f t="shared" si="5"/>
        <v>62.58366666666668</v>
      </c>
      <c r="M118" s="24">
        <f t="shared" si="6"/>
        <v>12.288286687651027</v>
      </c>
      <c r="N118" s="22" t="str">
        <f t="shared" si="7"/>
        <v>S</v>
      </c>
      <c r="O118" s="5" t="s">
        <v>681</v>
      </c>
    </row>
    <row r="119" spans="1:15" ht="15" customHeight="1">
      <c r="A119" s="5" t="s">
        <v>1305</v>
      </c>
      <c r="B119" s="5" t="s">
        <v>151</v>
      </c>
      <c r="C119" s="6">
        <v>12</v>
      </c>
      <c r="D119" s="7">
        <v>35.4</v>
      </c>
      <c r="E119" s="8">
        <f t="shared" si="8"/>
        <v>12.59</v>
      </c>
      <c r="F119" s="6">
        <v>14</v>
      </c>
      <c r="G119" s="7">
        <v>30</v>
      </c>
      <c r="H119" s="8">
        <f t="shared" si="9"/>
        <v>14.5</v>
      </c>
      <c r="I119" s="22" t="s">
        <v>747</v>
      </c>
      <c r="J119" s="7">
        <v>10.199999999999999</v>
      </c>
      <c r="K119" s="22" t="s">
        <v>376</v>
      </c>
      <c r="L119" s="23">
        <f t="shared" si="5"/>
        <v>63.917000000000002</v>
      </c>
      <c r="M119" s="24">
        <f t="shared" si="6"/>
        <v>12.264953354317694</v>
      </c>
      <c r="N119" s="22" t="str">
        <f t="shared" si="7"/>
        <v>S</v>
      </c>
      <c r="O119" s="5" t="s">
        <v>748</v>
      </c>
    </row>
    <row r="120" spans="1:15" ht="15" customHeight="1">
      <c r="A120" s="5" t="s">
        <v>1306</v>
      </c>
      <c r="B120" s="5" t="s">
        <v>193</v>
      </c>
      <c r="C120" s="6">
        <v>17</v>
      </c>
      <c r="D120" s="7">
        <v>17.100000000000001</v>
      </c>
      <c r="E120" s="8">
        <f t="shared" si="8"/>
        <v>17.285</v>
      </c>
      <c r="F120" s="6">
        <v>43</v>
      </c>
      <c r="G120" s="7">
        <v>8</v>
      </c>
      <c r="H120" s="8">
        <f t="shared" si="9"/>
        <v>43.133333333333333</v>
      </c>
      <c r="I120" s="22">
        <v>11.2</v>
      </c>
      <c r="J120" s="7">
        <v>6.5</v>
      </c>
      <c r="K120" s="22" t="s">
        <v>715</v>
      </c>
      <c r="L120" s="23">
        <f t="shared" si="5"/>
        <v>87.449666666666658</v>
      </c>
      <c r="M120" s="24">
        <f t="shared" si="6"/>
        <v>16.959953354317694</v>
      </c>
      <c r="N120" s="22" t="str">
        <f t="shared" si="7"/>
        <v>N</v>
      </c>
      <c r="O120" s="5" t="s">
        <v>636</v>
      </c>
    </row>
    <row r="121" spans="1:15" ht="15" customHeight="1">
      <c r="A121" s="5" t="s">
        <v>1307</v>
      </c>
      <c r="B121" s="5" t="s">
        <v>137</v>
      </c>
      <c r="C121" s="6">
        <v>7</v>
      </c>
      <c r="D121" s="7">
        <v>44.5</v>
      </c>
      <c r="E121" s="8">
        <f t="shared" si="8"/>
        <v>7.7416666666666671</v>
      </c>
      <c r="F121" s="6">
        <v>-23</v>
      </c>
      <c r="G121" s="7">
        <v>51</v>
      </c>
      <c r="H121" s="8">
        <f t="shared" si="9"/>
        <v>-23.85</v>
      </c>
      <c r="I121" s="22">
        <v>22</v>
      </c>
      <c r="J121" s="7">
        <v>6.2</v>
      </c>
      <c r="K121" s="22" t="s">
        <v>456</v>
      </c>
      <c r="L121" s="23">
        <f t="shared" si="5"/>
        <v>25.567</v>
      </c>
      <c r="M121" s="24">
        <f t="shared" si="6"/>
        <v>7.4166200209843609</v>
      </c>
      <c r="N121" s="22" t="str">
        <f t="shared" si="7"/>
        <v>S</v>
      </c>
      <c r="O121" s="5" t="s">
        <v>478</v>
      </c>
    </row>
    <row r="122" spans="1:15" ht="15" customHeight="1">
      <c r="A122" s="5" t="s">
        <v>1308</v>
      </c>
      <c r="B122" s="5" t="s">
        <v>219</v>
      </c>
      <c r="C122" s="6">
        <v>12</v>
      </c>
      <c r="D122" s="7">
        <v>50.9</v>
      </c>
      <c r="E122" s="8">
        <f t="shared" si="8"/>
        <v>12.848333333333333</v>
      </c>
      <c r="F122" s="6">
        <v>41</v>
      </c>
      <c r="G122" s="7">
        <v>7</v>
      </c>
      <c r="H122" s="8">
        <f t="shared" si="9"/>
        <v>41.116666666666667</v>
      </c>
      <c r="I122" s="22" t="s">
        <v>617</v>
      </c>
      <c r="J122" s="7">
        <v>8.1999999999999993</v>
      </c>
      <c r="K122" s="22" t="s">
        <v>337</v>
      </c>
      <c r="L122" s="23">
        <f t="shared" si="5"/>
        <v>89.466333333333466</v>
      </c>
      <c r="M122" s="24">
        <f t="shared" si="6"/>
        <v>12.523286687651026</v>
      </c>
      <c r="N122" s="22" t="str">
        <f t="shared" si="7"/>
        <v>N</v>
      </c>
      <c r="O122" s="5" t="s">
        <v>534</v>
      </c>
    </row>
    <row r="123" spans="1:15" ht="15" customHeight="1">
      <c r="A123" s="5" t="s">
        <v>1309</v>
      </c>
      <c r="B123" s="5" t="s">
        <v>151</v>
      </c>
      <c r="C123" s="6">
        <v>10</v>
      </c>
      <c r="D123" s="7">
        <v>44</v>
      </c>
      <c r="E123" s="8">
        <f t="shared" si="8"/>
        <v>10.733333333333333</v>
      </c>
      <c r="F123" s="6">
        <v>11</v>
      </c>
      <c r="G123" s="7">
        <v>42</v>
      </c>
      <c r="H123" s="8">
        <f t="shared" si="9"/>
        <v>11.7</v>
      </c>
      <c r="I123" s="22" t="s">
        <v>232</v>
      </c>
      <c r="J123" s="7">
        <v>9.6999999999999993</v>
      </c>
      <c r="K123" s="22" t="s">
        <v>467</v>
      </c>
      <c r="L123" s="23">
        <f t="shared" si="5"/>
        <v>61.116999999999997</v>
      </c>
      <c r="M123" s="24">
        <f t="shared" si="6"/>
        <v>10.408286687651028</v>
      </c>
      <c r="N123" s="22" t="str">
        <f t="shared" si="7"/>
        <v>S</v>
      </c>
      <c r="O123" s="5" t="s">
        <v>233</v>
      </c>
    </row>
    <row r="124" spans="1:15" ht="15" customHeight="1">
      <c r="A124" s="5" t="s">
        <v>1310</v>
      </c>
      <c r="B124" s="5" t="s">
        <v>173</v>
      </c>
      <c r="C124" s="6">
        <v>10</v>
      </c>
      <c r="D124" s="7">
        <v>46.8</v>
      </c>
      <c r="E124" s="8">
        <f t="shared" si="8"/>
        <v>10.78</v>
      </c>
      <c r="F124" s="6">
        <v>11</v>
      </c>
      <c r="G124" s="7">
        <v>49</v>
      </c>
      <c r="H124" s="8">
        <f t="shared" si="9"/>
        <v>11.816666666666666</v>
      </c>
      <c r="I124" s="22" t="s">
        <v>236</v>
      </c>
      <c r="J124" s="7">
        <v>9.3000000000000007</v>
      </c>
      <c r="K124" s="22" t="s">
        <v>467</v>
      </c>
      <c r="L124" s="23">
        <f t="shared" si="5"/>
        <v>61.233666666666664</v>
      </c>
      <c r="M124" s="24">
        <f t="shared" si="6"/>
        <v>10.454953354317695</v>
      </c>
      <c r="N124" s="22" t="str">
        <f t="shared" si="7"/>
        <v>S</v>
      </c>
      <c r="O124" s="5" t="s">
        <v>237</v>
      </c>
    </row>
    <row r="125" spans="1:15" ht="15" customHeight="1">
      <c r="A125" s="5" t="s">
        <v>1311</v>
      </c>
      <c r="B125" s="5" t="s">
        <v>223</v>
      </c>
      <c r="C125" s="6">
        <v>11</v>
      </c>
      <c r="D125" s="7">
        <v>14.8</v>
      </c>
      <c r="E125" s="8">
        <f t="shared" si="8"/>
        <v>11.246666666666666</v>
      </c>
      <c r="F125" s="6">
        <v>55</v>
      </c>
      <c r="G125" s="7">
        <v>1</v>
      </c>
      <c r="H125" s="8">
        <f t="shared" si="9"/>
        <v>55.016666666666666</v>
      </c>
      <c r="I125" s="22" t="s">
        <v>482</v>
      </c>
      <c r="J125" s="7">
        <v>9.8000000000000007</v>
      </c>
      <c r="K125" s="22" t="s">
        <v>304</v>
      </c>
      <c r="L125" s="23">
        <f t="shared" si="5"/>
        <v>75.566333333333347</v>
      </c>
      <c r="M125" s="24">
        <f t="shared" si="6"/>
        <v>10.92162002098436</v>
      </c>
      <c r="N125" s="22" t="str">
        <f t="shared" si="7"/>
        <v>N</v>
      </c>
      <c r="O125" s="5" t="s">
        <v>483</v>
      </c>
    </row>
    <row r="126" spans="1:15" ht="15" customHeight="1">
      <c r="A126" s="5" t="s">
        <v>1312</v>
      </c>
      <c r="B126" s="5" t="s">
        <v>219</v>
      </c>
      <c r="C126" s="6">
        <v>12</v>
      </c>
      <c r="D126" s="7">
        <v>13.8</v>
      </c>
      <c r="E126" s="8">
        <f t="shared" si="8"/>
        <v>12.23</v>
      </c>
      <c r="F126" s="6">
        <v>14</v>
      </c>
      <c r="G126" s="7">
        <v>54</v>
      </c>
      <c r="H126" s="8">
        <f t="shared" si="9"/>
        <v>14.9</v>
      </c>
      <c r="I126" s="22" t="s">
        <v>375</v>
      </c>
      <c r="J126" s="7">
        <v>10.1</v>
      </c>
      <c r="K126" s="22" t="s">
        <v>376</v>
      </c>
      <c r="L126" s="23">
        <f t="shared" si="5"/>
        <v>64.317000000000007</v>
      </c>
      <c r="M126" s="24">
        <f t="shared" si="6"/>
        <v>11.904953354317694</v>
      </c>
      <c r="N126" s="22" t="str">
        <f t="shared" si="7"/>
        <v>S</v>
      </c>
      <c r="O126" s="5" t="s">
        <v>377</v>
      </c>
    </row>
    <row r="127" spans="1:15" ht="15" customHeight="1">
      <c r="A127" s="5" t="s">
        <v>1313</v>
      </c>
      <c r="B127" s="5" t="s">
        <v>28</v>
      </c>
      <c r="C127" s="6">
        <v>12</v>
      </c>
      <c r="D127" s="7">
        <v>18.8</v>
      </c>
      <c r="E127" s="8">
        <f t="shared" si="8"/>
        <v>12.313333333333333</v>
      </c>
      <c r="F127" s="6">
        <v>14</v>
      </c>
      <c r="G127" s="7">
        <v>25</v>
      </c>
      <c r="H127" s="8">
        <f t="shared" si="9"/>
        <v>14.416666666666666</v>
      </c>
      <c r="I127" s="22" t="s">
        <v>580</v>
      </c>
      <c r="J127" s="7">
        <v>9.9</v>
      </c>
      <c r="K127" s="22" t="s">
        <v>376</v>
      </c>
      <c r="L127" s="23">
        <f t="shared" si="5"/>
        <v>63.83366666666668</v>
      </c>
      <c r="M127" s="24">
        <f t="shared" si="6"/>
        <v>11.988286687651026</v>
      </c>
      <c r="N127" s="22" t="str">
        <f t="shared" si="7"/>
        <v>S</v>
      </c>
      <c r="O127" s="5" t="s">
        <v>581</v>
      </c>
    </row>
    <row r="128" spans="1:15" ht="15" customHeight="1">
      <c r="A128" s="5" t="s">
        <v>594</v>
      </c>
      <c r="B128" s="5" t="s">
        <v>28</v>
      </c>
      <c r="C128" s="6">
        <v>12</v>
      </c>
      <c r="D128" s="7">
        <v>22.9</v>
      </c>
      <c r="E128" s="8">
        <f t="shared" si="8"/>
        <v>12.381666666666666</v>
      </c>
      <c r="F128" s="6">
        <v>15</v>
      </c>
      <c r="G128" s="7">
        <v>49</v>
      </c>
      <c r="H128" s="8">
        <f t="shared" si="9"/>
        <v>15.816666666666666</v>
      </c>
      <c r="I128" s="22" t="s">
        <v>663</v>
      </c>
      <c r="J128" s="7">
        <v>9.3000000000000007</v>
      </c>
      <c r="K128" s="22" t="s">
        <v>376</v>
      </c>
      <c r="L128" s="23">
        <f t="shared" si="5"/>
        <v>65.233666666666679</v>
      </c>
      <c r="M128" s="24">
        <f t="shared" si="6"/>
        <v>12.056620020984361</v>
      </c>
      <c r="N128" s="22" t="str">
        <f t="shared" si="7"/>
        <v>S</v>
      </c>
      <c r="O128" s="5" t="s">
        <v>664</v>
      </c>
    </row>
    <row r="129" spans="1:15" ht="15" customHeight="1">
      <c r="A129" s="5" t="s">
        <v>614</v>
      </c>
      <c r="B129" s="5" t="s">
        <v>28</v>
      </c>
      <c r="C129" s="6">
        <v>14</v>
      </c>
      <c r="D129" s="7">
        <v>3.2</v>
      </c>
      <c r="E129" s="8">
        <f t="shared" si="8"/>
        <v>14.053333333333333</v>
      </c>
      <c r="F129" s="6">
        <v>54</v>
      </c>
      <c r="G129" s="7">
        <v>21</v>
      </c>
      <c r="H129" s="8">
        <f t="shared" si="9"/>
        <v>54.35</v>
      </c>
      <c r="I129" s="22" t="s">
        <v>615</v>
      </c>
      <c r="J129" s="7">
        <v>7.9</v>
      </c>
      <c r="K129" s="22" t="s">
        <v>304</v>
      </c>
      <c r="L129" s="23">
        <f t="shared" si="5"/>
        <v>76.233000000000004</v>
      </c>
      <c r="M129" s="24">
        <f t="shared" si="6"/>
        <v>13.728286687651028</v>
      </c>
      <c r="N129" s="22" t="str">
        <f t="shared" si="7"/>
        <v>N</v>
      </c>
      <c r="O129" s="5" t="s">
        <v>684</v>
      </c>
    </row>
    <row r="130" spans="1:15" ht="15" customHeight="1">
      <c r="A130" s="5" t="s">
        <v>1046</v>
      </c>
      <c r="E130" s="8">
        <f t="shared" si="8"/>
        <v>0</v>
      </c>
      <c r="H130" s="8">
        <f t="shared" si="9"/>
        <v>0</v>
      </c>
      <c r="I130" s="22"/>
      <c r="K130" s="22"/>
      <c r="L130" s="23">
        <f t="shared" si="5"/>
        <v>49.417000000000009</v>
      </c>
      <c r="M130" s="24">
        <f t="shared" si="6"/>
        <v>23.674953354317694</v>
      </c>
      <c r="N130" s="22" t="str">
        <f t="shared" si="7"/>
        <v>S</v>
      </c>
      <c r="O130" s="5" t="s">
        <v>849</v>
      </c>
    </row>
    <row r="131" spans="1:15" ht="15" customHeight="1">
      <c r="A131" s="5" t="s">
        <v>26</v>
      </c>
      <c r="B131" s="5" t="s">
        <v>137</v>
      </c>
      <c r="C131" s="6">
        <v>1</v>
      </c>
      <c r="D131" s="7">
        <v>33.4</v>
      </c>
      <c r="E131" s="8">
        <f t="shared" si="8"/>
        <v>1.5566666666666666</v>
      </c>
      <c r="F131" s="6">
        <v>60</v>
      </c>
      <c r="G131" s="7">
        <v>40</v>
      </c>
      <c r="H131" s="8">
        <f t="shared" si="9"/>
        <v>60.666666666666664</v>
      </c>
      <c r="I131" s="22">
        <v>6</v>
      </c>
      <c r="J131" s="7">
        <v>7.4</v>
      </c>
      <c r="K131" s="22" t="s">
        <v>138</v>
      </c>
      <c r="L131" s="23">
        <f t="shared" si="5"/>
        <v>69.916333333333327</v>
      </c>
      <c r="M131" s="24">
        <f t="shared" si="6"/>
        <v>1.2316200209843613</v>
      </c>
      <c r="N131" s="22" t="str">
        <f t="shared" si="7"/>
        <v>N</v>
      </c>
      <c r="O131" s="5" t="s">
        <v>27</v>
      </c>
    </row>
    <row r="132" spans="1:15" ht="15" customHeight="1">
      <c r="A132" s="5" t="s">
        <v>758</v>
      </c>
      <c r="B132" s="5" t="s">
        <v>155</v>
      </c>
      <c r="C132" s="6">
        <v>12</v>
      </c>
      <c r="D132" s="7">
        <v>40</v>
      </c>
      <c r="E132" s="8">
        <f t="shared" si="8"/>
        <v>12.666666666666666</v>
      </c>
      <c r="F132" s="6">
        <v>-11</v>
      </c>
      <c r="G132" s="7">
        <v>37</v>
      </c>
      <c r="H132" s="8">
        <f t="shared" si="9"/>
        <v>-11.616666666666667</v>
      </c>
      <c r="I132" s="22" t="s">
        <v>759</v>
      </c>
      <c r="J132" s="7">
        <v>8</v>
      </c>
      <c r="K132" s="22" t="s">
        <v>462</v>
      </c>
      <c r="L132" s="23">
        <f t="shared" si="5"/>
        <v>37.800333333333342</v>
      </c>
      <c r="M132" s="24">
        <f t="shared" si="6"/>
        <v>12.341620020984358</v>
      </c>
      <c r="N132" s="22" t="str">
        <f t="shared" si="7"/>
        <v>S</v>
      </c>
      <c r="O132" s="5" t="s">
        <v>687</v>
      </c>
    </row>
    <row r="133" spans="1:15" ht="15" customHeight="1">
      <c r="A133" s="5" t="s">
        <v>240</v>
      </c>
      <c r="B133" s="5" t="s">
        <v>20</v>
      </c>
      <c r="C133" s="6">
        <v>10</v>
      </c>
      <c r="D133" s="7">
        <v>47.8</v>
      </c>
      <c r="E133" s="8">
        <f t="shared" si="8"/>
        <v>10.796666666666667</v>
      </c>
      <c r="F133" s="6">
        <v>12</v>
      </c>
      <c r="G133" s="7">
        <v>35</v>
      </c>
      <c r="H133" s="8">
        <f t="shared" si="9"/>
        <v>12.583333333333334</v>
      </c>
      <c r="I133" s="22" t="s">
        <v>320</v>
      </c>
      <c r="J133" s="7">
        <v>9.3000000000000007</v>
      </c>
      <c r="K133" s="22" t="s">
        <v>467</v>
      </c>
      <c r="L133" s="23">
        <f t="shared" si="5"/>
        <v>62.00033333333333</v>
      </c>
      <c r="M133" s="24">
        <f t="shared" si="6"/>
        <v>10.471620020984361</v>
      </c>
      <c r="N133" s="22" t="str">
        <f t="shared" si="7"/>
        <v>S</v>
      </c>
      <c r="O133" s="5" t="s">
        <v>321</v>
      </c>
    </row>
    <row r="134" spans="1:15" ht="15" customHeight="1">
      <c r="A134" s="5" t="s">
        <v>582</v>
      </c>
      <c r="B134" s="5" t="s">
        <v>388</v>
      </c>
      <c r="C134" s="6">
        <v>12</v>
      </c>
      <c r="D134" s="7">
        <v>19</v>
      </c>
      <c r="E134" s="8">
        <f t="shared" si="8"/>
        <v>12.316666666666666</v>
      </c>
      <c r="F134" s="6">
        <v>47</v>
      </c>
      <c r="G134" s="7">
        <v>18</v>
      </c>
      <c r="H134" s="8">
        <f t="shared" si="9"/>
        <v>47.3</v>
      </c>
      <c r="I134" s="22" t="s">
        <v>583</v>
      </c>
      <c r="J134" s="7">
        <v>8.4</v>
      </c>
      <c r="K134" s="22" t="s">
        <v>337</v>
      </c>
      <c r="L134" s="23">
        <f t="shared" si="5"/>
        <v>83.28300000000003</v>
      </c>
      <c r="M134" s="24">
        <f t="shared" si="6"/>
        <v>11.99162002098436</v>
      </c>
      <c r="N134" s="22" t="str">
        <f t="shared" si="7"/>
        <v>N</v>
      </c>
      <c r="O134" s="5" t="s">
        <v>499</v>
      </c>
    </row>
    <row r="135" spans="1:15" ht="15" customHeight="1">
      <c r="A135" s="5" t="s">
        <v>709</v>
      </c>
      <c r="B135" s="5" t="s">
        <v>193</v>
      </c>
      <c r="C135" s="6">
        <v>16</v>
      </c>
      <c r="D135" s="7">
        <v>32.5</v>
      </c>
      <c r="E135" s="8">
        <f t="shared" si="8"/>
        <v>16.541666666666668</v>
      </c>
      <c r="F135" s="6">
        <v>-13</v>
      </c>
      <c r="G135" s="7">
        <v>3</v>
      </c>
      <c r="H135" s="8">
        <f t="shared" si="9"/>
        <v>-13.05</v>
      </c>
      <c r="I135" s="22">
        <v>13</v>
      </c>
      <c r="J135" s="7">
        <v>8.1</v>
      </c>
      <c r="K135" s="22" t="s">
        <v>710</v>
      </c>
      <c r="L135" s="23">
        <f t="shared" si="5"/>
        <v>36.366999999999997</v>
      </c>
      <c r="M135" s="24">
        <f t="shared" si="6"/>
        <v>16.216620020984362</v>
      </c>
      <c r="N135" s="22" t="str">
        <f t="shared" si="7"/>
        <v>S</v>
      </c>
      <c r="O135" s="5" t="s">
        <v>711</v>
      </c>
    </row>
    <row r="136" spans="1:15" ht="15" customHeight="1">
      <c r="A136" s="5" t="s">
        <v>449</v>
      </c>
      <c r="B136" s="5" t="s">
        <v>28</v>
      </c>
      <c r="C136" s="6">
        <v>11</v>
      </c>
      <c r="D136" s="7">
        <v>11.5</v>
      </c>
      <c r="E136" s="8">
        <f t="shared" si="8"/>
        <v>11.191666666666666</v>
      </c>
      <c r="F136" s="6">
        <v>55</v>
      </c>
      <c r="G136" s="7">
        <v>40</v>
      </c>
      <c r="H136" s="8">
        <f t="shared" si="9"/>
        <v>55.666666666666664</v>
      </c>
      <c r="I136" s="22" t="s">
        <v>450</v>
      </c>
      <c r="J136" s="7">
        <v>10</v>
      </c>
      <c r="K136" s="22" t="s">
        <v>304</v>
      </c>
      <c r="L136" s="23">
        <f t="shared" si="5"/>
        <v>74.916333333333341</v>
      </c>
      <c r="M136" s="24">
        <f t="shared" si="6"/>
        <v>10.86662002098436</v>
      </c>
      <c r="N136" s="22" t="str">
        <f t="shared" si="7"/>
        <v>N</v>
      </c>
      <c r="O136" s="5" t="s">
        <v>451</v>
      </c>
    </row>
    <row r="137" spans="1:15" ht="15" customHeight="1">
      <c r="A137" s="5" t="s">
        <v>316</v>
      </c>
      <c r="B137" s="5" t="s">
        <v>313</v>
      </c>
      <c r="C137" s="6">
        <v>11</v>
      </c>
      <c r="D137" s="7">
        <v>57.6</v>
      </c>
      <c r="E137" s="8">
        <f t="shared" si="8"/>
        <v>11.96</v>
      </c>
      <c r="F137" s="6">
        <v>53</v>
      </c>
      <c r="G137" s="7">
        <v>23</v>
      </c>
      <c r="H137" s="8">
        <f t="shared" si="9"/>
        <v>53.383333333333333</v>
      </c>
      <c r="I137" s="22" t="s">
        <v>317</v>
      </c>
      <c r="J137" s="7">
        <v>9.8000000000000007</v>
      </c>
      <c r="K137" s="22" t="s">
        <v>304</v>
      </c>
      <c r="L137" s="23">
        <f t="shared" si="5"/>
        <v>77.199666666666658</v>
      </c>
      <c r="M137" s="24">
        <f t="shared" si="6"/>
        <v>11.634953354317695</v>
      </c>
      <c r="N137" s="22" t="str">
        <f t="shared" si="7"/>
        <v>N</v>
      </c>
      <c r="O137" s="5" t="s">
        <v>318</v>
      </c>
    </row>
    <row r="138" spans="1:15" ht="15" customHeight="1">
      <c r="A138" s="5" t="s">
        <v>49</v>
      </c>
      <c r="B138" s="5" t="s">
        <v>50</v>
      </c>
      <c r="C138" s="6">
        <v>0</v>
      </c>
      <c r="D138" s="7">
        <v>40.4</v>
      </c>
      <c r="E138" s="8">
        <f t="shared" si="8"/>
        <v>0.67333333333333334</v>
      </c>
      <c r="F138" s="6">
        <v>41</v>
      </c>
      <c r="G138" s="7">
        <v>41</v>
      </c>
      <c r="H138" s="8">
        <f t="shared" si="9"/>
        <v>41.68333333333333</v>
      </c>
      <c r="I138" s="22" t="s">
        <v>51</v>
      </c>
      <c r="J138" s="7">
        <v>8.1</v>
      </c>
      <c r="K138" s="22" t="s">
        <v>52</v>
      </c>
      <c r="L138" s="23">
        <f t="shared" si="5"/>
        <v>88.899666666666704</v>
      </c>
      <c r="M138" s="24">
        <f t="shared" si="6"/>
        <v>0.34828668765102844</v>
      </c>
      <c r="N138" s="22" t="str">
        <f t="shared" si="7"/>
        <v>N</v>
      </c>
      <c r="O138" s="5" t="s">
        <v>53</v>
      </c>
    </row>
    <row r="139" spans="1:15" ht="15" customHeight="1">
      <c r="A139" s="5" t="s">
        <v>1221</v>
      </c>
      <c r="B139" s="5" t="s">
        <v>137</v>
      </c>
      <c r="C139" s="6">
        <v>7</v>
      </c>
      <c r="D139" s="7">
        <v>37.5</v>
      </c>
      <c r="E139" s="8">
        <f t="shared" si="8"/>
        <v>7.625</v>
      </c>
      <c r="F139" s="6">
        <v>-12</v>
      </c>
      <c r="G139" s="7">
        <v>3</v>
      </c>
      <c r="H139" s="8">
        <f t="shared" si="9"/>
        <v>-12.05</v>
      </c>
      <c r="I139" s="22">
        <v>9</v>
      </c>
      <c r="J139" s="7">
        <v>7.1</v>
      </c>
      <c r="K139" s="22" t="s">
        <v>456</v>
      </c>
      <c r="L139" s="23">
        <f t="shared" si="5"/>
        <v>37.367000000000012</v>
      </c>
      <c r="M139" s="24">
        <f t="shared" si="6"/>
        <v>7.2999533543176938</v>
      </c>
      <c r="N139" s="22" t="str">
        <f t="shared" si="7"/>
        <v>S</v>
      </c>
      <c r="O139" s="5" t="s">
        <v>383</v>
      </c>
    </row>
    <row r="140" spans="1:15" ht="15" customHeight="1">
      <c r="A140" s="5" t="s">
        <v>599</v>
      </c>
      <c r="B140" s="5" t="s">
        <v>137</v>
      </c>
      <c r="C140" s="6">
        <v>12</v>
      </c>
      <c r="D140" s="7">
        <v>25</v>
      </c>
      <c r="E140" s="8">
        <f t="shared" si="8"/>
        <v>12.416666666666666</v>
      </c>
      <c r="F140" s="6">
        <v>26</v>
      </c>
      <c r="G140" s="7">
        <v>0</v>
      </c>
      <c r="H140" s="8">
        <f t="shared" si="9"/>
        <v>26</v>
      </c>
      <c r="I140" s="22">
        <v>275</v>
      </c>
      <c r="J140" s="7">
        <v>1.8</v>
      </c>
      <c r="K140" s="22" t="s">
        <v>376</v>
      </c>
      <c r="L140" s="23">
        <f t="shared" si="5"/>
        <v>75.41700000000003</v>
      </c>
      <c r="M140" s="24">
        <f t="shared" si="6"/>
        <v>12.091620020984358</v>
      </c>
      <c r="N140" s="22" t="str">
        <f t="shared" si="7"/>
        <v>S</v>
      </c>
      <c r="O140" s="5" t="s">
        <v>600</v>
      </c>
    </row>
    <row r="141" spans="1:15" ht="15" customHeight="1">
      <c r="A141" s="5" t="s">
        <v>1359</v>
      </c>
      <c r="B141" s="5" t="s">
        <v>223</v>
      </c>
      <c r="C141" s="6">
        <v>0</v>
      </c>
      <c r="D141" s="7">
        <v>13</v>
      </c>
      <c r="E141" s="8">
        <f t="shared" si="8"/>
        <v>0.21666666666666667</v>
      </c>
      <c r="F141" s="6">
        <v>72</v>
      </c>
      <c r="G141" s="7">
        <v>31</v>
      </c>
      <c r="H141" s="8">
        <f t="shared" si="9"/>
        <v>72.516666666666666</v>
      </c>
      <c r="I141" s="22" t="s">
        <v>224</v>
      </c>
      <c r="J141" s="7">
        <v>10.6</v>
      </c>
      <c r="K141" s="22" t="s">
        <v>225</v>
      </c>
      <c r="L141" s="23">
        <f t="shared" ref="L141:L204" si="10">(180/PI())*ASIN(SIN(Lat*PI()/180)*SIN(Dec*PI()/180)+COS(Lat*PI()/180)*COS(Dec*PI()/180))</f>
        <v>58.066333333333333</v>
      </c>
      <c r="M141" s="24">
        <f t="shared" ref="M141:M204" si="11">IF(Lon/15+RA-GTZ+Tof&lt;0,Lon/15+RA-GTZ+Tof+24,IF(Lon/15+RA-GTZ+Tof&gt;24,Lon/15+RA-GTZ+Tof-24,Lon/15+RA-GTZ+Tof))</f>
        <v>23.891620020984362</v>
      </c>
      <c r="N141" s="22" t="str">
        <f t="shared" ref="N141:N204" si="12">IF(ACOS(ROUND((SIN(Dec*PI()/180)-SIN(Lat*PI()/180)*SIN(Amt*PI()/180))/(COS(Lat*PI()/180)*COS(Amt*PI()/180)),3))&lt;PI()/2,"N","S")</f>
        <v>N</v>
      </c>
      <c r="O141" s="5" t="s">
        <v>226</v>
      </c>
    </row>
    <row r="142" spans="1:15" ht="15" customHeight="1">
      <c r="A142" s="5" t="s">
        <v>1360</v>
      </c>
      <c r="B142" s="5" t="s">
        <v>227</v>
      </c>
      <c r="C142" s="6">
        <v>0</v>
      </c>
      <c r="D142" s="7">
        <v>15.1</v>
      </c>
      <c r="E142" s="8">
        <f t="shared" ref="E142:E205" si="13">C142+D142/60</f>
        <v>0.25166666666666665</v>
      </c>
      <c r="F142" s="6">
        <v>-39</v>
      </c>
      <c r="G142" s="7">
        <v>13</v>
      </c>
      <c r="H142" s="8">
        <f t="shared" ref="H142:H205" si="14">IF(F142&lt;0,F142-G142/60,F142+G142/60)</f>
        <v>-39.216666666666669</v>
      </c>
      <c r="I142" s="22" t="s">
        <v>228</v>
      </c>
      <c r="J142" s="7">
        <v>7.9</v>
      </c>
      <c r="K142" s="22" t="s">
        <v>229</v>
      </c>
      <c r="L142" s="23">
        <f t="shared" si="10"/>
        <v>10.200333333333338</v>
      </c>
      <c r="M142" s="24">
        <f t="shared" si="11"/>
        <v>23.926620020984362</v>
      </c>
      <c r="N142" s="22" t="str">
        <f t="shared" si="12"/>
        <v>S</v>
      </c>
      <c r="O142" s="5" t="s">
        <v>136</v>
      </c>
    </row>
    <row r="143" spans="1:15" ht="15" customHeight="1">
      <c r="A143" s="5" t="s">
        <v>1361</v>
      </c>
      <c r="B143" s="5" t="s">
        <v>137</v>
      </c>
      <c r="C143" s="6">
        <v>0</v>
      </c>
      <c r="D143" s="7">
        <v>29.9</v>
      </c>
      <c r="E143" s="8">
        <f t="shared" si="13"/>
        <v>0.49833333333333329</v>
      </c>
      <c r="F143" s="6">
        <v>60</v>
      </c>
      <c r="G143" s="7">
        <v>14</v>
      </c>
      <c r="H143" s="8">
        <f t="shared" si="14"/>
        <v>60.233333333333334</v>
      </c>
      <c r="I143" s="22">
        <v>21</v>
      </c>
      <c r="J143" s="7">
        <v>6.5</v>
      </c>
      <c r="K143" s="22" t="s">
        <v>138</v>
      </c>
      <c r="L143" s="23">
        <f t="shared" si="10"/>
        <v>70.349666666666678</v>
      </c>
      <c r="M143" s="24">
        <f t="shared" si="11"/>
        <v>0.17328668765102773</v>
      </c>
      <c r="N143" s="22" t="str">
        <f t="shared" si="12"/>
        <v>N</v>
      </c>
      <c r="O143" s="5" t="s">
        <v>42</v>
      </c>
    </row>
    <row r="144" spans="1:15" ht="15" customHeight="1">
      <c r="A144" s="5" t="s">
        <v>1362</v>
      </c>
      <c r="B144" s="5" t="s">
        <v>43</v>
      </c>
      <c r="C144" s="6">
        <v>0</v>
      </c>
      <c r="D144" s="7">
        <v>30.4</v>
      </c>
      <c r="E144" s="8">
        <f t="shared" si="13"/>
        <v>0.5066666666666666</v>
      </c>
      <c r="F144" s="6">
        <v>-33</v>
      </c>
      <c r="G144" s="7">
        <v>15</v>
      </c>
      <c r="H144" s="8">
        <f t="shared" si="14"/>
        <v>-33.25</v>
      </c>
      <c r="I144" s="22" t="s">
        <v>44</v>
      </c>
      <c r="J144" s="7">
        <v>10.4</v>
      </c>
      <c r="K144" s="22" t="s">
        <v>229</v>
      </c>
      <c r="L144" s="23">
        <f t="shared" si="10"/>
        <v>16.167000000000009</v>
      </c>
      <c r="M144" s="24">
        <f t="shared" si="11"/>
        <v>0.18162002098436147</v>
      </c>
      <c r="N144" s="22" t="str">
        <f t="shared" si="12"/>
        <v>S</v>
      </c>
      <c r="O144" s="5" t="s">
        <v>45</v>
      </c>
    </row>
    <row r="145" spans="1:15" ht="15" customHeight="1">
      <c r="A145" s="5" t="s">
        <v>1363</v>
      </c>
      <c r="B145" s="5" t="s">
        <v>46</v>
      </c>
      <c r="C145" s="6">
        <v>0</v>
      </c>
      <c r="D145" s="7">
        <v>39</v>
      </c>
      <c r="E145" s="8">
        <f t="shared" si="13"/>
        <v>0.65</v>
      </c>
      <c r="F145" s="6">
        <v>48</v>
      </c>
      <c r="G145" s="7">
        <v>20</v>
      </c>
      <c r="H145" s="8">
        <f t="shared" si="14"/>
        <v>48.333333333333336</v>
      </c>
      <c r="I145" s="22" t="s">
        <v>47</v>
      </c>
      <c r="J145" s="7">
        <v>9.1999999999999993</v>
      </c>
      <c r="K145" s="22" t="s">
        <v>138</v>
      </c>
      <c r="L145" s="23">
        <f t="shared" si="10"/>
        <v>82.24966666666667</v>
      </c>
      <c r="M145" s="24">
        <f t="shared" si="11"/>
        <v>0.32495335431769501</v>
      </c>
      <c r="N145" s="22" t="str">
        <f t="shared" si="12"/>
        <v>N</v>
      </c>
      <c r="O145" s="5" t="s">
        <v>48</v>
      </c>
    </row>
    <row r="146" spans="1:15" ht="15" customHeight="1">
      <c r="A146" s="5" t="s">
        <v>1364</v>
      </c>
      <c r="B146" s="5" t="s">
        <v>137</v>
      </c>
      <c r="C146" s="6">
        <v>0</v>
      </c>
      <c r="D146" s="7">
        <v>47.5</v>
      </c>
      <c r="E146" s="8">
        <f t="shared" si="13"/>
        <v>0.79166666666666663</v>
      </c>
      <c r="F146" s="6">
        <v>85</v>
      </c>
      <c r="G146" s="7">
        <v>14</v>
      </c>
      <c r="H146" s="8">
        <f t="shared" si="14"/>
        <v>85.233333333333334</v>
      </c>
      <c r="I146" s="22">
        <v>14</v>
      </c>
      <c r="J146" s="7">
        <v>8.1</v>
      </c>
      <c r="K146" s="22" t="s">
        <v>225</v>
      </c>
      <c r="L146" s="23">
        <f t="shared" si="10"/>
        <v>45.349666666666671</v>
      </c>
      <c r="M146" s="24">
        <f t="shared" si="11"/>
        <v>0.46662002098436073</v>
      </c>
      <c r="N146" s="22" t="str">
        <f t="shared" si="12"/>
        <v>N</v>
      </c>
      <c r="O146" s="5" t="s">
        <v>104</v>
      </c>
    </row>
    <row r="147" spans="1:15" ht="15" customHeight="1">
      <c r="A147" s="5" t="s">
        <v>1365</v>
      </c>
      <c r="B147" s="5" t="s">
        <v>137</v>
      </c>
      <c r="C147" s="6">
        <v>0</v>
      </c>
      <c r="D147" s="7">
        <v>43.5</v>
      </c>
      <c r="E147" s="8">
        <f t="shared" si="13"/>
        <v>0.72499999999999998</v>
      </c>
      <c r="F147" s="6">
        <v>61</v>
      </c>
      <c r="G147" s="7">
        <v>47</v>
      </c>
      <c r="H147" s="8">
        <f t="shared" si="14"/>
        <v>61.783333333333331</v>
      </c>
      <c r="I147" s="22">
        <v>12</v>
      </c>
      <c r="J147" s="7">
        <v>7</v>
      </c>
      <c r="K147" s="22" t="s">
        <v>138</v>
      </c>
      <c r="L147" s="23">
        <f t="shared" si="10"/>
        <v>68.799666666666681</v>
      </c>
      <c r="M147" s="24">
        <f t="shared" si="11"/>
        <v>0.3999533543176943</v>
      </c>
      <c r="N147" s="22" t="str">
        <f t="shared" si="12"/>
        <v>N</v>
      </c>
      <c r="O147" s="5" t="s">
        <v>246</v>
      </c>
    </row>
    <row r="148" spans="1:15" ht="15" customHeight="1">
      <c r="A148" s="5" t="s">
        <v>1366</v>
      </c>
      <c r="B148" s="5" t="s">
        <v>223</v>
      </c>
      <c r="C148" s="6">
        <v>0</v>
      </c>
      <c r="D148" s="7">
        <v>47</v>
      </c>
      <c r="E148" s="8">
        <f t="shared" si="13"/>
        <v>0.78333333333333333</v>
      </c>
      <c r="F148" s="6">
        <v>-11</v>
      </c>
      <c r="G148" s="7">
        <v>53</v>
      </c>
      <c r="H148" s="8">
        <f t="shared" si="14"/>
        <v>-11.883333333333333</v>
      </c>
      <c r="I148" s="22" t="s">
        <v>247</v>
      </c>
      <c r="J148" s="7">
        <v>10.4</v>
      </c>
      <c r="K148" s="22" t="s">
        <v>248</v>
      </c>
      <c r="L148" s="23">
        <f t="shared" si="10"/>
        <v>37.533666666666676</v>
      </c>
      <c r="M148" s="24">
        <f t="shared" si="11"/>
        <v>0.45828668765102787</v>
      </c>
      <c r="N148" s="22" t="str">
        <f t="shared" si="12"/>
        <v>S</v>
      </c>
      <c r="O148" s="5" t="s">
        <v>156</v>
      </c>
    </row>
    <row r="149" spans="1:15" ht="15" customHeight="1">
      <c r="A149" s="5" t="s">
        <v>1367</v>
      </c>
      <c r="B149" s="5" t="s">
        <v>157</v>
      </c>
      <c r="C149" s="6">
        <v>0</v>
      </c>
      <c r="D149" s="7">
        <v>47.1</v>
      </c>
      <c r="E149" s="8">
        <f t="shared" si="13"/>
        <v>0.78500000000000003</v>
      </c>
      <c r="F149" s="6">
        <v>-20</v>
      </c>
      <c r="G149" s="7">
        <v>46</v>
      </c>
      <c r="H149" s="8">
        <f t="shared" si="14"/>
        <v>-20.766666666666666</v>
      </c>
      <c r="I149" s="22" t="s">
        <v>158</v>
      </c>
      <c r="J149" s="7">
        <v>9.1</v>
      </c>
      <c r="K149" s="22" t="s">
        <v>248</v>
      </c>
      <c r="L149" s="23">
        <f t="shared" si="10"/>
        <v>28.650333333333339</v>
      </c>
      <c r="M149" s="24">
        <f t="shared" si="11"/>
        <v>0.4599533543176948</v>
      </c>
      <c r="N149" s="22" t="str">
        <f t="shared" si="12"/>
        <v>S</v>
      </c>
      <c r="O149" s="5" t="s">
        <v>0</v>
      </c>
    </row>
    <row r="150" spans="1:15" ht="15" customHeight="1">
      <c r="A150" s="5" t="s">
        <v>1368</v>
      </c>
      <c r="B150" s="5" t="s">
        <v>105</v>
      </c>
      <c r="C150" s="6">
        <v>0</v>
      </c>
      <c r="D150" s="7">
        <v>47.6</v>
      </c>
      <c r="E150" s="8">
        <f t="shared" si="13"/>
        <v>0.79333333333333333</v>
      </c>
      <c r="F150" s="6">
        <v>-25</v>
      </c>
      <c r="G150" s="7">
        <v>17</v>
      </c>
      <c r="H150" s="8">
        <f t="shared" si="14"/>
        <v>-25.283333333333335</v>
      </c>
      <c r="I150" s="22" t="s">
        <v>106</v>
      </c>
      <c r="J150" s="7">
        <v>7.2</v>
      </c>
      <c r="K150" s="22" t="s">
        <v>229</v>
      </c>
      <c r="L150" s="23">
        <f t="shared" si="10"/>
        <v>24.133666666666663</v>
      </c>
      <c r="M150" s="24">
        <f t="shared" si="11"/>
        <v>0.46828668765102766</v>
      </c>
      <c r="N150" s="22" t="str">
        <f t="shared" si="12"/>
        <v>S</v>
      </c>
      <c r="O150" s="5" t="s">
        <v>96</v>
      </c>
    </row>
    <row r="151" spans="1:15" ht="15" customHeight="1">
      <c r="A151" s="5" t="s">
        <v>1369</v>
      </c>
      <c r="B151" s="5" t="s">
        <v>97</v>
      </c>
      <c r="C151" s="6">
        <v>0</v>
      </c>
      <c r="D151" s="7">
        <v>52.1</v>
      </c>
      <c r="E151" s="8">
        <f t="shared" si="13"/>
        <v>0.8683333333333334</v>
      </c>
      <c r="F151" s="6">
        <v>47</v>
      </c>
      <c r="G151" s="7">
        <v>33</v>
      </c>
      <c r="H151" s="8">
        <f t="shared" si="14"/>
        <v>47.55</v>
      </c>
      <c r="I151" s="22" t="s">
        <v>98</v>
      </c>
      <c r="J151" s="7">
        <v>10.8</v>
      </c>
      <c r="K151" s="22" t="s">
        <v>138</v>
      </c>
      <c r="L151" s="23">
        <f t="shared" si="10"/>
        <v>83.033000000000044</v>
      </c>
      <c r="M151" s="24">
        <f t="shared" si="11"/>
        <v>0.54328668765102872</v>
      </c>
      <c r="N151" s="22" t="str">
        <f t="shared" si="12"/>
        <v>N</v>
      </c>
      <c r="O151" s="5" t="s">
        <v>99</v>
      </c>
    </row>
    <row r="152" spans="1:15" ht="15" customHeight="1">
      <c r="A152" s="5" t="s">
        <v>1370</v>
      </c>
      <c r="B152" s="5" t="s">
        <v>100</v>
      </c>
      <c r="C152" s="6">
        <v>0</v>
      </c>
      <c r="D152" s="7">
        <v>52.8</v>
      </c>
      <c r="E152" s="8">
        <f t="shared" si="13"/>
        <v>0.88</v>
      </c>
      <c r="F152" s="6">
        <v>56</v>
      </c>
      <c r="G152" s="7">
        <v>37</v>
      </c>
      <c r="H152" s="8">
        <f t="shared" si="14"/>
        <v>56.616666666666667</v>
      </c>
      <c r="I152" s="22" t="s">
        <v>191</v>
      </c>
      <c r="K152" s="22" t="s">
        <v>138</v>
      </c>
      <c r="L152" s="23">
        <f t="shared" si="10"/>
        <v>73.966333333333367</v>
      </c>
      <c r="M152" s="24">
        <f t="shared" si="11"/>
        <v>0.55495335431769544</v>
      </c>
      <c r="N152" s="22" t="str">
        <f t="shared" si="12"/>
        <v>N</v>
      </c>
      <c r="O152" s="5" t="s">
        <v>192</v>
      </c>
    </row>
    <row r="153" spans="1:15" ht="15" customHeight="1">
      <c r="A153" s="5" t="s">
        <v>1371</v>
      </c>
      <c r="B153" s="5" t="s">
        <v>193</v>
      </c>
      <c r="C153" s="6">
        <v>0</v>
      </c>
      <c r="D153" s="7">
        <v>52.8</v>
      </c>
      <c r="E153" s="8">
        <f t="shared" si="13"/>
        <v>0.88</v>
      </c>
      <c r="F153" s="6">
        <v>-26</v>
      </c>
      <c r="G153" s="7">
        <v>35</v>
      </c>
      <c r="H153" s="8">
        <f t="shared" si="14"/>
        <v>-26.583333333333332</v>
      </c>
      <c r="I153" s="22">
        <v>13.8</v>
      </c>
      <c r="J153" s="7">
        <v>8.1</v>
      </c>
      <c r="K153" s="22" t="s">
        <v>229</v>
      </c>
      <c r="L153" s="23">
        <f t="shared" si="10"/>
        <v>22.833666666666673</v>
      </c>
      <c r="M153" s="24">
        <f t="shared" si="11"/>
        <v>0.55495335431769544</v>
      </c>
      <c r="N153" s="22" t="str">
        <f t="shared" si="12"/>
        <v>S</v>
      </c>
      <c r="O153" s="5" t="s">
        <v>194</v>
      </c>
    </row>
    <row r="154" spans="1:15" ht="15" customHeight="1">
      <c r="A154" s="5" t="s">
        <v>1372</v>
      </c>
      <c r="B154" s="5" t="s">
        <v>157</v>
      </c>
      <c r="C154" s="6">
        <v>0</v>
      </c>
      <c r="D154" s="7">
        <v>54.9</v>
      </c>
      <c r="E154" s="8">
        <f t="shared" si="13"/>
        <v>0.91499999999999992</v>
      </c>
      <c r="F154" s="6">
        <v>-37</v>
      </c>
      <c r="G154" s="7">
        <v>41</v>
      </c>
      <c r="H154" s="8">
        <f t="shared" si="14"/>
        <v>-37.68333333333333</v>
      </c>
      <c r="I154" s="22" t="s">
        <v>195</v>
      </c>
      <c r="J154" s="7">
        <v>8.1</v>
      </c>
      <c r="K154" s="22" t="s">
        <v>229</v>
      </c>
      <c r="L154" s="23">
        <f t="shared" si="10"/>
        <v>11.733666666666664</v>
      </c>
      <c r="M154" s="24">
        <f t="shared" si="11"/>
        <v>0.5899533543176938</v>
      </c>
      <c r="N154" s="22" t="str">
        <f t="shared" si="12"/>
        <v>S</v>
      </c>
      <c r="O154" s="5" t="s">
        <v>107</v>
      </c>
    </row>
    <row r="155" spans="1:15" ht="15" customHeight="1">
      <c r="A155" s="5" t="s">
        <v>1373</v>
      </c>
      <c r="B155" s="5" t="s">
        <v>108</v>
      </c>
      <c r="C155" s="6">
        <v>1</v>
      </c>
      <c r="D155" s="7">
        <v>9.4</v>
      </c>
      <c r="E155" s="8">
        <f t="shared" si="13"/>
        <v>1.1566666666666667</v>
      </c>
      <c r="F155" s="6">
        <v>35</v>
      </c>
      <c r="G155" s="7">
        <v>43</v>
      </c>
      <c r="H155" s="8">
        <f t="shared" si="14"/>
        <v>35.716666666666669</v>
      </c>
      <c r="I155" s="22" t="s">
        <v>109</v>
      </c>
      <c r="J155" s="7">
        <v>10.3</v>
      </c>
      <c r="K155" s="22" t="s">
        <v>52</v>
      </c>
      <c r="L155" s="23">
        <f t="shared" si="10"/>
        <v>85.133666666666741</v>
      </c>
      <c r="M155" s="24">
        <f t="shared" si="11"/>
        <v>0.83162002098436094</v>
      </c>
      <c r="N155" s="22" t="str">
        <f t="shared" si="12"/>
        <v>S</v>
      </c>
      <c r="O155" s="5" t="s">
        <v>57</v>
      </c>
    </row>
    <row r="156" spans="1:15" ht="15" customHeight="1">
      <c r="A156" s="5" t="s">
        <v>1374</v>
      </c>
      <c r="B156" s="5" t="s">
        <v>137</v>
      </c>
      <c r="C156" s="6">
        <v>1</v>
      </c>
      <c r="D156" s="7">
        <v>16</v>
      </c>
      <c r="E156" s="8">
        <f t="shared" si="13"/>
        <v>1.2666666666666666</v>
      </c>
      <c r="F156" s="6">
        <v>58</v>
      </c>
      <c r="G156" s="7">
        <v>49</v>
      </c>
      <c r="H156" s="8">
        <f t="shared" si="14"/>
        <v>58.81666666666667</v>
      </c>
      <c r="I156" s="22">
        <v>6</v>
      </c>
      <c r="J156" s="7">
        <v>8.8000000000000007</v>
      </c>
      <c r="K156" s="22" t="s">
        <v>138</v>
      </c>
      <c r="L156" s="23">
        <f t="shared" si="10"/>
        <v>71.76633333333335</v>
      </c>
      <c r="M156" s="24">
        <f t="shared" si="11"/>
        <v>0.94162002098436037</v>
      </c>
      <c r="N156" s="22" t="str">
        <f t="shared" si="12"/>
        <v>N</v>
      </c>
      <c r="O156" s="5" t="s">
        <v>58</v>
      </c>
    </row>
    <row r="157" spans="1:15" ht="15" customHeight="1">
      <c r="A157" s="5" t="s">
        <v>1375</v>
      </c>
      <c r="B157" s="5" t="s">
        <v>137</v>
      </c>
      <c r="C157" s="6">
        <v>1</v>
      </c>
      <c r="D157" s="7">
        <v>19.600000000000001</v>
      </c>
      <c r="E157" s="8">
        <f t="shared" si="13"/>
        <v>1.3266666666666667</v>
      </c>
      <c r="F157" s="6">
        <v>58</v>
      </c>
      <c r="G157" s="7">
        <v>17</v>
      </c>
      <c r="H157" s="8">
        <f t="shared" si="14"/>
        <v>58.283333333333331</v>
      </c>
      <c r="I157" s="22">
        <v>13</v>
      </c>
      <c r="J157" s="7">
        <v>6.4</v>
      </c>
      <c r="K157" s="22" t="s">
        <v>138</v>
      </c>
      <c r="L157" s="23">
        <f t="shared" si="10"/>
        <v>72.299666666666681</v>
      </c>
      <c r="M157" s="24">
        <f t="shared" si="11"/>
        <v>1.0016200209843609</v>
      </c>
      <c r="N157" s="22" t="str">
        <f t="shared" si="12"/>
        <v>N</v>
      </c>
      <c r="O157" s="5" t="s">
        <v>59</v>
      </c>
    </row>
    <row r="158" spans="1:15" ht="15" customHeight="1">
      <c r="A158" s="5" t="s">
        <v>1376</v>
      </c>
      <c r="B158" s="5" t="s">
        <v>219</v>
      </c>
      <c r="C158" s="6">
        <v>1</v>
      </c>
      <c r="D158" s="7">
        <v>21.8</v>
      </c>
      <c r="E158" s="8">
        <f t="shared" si="13"/>
        <v>1.3633333333333333</v>
      </c>
      <c r="F158" s="6">
        <v>5</v>
      </c>
      <c r="G158" s="7">
        <v>15</v>
      </c>
      <c r="H158" s="8">
        <f t="shared" si="14"/>
        <v>5.25</v>
      </c>
      <c r="I158" s="22" t="s">
        <v>60</v>
      </c>
      <c r="J158" s="7">
        <v>10.3</v>
      </c>
      <c r="K158" s="22" t="s">
        <v>61</v>
      </c>
      <c r="L158" s="23">
        <f t="shared" si="10"/>
        <v>54.667000000000002</v>
      </c>
      <c r="M158" s="24">
        <f t="shared" si="11"/>
        <v>1.0382866876510279</v>
      </c>
      <c r="N158" s="22" t="str">
        <f t="shared" si="12"/>
        <v>S</v>
      </c>
      <c r="O158" s="5" t="s">
        <v>62</v>
      </c>
    </row>
    <row r="159" spans="1:15" ht="15" customHeight="1">
      <c r="A159" s="5" t="s">
        <v>1377</v>
      </c>
      <c r="B159" s="5" t="s">
        <v>17</v>
      </c>
      <c r="C159" s="6">
        <v>1</v>
      </c>
      <c r="D159" s="7">
        <v>24.6</v>
      </c>
      <c r="E159" s="8">
        <f t="shared" si="13"/>
        <v>1.4100000000000001</v>
      </c>
      <c r="F159" s="6">
        <v>3</v>
      </c>
      <c r="G159" s="7">
        <v>48</v>
      </c>
      <c r="H159" s="8">
        <f t="shared" si="14"/>
        <v>3.8</v>
      </c>
      <c r="I159" s="22" t="s">
        <v>18</v>
      </c>
      <c r="J159" s="7">
        <v>11.4</v>
      </c>
      <c r="K159" s="22" t="s">
        <v>61</v>
      </c>
      <c r="L159" s="23">
        <f t="shared" si="10"/>
        <v>53.216999999999999</v>
      </c>
      <c r="M159" s="24">
        <f t="shared" si="11"/>
        <v>1.0849533543176948</v>
      </c>
      <c r="N159" s="22" t="str">
        <f t="shared" si="12"/>
        <v>S</v>
      </c>
      <c r="O159" s="5" t="s">
        <v>19</v>
      </c>
    </row>
    <row r="160" spans="1:15" ht="15" customHeight="1">
      <c r="A160" s="5" t="s">
        <v>1378</v>
      </c>
      <c r="B160" s="5" t="s">
        <v>20</v>
      </c>
      <c r="C160" s="6">
        <v>1</v>
      </c>
      <c r="D160" s="7">
        <v>24.8</v>
      </c>
      <c r="E160" s="8">
        <f t="shared" si="13"/>
        <v>1.4133333333333333</v>
      </c>
      <c r="F160" s="6">
        <v>9</v>
      </c>
      <c r="G160" s="7">
        <v>32</v>
      </c>
      <c r="H160" s="8">
        <f t="shared" si="14"/>
        <v>9.5333333333333332</v>
      </c>
      <c r="I160" s="22" t="s">
        <v>21</v>
      </c>
      <c r="J160" s="7">
        <v>10.3</v>
      </c>
      <c r="K160" s="22" t="s">
        <v>61</v>
      </c>
      <c r="L160" s="23">
        <f t="shared" si="10"/>
        <v>58.95033333333334</v>
      </c>
      <c r="M160" s="24">
        <f t="shared" si="11"/>
        <v>1.0882866876510287</v>
      </c>
      <c r="N160" s="22" t="str">
        <f t="shared" si="12"/>
        <v>S</v>
      </c>
      <c r="O160" s="5" t="s">
        <v>22</v>
      </c>
    </row>
    <row r="161" spans="1:15" ht="15" customHeight="1">
      <c r="A161" s="5" t="s">
        <v>1379</v>
      </c>
      <c r="B161" s="5" t="s">
        <v>23</v>
      </c>
      <c r="C161" s="6">
        <v>1</v>
      </c>
      <c r="D161" s="7">
        <v>31.3</v>
      </c>
      <c r="E161" s="8">
        <f t="shared" si="13"/>
        <v>1.5216666666666667</v>
      </c>
      <c r="F161" s="6">
        <v>-6</v>
      </c>
      <c r="G161" s="7">
        <v>52</v>
      </c>
      <c r="H161" s="8">
        <f t="shared" si="14"/>
        <v>-6.8666666666666671</v>
      </c>
      <c r="I161" s="22" t="s">
        <v>24</v>
      </c>
      <c r="J161" s="7">
        <v>10.5</v>
      </c>
      <c r="K161" s="22" t="s">
        <v>248</v>
      </c>
      <c r="L161" s="23">
        <f t="shared" si="10"/>
        <v>42.550333333333334</v>
      </c>
      <c r="M161" s="24">
        <f t="shared" si="11"/>
        <v>1.1966200209843612</v>
      </c>
      <c r="N161" s="22" t="str">
        <f t="shared" si="12"/>
        <v>S</v>
      </c>
      <c r="O161" s="5" t="s">
        <v>25</v>
      </c>
    </row>
    <row r="162" spans="1:15" ht="15" customHeight="1">
      <c r="A162" s="5" t="s">
        <v>1380</v>
      </c>
      <c r="B162" s="5" t="s">
        <v>43</v>
      </c>
      <c r="C162" s="6">
        <v>1</v>
      </c>
      <c r="D162" s="7">
        <v>34.299999999999997</v>
      </c>
      <c r="E162" s="8">
        <f t="shared" si="13"/>
        <v>1.5716666666666668</v>
      </c>
      <c r="F162" s="6">
        <v>-29</v>
      </c>
      <c r="G162" s="7">
        <v>25</v>
      </c>
      <c r="H162" s="8">
        <f t="shared" si="14"/>
        <v>-29.416666666666668</v>
      </c>
      <c r="I162" s="22" t="s">
        <v>127</v>
      </c>
      <c r="J162" s="7">
        <v>10.1</v>
      </c>
      <c r="K162" s="22" t="s">
        <v>229</v>
      </c>
      <c r="L162" s="23">
        <f t="shared" si="10"/>
        <v>20.000333333333334</v>
      </c>
      <c r="M162" s="24">
        <f t="shared" si="11"/>
        <v>1.2466200209843619</v>
      </c>
      <c r="N162" s="22" t="str">
        <f t="shared" si="12"/>
        <v>S</v>
      </c>
      <c r="O162" s="5" t="s">
        <v>128</v>
      </c>
    </row>
    <row r="163" spans="1:15" ht="15" customHeight="1">
      <c r="A163" s="5" t="s">
        <v>1381</v>
      </c>
      <c r="B163" s="5" t="s">
        <v>137</v>
      </c>
      <c r="C163" s="6">
        <v>1</v>
      </c>
      <c r="D163" s="7">
        <v>44</v>
      </c>
      <c r="E163" s="8">
        <f t="shared" si="13"/>
        <v>1.7333333333333334</v>
      </c>
      <c r="F163" s="6">
        <v>61</v>
      </c>
      <c r="G163" s="7">
        <v>53</v>
      </c>
      <c r="H163" s="8">
        <f t="shared" si="14"/>
        <v>61.883333333333333</v>
      </c>
      <c r="I163" s="22">
        <v>5</v>
      </c>
      <c r="J163" s="7">
        <v>6.5</v>
      </c>
      <c r="K163" s="22" t="s">
        <v>138</v>
      </c>
      <c r="L163" s="23">
        <f t="shared" si="10"/>
        <v>68.699666666666701</v>
      </c>
      <c r="M163" s="24">
        <f t="shared" si="11"/>
        <v>1.4082866876510289</v>
      </c>
      <c r="N163" s="22" t="str">
        <f t="shared" si="12"/>
        <v>N</v>
      </c>
      <c r="O163" s="5" t="s">
        <v>54</v>
      </c>
    </row>
    <row r="164" spans="1:15" ht="15" customHeight="1">
      <c r="A164" s="5" t="s">
        <v>1382</v>
      </c>
      <c r="B164" s="5" t="s">
        <v>137</v>
      </c>
      <c r="C164" s="6">
        <v>1</v>
      </c>
      <c r="D164" s="7">
        <v>46.3</v>
      </c>
      <c r="E164" s="8">
        <f t="shared" si="13"/>
        <v>1.7716666666666665</v>
      </c>
      <c r="F164" s="6">
        <v>61</v>
      </c>
      <c r="G164" s="7">
        <v>13</v>
      </c>
      <c r="H164" s="8">
        <f t="shared" si="14"/>
        <v>61.216666666666669</v>
      </c>
      <c r="I164" s="22">
        <v>16</v>
      </c>
      <c r="J164" s="7">
        <v>7.1</v>
      </c>
      <c r="K164" s="22" t="s">
        <v>138</v>
      </c>
      <c r="L164" s="23">
        <f t="shared" si="10"/>
        <v>69.366333333333344</v>
      </c>
      <c r="M164" s="24">
        <f t="shared" si="11"/>
        <v>1.4466200209843612</v>
      </c>
      <c r="N164" s="22" t="str">
        <f t="shared" si="12"/>
        <v>N</v>
      </c>
      <c r="O164" s="5" t="s">
        <v>55</v>
      </c>
    </row>
    <row r="165" spans="1:15" ht="15" customHeight="1">
      <c r="A165" s="5" t="s">
        <v>1383</v>
      </c>
      <c r="B165" s="5" t="s">
        <v>56</v>
      </c>
      <c r="C165" s="6">
        <v>1</v>
      </c>
      <c r="D165" s="7">
        <v>47.9</v>
      </c>
      <c r="E165" s="8">
        <f t="shared" si="13"/>
        <v>1.7983333333333333</v>
      </c>
      <c r="F165" s="6">
        <v>27</v>
      </c>
      <c r="G165" s="7">
        <v>26</v>
      </c>
      <c r="H165" s="8">
        <f t="shared" si="14"/>
        <v>27.433333333333334</v>
      </c>
      <c r="I165" s="22" t="s">
        <v>149</v>
      </c>
      <c r="J165" s="7">
        <v>10.9</v>
      </c>
      <c r="K165" s="22" t="s">
        <v>30</v>
      </c>
      <c r="L165" s="23">
        <f t="shared" si="10"/>
        <v>76.850333333333367</v>
      </c>
      <c r="M165" s="24">
        <f t="shared" si="11"/>
        <v>1.4732866876510284</v>
      </c>
      <c r="N165" s="22" t="str">
        <f t="shared" si="12"/>
        <v>S</v>
      </c>
      <c r="O165" s="5" t="s">
        <v>144</v>
      </c>
    </row>
    <row r="166" spans="1:15" ht="15" customHeight="1">
      <c r="A166" s="5" t="s">
        <v>1384</v>
      </c>
      <c r="B166" s="5" t="s">
        <v>137</v>
      </c>
      <c r="C166" s="6">
        <v>1</v>
      </c>
      <c r="D166" s="7">
        <v>57.8</v>
      </c>
      <c r="E166" s="8">
        <f t="shared" si="13"/>
        <v>1.9633333333333334</v>
      </c>
      <c r="F166" s="6">
        <v>37</v>
      </c>
      <c r="G166" s="7">
        <v>50</v>
      </c>
      <c r="H166" s="8">
        <f t="shared" si="14"/>
        <v>37.833333333333336</v>
      </c>
      <c r="I166" s="22">
        <v>50</v>
      </c>
      <c r="J166" s="7">
        <v>5.7</v>
      </c>
      <c r="K166" s="22" t="s">
        <v>52</v>
      </c>
      <c r="L166" s="23">
        <f t="shared" si="10"/>
        <v>87.250333333333458</v>
      </c>
      <c r="M166" s="24">
        <f t="shared" si="11"/>
        <v>1.6382866876510276</v>
      </c>
      <c r="N166" s="22" t="str">
        <f t="shared" si="12"/>
        <v>S</v>
      </c>
      <c r="O166" s="5" t="s">
        <v>241</v>
      </c>
    </row>
    <row r="167" spans="1:15" ht="15" customHeight="1">
      <c r="A167" s="5" t="s">
        <v>1385</v>
      </c>
      <c r="B167" s="5" t="s">
        <v>145</v>
      </c>
      <c r="C167" s="6">
        <v>1</v>
      </c>
      <c r="D167" s="7">
        <v>59.3</v>
      </c>
      <c r="E167" s="8">
        <f t="shared" si="13"/>
        <v>1.9883333333333333</v>
      </c>
      <c r="F167" s="6">
        <v>19</v>
      </c>
      <c r="G167" s="7">
        <v>0</v>
      </c>
      <c r="H167" s="8">
        <f t="shared" si="14"/>
        <v>19</v>
      </c>
      <c r="I167" s="22" t="s">
        <v>242</v>
      </c>
      <c r="J167" s="7">
        <v>10.3</v>
      </c>
      <c r="K167" s="22" t="s">
        <v>243</v>
      </c>
      <c r="L167" s="23">
        <f t="shared" si="10"/>
        <v>68.417000000000002</v>
      </c>
      <c r="M167" s="24">
        <f t="shared" si="11"/>
        <v>1.6632866876510279</v>
      </c>
      <c r="N167" s="22" t="str">
        <f t="shared" si="12"/>
        <v>S</v>
      </c>
      <c r="O167" s="5" t="s">
        <v>325</v>
      </c>
    </row>
    <row r="168" spans="1:15" ht="15" customHeight="1">
      <c r="A168" s="5" t="s">
        <v>1386</v>
      </c>
      <c r="B168" s="5" t="s">
        <v>137</v>
      </c>
      <c r="C168" s="6">
        <v>2</v>
      </c>
      <c r="D168" s="7">
        <v>19.100000000000001</v>
      </c>
      <c r="E168" s="8">
        <f t="shared" si="13"/>
        <v>2.3183333333333334</v>
      </c>
      <c r="F168" s="6">
        <v>57</v>
      </c>
      <c r="G168" s="7">
        <v>8</v>
      </c>
      <c r="H168" s="8">
        <f t="shared" si="14"/>
        <v>57.133333333333333</v>
      </c>
      <c r="I168" s="22">
        <v>30</v>
      </c>
      <c r="J168" s="7">
        <v>3.5</v>
      </c>
      <c r="K168" s="22" t="s">
        <v>134</v>
      </c>
      <c r="L168" s="23">
        <f t="shared" si="10"/>
        <v>73.449666666666673</v>
      </c>
      <c r="M168" s="24">
        <f t="shared" si="11"/>
        <v>1.993286687651028</v>
      </c>
      <c r="N168" s="22" t="str">
        <f t="shared" si="12"/>
        <v>N</v>
      </c>
      <c r="O168" s="5" t="s">
        <v>328</v>
      </c>
    </row>
    <row r="169" spans="1:15" ht="15" customHeight="1">
      <c r="A169" s="5" t="s">
        <v>1387</v>
      </c>
      <c r="B169" s="5" t="s">
        <v>137</v>
      </c>
      <c r="C169" s="6">
        <v>2</v>
      </c>
      <c r="D169" s="7">
        <v>22.4</v>
      </c>
      <c r="E169" s="8">
        <f t="shared" si="13"/>
        <v>2.3733333333333331</v>
      </c>
      <c r="F169" s="6">
        <v>57</v>
      </c>
      <c r="G169" s="7">
        <v>7</v>
      </c>
      <c r="H169" s="8">
        <f t="shared" si="14"/>
        <v>57.116666666666667</v>
      </c>
      <c r="I169" s="22">
        <v>30</v>
      </c>
      <c r="J169" s="7">
        <v>3.6</v>
      </c>
      <c r="K169" s="22" t="s">
        <v>134</v>
      </c>
      <c r="L169" s="23">
        <f t="shared" si="10"/>
        <v>73.466333333333353</v>
      </c>
      <c r="M169" s="24">
        <f t="shared" si="11"/>
        <v>2.0482866876510286</v>
      </c>
      <c r="N169" s="22" t="str">
        <f t="shared" si="12"/>
        <v>N</v>
      </c>
      <c r="O169" s="5" t="s">
        <v>249</v>
      </c>
    </row>
    <row r="170" spans="1:15" ht="15" customHeight="1">
      <c r="A170" s="5" t="s">
        <v>1388</v>
      </c>
      <c r="B170" s="5" t="s">
        <v>145</v>
      </c>
      <c r="C170" s="6">
        <v>2</v>
      </c>
      <c r="D170" s="7">
        <v>22.6</v>
      </c>
      <c r="E170" s="8">
        <f t="shared" si="13"/>
        <v>2.3766666666666669</v>
      </c>
      <c r="F170" s="6">
        <v>42</v>
      </c>
      <c r="G170" s="7">
        <v>21</v>
      </c>
      <c r="H170" s="8">
        <f t="shared" si="14"/>
        <v>42.35</v>
      </c>
      <c r="I170" s="22" t="s">
        <v>159</v>
      </c>
      <c r="J170" s="7">
        <v>9.9</v>
      </c>
      <c r="K170" s="22" t="s">
        <v>52</v>
      </c>
      <c r="L170" s="23">
        <f t="shared" si="10"/>
        <v>88.23299999999989</v>
      </c>
      <c r="M170" s="24">
        <f t="shared" si="11"/>
        <v>2.0516200209843625</v>
      </c>
      <c r="N170" s="22" t="str">
        <f t="shared" si="12"/>
        <v>N</v>
      </c>
      <c r="O170" s="5" t="s">
        <v>160</v>
      </c>
    </row>
    <row r="171" spans="1:15" ht="15" customHeight="1">
      <c r="A171" s="5" t="s">
        <v>1389</v>
      </c>
      <c r="B171" s="5" t="s">
        <v>28</v>
      </c>
      <c r="C171" s="6">
        <v>2</v>
      </c>
      <c r="D171" s="7">
        <v>27.3</v>
      </c>
      <c r="E171" s="8">
        <f t="shared" si="13"/>
        <v>2.4550000000000001</v>
      </c>
      <c r="F171" s="6">
        <v>33</v>
      </c>
      <c r="G171" s="7">
        <v>35</v>
      </c>
      <c r="H171" s="8">
        <f t="shared" si="14"/>
        <v>33.583333333333336</v>
      </c>
      <c r="I171" s="22" t="s">
        <v>63</v>
      </c>
      <c r="J171" s="7">
        <v>10.1</v>
      </c>
      <c r="K171" s="22" t="s">
        <v>30</v>
      </c>
      <c r="L171" s="23">
        <f t="shared" si="10"/>
        <v>83.000333333333401</v>
      </c>
      <c r="M171" s="24">
        <f t="shared" si="11"/>
        <v>2.1299533543176956</v>
      </c>
      <c r="N171" s="22" t="str">
        <f t="shared" si="12"/>
        <v>S</v>
      </c>
      <c r="O171" s="5" t="s">
        <v>64</v>
      </c>
    </row>
    <row r="172" spans="1:15" ht="15" customHeight="1">
      <c r="A172" s="5" t="s">
        <v>1390</v>
      </c>
      <c r="B172" s="5" t="s">
        <v>65</v>
      </c>
      <c r="C172" s="6">
        <v>2</v>
      </c>
      <c r="D172" s="7">
        <v>27.6</v>
      </c>
      <c r="E172" s="8">
        <f t="shared" si="13"/>
        <v>2.46</v>
      </c>
      <c r="F172" s="6">
        <v>-1</v>
      </c>
      <c r="G172" s="7">
        <v>9</v>
      </c>
      <c r="H172" s="8">
        <f t="shared" si="14"/>
        <v>-1.1499999999999999</v>
      </c>
      <c r="I172" s="22" t="s">
        <v>66</v>
      </c>
      <c r="J172" s="7">
        <v>10.1</v>
      </c>
      <c r="K172" s="22" t="s">
        <v>248</v>
      </c>
      <c r="L172" s="23">
        <f t="shared" si="10"/>
        <v>48.26700000000001</v>
      </c>
      <c r="M172" s="24">
        <f t="shared" si="11"/>
        <v>2.1349533543176946</v>
      </c>
      <c r="N172" s="22" t="str">
        <f t="shared" si="12"/>
        <v>S</v>
      </c>
      <c r="O172" s="5" t="s">
        <v>67</v>
      </c>
    </row>
    <row r="173" spans="1:15" ht="15" customHeight="1">
      <c r="A173" s="5" t="s">
        <v>1391</v>
      </c>
      <c r="B173" s="5" t="s">
        <v>137</v>
      </c>
      <c r="C173" s="6">
        <v>2</v>
      </c>
      <c r="D173" s="7">
        <v>33.299999999999997</v>
      </c>
      <c r="E173" s="8">
        <f t="shared" si="13"/>
        <v>2.5549999999999997</v>
      </c>
      <c r="F173" s="6">
        <v>57</v>
      </c>
      <c r="G173" s="7">
        <v>34</v>
      </c>
      <c r="H173" s="8">
        <f t="shared" si="14"/>
        <v>57.56666666666667</v>
      </c>
      <c r="I173" s="22">
        <v>11</v>
      </c>
      <c r="J173" s="7">
        <v>7.6</v>
      </c>
      <c r="K173" s="22" t="s">
        <v>134</v>
      </c>
      <c r="L173" s="23">
        <f t="shared" si="10"/>
        <v>73.016333333333336</v>
      </c>
      <c r="M173" s="24">
        <f t="shared" si="11"/>
        <v>2.2299533543176935</v>
      </c>
      <c r="N173" s="22" t="str">
        <f t="shared" si="12"/>
        <v>N</v>
      </c>
      <c r="O173" s="5" t="s">
        <v>165</v>
      </c>
    </row>
    <row r="174" spans="1:15" ht="15" customHeight="1">
      <c r="A174" s="5" t="s">
        <v>1392</v>
      </c>
      <c r="B174" s="5" t="s">
        <v>166</v>
      </c>
      <c r="C174" s="6">
        <v>2</v>
      </c>
      <c r="D174" s="7">
        <v>40.4</v>
      </c>
      <c r="E174" s="8">
        <f t="shared" si="13"/>
        <v>2.6733333333333333</v>
      </c>
      <c r="F174" s="6">
        <v>39</v>
      </c>
      <c r="G174" s="7">
        <v>4</v>
      </c>
      <c r="H174" s="8">
        <f t="shared" si="14"/>
        <v>39.06666666666667</v>
      </c>
      <c r="I174" s="22" t="s">
        <v>167</v>
      </c>
      <c r="J174" s="7">
        <v>9.4</v>
      </c>
      <c r="K174" s="22" t="s">
        <v>134</v>
      </c>
      <c r="L174" s="23">
        <f t="shared" si="10"/>
        <v>88.48366666666675</v>
      </c>
      <c r="M174" s="24">
        <f t="shared" si="11"/>
        <v>2.3482866876510293</v>
      </c>
      <c r="N174" s="22" t="str">
        <f t="shared" si="12"/>
        <v>S</v>
      </c>
      <c r="O174" s="5" t="s">
        <v>168</v>
      </c>
    </row>
    <row r="175" spans="1:15" ht="15" customHeight="1">
      <c r="A175" s="5" t="s">
        <v>1393</v>
      </c>
      <c r="B175" s="5" t="s">
        <v>137</v>
      </c>
      <c r="C175" s="6">
        <v>2</v>
      </c>
      <c r="D175" s="7">
        <v>42.6</v>
      </c>
      <c r="E175" s="8">
        <f t="shared" si="13"/>
        <v>2.71</v>
      </c>
      <c r="F175" s="6">
        <v>61</v>
      </c>
      <c r="G175" s="7">
        <v>35</v>
      </c>
      <c r="H175" s="8">
        <f t="shared" si="14"/>
        <v>61.583333333333336</v>
      </c>
      <c r="I175" s="22">
        <v>20</v>
      </c>
      <c r="J175" s="7">
        <v>6.7</v>
      </c>
      <c r="K175" s="22" t="s">
        <v>138</v>
      </c>
      <c r="L175" s="23">
        <f t="shared" si="10"/>
        <v>68.99966666666667</v>
      </c>
      <c r="M175" s="24">
        <f t="shared" si="11"/>
        <v>2.3849533543176946</v>
      </c>
      <c r="N175" s="22" t="str">
        <f t="shared" si="12"/>
        <v>N</v>
      </c>
      <c r="O175" s="5" t="s">
        <v>172</v>
      </c>
    </row>
    <row r="176" spans="1:15" ht="15" customHeight="1">
      <c r="A176" s="5" t="s">
        <v>1394</v>
      </c>
      <c r="B176" s="5" t="s">
        <v>148</v>
      </c>
      <c r="C176" s="6">
        <v>2</v>
      </c>
      <c r="D176" s="7">
        <v>41.1</v>
      </c>
      <c r="E176" s="8">
        <f t="shared" si="13"/>
        <v>2.6850000000000001</v>
      </c>
      <c r="F176" s="6">
        <v>-8</v>
      </c>
      <c r="G176" s="7">
        <v>15</v>
      </c>
      <c r="H176" s="8">
        <f t="shared" si="14"/>
        <v>-8.25</v>
      </c>
      <c r="I176" s="22" t="s">
        <v>169</v>
      </c>
      <c r="J176" s="7">
        <v>10.5</v>
      </c>
      <c r="K176" s="22" t="s">
        <v>248</v>
      </c>
      <c r="L176" s="23">
        <f t="shared" si="10"/>
        <v>41.167000000000002</v>
      </c>
      <c r="M176" s="24">
        <f t="shared" si="11"/>
        <v>2.359953354317696</v>
      </c>
      <c r="N176" s="22" t="str">
        <f t="shared" si="12"/>
        <v>S</v>
      </c>
      <c r="O176" s="5" t="s">
        <v>170</v>
      </c>
    </row>
    <row r="177" spans="1:15" ht="15" customHeight="1">
      <c r="A177" s="5" t="s">
        <v>1395</v>
      </c>
      <c r="B177" s="5" t="s">
        <v>28</v>
      </c>
      <c r="C177" s="6">
        <v>2</v>
      </c>
      <c r="D177" s="7">
        <v>46</v>
      </c>
      <c r="E177" s="8">
        <f t="shared" si="13"/>
        <v>2.7666666666666666</v>
      </c>
      <c r="F177" s="6">
        <v>-7</v>
      </c>
      <c r="G177" s="7">
        <v>35</v>
      </c>
      <c r="H177" s="8">
        <f t="shared" si="14"/>
        <v>-7.583333333333333</v>
      </c>
      <c r="I177" s="22" t="s">
        <v>267</v>
      </c>
      <c r="J177" s="7">
        <v>10.7</v>
      </c>
      <c r="K177" s="22" t="s">
        <v>268</v>
      </c>
      <c r="L177" s="23">
        <f t="shared" si="10"/>
        <v>41.833666666666673</v>
      </c>
      <c r="M177" s="24">
        <f t="shared" si="11"/>
        <v>2.4416200209843595</v>
      </c>
      <c r="N177" s="22" t="str">
        <f t="shared" si="12"/>
        <v>S</v>
      </c>
      <c r="O177" s="5" t="s">
        <v>150</v>
      </c>
    </row>
    <row r="178" spans="1:15" ht="15" customHeight="1">
      <c r="A178" s="5" t="s">
        <v>1396</v>
      </c>
      <c r="B178" s="5" t="s">
        <v>151</v>
      </c>
      <c r="C178" s="6">
        <v>2</v>
      </c>
      <c r="D178" s="7">
        <v>46.3</v>
      </c>
      <c r="E178" s="8">
        <f t="shared" si="13"/>
        <v>2.7716666666666665</v>
      </c>
      <c r="F178" s="6">
        <v>-30</v>
      </c>
      <c r="G178" s="7">
        <v>16</v>
      </c>
      <c r="H178" s="8">
        <f t="shared" si="14"/>
        <v>-30.266666666666666</v>
      </c>
      <c r="I178" s="22" t="s">
        <v>152</v>
      </c>
      <c r="J178" s="7">
        <v>9.5</v>
      </c>
      <c r="K178" s="22" t="s">
        <v>153</v>
      </c>
      <c r="L178" s="23">
        <f t="shared" si="10"/>
        <v>19.150333333333343</v>
      </c>
      <c r="M178" s="24">
        <f t="shared" si="11"/>
        <v>2.446620020984362</v>
      </c>
      <c r="N178" s="22" t="str">
        <f t="shared" si="12"/>
        <v>S</v>
      </c>
      <c r="O178" s="5" t="s">
        <v>154</v>
      </c>
    </row>
    <row r="179" spans="1:15" ht="15" customHeight="1">
      <c r="A179" s="5" t="s">
        <v>1397</v>
      </c>
      <c r="B179" s="5" t="s">
        <v>155</v>
      </c>
      <c r="C179" s="6">
        <v>3</v>
      </c>
      <c r="D179" s="7">
        <v>4.0999999999999996</v>
      </c>
      <c r="E179" s="8">
        <f t="shared" si="13"/>
        <v>3.0683333333333334</v>
      </c>
      <c r="F179" s="6">
        <v>-26</v>
      </c>
      <c r="G179" s="7">
        <v>4</v>
      </c>
      <c r="H179" s="8">
        <f t="shared" si="14"/>
        <v>-26.066666666666666</v>
      </c>
      <c r="I179" s="22" t="s">
        <v>4</v>
      </c>
      <c r="J179" s="7">
        <v>10.7</v>
      </c>
      <c r="K179" s="22" t="s">
        <v>153</v>
      </c>
      <c r="L179" s="23">
        <f t="shared" si="10"/>
        <v>23.350333333333339</v>
      </c>
      <c r="M179" s="24">
        <f t="shared" si="11"/>
        <v>2.7432866876510289</v>
      </c>
      <c r="N179" s="22" t="str">
        <f t="shared" si="12"/>
        <v>S</v>
      </c>
      <c r="O179" s="5" t="s">
        <v>5</v>
      </c>
    </row>
    <row r="180" spans="1:15" ht="15" customHeight="1">
      <c r="A180" s="5" t="s">
        <v>1398</v>
      </c>
      <c r="B180" s="5" t="s">
        <v>28</v>
      </c>
      <c r="C180" s="6">
        <v>3</v>
      </c>
      <c r="D180" s="7">
        <v>9.8000000000000007</v>
      </c>
      <c r="E180" s="8">
        <f t="shared" si="13"/>
        <v>3.1633333333333336</v>
      </c>
      <c r="F180" s="6">
        <v>-20</v>
      </c>
      <c r="G180" s="7">
        <v>35</v>
      </c>
      <c r="H180" s="8">
        <f t="shared" si="14"/>
        <v>-20.583333333333332</v>
      </c>
      <c r="I180" s="22" t="s">
        <v>6</v>
      </c>
      <c r="J180" s="7">
        <v>9.9</v>
      </c>
      <c r="K180" s="22" t="s">
        <v>268</v>
      </c>
      <c r="L180" s="23">
        <f t="shared" si="10"/>
        <v>28.833666666666662</v>
      </c>
      <c r="M180" s="24">
        <f t="shared" si="11"/>
        <v>2.8382866876510278</v>
      </c>
      <c r="N180" s="22" t="str">
        <f t="shared" si="12"/>
        <v>S</v>
      </c>
      <c r="O180" s="5" t="s">
        <v>7</v>
      </c>
    </row>
    <row r="181" spans="1:15" ht="15" customHeight="1">
      <c r="A181" s="5" t="s">
        <v>1399</v>
      </c>
      <c r="B181" s="5" t="s">
        <v>137</v>
      </c>
      <c r="C181" s="6">
        <v>3</v>
      </c>
      <c r="D181" s="7">
        <v>14.7</v>
      </c>
      <c r="E181" s="8">
        <f t="shared" si="13"/>
        <v>3.2450000000000001</v>
      </c>
      <c r="F181" s="6">
        <v>47</v>
      </c>
      <c r="G181" s="7">
        <v>14</v>
      </c>
      <c r="H181" s="8">
        <f t="shared" si="14"/>
        <v>47.233333333333334</v>
      </c>
      <c r="I181" s="22">
        <v>10</v>
      </c>
      <c r="J181" s="7">
        <v>8.4</v>
      </c>
      <c r="K181" s="22" t="s">
        <v>134</v>
      </c>
      <c r="L181" s="23">
        <f t="shared" si="10"/>
        <v>83.349666666666693</v>
      </c>
      <c r="M181" s="24">
        <f t="shared" si="11"/>
        <v>2.9199533543176948</v>
      </c>
      <c r="N181" s="22" t="str">
        <f t="shared" si="12"/>
        <v>N</v>
      </c>
      <c r="O181" s="5" t="s">
        <v>12</v>
      </c>
    </row>
    <row r="182" spans="1:15" ht="15" customHeight="1">
      <c r="A182" s="5" t="s">
        <v>1400</v>
      </c>
      <c r="B182" s="5" t="s">
        <v>193</v>
      </c>
      <c r="C182" s="6">
        <v>3</v>
      </c>
      <c r="D182" s="7">
        <v>12.3</v>
      </c>
      <c r="E182" s="8">
        <f t="shared" si="13"/>
        <v>3.2050000000000001</v>
      </c>
      <c r="F182" s="6">
        <v>-55</v>
      </c>
      <c r="G182" s="7">
        <v>13</v>
      </c>
      <c r="H182" s="8">
        <f t="shared" si="14"/>
        <v>-55.216666666666669</v>
      </c>
      <c r="I182" s="22">
        <v>6.9</v>
      </c>
      <c r="J182" s="7">
        <v>8.3000000000000007</v>
      </c>
      <c r="K182" s="22" t="s">
        <v>10</v>
      </c>
      <c r="L182" s="23">
        <f t="shared" si="10"/>
        <v>-5.7996666666666652</v>
      </c>
      <c r="M182" s="24">
        <f t="shared" si="11"/>
        <v>2.8799533543176956</v>
      </c>
      <c r="N182" s="22" t="str">
        <f t="shared" si="12"/>
        <v>S</v>
      </c>
      <c r="O182" s="5" t="s">
        <v>11</v>
      </c>
    </row>
    <row r="183" spans="1:15" ht="15" customHeight="1">
      <c r="A183" s="5" t="s">
        <v>1401</v>
      </c>
      <c r="B183" s="5" t="s">
        <v>17</v>
      </c>
      <c r="C183" s="6">
        <v>3</v>
      </c>
      <c r="D183" s="7">
        <v>19.8</v>
      </c>
      <c r="E183" s="8">
        <f t="shared" si="13"/>
        <v>3.33</v>
      </c>
      <c r="F183" s="6">
        <v>41</v>
      </c>
      <c r="G183" s="7">
        <v>31</v>
      </c>
      <c r="H183" s="8">
        <f t="shared" si="14"/>
        <v>41.516666666666666</v>
      </c>
      <c r="I183" s="22" t="s">
        <v>84</v>
      </c>
      <c r="J183" s="7">
        <v>11.9</v>
      </c>
      <c r="K183" s="22" t="s">
        <v>134</v>
      </c>
      <c r="L183" s="23">
        <f t="shared" si="10"/>
        <v>89.066333333333347</v>
      </c>
      <c r="M183" s="24">
        <f t="shared" si="11"/>
        <v>3.0049533543176956</v>
      </c>
      <c r="N183" s="22" t="str">
        <f t="shared" si="12"/>
        <v>N</v>
      </c>
      <c r="O183" s="5" t="s">
        <v>85</v>
      </c>
    </row>
    <row r="184" spans="1:15" ht="15" customHeight="1">
      <c r="A184" s="5" t="s">
        <v>1402</v>
      </c>
      <c r="B184" s="5" t="s">
        <v>65</v>
      </c>
      <c r="C184" s="6">
        <v>3</v>
      </c>
      <c r="D184" s="7">
        <v>17.3</v>
      </c>
      <c r="E184" s="8">
        <f t="shared" si="13"/>
        <v>3.2883333333333331</v>
      </c>
      <c r="F184" s="6">
        <v>-41</v>
      </c>
      <c r="G184" s="7">
        <v>6</v>
      </c>
      <c r="H184" s="8">
        <f t="shared" si="14"/>
        <v>-41.1</v>
      </c>
      <c r="I184" s="22" t="s">
        <v>80</v>
      </c>
      <c r="J184" s="7">
        <v>8.5</v>
      </c>
      <c r="K184" s="22" t="s">
        <v>268</v>
      </c>
      <c r="L184" s="23">
        <f t="shared" si="10"/>
        <v>8.3170000000000019</v>
      </c>
      <c r="M184" s="24">
        <f t="shared" si="11"/>
        <v>2.9632866876510278</v>
      </c>
      <c r="N184" s="22" t="str">
        <f t="shared" si="12"/>
        <v>S</v>
      </c>
      <c r="O184" s="5" t="s">
        <v>81</v>
      </c>
    </row>
    <row r="185" spans="1:15" ht="15" customHeight="1">
      <c r="A185" s="5" t="s">
        <v>1403</v>
      </c>
      <c r="B185" s="5" t="s">
        <v>151</v>
      </c>
      <c r="C185" s="6">
        <v>3</v>
      </c>
      <c r="D185" s="7">
        <v>19.7</v>
      </c>
      <c r="E185" s="8">
        <f t="shared" si="13"/>
        <v>3.3283333333333331</v>
      </c>
      <c r="F185" s="6">
        <v>-19</v>
      </c>
      <c r="G185" s="7">
        <v>25</v>
      </c>
      <c r="H185" s="8">
        <f t="shared" si="14"/>
        <v>-19.416666666666668</v>
      </c>
      <c r="I185" s="22" t="s">
        <v>82</v>
      </c>
      <c r="J185" s="7">
        <v>10.4</v>
      </c>
      <c r="K185" s="22" t="s">
        <v>268</v>
      </c>
      <c r="L185" s="23">
        <f t="shared" si="10"/>
        <v>30.000333333333344</v>
      </c>
      <c r="M185" s="24">
        <f t="shared" si="11"/>
        <v>3.0032866876510269</v>
      </c>
      <c r="N185" s="22" t="str">
        <f t="shared" si="12"/>
        <v>S</v>
      </c>
      <c r="O185" s="5" t="s">
        <v>83</v>
      </c>
    </row>
    <row r="186" spans="1:15" ht="15" customHeight="1">
      <c r="A186" s="5" t="s">
        <v>1404</v>
      </c>
      <c r="B186" s="5" t="s">
        <v>86</v>
      </c>
      <c r="C186" s="6">
        <v>3</v>
      </c>
      <c r="D186" s="7">
        <v>22.7</v>
      </c>
      <c r="E186" s="8">
        <f t="shared" si="13"/>
        <v>3.3783333333333334</v>
      </c>
      <c r="F186" s="6">
        <v>-37</v>
      </c>
      <c r="G186" s="7">
        <v>12</v>
      </c>
      <c r="H186" s="8">
        <f t="shared" si="14"/>
        <v>-37.200000000000003</v>
      </c>
      <c r="I186" s="22" t="s">
        <v>87</v>
      </c>
      <c r="J186" s="7">
        <v>8.5</v>
      </c>
      <c r="K186" s="22" t="s">
        <v>153</v>
      </c>
      <c r="L186" s="23">
        <f t="shared" si="10"/>
        <v>12.217000000000002</v>
      </c>
      <c r="M186" s="24">
        <f t="shared" si="11"/>
        <v>3.0532866876510276</v>
      </c>
      <c r="N186" s="22" t="str">
        <f t="shared" si="12"/>
        <v>S</v>
      </c>
      <c r="O186" s="5" t="s">
        <v>88</v>
      </c>
    </row>
    <row r="187" spans="1:15" ht="15" customHeight="1">
      <c r="A187" s="5" t="s">
        <v>1405</v>
      </c>
      <c r="B187" s="5" t="s">
        <v>89</v>
      </c>
      <c r="C187" s="6">
        <v>3</v>
      </c>
      <c r="D187" s="7">
        <v>26.3</v>
      </c>
      <c r="E187" s="8">
        <f t="shared" si="13"/>
        <v>3.4383333333333335</v>
      </c>
      <c r="F187" s="6">
        <v>-21</v>
      </c>
      <c r="G187" s="7">
        <v>20</v>
      </c>
      <c r="H187" s="8">
        <f t="shared" si="14"/>
        <v>-21.333333333333332</v>
      </c>
      <c r="I187" s="22" t="s">
        <v>90</v>
      </c>
      <c r="J187" s="7">
        <v>10.3</v>
      </c>
      <c r="K187" s="22" t="s">
        <v>268</v>
      </c>
      <c r="L187" s="23">
        <f t="shared" si="10"/>
        <v>28.08366666666668</v>
      </c>
      <c r="M187" s="24">
        <f t="shared" si="11"/>
        <v>3.1132866876510263</v>
      </c>
      <c r="N187" s="22" t="str">
        <f t="shared" si="12"/>
        <v>S</v>
      </c>
      <c r="O187" s="5" t="s">
        <v>31</v>
      </c>
    </row>
    <row r="188" spans="1:15" ht="15" customHeight="1">
      <c r="A188" s="5" t="s">
        <v>1406</v>
      </c>
      <c r="B188" s="5" t="s">
        <v>137</v>
      </c>
      <c r="C188" s="6">
        <v>3</v>
      </c>
      <c r="D188" s="7">
        <v>31.6</v>
      </c>
      <c r="E188" s="8">
        <f t="shared" si="13"/>
        <v>3.5266666666666668</v>
      </c>
      <c r="F188" s="6">
        <v>37</v>
      </c>
      <c r="G188" s="7">
        <v>22</v>
      </c>
      <c r="H188" s="8">
        <f t="shared" si="14"/>
        <v>37.366666666666667</v>
      </c>
      <c r="I188" s="22">
        <v>14</v>
      </c>
      <c r="J188" s="7">
        <v>6.7</v>
      </c>
      <c r="K188" s="22" t="s">
        <v>134</v>
      </c>
      <c r="L188" s="23">
        <f t="shared" si="10"/>
        <v>86.783666666666718</v>
      </c>
      <c r="M188" s="24">
        <f t="shared" si="11"/>
        <v>3.201620020984361</v>
      </c>
      <c r="N188" s="22" t="str">
        <f t="shared" si="12"/>
        <v>S</v>
      </c>
      <c r="O188" s="5" t="s">
        <v>35</v>
      </c>
    </row>
    <row r="189" spans="1:15" ht="15" customHeight="1">
      <c r="A189" s="5" t="s">
        <v>1407</v>
      </c>
      <c r="B189" s="5" t="s">
        <v>32</v>
      </c>
      <c r="C189" s="6">
        <v>3</v>
      </c>
      <c r="D189" s="7">
        <v>31.1</v>
      </c>
      <c r="E189" s="8">
        <f t="shared" si="13"/>
        <v>3.5183333333333335</v>
      </c>
      <c r="F189" s="6">
        <v>-33</v>
      </c>
      <c r="G189" s="7">
        <v>38</v>
      </c>
      <c r="H189" s="8">
        <f t="shared" si="14"/>
        <v>-33.633333333333333</v>
      </c>
      <c r="I189" s="22" t="s">
        <v>33</v>
      </c>
      <c r="J189" s="7">
        <v>10.3</v>
      </c>
      <c r="K189" s="22" t="s">
        <v>153</v>
      </c>
      <c r="L189" s="23">
        <f t="shared" si="10"/>
        <v>15.783666666666665</v>
      </c>
      <c r="M189" s="24">
        <f t="shared" si="11"/>
        <v>3.1932866876510282</v>
      </c>
      <c r="N189" s="22" t="str">
        <f t="shared" si="12"/>
        <v>S</v>
      </c>
      <c r="O189" s="5" t="s">
        <v>34</v>
      </c>
    </row>
    <row r="190" spans="1:15" ht="15" customHeight="1">
      <c r="A190" s="5" t="s">
        <v>1408</v>
      </c>
      <c r="B190" s="5" t="s">
        <v>223</v>
      </c>
      <c r="C190" s="6">
        <v>3</v>
      </c>
      <c r="D190" s="7">
        <v>33.299999999999997</v>
      </c>
      <c r="E190" s="8">
        <f t="shared" si="13"/>
        <v>3.5549999999999997</v>
      </c>
      <c r="F190" s="6">
        <v>-25</v>
      </c>
      <c r="G190" s="7">
        <v>51</v>
      </c>
      <c r="H190" s="8">
        <f t="shared" si="14"/>
        <v>-25.85</v>
      </c>
      <c r="I190" s="22" t="s">
        <v>36</v>
      </c>
      <c r="J190" s="7">
        <v>9.6</v>
      </c>
      <c r="K190" s="22" t="s">
        <v>153</v>
      </c>
      <c r="L190" s="23">
        <f t="shared" si="10"/>
        <v>23.567</v>
      </c>
      <c r="M190" s="24">
        <f t="shared" si="11"/>
        <v>3.2299533543176935</v>
      </c>
      <c r="N190" s="22" t="str">
        <f t="shared" si="12"/>
        <v>S</v>
      </c>
      <c r="O190" s="5" t="s">
        <v>37</v>
      </c>
    </row>
    <row r="191" spans="1:15" ht="15" customHeight="1">
      <c r="A191" s="5" t="s">
        <v>1409</v>
      </c>
      <c r="B191" s="5" t="s">
        <v>151</v>
      </c>
      <c r="C191" s="6">
        <v>3</v>
      </c>
      <c r="D191" s="7">
        <v>33.6</v>
      </c>
      <c r="E191" s="8">
        <f t="shared" si="13"/>
        <v>3.56</v>
      </c>
      <c r="F191" s="6">
        <v>-36</v>
      </c>
      <c r="G191" s="7">
        <v>8</v>
      </c>
      <c r="H191" s="8">
        <f t="shared" si="14"/>
        <v>-36.133333333333333</v>
      </c>
      <c r="I191" s="22" t="s">
        <v>114</v>
      </c>
      <c r="J191" s="7">
        <v>9.6</v>
      </c>
      <c r="K191" s="22" t="s">
        <v>153</v>
      </c>
      <c r="L191" s="23">
        <f t="shared" si="10"/>
        <v>13.283666666666671</v>
      </c>
      <c r="M191" s="24">
        <f t="shared" si="11"/>
        <v>3.234953354317696</v>
      </c>
      <c r="N191" s="22" t="str">
        <f t="shared" si="12"/>
        <v>S</v>
      </c>
      <c r="O191" s="5" t="s">
        <v>115</v>
      </c>
    </row>
    <row r="192" spans="1:15" ht="15" customHeight="1">
      <c r="A192" s="5" t="s">
        <v>1410</v>
      </c>
      <c r="B192" s="5" t="s">
        <v>116</v>
      </c>
      <c r="C192" s="6">
        <v>3</v>
      </c>
      <c r="D192" s="7">
        <v>36.4</v>
      </c>
      <c r="E192" s="8">
        <f t="shared" si="13"/>
        <v>3.6066666666666665</v>
      </c>
      <c r="F192" s="6">
        <v>-34</v>
      </c>
      <c r="G192" s="7">
        <v>59</v>
      </c>
      <c r="H192" s="8">
        <f t="shared" si="14"/>
        <v>-34.983333333333334</v>
      </c>
      <c r="I192" s="22" t="s">
        <v>117</v>
      </c>
      <c r="J192" s="7">
        <v>9.9</v>
      </c>
      <c r="K192" s="22" t="s">
        <v>153</v>
      </c>
      <c r="L192" s="23">
        <f t="shared" si="10"/>
        <v>14.433666666666669</v>
      </c>
      <c r="M192" s="24">
        <f t="shared" si="11"/>
        <v>3.2816200209843593</v>
      </c>
      <c r="N192" s="22" t="str">
        <f t="shared" si="12"/>
        <v>S</v>
      </c>
      <c r="O192" s="5" t="s">
        <v>118</v>
      </c>
    </row>
    <row r="193" spans="1:15" ht="15" customHeight="1">
      <c r="A193" s="5" t="s">
        <v>1411</v>
      </c>
      <c r="B193" s="5" t="s">
        <v>119</v>
      </c>
      <c r="C193" s="6">
        <v>3</v>
      </c>
      <c r="D193" s="7">
        <v>38.5</v>
      </c>
      <c r="E193" s="8">
        <f t="shared" si="13"/>
        <v>3.6416666666666666</v>
      </c>
      <c r="F193" s="6">
        <v>-23</v>
      </c>
      <c r="G193" s="7">
        <v>2</v>
      </c>
      <c r="H193" s="8">
        <f t="shared" si="14"/>
        <v>-23.033333333333335</v>
      </c>
      <c r="I193" s="22" t="s">
        <v>120</v>
      </c>
      <c r="J193" s="7">
        <v>9.6</v>
      </c>
      <c r="K193" s="22" t="s">
        <v>268</v>
      </c>
      <c r="L193" s="23">
        <f t="shared" si="10"/>
        <v>26.38366666666667</v>
      </c>
      <c r="M193" s="24">
        <f t="shared" si="11"/>
        <v>3.3166200209843595</v>
      </c>
      <c r="N193" s="22" t="str">
        <f t="shared" si="12"/>
        <v>S</v>
      </c>
      <c r="O193" s="5" t="s">
        <v>121</v>
      </c>
    </row>
    <row r="194" spans="1:15" ht="15" customHeight="1">
      <c r="A194" s="5" t="s">
        <v>1412</v>
      </c>
      <c r="B194" s="5" t="s">
        <v>219</v>
      </c>
      <c r="C194" s="6">
        <v>3</v>
      </c>
      <c r="D194" s="7">
        <v>38.9</v>
      </c>
      <c r="E194" s="8">
        <f t="shared" si="13"/>
        <v>3.6483333333333334</v>
      </c>
      <c r="F194" s="6">
        <v>-26</v>
      </c>
      <c r="G194" s="7">
        <v>20</v>
      </c>
      <c r="H194" s="8">
        <f t="shared" si="14"/>
        <v>-26.333333333333332</v>
      </c>
      <c r="I194" s="22" t="s">
        <v>125</v>
      </c>
      <c r="J194" s="7">
        <v>9.6999999999999993</v>
      </c>
      <c r="K194" s="22" t="s">
        <v>153</v>
      </c>
      <c r="L194" s="23">
        <f t="shared" si="10"/>
        <v>23.083666666666669</v>
      </c>
      <c r="M194" s="24">
        <f t="shared" si="11"/>
        <v>3.3232866876510272</v>
      </c>
      <c r="N194" s="22" t="str">
        <f t="shared" si="12"/>
        <v>S</v>
      </c>
      <c r="O194" s="5" t="s">
        <v>210</v>
      </c>
    </row>
    <row r="195" spans="1:15" ht="15" customHeight="1">
      <c r="A195" s="5" t="s">
        <v>1413</v>
      </c>
      <c r="B195" s="5" t="s">
        <v>122</v>
      </c>
      <c r="C195" s="6">
        <v>3</v>
      </c>
      <c r="D195" s="7">
        <v>38.5</v>
      </c>
      <c r="E195" s="8">
        <f t="shared" si="13"/>
        <v>3.6416666666666666</v>
      </c>
      <c r="F195" s="6">
        <v>-35</v>
      </c>
      <c r="G195" s="7">
        <v>27</v>
      </c>
      <c r="H195" s="8">
        <f t="shared" si="14"/>
        <v>-35.450000000000003</v>
      </c>
      <c r="I195" s="22" t="s">
        <v>123</v>
      </c>
      <c r="J195" s="7">
        <v>9.6</v>
      </c>
      <c r="K195" s="22" t="s">
        <v>153</v>
      </c>
      <c r="L195" s="23">
        <f t="shared" si="10"/>
        <v>13.967000000000006</v>
      </c>
      <c r="M195" s="24">
        <f t="shared" si="11"/>
        <v>3.3166200209843595</v>
      </c>
      <c r="N195" s="22" t="str">
        <f t="shared" si="12"/>
        <v>S</v>
      </c>
      <c r="O195" s="5" t="s">
        <v>124</v>
      </c>
    </row>
    <row r="196" spans="1:15" ht="15" customHeight="1">
      <c r="A196" s="5" t="s">
        <v>1414</v>
      </c>
      <c r="B196" s="5" t="s">
        <v>211</v>
      </c>
      <c r="C196" s="6">
        <v>3</v>
      </c>
      <c r="D196" s="7">
        <v>46.1</v>
      </c>
      <c r="E196" s="8">
        <f t="shared" si="13"/>
        <v>3.7683333333333335</v>
      </c>
      <c r="F196" s="6">
        <v>23</v>
      </c>
      <c r="G196" s="7">
        <v>47</v>
      </c>
      <c r="H196" s="8">
        <f t="shared" si="14"/>
        <v>23.783333333333335</v>
      </c>
      <c r="I196" s="22" t="s">
        <v>162</v>
      </c>
      <c r="K196" s="22" t="s">
        <v>163</v>
      </c>
      <c r="L196" s="23">
        <f t="shared" si="10"/>
        <v>73.200333333333347</v>
      </c>
      <c r="M196" s="24">
        <f t="shared" si="11"/>
        <v>3.4432866876510282</v>
      </c>
      <c r="N196" s="22" t="str">
        <f t="shared" si="12"/>
        <v>S</v>
      </c>
      <c r="O196" s="5" t="s">
        <v>257</v>
      </c>
    </row>
    <row r="197" spans="1:15" ht="15" customHeight="1">
      <c r="A197" s="5" t="s">
        <v>1415</v>
      </c>
      <c r="B197" s="5" t="s">
        <v>259</v>
      </c>
      <c r="C197" s="6">
        <v>4</v>
      </c>
      <c r="D197" s="7">
        <v>3.4</v>
      </c>
      <c r="E197" s="8">
        <f t="shared" si="13"/>
        <v>4.0566666666666666</v>
      </c>
      <c r="F197" s="6">
        <v>51</v>
      </c>
      <c r="G197" s="7">
        <v>19</v>
      </c>
      <c r="H197" s="8">
        <f t="shared" si="14"/>
        <v>51.31666666666667</v>
      </c>
      <c r="I197" s="22" t="s">
        <v>262</v>
      </c>
      <c r="K197" s="22" t="s">
        <v>134</v>
      </c>
      <c r="L197" s="23">
        <f t="shared" si="10"/>
        <v>79.266333333333336</v>
      </c>
      <c r="M197" s="24">
        <f t="shared" si="11"/>
        <v>3.7316200209843622</v>
      </c>
      <c r="N197" s="22" t="str">
        <f t="shared" si="12"/>
        <v>N</v>
      </c>
      <c r="O197" s="5" t="s">
        <v>263</v>
      </c>
    </row>
    <row r="198" spans="1:15" ht="15" customHeight="1">
      <c r="A198" s="5" t="s">
        <v>1416</v>
      </c>
      <c r="B198" s="5" t="s">
        <v>259</v>
      </c>
      <c r="C198" s="6">
        <v>4</v>
      </c>
      <c r="D198" s="7">
        <v>0.7</v>
      </c>
      <c r="E198" s="8">
        <f t="shared" si="13"/>
        <v>4.0116666666666667</v>
      </c>
      <c r="F198" s="6">
        <v>36</v>
      </c>
      <c r="G198" s="7">
        <v>37</v>
      </c>
      <c r="H198" s="8">
        <f t="shared" si="14"/>
        <v>36.616666666666667</v>
      </c>
      <c r="I198" s="22" t="s">
        <v>260</v>
      </c>
      <c r="K198" s="22" t="s">
        <v>134</v>
      </c>
      <c r="L198" s="23">
        <f t="shared" si="10"/>
        <v>86.033666666666676</v>
      </c>
      <c r="M198" s="24">
        <f t="shared" si="11"/>
        <v>3.6866200209843605</v>
      </c>
      <c r="N198" s="22" t="str">
        <f t="shared" si="12"/>
        <v>S</v>
      </c>
      <c r="O198" s="5" t="s">
        <v>261</v>
      </c>
    </row>
    <row r="199" spans="1:15" ht="15" customHeight="1">
      <c r="A199" s="5" t="s">
        <v>1417</v>
      </c>
      <c r="B199" s="5" t="s">
        <v>223</v>
      </c>
      <c r="C199" s="6">
        <v>4</v>
      </c>
      <c r="D199" s="7">
        <v>7</v>
      </c>
      <c r="E199" s="8">
        <f t="shared" si="13"/>
        <v>4.1166666666666663</v>
      </c>
      <c r="F199" s="6">
        <v>60</v>
      </c>
      <c r="G199" s="7">
        <v>55</v>
      </c>
      <c r="H199" s="8">
        <f t="shared" si="14"/>
        <v>60.916666666666664</v>
      </c>
      <c r="I199" s="22" t="s">
        <v>264</v>
      </c>
      <c r="J199" s="7">
        <v>11.9</v>
      </c>
      <c r="K199" s="22" t="s">
        <v>78</v>
      </c>
      <c r="L199" s="23">
        <f t="shared" si="10"/>
        <v>69.666333333333355</v>
      </c>
      <c r="M199" s="24">
        <f t="shared" si="11"/>
        <v>3.7916200209843609</v>
      </c>
      <c r="N199" s="22" t="str">
        <f t="shared" si="12"/>
        <v>N</v>
      </c>
      <c r="O199" s="5" t="s">
        <v>348</v>
      </c>
    </row>
    <row r="200" spans="1:15" ht="15" customHeight="1">
      <c r="A200" s="5" t="s">
        <v>1418</v>
      </c>
      <c r="B200" s="5" t="s">
        <v>137</v>
      </c>
      <c r="C200" s="6">
        <v>4</v>
      </c>
      <c r="D200" s="7">
        <v>7.8</v>
      </c>
      <c r="E200" s="8">
        <f t="shared" si="13"/>
        <v>4.13</v>
      </c>
      <c r="F200" s="6">
        <v>62</v>
      </c>
      <c r="G200" s="7">
        <v>20</v>
      </c>
      <c r="H200" s="8">
        <f t="shared" si="14"/>
        <v>62.333333333333336</v>
      </c>
      <c r="I200" s="22">
        <v>8</v>
      </c>
      <c r="J200" s="7">
        <v>5.7</v>
      </c>
      <c r="K200" s="22" t="s">
        <v>78</v>
      </c>
      <c r="L200" s="23">
        <f t="shared" si="10"/>
        <v>68.249666666666684</v>
      </c>
      <c r="M200" s="24">
        <f t="shared" si="11"/>
        <v>3.8049533543176928</v>
      </c>
      <c r="N200" s="22" t="str">
        <f t="shared" si="12"/>
        <v>N</v>
      </c>
      <c r="O200" s="5" t="s">
        <v>349</v>
      </c>
    </row>
    <row r="201" spans="1:15" ht="15" customHeight="1">
      <c r="A201" s="5" t="s">
        <v>1419</v>
      </c>
      <c r="B201" s="5" t="s">
        <v>137</v>
      </c>
      <c r="C201" s="6">
        <v>4</v>
      </c>
      <c r="D201" s="7">
        <v>9.9</v>
      </c>
      <c r="E201" s="8">
        <f t="shared" si="13"/>
        <v>4.165</v>
      </c>
      <c r="F201" s="6">
        <v>49</v>
      </c>
      <c r="G201" s="7">
        <v>31</v>
      </c>
      <c r="H201" s="8">
        <f t="shared" si="14"/>
        <v>49.516666666666666</v>
      </c>
      <c r="I201" s="22">
        <v>9</v>
      </c>
      <c r="J201" s="7">
        <v>8.4</v>
      </c>
      <c r="K201" s="22" t="s">
        <v>134</v>
      </c>
      <c r="L201" s="23">
        <f t="shared" si="10"/>
        <v>81.066333333333347</v>
      </c>
      <c r="M201" s="24">
        <f t="shared" si="11"/>
        <v>3.8399533543176929</v>
      </c>
      <c r="N201" s="22" t="str">
        <f t="shared" si="12"/>
        <v>N</v>
      </c>
      <c r="O201" s="5" t="s">
        <v>352</v>
      </c>
    </row>
    <row r="202" spans="1:15" ht="15" customHeight="1">
      <c r="A202" s="5" t="s">
        <v>1420</v>
      </c>
      <c r="B202" s="5" t="s">
        <v>223</v>
      </c>
      <c r="C202" s="6">
        <v>4</v>
      </c>
      <c r="D202" s="7">
        <v>9.3000000000000007</v>
      </c>
      <c r="E202" s="8">
        <f t="shared" si="13"/>
        <v>4.1550000000000002</v>
      </c>
      <c r="F202" s="6">
        <v>30</v>
      </c>
      <c r="G202" s="7">
        <v>47</v>
      </c>
      <c r="H202" s="8">
        <f t="shared" si="14"/>
        <v>30.783333333333335</v>
      </c>
      <c r="I202" s="22" t="s">
        <v>350</v>
      </c>
      <c r="J202" s="7">
        <v>10.9</v>
      </c>
      <c r="K202" s="22" t="s">
        <v>163</v>
      </c>
      <c r="L202" s="23">
        <f t="shared" si="10"/>
        <v>80.200333333333347</v>
      </c>
      <c r="M202" s="24">
        <f t="shared" si="11"/>
        <v>3.8299533543176949</v>
      </c>
      <c r="N202" s="22" t="str">
        <f t="shared" si="12"/>
        <v>S</v>
      </c>
      <c r="O202" s="5" t="s">
        <v>351</v>
      </c>
    </row>
    <row r="203" spans="1:15" ht="15" customHeight="1">
      <c r="A203" s="5" t="s">
        <v>1421</v>
      </c>
      <c r="B203" s="5" t="s">
        <v>137</v>
      </c>
      <c r="C203" s="6">
        <v>4</v>
      </c>
      <c r="D203" s="7">
        <v>15.3</v>
      </c>
      <c r="E203" s="8">
        <f t="shared" si="13"/>
        <v>4.2549999999999999</v>
      </c>
      <c r="F203" s="6">
        <v>51</v>
      </c>
      <c r="G203" s="7">
        <v>13</v>
      </c>
      <c r="H203" s="8">
        <f t="shared" si="14"/>
        <v>51.216666666666669</v>
      </c>
      <c r="I203" s="22">
        <v>24</v>
      </c>
      <c r="J203" s="7">
        <v>6.4</v>
      </c>
      <c r="K203" s="22" t="s">
        <v>134</v>
      </c>
      <c r="L203" s="23">
        <f t="shared" si="10"/>
        <v>79.366333333333316</v>
      </c>
      <c r="M203" s="24">
        <f t="shared" si="11"/>
        <v>3.9299533543176928</v>
      </c>
      <c r="N203" s="22" t="str">
        <f t="shared" si="12"/>
        <v>N</v>
      </c>
      <c r="O203" s="5" t="s">
        <v>182</v>
      </c>
    </row>
    <row r="204" spans="1:15" ht="15" customHeight="1">
      <c r="A204" s="5" t="s">
        <v>1422</v>
      </c>
      <c r="B204" s="5" t="s">
        <v>145</v>
      </c>
      <c r="C204" s="6">
        <v>4</v>
      </c>
      <c r="D204" s="7">
        <v>12.1</v>
      </c>
      <c r="E204" s="8">
        <f t="shared" si="13"/>
        <v>4.2016666666666662</v>
      </c>
      <c r="F204" s="6">
        <v>-32</v>
      </c>
      <c r="G204" s="7">
        <v>52</v>
      </c>
      <c r="H204" s="8">
        <f t="shared" si="14"/>
        <v>-32.866666666666667</v>
      </c>
      <c r="I204" s="22" t="s">
        <v>353</v>
      </c>
      <c r="J204" s="7">
        <v>9.9</v>
      </c>
      <c r="K204" s="22" t="s">
        <v>268</v>
      </c>
      <c r="L204" s="23">
        <f t="shared" si="10"/>
        <v>16.550333333333338</v>
      </c>
      <c r="M204" s="24">
        <f t="shared" si="11"/>
        <v>3.8766200209843618</v>
      </c>
      <c r="N204" s="22" t="str">
        <f t="shared" si="12"/>
        <v>S</v>
      </c>
      <c r="O204" s="5" t="s">
        <v>354</v>
      </c>
    </row>
    <row r="205" spans="1:15" ht="15" customHeight="1">
      <c r="A205" s="5" t="s">
        <v>1423</v>
      </c>
      <c r="B205" s="5" t="s">
        <v>223</v>
      </c>
      <c r="C205" s="6">
        <v>4</v>
      </c>
      <c r="D205" s="7">
        <v>14.3</v>
      </c>
      <c r="E205" s="8">
        <f t="shared" si="13"/>
        <v>4.2383333333333333</v>
      </c>
      <c r="F205" s="6">
        <v>-12</v>
      </c>
      <c r="G205" s="7">
        <v>44</v>
      </c>
      <c r="H205" s="8">
        <f t="shared" si="14"/>
        <v>-12.733333333333333</v>
      </c>
      <c r="I205" s="22" t="s">
        <v>355</v>
      </c>
      <c r="J205" s="7">
        <v>9.4</v>
      </c>
      <c r="K205" s="22" t="s">
        <v>268</v>
      </c>
      <c r="L205" s="23">
        <f t="shared" ref="L205:L268" si="15">(180/PI())*ASIN(SIN(Lat*PI()/180)*SIN(Dec*PI()/180)+COS(Lat*PI()/180)*COS(Dec*PI()/180))</f>
        <v>36.683666666666682</v>
      </c>
      <c r="M205" s="24">
        <f t="shared" ref="M205:M268" si="16">IF(Lon/15+RA-GTZ+Tof&lt;0,Lon/15+RA-GTZ+Tof+24,IF(Lon/15+RA-GTZ+Tof&gt;24,Lon/15+RA-GTZ+Tof-24,Lon/15+RA-GTZ+Tof))</f>
        <v>3.9132866876510271</v>
      </c>
      <c r="N205" s="22" t="str">
        <f t="shared" ref="N205:N268" si="17">IF(ACOS(ROUND((SIN(Dec*PI()/180)-SIN(Lat*PI()/180)*SIN(Amt*PI()/180))/(COS(Lat*PI()/180)*COS(Amt*PI()/180)),3))&lt;PI()/2,"N","S")</f>
        <v>S</v>
      </c>
      <c r="O205" s="5" t="s">
        <v>273</v>
      </c>
    </row>
    <row r="206" spans="1:15" ht="15" customHeight="1">
      <c r="A206" s="5" t="s">
        <v>1424</v>
      </c>
      <c r="B206" s="5" t="s">
        <v>137</v>
      </c>
      <c r="C206" s="6">
        <v>4</v>
      </c>
      <c r="D206" s="7">
        <v>20.9</v>
      </c>
      <c r="E206" s="8">
        <f t="shared" ref="E206:E269" si="18">C206+D206/60</f>
        <v>4.3483333333333336</v>
      </c>
      <c r="F206" s="6">
        <v>50</v>
      </c>
      <c r="G206" s="7">
        <v>15</v>
      </c>
      <c r="H206" s="8">
        <f t="shared" ref="H206:H269" si="19">IF(F206&lt;0,F206-G206/60,F206+G206/60)</f>
        <v>50.25</v>
      </c>
      <c r="I206" s="22">
        <v>18</v>
      </c>
      <c r="J206" s="7">
        <v>6.2</v>
      </c>
      <c r="K206" s="22" t="s">
        <v>134</v>
      </c>
      <c r="L206" s="23">
        <f t="shared" si="15"/>
        <v>80.333000000000027</v>
      </c>
      <c r="M206" s="24">
        <f t="shared" si="16"/>
        <v>4.0232866876510265</v>
      </c>
      <c r="N206" s="22" t="str">
        <f t="shared" si="17"/>
        <v>N</v>
      </c>
      <c r="O206" s="5" t="s">
        <v>186</v>
      </c>
    </row>
    <row r="207" spans="1:15" ht="15" customHeight="1">
      <c r="A207" s="5" t="s">
        <v>1425</v>
      </c>
      <c r="B207" s="5" t="s">
        <v>43</v>
      </c>
      <c r="C207" s="6">
        <v>4</v>
      </c>
      <c r="D207" s="7">
        <v>20</v>
      </c>
      <c r="E207" s="8">
        <f t="shared" si="18"/>
        <v>4.333333333333333</v>
      </c>
      <c r="F207" s="6">
        <v>-54</v>
      </c>
      <c r="G207" s="7">
        <v>56</v>
      </c>
      <c r="H207" s="8">
        <f t="shared" si="19"/>
        <v>-54.93333333333333</v>
      </c>
      <c r="I207" s="22" t="s">
        <v>183</v>
      </c>
      <c r="J207" s="7">
        <v>9.6999999999999993</v>
      </c>
      <c r="K207" s="22" t="s">
        <v>184</v>
      </c>
      <c r="L207" s="23">
        <f t="shared" si="15"/>
        <v>-5.5163333333333293</v>
      </c>
      <c r="M207" s="24">
        <f t="shared" si="16"/>
        <v>4.0082866876510259</v>
      </c>
      <c r="N207" s="22" t="str">
        <f t="shared" si="17"/>
        <v>S</v>
      </c>
      <c r="O207" s="5" t="s">
        <v>185</v>
      </c>
    </row>
    <row r="208" spans="1:15" ht="15" customHeight="1">
      <c r="A208" s="5" t="s">
        <v>1426</v>
      </c>
      <c r="B208" s="5" t="s">
        <v>187</v>
      </c>
      <c r="C208" s="6">
        <v>4</v>
      </c>
      <c r="D208" s="7">
        <v>30.8</v>
      </c>
      <c r="E208" s="8">
        <f t="shared" si="18"/>
        <v>4.5133333333333336</v>
      </c>
      <c r="F208" s="6">
        <v>64</v>
      </c>
      <c r="G208" s="7">
        <v>51</v>
      </c>
      <c r="H208" s="8">
        <f t="shared" si="19"/>
        <v>64.849999999999994</v>
      </c>
      <c r="I208" s="22" t="s">
        <v>188</v>
      </c>
      <c r="J208" s="7">
        <v>11</v>
      </c>
      <c r="K208" s="22" t="s">
        <v>78</v>
      </c>
      <c r="L208" s="23">
        <f t="shared" si="15"/>
        <v>65.733000000000004</v>
      </c>
      <c r="M208" s="24">
        <f t="shared" si="16"/>
        <v>4.1882866876510292</v>
      </c>
      <c r="N208" s="22" t="str">
        <f t="shared" si="17"/>
        <v>N</v>
      </c>
      <c r="O208" s="5" t="s">
        <v>189</v>
      </c>
    </row>
    <row r="209" spans="1:15" ht="15" customHeight="1">
      <c r="A209" s="5" t="s">
        <v>1427</v>
      </c>
      <c r="B209" s="5" t="s">
        <v>137</v>
      </c>
      <c r="C209" s="6">
        <v>4</v>
      </c>
      <c r="D209" s="7">
        <v>46</v>
      </c>
      <c r="E209" s="8">
        <f t="shared" si="18"/>
        <v>4.7666666666666666</v>
      </c>
      <c r="F209" s="6">
        <v>19</v>
      </c>
      <c r="G209" s="7">
        <v>4</v>
      </c>
      <c r="H209" s="8">
        <f t="shared" si="19"/>
        <v>19.066666666666666</v>
      </c>
      <c r="I209" s="22">
        <v>45</v>
      </c>
      <c r="J209" s="7">
        <v>6.4</v>
      </c>
      <c r="K209" s="22" t="s">
        <v>163</v>
      </c>
      <c r="L209" s="23">
        <f t="shared" si="15"/>
        <v>68.483666666666679</v>
      </c>
      <c r="M209" s="24">
        <f t="shared" si="16"/>
        <v>4.4416200209843595</v>
      </c>
      <c r="N209" s="22" t="str">
        <f t="shared" si="17"/>
        <v>S</v>
      </c>
      <c r="O209" s="5" t="s">
        <v>1</v>
      </c>
    </row>
    <row r="210" spans="1:15" ht="15" customHeight="1">
      <c r="A210" s="5" t="s">
        <v>1428</v>
      </c>
      <c r="B210" s="5" t="s">
        <v>137</v>
      </c>
      <c r="C210" s="6">
        <v>4</v>
      </c>
      <c r="D210" s="7">
        <v>51.1</v>
      </c>
      <c r="E210" s="8">
        <f t="shared" si="18"/>
        <v>4.8516666666666666</v>
      </c>
      <c r="F210" s="6">
        <v>43</v>
      </c>
      <c r="G210" s="7">
        <v>41</v>
      </c>
      <c r="H210" s="8">
        <f t="shared" si="19"/>
        <v>43.68333333333333</v>
      </c>
      <c r="I210" s="22">
        <v>18</v>
      </c>
      <c r="J210" s="7">
        <v>7.6</v>
      </c>
      <c r="K210" s="22" t="s">
        <v>2</v>
      </c>
      <c r="L210" s="23">
        <f t="shared" si="15"/>
        <v>86.899666666666704</v>
      </c>
      <c r="M210" s="24">
        <f t="shared" si="16"/>
        <v>4.5266200209843603</v>
      </c>
      <c r="N210" s="22" t="str">
        <f t="shared" si="17"/>
        <v>N</v>
      </c>
      <c r="O210" s="5" t="s">
        <v>3</v>
      </c>
    </row>
    <row r="211" spans="1:15" ht="15" customHeight="1">
      <c r="A211" s="5" t="s">
        <v>1429</v>
      </c>
      <c r="B211" s="5" t="s">
        <v>151</v>
      </c>
      <c r="C211" s="6">
        <v>4</v>
      </c>
      <c r="D211" s="7">
        <v>45.7</v>
      </c>
      <c r="E211" s="8">
        <f t="shared" si="18"/>
        <v>4.7616666666666667</v>
      </c>
      <c r="F211" s="6">
        <v>-59</v>
      </c>
      <c r="G211" s="7">
        <v>15</v>
      </c>
      <c r="H211" s="8">
        <f t="shared" si="19"/>
        <v>-59.25</v>
      </c>
      <c r="I211" s="22" t="s">
        <v>279</v>
      </c>
      <c r="J211" s="7">
        <v>9.6999999999999993</v>
      </c>
      <c r="K211" s="22" t="s">
        <v>184</v>
      </c>
      <c r="L211" s="23">
        <f t="shared" si="15"/>
        <v>-9.8330000000000002</v>
      </c>
      <c r="M211" s="24">
        <f t="shared" si="16"/>
        <v>4.4366200209843605</v>
      </c>
      <c r="N211" s="22" t="str">
        <f t="shared" si="17"/>
        <v>S</v>
      </c>
      <c r="O211" s="5" t="s">
        <v>280</v>
      </c>
    </row>
    <row r="212" spans="1:15" ht="15" customHeight="1">
      <c r="A212" s="5" t="s">
        <v>1430</v>
      </c>
      <c r="B212" s="5" t="s">
        <v>137</v>
      </c>
      <c r="C212" s="6">
        <v>5</v>
      </c>
      <c r="D212" s="7">
        <v>3.6</v>
      </c>
      <c r="E212" s="8">
        <f t="shared" si="18"/>
        <v>5.0599999999999996</v>
      </c>
      <c r="F212" s="6">
        <v>23</v>
      </c>
      <c r="G212" s="7">
        <v>49</v>
      </c>
      <c r="H212" s="8">
        <f t="shared" si="19"/>
        <v>23.816666666666666</v>
      </c>
      <c r="I212" s="22">
        <v>42</v>
      </c>
      <c r="K212" s="22" t="s">
        <v>163</v>
      </c>
      <c r="L212" s="23">
        <f t="shared" si="15"/>
        <v>73.233666666666693</v>
      </c>
      <c r="M212" s="24">
        <f t="shared" si="16"/>
        <v>4.7349533543176925</v>
      </c>
      <c r="N212" s="22" t="str">
        <f t="shared" si="17"/>
        <v>S</v>
      </c>
      <c r="O212" s="5" t="s">
        <v>68</v>
      </c>
    </row>
    <row r="213" spans="1:15" ht="15" customHeight="1">
      <c r="A213" s="5" t="s">
        <v>1431</v>
      </c>
      <c r="B213" s="5" t="s">
        <v>137</v>
      </c>
      <c r="C213" s="6">
        <v>5</v>
      </c>
      <c r="D213" s="7">
        <v>8.1</v>
      </c>
      <c r="E213" s="8">
        <f t="shared" si="18"/>
        <v>5.1349999999999998</v>
      </c>
      <c r="F213" s="6">
        <v>37</v>
      </c>
      <c r="G213" s="7">
        <v>1</v>
      </c>
      <c r="H213" s="8">
        <f t="shared" si="19"/>
        <v>37.016666666666666</v>
      </c>
      <c r="I213" s="22">
        <v>7</v>
      </c>
      <c r="J213" s="7">
        <v>7.7</v>
      </c>
      <c r="K213" s="22" t="s">
        <v>2</v>
      </c>
      <c r="L213" s="23">
        <f t="shared" si="15"/>
        <v>86.43366666666671</v>
      </c>
      <c r="M213" s="24">
        <f t="shared" si="16"/>
        <v>4.8099533543176953</v>
      </c>
      <c r="N213" s="22" t="str">
        <f t="shared" si="17"/>
        <v>S</v>
      </c>
      <c r="O213" s="5" t="s">
        <v>77</v>
      </c>
    </row>
    <row r="214" spans="1:15" ht="15" customHeight="1">
      <c r="A214" s="5" t="s">
        <v>1432</v>
      </c>
      <c r="B214" s="5" t="s">
        <v>211</v>
      </c>
      <c r="C214" s="6">
        <v>5</v>
      </c>
      <c r="D214" s="7">
        <v>6.9</v>
      </c>
      <c r="E214" s="8">
        <f t="shared" si="18"/>
        <v>5.1150000000000002</v>
      </c>
      <c r="F214" s="6">
        <v>-3</v>
      </c>
      <c r="G214" s="7">
        <v>21</v>
      </c>
      <c r="H214" s="8">
        <f t="shared" si="19"/>
        <v>-3.35</v>
      </c>
      <c r="I214" s="22" t="s">
        <v>72</v>
      </c>
      <c r="K214" s="22" t="s">
        <v>73</v>
      </c>
      <c r="L214" s="23">
        <f t="shared" si="15"/>
        <v>46.067</v>
      </c>
      <c r="M214" s="24">
        <f t="shared" si="16"/>
        <v>4.7899533543176958</v>
      </c>
      <c r="N214" s="22" t="str">
        <f t="shared" si="17"/>
        <v>S</v>
      </c>
      <c r="O214" s="5" t="s">
        <v>74</v>
      </c>
    </row>
    <row r="215" spans="1:15" ht="15" customHeight="1">
      <c r="A215" s="5" t="s">
        <v>1433</v>
      </c>
      <c r="B215" s="5" t="s">
        <v>43</v>
      </c>
      <c r="C215" s="6">
        <v>5</v>
      </c>
      <c r="D215" s="7">
        <v>5.3</v>
      </c>
      <c r="E215" s="8">
        <f t="shared" si="18"/>
        <v>5.0883333333333329</v>
      </c>
      <c r="F215" s="6">
        <v>-37</v>
      </c>
      <c r="G215" s="7">
        <v>59</v>
      </c>
      <c r="H215" s="8">
        <f t="shared" si="19"/>
        <v>-37.983333333333334</v>
      </c>
      <c r="I215" s="22" t="s">
        <v>69</v>
      </c>
      <c r="J215" s="7">
        <v>10.199999999999999</v>
      </c>
      <c r="K215" s="22" t="s">
        <v>70</v>
      </c>
      <c r="L215" s="23">
        <f t="shared" si="15"/>
        <v>11.433666666666669</v>
      </c>
      <c r="M215" s="24">
        <f t="shared" si="16"/>
        <v>4.7632866876510285</v>
      </c>
      <c r="N215" s="22" t="str">
        <f t="shared" si="17"/>
        <v>S</v>
      </c>
      <c r="O215" s="5" t="s">
        <v>71</v>
      </c>
    </row>
    <row r="216" spans="1:15" ht="15" customHeight="1">
      <c r="A216" s="5" t="s">
        <v>1434</v>
      </c>
      <c r="B216" s="5" t="s">
        <v>137</v>
      </c>
      <c r="C216" s="6">
        <v>5</v>
      </c>
      <c r="D216" s="7">
        <v>10.8</v>
      </c>
      <c r="E216" s="8">
        <f t="shared" si="18"/>
        <v>5.18</v>
      </c>
      <c r="F216" s="6">
        <v>16</v>
      </c>
      <c r="G216" s="7">
        <v>31</v>
      </c>
      <c r="H216" s="8">
        <f t="shared" si="19"/>
        <v>16.516666666666666</v>
      </c>
      <c r="I216" s="22">
        <v>17</v>
      </c>
      <c r="J216" s="7">
        <v>7</v>
      </c>
      <c r="K216" s="22" t="s">
        <v>163</v>
      </c>
      <c r="L216" s="23">
        <f t="shared" si="15"/>
        <v>65.933666666666682</v>
      </c>
      <c r="M216" s="24">
        <f t="shared" si="16"/>
        <v>4.8549533543176935</v>
      </c>
      <c r="N216" s="22" t="str">
        <f t="shared" si="17"/>
        <v>S</v>
      </c>
      <c r="O216" s="5" t="s">
        <v>174</v>
      </c>
    </row>
    <row r="217" spans="1:15" ht="15" customHeight="1">
      <c r="A217" s="5" t="s">
        <v>1435</v>
      </c>
      <c r="B217" s="5" t="s">
        <v>155</v>
      </c>
      <c r="C217" s="6">
        <v>5</v>
      </c>
      <c r="D217" s="7">
        <v>7.7</v>
      </c>
      <c r="E217" s="8">
        <f t="shared" si="18"/>
        <v>5.128333333333333</v>
      </c>
      <c r="F217" s="6">
        <v>-37</v>
      </c>
      <c r="G217" s="7">
        <v>31</v>
      </c>
      <c r="H217" s="8">
        <f t="shared" si="19"/>
        <v>-37.516666666666666</v>
      </c>
      <c r="I217" s="22" t="s">
        <v>75</v>
      </c>
      <c r="J217" s="7">
        <v>9.9</v>
      </c>
      <c r="K217" s="22" t="s">
        <v>70</v>
      </c>
      <c r="L217" s="23">
        <f t="shared" si="15"/>
        <v>11.900333333333338</v>
      </c>
      <c r="M217" s="24">
        <f t="shared" si="16"/>
        <v>4.8032866876510276</v>
      </c>
      <c r="N217" s="22" t="str">
        <f t="shared" si="17"/>
        <v>S</v>
      </c>
      <c r="O217" s="5" t="s">
        <v>76</v>
      </c>
    </row>
    <row r="218" spans="1:15" ht="15" customHeight="1">
      <c r="A218" s="5" t="s">
        <v>1436</v>
      </c>
      <c r="B218" s="5" t="s">
        <v>137</v>
      </c>
      <c r="C218" s="6">
        <v>5</v>
      </c>
      <c r="D218" s="7">
        <v>12.4</v>
      </c>
      <c r="E218" s="8">
        <f t="shared" si="18"/>
        <v>5.206666666666667</v>
      </c>
      <c r="F218" s="6">
        <v>16</v>
      </c>
      <c r="G218" s="7">
        <v>41</v>
      </c>
      <c r="H218" s="8">
        <f t="shared" si="19"/>
        <v>16.683333333333334</v>
      </c>
      <c r="I218" s="22">
        <v>16</v>
      </c>
      <c r="J218" s="7">
        <v>7.7</v>
      </c>
      <c r="K218" s="22" t="s">
        <v>163</v>
      </c>
      <c r="L218" s="23">
        <f t="shared" si="15"/>
        <v>66.100333333333325</v>
      </c>
      <c r="M218" s="24">
        <f t="shared" si="16"/>
        <v>4.8816200209843608</v>
      </c>
      <c r="N218" s="22" t="str">
        <f t="shared" si="17"/>
        <v>S</v>
      </c>
      <c r="O218" s="5" t="s">
        <v>175</v>
      </c>
    </row>
    <row r="219" spans="1:15" ht="15" customHeight="1">
      <c r="A219" s="5" t="s">
        <v>1437</v>
      </c>
      <c r="B219" s="5" t="s">
        <v>193</v>
      </c>
      <c r="C219" s="6">
        <v>5</v>
      </c>
      <c r="D219" s="7">
        <v>14.1</v>
      </c>
      <c r="E219" s="8">
        <f t="shared" si="18"/>
        <v>5.2350000000000003</v>
      </c>
      <c r="F219" s="6">
        <v>-40</v>
      </c>
      <c r="G219" s="7">
        <v>3</v>
      </c>
      <c r="H219" s="8">
        <f t="shared" si="19"/>
        <v>-40.049999999999997</v>
      </c>
      <c r="I219" s="22">
        <v>11</v>
      </c>
      <c r="J219" s="7">
        <v>7.2</v>
      </c>
      <c r="K219" s="22" t="s">
        <v>70</v>
      </c>
      <c r="L219" s="23">
        <f t="shared" si="15"/>
        <v>9.367000000000008</v>
      </c>
      <c r="M219" s="24">
        <f t="shared" si="16"/>
        <v>4.9099533543176932</v>
      </c>
      <c r="N219" s="22" t="str">
        <f t="shared" si="17"/>
        <v>S</v>
      </c>
      <c r="O219" s="5" t="s">
        <v>176</v>
      </c>
    </row>
    <row r="220" spans="1:15" ht="15" customHeight="1">
      <c r="A220" s="5" t="s">
        <v>1438</v>
      </c>
      <c r="B220" s="5" t="s">
        <v>137</v>
      </c>
      <c r="C220" s="6">
        <v>5</v>
      </c>
      <c r="D220" s="7">
        <v>20.100000000000001</v>
      </c>
      <c r="E220" s="8">
        <f t="shared" si="18"/>
        <v>5.335</v>
      </c>
      <c r="F220" s="6">
        <v>39</v>
      </c>
      <c r="G220" s="7">
        <v>21</v>
      </c>
      <c r="H220" s="8">
        <f t="shared" si="19"/>
        <v>39.35</v>
      </c>
      <c r="I220" s="22">
        <v>6</v>
      </c>
      <c r="J220" s="7">
        <v>7</v>
      </c>
      <c r="K220" s="22" t="s">
        <v>2</v>
      </c>
      <c r="L220" s="23">
        <f t="shared" si="15"/>
        <v>88.767000000000166</v>
      </c>
      <c r="M220" s="24">
        <f t="shared" si="16"/>
        <v>5.0099533543176946</v>
      </c>
      <c r="N220" s="22" t="str">
        <f t="shared" si="17"/>
        <v>S</v>
      </c>
      <c r="O220" s="5" t="s">
        <v>177</v>
      </c>
    </row>
    <row r="221" spans="1:15" ht="15" customHeight="1">
      <c r="A221" s="5" t="s">
        <v>1439</v>
      </c>
      <c r="B221" s="5" t="s">
        <v>137</v>
      </c>
      <c r="C221" s="6">
        <v>5</v>
      </c>
      <c r="D221" s="7">
        <v>28.1</v>
      </c>
      <c r="E221" s="8">
        <f t="shared" si="18"/>
        <v>5.4683333333333337</v>
      </c>
      <c r="F221" s="6">
        <v>35</v>
      </c>
      <c r="G221" s="7">
        <v>19</v>
      </c>
      <c r="H221" s="8">
        <f t="shared" si="19"/>
        <v>35.31666666666667</v>
      </c>
      <c r="I221" s="22">
        <v>7</v>
      </c>
      <c r="J221" s="7">
        <v>8.1999999999999993</v>
      </c>
      <c r="K221" s="22" t="s">
        <v>2</v>
      </c>
      <c r="L221" s="23">
        <f t="shared" si="15"/>
        <v>84.733666666666636</v>
      </c>
      <c r="M221" s="24">
        <f t="shared" si="16"/>
        <v>5.1432866876510275</v>
      </c>
      <c r="N221" s="22" t="str">
        <f t="shared" si="17"/>
        <v>S</v>
      </c>
      <c r="O221" s="5" t="s">
        <v>38</v>
      </c>
    </row>
    <row r="222" spans="1:15" ht="15" customHeight="1">
      <c r="A222" s="5" t="s">
        <v>1440</v>
      </c>
      <c r="B222" s="5" t="s">
        <v>100</v>
      </c>
      <c r="C222" s="6">
        <v>5</v>
      </c>
      <c r="D222" s="7">
        <v>31.4</v>
      </c>
      <c r="E222" s="8">
        <f t="shared" si="18"/>
        <v>5.5233333333333334</v>
      </c>
      <c r="F222" s="6">
        <v>34</v>
      </c>
      <c r="G222" s="7">
        <v>15</v>
      </c>
      <c r="H222" s="8">
        <f t="shared" si="19"/>
        <v>34.25</v>
      </c>
      <c r="I222" s="22" t="s">
        <v>262</v>
      </c>
      <c r="J222" s="7">
        <v>11.3</v>
      </c>
      <c r="K222" s="22" t="s">
        <v>2</v>
      </c>
      <c r="L222" s="23">
        <f t="shared" si="15"/>
        <v>83.666999999999973</v>
      </c>
      <c r="M222" s="24">
        <f t="shared" si="16"/>
        <v>5.1982866876510272</v>
      </c>
      <c r="N222" s="22" t="str">
        <f t="shared" si="17"/>
        <v>S</v>
      </c>
      <c r="O222" s="5" t="s">
        <v>40</v>
      </c>
    </row>
    <row r="223" spans="1:15" ht="15" customHeight="1">
      <c r="A223" s="5" t="s">
        <v>1441</v>
      </c>
      <c r="B223" s="5" t="s">
        <v>103</v>
      </c>
      <c r="C223" s="6">
        <v>5</v>
      </c>
      <c r="D223" s="7">
        <v>35.1</v>
      </c>
      <c r="E223" s="8">
        <f t="shared" si="18"/>
        <v>5.585</v>
      </c>
      <c r="F223" s="6">
        <v>-4</v>
      </c>
      <c r="G223" s="7">
        <v>44</v>
      </c>
      <c r="H223" s="8">
        <f t="shared" si="19"/>
        <v>-4.7333333333333334</v>
      </c>
      <c r="I223" s="22" t="s">
        <v>308</v>
      </c>
      <c r="K223" s="22" t="s">
        <v>73</v>
      </c>
      <c r="L223" s="23">
        <f t="shared" si="15"/>
        <v>44.683666666666667</v>
      </c>
      <c r="M223" s="24">
        <f t="shared" si="16"/>
        <v>5.2599533543176946</v>
      </c>
      <c r="N223" s="22" t="str">
        <f t="shared" si="17"/>
        <v>S</v>
      </c>
      <c r="O223" s="5" t="s">
        <v>309</v>
      </c>
    </row>
    <row r="224" spans="1:15" ht="15" customHeight="1">
      <c r="A224" s="5" t="s">
        <v>1442</v>
      </c>
      <c r="B224" s="5" t="s">
        <v>137</v>
      </c>
      <c r="C224" s="6">
        <v>5</v>
      </c>
      <c r="D224" s="7">
        <v>35.200000000000003</v>
      </c>
      <c r="E224" s="8">
        <f t="shared" si="18"/>
        <v>5.5866666666666669</v>
      </c>
      <c r="F224" s="6">
        <v>-4</v>
      </c>
      <c r="G224" s="7">
        <v>26</v>
      </c>
      <c r="H224" s="8">
        <f t="shared" si="19"/>
        <v>-4.4333333333333336</v>
      </c>
      <c r="I224" s="22">
        <v>25</v>
      </c>
      <c r="J224" s="7">
        <v>4.5999999999999996</v>
      </c>
      <c r="K224" s="22" t="s">
        <v>73</v>
      </c>
      <c r="L224" s="23">
        <f t="shared" si="15"/>
        <v>44.983666666666664</v>
      </c>
      <c r="M224" s="24">
        <f t="shared" si="16"/>
        <v>5.2616200209843598</v>
      </c>
      <c r="N224" s="22" t="str">
        <f t="shared" si="17"/>
        <v>S</v>
      </c>
      <c r="O224" s="5" t="s">
        <v>230</v>
      </c>
    </row>
    <row r="225" spans="1:15" ht="15" customHeight="1">
      <c r="A225" s="5" t="s">
        <v>1443</v>
      </c>
      <c r="B225" s="5" t="s">
        <v>103</v>
      </c>
      <c r="C225" s="6">
        <v>5</v>
      </c>
      <c r="D225" s="7">
        <v>36.5</v>
      </c>
      <c r="E225" s="8">
        <f t="shared" si="18"/>
        <v>5.6083333333333334</v>
      </c>
      <c r="F225" s="6">
        <v>-6</v>
      </c>
      <c r="G225" s="7">
        <v>42</v>
      </c>
      <c r="H225" s="8">
        <f t="shared" si="19"/>
        <v>-6.7</v>
      </c>
      <c r="I225" s="22" t="s">
        <v>143</v>
      </c>
      <c r="K225" s="22" t="s">
        <v>73</v>
      </c>
      <c r="L225" s="23">
        <f t="shared" si="15"/>
        <v>42.717000000000013</v>
      </c>
      <c r="M225" s="24">
        <f t="shared" si="16"/>
        <v>5.283286687651028</v>
      </c>
      <c r="N225" s="22" t="str">
        <f t="shared" si="17"/>
        <v>S</v>
      </c>
      <c r="O225" s="5" t="s">
        <v>356</v>
      </c>
    </row>
    <row r="226" spans="1:15" ht="15" customHeight="1">
      <c r="A226" s="5" t="s">
        <v>1444</v>
      </c>
      <c r="B226" s="5" t="s">
        <v>259</v>
      </c>
      <c r="C226" s="6">
        <v>5</v>
      </c>
      <c r="D226" s="7">
        <v>41.9</v>
      </c>
      <c r="E226" s="8">
        <f t="shared" si="18"/>
        <v>5.6983333333333333</v>
      </c>
      <c r="F226" s="6">
        <v>-1</v>
      </c>
      <c r="G226" s="7">
        <v>51</v>
      </c>
      <c r="H226" s="8">
        <f t="shared" si="19"/>
        <v>-1.85</v>
      </c>
      <c r="I226" s="22" t="s">
        <v>162</v>
      </c>
      <c r="K226" s="22" t="s">
        <v>73</v>
      </c>
      <c r="L226" s="23">
        <f t="shared" si="15"/>
        <v>47.567000000000007</v>
      </c>
      <c r="M226" s="24">
        <f t="shared" si="16"/>
        <v>5.3732866876510279</v>
      </c>
      <c r="N226" s="22" t="str">
        <f t="shared" si="17"/>
        <v>S</v>
      </c>
      <c r="O226" s="5" t="s">
        <v>274</v>
      </c>
    </row>
    <row r="227" spans="1:15" ht="15" customHeight="1">
      <c r="A227" s="5" t="s">
        <v>1445</v>
      </c>
      <c r="B227" s="5" t="s">
        <v>137</v>
      </c>
      <c r="C227" s="6">
        <v>6</v>
      </c>
      <c r="D227" s="7">
        <v>1.1000000000000001</v>
      </c>
      <c r="E227" s="8">
        <f t="shared" si="18"/>
        <v>6.0183333333333335</v>
      </c>
      <c r="F227" s="6">
        <v>23</v>
      </c>
      <c r="G227" s="7">
        <v>19</v>
      </c>
      <c r="H227" s="8">
        <f t="shared" si="19"/>
        <v>23.316666666666666</v>
      </c>
      <c r="I227" s="22">
        <v>7</v>
      </c>
      <c r="J227" s="7">
        <v>6.7</v>
      </c>
      <c r="K227" s="22" t="s">
        <v>365</v>
      </c>
      <c r="L227" s="23">
        <f t="shared" si="15"/>
        <v>72.733666666666664</v>
      </c>
      <c r="M227" s="24">
        <f t="shared" si="16"/>
        <v>5.6932866876510282</v>
      </c>
      <c r="N227" s="22" t="str">
        <f t="shared" si="17"/>
        <v>S</v>
      </c>
      <c r="O227" s="5" t="s">
        <v>366</v>
      </c>
    </row>
    <row r="228" spans="1:15" ht="15" customHeight="1">
      <c r="A228" s="5" t="s">
        <v>1446</v>
      </c>
      <c r="B228" s="5" t="s">
        <v>372</v>
      </c>
      <c r="C228" s="6">
        <v>6</v>
      </c>
      <c r="D228" s="7">
        <v>18.7</v>
      </c>
      <c r="E228" s="8">
        <f t="shared" si="18"/>
        <v>6.3116666666666665</v>
      </c>
      <c r="F228" s="6">
        <v>78</v>
      </c>
      <c r="G228" s="7">
        <v>21</v>
      </c>
      <c r="H228" s="8">
        <f t="shared" si="19"/>
        <v>78.349999999999994</v>
      </c>
      <c r="I228" s="22" t="s">
        <v>286</v>
      </c>
      <c r="J228" s="7">
        <v>10.6</v>
      </c>
      <c r="K228" s="22" t="s">
        <v>78</v>
      </c>
      <c r="L228" s="23">
        <f t="shared" si="15"/>
        <v>52.233000000000025</v>
      </c>
      <c r="M228" s="24">
        <f t="shared" si="16"/>
        <v>5.9866200209843612</v>
      </c>
      <c r="N228" s="22" t="str">
        <f t="shared" si="17"/>
        <v>N</v>
      </c>
      <c r="O228" s="5" t="s">
        <v>287</v>
      </c>
    </row>
    <row r="229" spans="1:15" ht="15" customHeight="1">
      <c r="A229" s="5" t="s">
        <v>1447</v>
      </c>
      <c r="B229" s="5" t="s">
        <v>137</v>
      </c>
      <c r="C229" s="6">
        <v>6</v>
      </c>
      <c r="D229" s="7">
        <v>7.4</v>
      </c>
      <c r="E229" s="8">
        <f t="shared" si="18"/>
        <v>6.1233333333333331</v>
      </c>
      <c r="F229" s="6">
        <v>24</v>
      </c>
      <c r="G229" s="7">
        <v>6</v>
      </c>
      <c r="H229" s="8">
        <f t="shared" si="19"/>
        <v>24.1</v>
      </c>
      <c r="I229" s="22">
        <v>5</v>
      </c>
      <c r="J229" s="7">
        <v>8.6</v>
      </c>
      <c r="K229" s="22" t="s">
        <v>365</v>
      </c>
      <c r="L229" s="23">
        <f t="shared" si="15"/>
        <v>73.516999999999996</v>
      </c>
      <c r="M229" s="24">
        <f t="shared" si="16"/>
        <v>5.7982866876510286</v>
      </c>
      <c r="N229" s="22" t="str">
        <f t="shared" si="17"/>
        <v>S</v>
      </c>
      <c r="O229" s="5" t="s">
        <v>367</v>
      </c>
    </row>
    <row r="230" spans="1:15" ht="15" customHeight="1">
      <c r="A230" s="5" t="s">
        <v>1448</v>
      </c>
      <c r="C230" s="6">
        <v>6</v>
      </c>
      <c r="D230" s="7">
        <v>8.4</v>
      </c>
      <c r="E230" s="8">
        <f t="shared" si="18"/>
        <v>6.14</v>
      </c>
      <c r="F230" s="6">
        <v>13</v>
      </c>
      <c r="G230" s="7">
        <v>58</v>
      </c>
      <c r="H230" s="8">
        <f t="shared" si="19"/>
        <v>13.966666666666667</v>
      </c>
      <c r="I230" s="22">
        <v>7</v>
      </c>
      <c r="J230" s="7">
        <v>5.9</v>
      </c>
      <c r="K230" s="22" t="s">
        <v>73</v>
      </c>
      <c r="L230" s="23">
        <f t="shared" si="15"/>
        <v>63.38366666666667</v>
      </c>
      <c r="M230" s="24">
        <f t="shared" si="16"/>
        <v>5.8149533543176943</v>
      </c>
      <c r="N230" s="22" t="str">
        <f t="shared" si="17"/>
        <v>S</v>
      </c>
      <c r="O230" s="5" t="s">
        <v>452</v>
      </c>
    </row>
    <row r="231" spans="1:15" ht="15" customHeight="1">
      <c r="A231" s="5" t="s">
        <v>1449</v>
      </c>
      <c r="B231" s="5" t="s">
        <v>259</v>
      </c>
      <c r="C231" s="6">
        <v>6</v>
      </c>
      <c r="D231" s="7">
        <v>9.6999999999999993</v>
      </c>
      <c r="E231" s="8">
        <f t="shared" si="18"/>
        <v>6.1616666666666671</v>
      </c>
      <c r="F231" s="6">
        <v>20</v>
      </c>
      <c r="G231" s="7">
        <v>29</v>
      </c>
      <c r="H231" s="8">
        <f t="shared" si="19"/>
        <v>20.483333333333334</v>
      </c>
      <c r="I231" s="22" t="s">
        <v>454</v>
      </c>
      <c r="K231" s="22" t="s">
        <v>73</v>
      </c>
      <c r="L231" s="23">
        <f t="shared" si="15"/>
        <v>69.900333333333336</v>
      </c>
      <c r="M231" s="24">
        <f t="shared" si="16"/>
        <v>5.8366200209843626</v>
      </c>
      <c r="N231" s="22" t="str">
        <f t="shared" si="17"/>
        <v>S</v>
      </c>
      <c r="O231" s="5" t="s">
        <v>371</v>
      </c>
    </row>
    <row r="232" spans="1:15" ht="15" customHeight="1">
      <c r="A232" s="5" t="s">
        <v>1450</v>
      </c>
      <c r="B232" s="5" t="s">
        <v>137</v>
      </c>
      <c r="C232" s="6">
        <v>6</v>
      </c>
      <c r="D232" s="7">
        <v>13.8</v>
      </c>
      <c r="E232" s="8">
        <f t="shared" si="18"/>
        <v>6.23</v>
      </c>
      <c r="F232" s="6">
        <v>12</v>
      </c>
      <c r="G232" s="7">
        <v>48</v>
      </c>
      <c r="H232" s="8">
        <f t="shared" si="19"/>
        <v>12.8</v>
      </c>
      <c r="I232" s="22">
        <v>10</v>
      </c>
      <c r="J232" s="7">
        <v>8.5</v>
      </c>
      <c r="K232" s="22" t="s">
        <v>73</v>
      </c>
      <c r="L232" s="23">
        <f t="shared" si="15"/>
        <v>62.21700000000002</v>
      </c>
      <c r="M232" s="24">
        <f t="shared" si="16"/>
        <v>5.9049533543176942</v>
      </c>
      <c r="N232" s="22" t="str">
        <f t="shared" si="17"/>
        <v>S</v>
      </c>
      <c r="O232" s="5" t="s">
        <v>54</v>
      </c>
    </row>
    <row r="233" spans="1:15" ht="15" customHeight="1">
      <c r="A233" s="5" t="s">
        <v>1451</v>
      </c>
      <c r="B233" s="5" t="s">
        <v>137</v>
      </c>
      <c r="C233" s="6">
        <v>6</v>
      </c>
      <c r="D233" s="7">
        <v>28</v>
      </c>
      <c r="E233" s="8">
        <f t="shared" si="18"/>
        <v>6.4666666666666668</v>
      </c>
      <c r="F233" s="6">
        <v>-4</v>
      </c>
      <c r="G233" s="7">
        <v>51</v>
      </c>
      <c r="H233" s="8">
        <f t="shared" si="19"/>
        <v>-4.8499999999999996</v>
      </c>
      <c r="I233" s="22">
        <v>30</v>
      </c>
      <c r="J233" s="7">
        <v>3.9</v>
      </c>
      <c r="K233" s="22" t="s">
        <v>288</v>
      </c>
      <c r="L233" s="23">
        <f t="shared" si="15"/>
        <v>44.567000000000007</v>
      </c>
      <c r="M233" s="24">
        <f t="shared" si="16"/>
        <v>6.1416200209843623</v>
      </c>
      <c r="N233" s="22" t="str">
        <f t="shared" si="17"/>
        <v>S</v>
      </c>
      <c r="O233" s="5" t="s">
        <v>199</v>
      </c>
    </row>
    <row r="234" spans="1:15" ht="15" customHeight="1">
      <c r="A234" s="5" t="s">
        <v>1452</v>
      </c>
      <c r="B234" s="5" t="s">
        <v>259</v>
      </c>
      <c r="C234" s="6">
        <v>6</v>
      </c>
      <c r="D234" s="7">
        <v>30.3</v>
      </c>
      <c r="E234" s="8">
        <f t="shared" si="18"/>
        <v>6.5049999999999999</v>
      </c>
      <c r="F234" s="6">
        <v>5</v>
      </c>
      <c r="G234" s="7">
        <v>3</v>
      </c>
      <c r="H234" s="8">
        <f t="shared" si="19"/>
        <v>5.05</v>
      </c>
      <c r="I234" s="22" t="s">
        <v>200</v>
      </c>
      <c r="K234" s="22" t="s">
        <v>288</v>
      </c>
      <c r="L234" s="23">
        <f t="shared" si="15"/>
        <v>54.466999999999999</v>
      </c>
      <c r="M234" s="24">
        <f t="shared" si="16"/>
        <v>6.1799533543176928</v>
      </c>
      <c r="N234" s="22" t="str">
        <f t="shared" si="17"/>
        <v>S</v>
      </c>
      <c r="O234" s="5" t="s">
        <v>201</v>
      </c>
    </row>
    <row r="235" spans="1:15" ht="15" customHeight="1">
      <c r="A235" s="5" t="s">
        <v>1453</v>
      </c>
      <c r="B235" s="5" t="s">
        <v>137</v>
      </c>
      <c r="C235" s="6">
        <v>6</v>
      </c>
      <c r="D235" s="7">
        <v>32.299999999999997</v>
      </c>
      <c r="E235" s="8">
        <f t="shared" si="18"/>
        <v>6.5383333333333331</v>
      </c>
      <c r="F235" s="6">
        <v>4</v>
      </c>
      <c r="G235" s="7">
        <v>52</v>
      </c>
      <c r="H235" s="8">
        <f t="shared" si="19"/>
        <v>4.8666666666666671</v>
      </c>
      <c r="I235" s="22">
        <v>24</v>
      </c>
      <c r="J235" s="7">
        <v>4.8</v>
      </c>
      <c r="K235" s="22" t="s">
        <v>288</v>
      </c>
      <c r="L235" s="23">
        <f t="shared" si="15"/>
        <v>54.283666666666676</v>
      </c>
      <c r="M235" s="24">
        <f t="shared" si="16"/>
        <v>6.2132866876510278</v>
      </c>
      <c r="N235" s="22" t="str">
        <f t="shared" si="17"/>
        <v>S</v>
      </c>
      <c r="O235" s="5" t="s">
        <v>269</v>
      </c>
    </row>
    <row r="236" spans="1:15" ht="15" customHeight="1">
      <c r="A236" s="5" t="s">
        <v>1454</v>
      </c>
      <c r="B236" s="5" t="s">
        <v>211</v>
      </c>
      <c r="C236" s="6">
        <v>6</v>
      </c>
      <c r="D236" s="7">
        <v>32.700000000000003</v>
      </c>
      <c r="E236" s="8">
        <f t="shared" si="18"/>
        <v>6.5449999999999999</v>
      </c>
      <c r="F236" s="6">
        <v>10</v>
      </c>
      <c r="G236" s="7">
        <v>10</v>
      </c>
      <c r="H236" s="8">
        <f t="shared" si="19"/>
        <v>10.166666666666666</v>
      </c>
      <c r="I236" s="22" t="s">
        <v>270</v>
      </c>
      <c r="K236" s="22" t="s">
        <v>288</v>
      </c>
      <c r="L236" s="23">
        <f t="shared" si="15"/>
        <v>59.583666666666666</v>
      </c>
      <c r="M236" s="24">
        <f t="shared" si="16"/>
        <v>6.2199533543176955</v>
      </c>
      <c r="N236" s="22" t="str">
        <f t="shared" si="17"/>
        <v>S</v>
      </c>
      <c r="O236" s="5" t="s">
        <v>271</v>
      </c>
    </row>
    <row r="237" spans="1:15" ht="15" customHeight="1">
      <c r="A237" s="5" t="s">
        <v>1455</v>
      </c>
      <c r="B237" s="5" t="s">
        <v>137</v>
      </c>
      <c r="C237" s="6">
        <v>6</v>
      </c>
      <c r="D237" s="7">
        <v>34.700000000000003</v>
      </c>
      <c r="E237" s="8">
        <f t="shared" si="18"/>
        <v>6.5783333333333331</v>
      </c>
      <c r="F237" s="6">
        <v>8</v>
      </c>
      <c r="G237" s="7">
        <v>22</v>
      </c>
      <c r="H237" s="8">
        <f t="shared" si="19"/>
        <v>8.3666666666666671</v>
      </c>
      <c r="I237" s="22">
        <v>10</v>
      </c>
      <c r="J237" s="7">
        <v>7.3</v>
      </c>
      <c r="K237" s="22" t="s">
        <v>288</v>
      </c>
      <c r="L237" s="23">
        <f t="shared" si="15"/>
        <v>57.783666666666662</v>
      </c>
      <c r="M237" s="24">
        <f t="shared" si="16"/>
        <v>6.2532866876510269</v>
      </c>
      <c r="N237" s="22" t="str">
        <f t="shared" si="17"/>
        <v>S</v>
      </c>
      <c r="O237" s="5" t="s">
        <v>272</v>
      </c>
    </row>
    <row r="238" spans="1:15" ht="15" customHeight="1">
      <c r="A238" s="5" t="s">
        <v>1456</v>
      </c>
      <c r="B238" s="5" t="s">
        <v>103</v>
      </c>
      <c r="C238" s="6">
        <v>6</v>
      </c>
      <c r="D238" s="7">
        <v>39.200000000000003</v>
      </c>
      <c r="E238" s="8">
        <f t="shared" si="18"/>
        <v>6.6533333333333333</v>
      </c>
      <c r="F238" s="6">
        <v>8</v>
      </c>
      <c r="G238" s="7">
        <v>44</v>
      </c>
      <c r="H238" s="8">
        <f t="shared" si="19"/>
        <v>8.7333333333333325</v>
      </c>
      <c r="I238" s="22" t="s">
        <v>180</v>
      </c>
      <c r="K238" s="22" t="s">
        <v>288</v>
      </c>
      <c r="L238" s="23">
        <f t="shared" si="15"/>
        <v>58.150333333333343</v>
      </c>
      <c r="M238" s="24">
        <f t="shared" si="16"/>
        <v>6.3282866876510262</v>
      </c>
      <c r="N238" s="22" t="str">
        <f t="shared" si="17"/>
        <v>S</v>
      </c>
      <c r="O238" s="5" t="s">
        <v>181</v>
      </c>
    </row>
    <row r="239" spans="1:15" ht="15" customHeight="1">
      <c r="A239" s="5" t="s">
        <v>1457</v>
      </c>
      <c r="B239" s="5" t="s">
        <v>100</v>
      </c>
      <c r="C239" s="6">
        <v>6</v>
      </c>
      <c r="D239" s="7">
        <v>41.1</v>
      </c>
      <c r="E239" s="8">
        <f t="shared" si="18"/>
        <v>6.6850000000000005</v>
      </c>
      <c r="F239" s="6">
        <v>9</v>
      </c>
      <c r="G239" s="7">
        <v>53</v>
      </c>
      <c r="H239" s="8">
        <f t="shared" si="19"/>
        <v>9.8833333333333329</v>
      </c>
      <c r="I239" s="22" t="s">
        <v>91</v>
      </c>
      <c r="J239" s="7">
        <v>3.9</v>
      </c>
      <c r="K239" s="22" t="s">
        <v>288</v>
      </c>
      <c r="L239" s="23">
        <f t="shared" si="15"/>
        <v>59.300333333333349</v>
      </c>
      <c r="M239" s="24">
        <f t="shared" si="16"/>
        <v>6.359953354317696</v>
      </c>
      <c r="N239" s="22" t="str">
        <f t="shared" si="17"/>
        <v>S</v>
      </c>
      <c r="O239" s="5" t="s">
        <v>92</v>
      </c>
    </row>
    <row r="240" spans="1:15" ht="15" customHeight="1">
      <c r="A240" s="5" t="s">
        <v>1458</v>
      </c>
      <c r="B240" s="5" t="s">
        <v>137</v>
      </c>
      <c r="C240" s="6">
        <v>6</v>
      </c>
      <c r="D240" s="7">
        <v>43.3</v>
      </c>
      <c r="E240" s="8">
        <f t="shared" si="18"/>
        <v>6.7216666666666667</v>
      </c>
      <c r="F240" s="6">
        <v>26</v>
      </c>
      <c r="G240" s="7">
        <v>58</v>
      </c>
      <c r="H240" s="8">
        <f t="shared" si="19"/>
        <v>26.966666666666665</v>
      </c>
      <c r="I240" s="22">
        <v>7</v>
      </c>
      <c r="K240" s="22" t="s">
        <v>365</v>
      </c>
      <c r="L240" s="23">
        <f t="shared" si="15"/>
        <v>76.38366666666667</v>
      </c>
      <c r="M240" s="24">
        <f t="shared" si="16"/>
        <v>6.3966200209843613</v>
      </c>
      <c r="N240" s="22" t="str">
        <f t="shared" si="17"/>
        <v>S</v>
      </c>
      <c r="O240" s="5" t="s">
        <v>93</v>
      </c>
    </row>
    <row r="241" spans="1:15" ht="15" customHeight="1">
      <c r="A241" s="5" t="s">
        <v>1459</v>
      </c>
      <c r="B241" s="5" t="s">
        <v>137</v>
      </c>
      <c r="C241" s="6">
        <v>6</v>
      </c>
      <c r="D241" s="7">
        <v>48.3</v>
      </c>
      <c r="E241" s="8">
        <f t="shared" si="18"/>
        <v>6.8049999999999997</v>
      </c>
      <c r="F241" s="25">
        <v>44</v>
      </c>
      <c r="G241" s="26">
        <v>4</v>
      </c>
      <c r="H241" s="8">
        <f t="shared" si="19"/>
        <v>44.06666666666667</v>
      </c>
      <c r="I241" s="22">
        <v>15</v>
      </c>
      <c r="J241" s="7">
        <v>5.4</v>
      </c>
      <c r="K241" s="22" t="s">
        <v>2</v>
      </c>
      <c r="L241" s="23">
        <f t="shared" si="15"/>
        <v>86.516333333333463</v>
      </c>
      <c r="M241" s="24">
        <f t="shared" si="16"/>
        <v>6.4799533543176935</v>
      </c>
      <c r="N241" s="22" t="str">
        <f t="shared" si="17"/>
        <v>N</v>
      </c>
      <c r="O241" s="5" t="s">
        <v>932</v>
      </c>
    </row>
    <row r="242" spans="1:15" ht="15" customHeight="1">
      <c r="A242" s="5" t="s">
        <v>1460</v>
      </c>
      <c r="B242" s="5" t="s">
        <v>137</v>
      </c>
      <c r="C242" s="6">
        <v>6</v>
      </c>
      <c r="D242" s="7">
        <v>47.7</v>
      </c>
      <c r="E242" s="8">
        <f t="shared" si="18"/>
        <v>6.7949999999999999</v>
      </c>
      <c r="F242" s="6">
        <v>-3</v>
      </c>
      <c r="G242" s="7">
        <v>9</v>
      </c>
      <c r="H242" s="8">
        <f t="shared" si="19"/>
        <v>-3.15</v>
      </c>
      <c r="I242" s="22">
        <v>15</v>
      </c>
      <c r="J242" s="7">
        <v>7.5</v>
      </c>
      <c r="K242" s="22" t="s">
        <v>288</v>
      </c>
      <c r="L242" s="23">
        <f t="shared" si="15"/>
        <v>46.266999999999996</v>
      </c>
      <c r="M242" s="24">
        <f t="shared" si="16"/>
        <v>6.4699533543176955</v>
      </c>
      <c r="N242" s="22" t="str">
        <f t="shared" si="17"/>
        <v>S</v>
      </c>
      <c r="O242" s="5" t="s">
        <v>190</v>
      </c>
    </row>
    <row r="243" spans="1:15" ht="15" customHeight="1">
      <c r="A243" s="5" t="s">
        <v>1461</v>
      </c>
      <c r="B243" s="5" t="s">
        <v>137</v>
      </c>
      <c r="C243" s="6">
        <v>6</v>
      </c>
      <c r="D243" s="7">
        <v>51.8</v>
      </c>
      <c r="E243" s="8">
        <f t="shared" si="18"/>
        <v>6.8633333333333333</v>
      </c>
      <c r="F243" s="6">
        <v>0</v>
      </c>
      <c r="G243" s="7">
        <v>28</v>
      </c>
      <c r="H243" s="8">
        <f t="shared" si="19"/>
        <v>0.46666666666666667</v>
      </c>
      <c r="I243" s="22">
        <v>12</v>
      </c>
      <c r="J243" s="7">
        <v>6</v>
      </c>
      <c r="K243" s="22" t="s">
        <v>288</v>
      </c>
      <c r="L243" s="23">
        <f t="shared" si="15"/>
        <v>49.88366666666667</v>
      </c>
      <c r="M243" s="24">
        <f t="shared" si="16"/>
        <v>6.5382866876510271</v>
      </c>
      <c r="N243" s="22" t="str">
        <f t="shared" si="17"/>
        <v>S</v>
      </c>
      <c r="O243" s="5" t="s">
        <v>282</v>
      </c>
    </row>
    <row r="244" spans="1:15" ht="15" customHeight="1">
      <c r="A244" s="5" t="s">
        <v>1462</v>
      </c>
      <c r="B244" s="5" t="s">
        <v>137</v>
      </c>
      <c r="C244" s="6">
        <v>7</v>
      </c>
      <c r="D244" s="7">
        <v>4.0999999999999996</v>
      </c>
      <c r="E244" s="8">
        <f t="shared" si="18"/>
        <v>7.0683333333333334</v>
      </c>
      <c r="F244" s="6">
        <v>1</v>
      </c>
      <c r="G244" s="7">
        <v>3</v>
      </c>
      <c r="H244" s="8">
        <f t="shared" si="19"/>
        <v>1.05</v>
      </c>
      <c r="I244" s="22">
        <v>8</v>
      </c>
      <c r="J244" s="7">
        <v>8.4</v>
      </c>
      <c r="K244" s="22" t="s">
        <v>288</v>
      </c>
      <c r="L244" s="23">
        <f t="shared" si="15"/>
        <v>50.467000000000013</v>
      </c>
      <c r="M244" s="24">
        <f t="shared" si="16"/>
        <v>6.7432866876510289</v>
      </c>
      <c r="N244" s="22" t="str">
        <f t="shared" si="17"/>
        <v>S</v>
      </c>
      <c r="O244" s="5" t="s">
        <v>284</v>
      </c>
    </row>
    <row r="245" spans="1:15" ht="15" customHeight="1">
      <c r="A245" s="5" t="s">
        <v>1463</v>
      </c>
      <c r="B245" s="5" t="s">
        <v>137</v>
      </c>
      <c r="C245" s="6">
        <v>7</v>
      </c>
      <c r="D245" s="7">
        <v>6.8</v>
      </c>
      <c r="E245" s="8">
        <f t="shared" si="18"/>
        <v>7.1133333333333333</v>
      </c>
      <c r="F245" s="6">
        <v>-10</v>
      </c>
      <c r="G245" s="7">
        <v>2</v>
      </c>
      <c r="H245" s="8">
        <f t="shared" si="19"/>
        <v>-10.033333333333333</v>
      </c>
      <c r="I245" s="22">
        <v>12</v>
      </c>
      <c r="J245" s="7">
        <v>7.2</v>
      </c>
      <c r="K245" s="22" t="s">
        <v>288</v>
      </c>
      <c r="L245" s="23">
        <f t="shared" si="15"/>
        <v>39.383666666666677</v>
      </c>
      <c r="M245" s="24">
        <f t="shared" si="16"/>
        <v>6.7882866876510271</v>
      </c>
      <c r="N245" s="22" t="str">
        <f t="shared" si="17"/>
        <v>S</v>
      </c>
      <c r="O245" s="5" t="s">
        <v>196</v>
      </c>
    </row>
    <row r="246" spans="1:15" ht="15" customHeight="1">
      <c r="A246" s="5" t="s">
        <v>1464</v>
      </c>
      <c r="B246" s="5" t="s">
        <v>137</v>
      </c>
      <c r="C246" s="6">
        <v>7</v>
      </c>
      <c r="D246" s="7">
        <v>8.1</v>
      </c>
      <c r="E246" s="8">
        <f t="shared" si="18"/>
        <v>7.1349999999999998</v>
      </c>
      <c r="F246" s="6">
        <v>-10</v>
      </c>
      <c r="G246" s="7">
        <v>37</v>
      </c>
      <c r="H246" s="8">
        <f t="shared" si="19"/>
        <v>-10.616666666666667</v>
      </c>
      <c r="I246" s="22">
        <v>7</v>
      </c>
      <c r="J246" s="7">
        <v>6.7</v>
      </c>
      <c r="K246" s="22" t="s">
        <v>288</v>
      </c>
      <c r="L246" s="23">
        <f t="shared" si="15"/>
        <v>38.800333333333334</v>
      </c>
      <c r="M246" s="24">
        <f t="shared" si="16"/>
        <v>6.8099533543176953</v>
      </c>
      <c r="N246" s="22" t="str">
        <f t="shared" si="17"/>
        <v>S</v>
      </c>
      <c r="O246" s="5" t="s">
        <v>110</v>
      </c>
    </row>
    <row r="247" spans="1:15" ht="15" customHeight="1">
      <c r="A247" s="5" t="s">
        <v>1465</v>
      </c>
      <c r="B247" s="5" t="s">
        <v>137</v>
      </c>
      <c r="C247" s="6">
        <v>7</v>
      </c>
      <c r="D247" s="7">
        <v>8.3000000000000007</v>
      </c>
      <c r="E247" s="8">
        <f t="shared" si="18"/>
        <v>7.1383333333333336</v>
      </c>
      <c r="F247" s="6">
        <v>-13</v>
      </c>
      <c r="G247" s="7">
        <v>12</v>
      </c>
      <c r="H247" s="8">
        <f t="shared" si="19"/>
        <v>-13.2</v>
      </c>
      <c r="I247" s="22">
        <v>12</v>
      </c>
      <c r="J247" s="7">
        <v>7.7</v>
      </c>
      <c r="K247" s="22" t="s">
        <v>94</v>
      </c>
      <c r="L247" s="23">
        <f t="shared" si="15"/>
        <v>36.217000000000006</v>
      </c>
      <c r="M247" s="24">
        <f t="shared" si="16"/>
        <v>6.8132866876510292</v>
      </c>
      <c r="N247" s="22" t="str">
        <f t="shared" si="17"/>
        <v>S</v>
      </c>
      <c r="O247" s="5" t="s">
        <v>14</v>
      </c>
    </row>
    <row r="248" spans="1:15" ht="15" customHeight="1">
      <c r="A248" s="5" t="s">
        <v>1466</v>
      </c>
      <c r="B248" s="5" t="s">
        <v>223</v>
      </c>
      <c r="C248" s="6">
        <v>7</v>
      </c>
      <c r="D248" s="7">
        <v>9.4</v>
      </c>
      <c r="E248" s="8">
        <f t="shared" si="18"/>
        <v>7.1566666666666663</v>
      </c>
      <c r="F248" s="6">
        <v>0</v>
      </c>
      <c r="G248" s="7">
        <v>48</v>
      </c>
      <c r="H248" s="8">
        <f t="shared" si="19"/>
        <v>0.8</v>
      </c>
      <c r="I248" s="22" t="s">
        <v>264</v>
      </c>
      <c r="J248" s="7">
        <v>11.9</v>
      </c>
      <c r="K248" s="22" t="s">
        <v>288</v>
      </c>
      <c r="L248" s="23">
        <f t="shared" si="15"/>
        <v>50.217000000000006</v>
      </c>
      <c r="M248" s="24">
        <f t="shared" si="16"/>
        <v>6.8316200209843601</v>
      </c>
      <c r="N248" s="22" t="str">
        <f t="shared" si="17"/>
        <v>S</v>
      </c>
      <c r="O248" s="5" t="s">
        <v>15</v>
      </c>
    </row>
    <row r="249" spans="1:15" ht="15" customHeight="1">
      <c r="A249" s="5" t="s">
        <v>1467</v>
      </c>
      <c r="B249" s="5" t="s">
        <v>137</v>
      </c>
      <c r="C249" s="6">
        <v>7</v>
      </c>
      <c r="D249" s="7">
        <v>14.5</v>
      </c>
      <c r="E249" s="8">
        <f t="shared" si="18"/>
        <v>7.2416666666666663</v>
      </c>
      <c r="F249" s="6">
        <v>-10</v>
      </c>
      <c r="G249" s="7">
        <v>16</v>
      </c>
      <c r="H249" s="8">
        <f t="shared" si="19"/>
        <v>-10.266666666666667</v>
      </c>
      <c r="I249" s="22">
        <v>20</v>
      </c>
      <c r="J249" s="7">
        <v>7.1</v>
      </c>
      <c r="K249" s="22" t="s">
        <v>288</v>
      </c>
      <c r="L249" s="23">
        <f t="shared" si="15"/>
        <v>39.150333333333343</v>
      </c>
      <c r="M249" s="24">
        <f t="shared" si="16"/>
        <v>6.9166200209843609</v>
      </c>
      <c r="N249" s="22" t="str">
        <f t="shared" si="17"/>
        <v>S</v>
      </c>
      <c r="O249" s="5" t="s">
        <v>412</v>
      </c>
    </row>
    <row r="250" spans="1:15" ht="15" customHeight="1">
      <c r="A250" s="5" t="s">
        <v>1468</v>
      </c>
      <c r="B250" s="5" t="s">
        <v>137</v>
      </c>
      <c r="C250" s="6">
        <v>7</v>
      </c>
      <c r="D250" s="7">
        <v>14.3</v>
      </c>
      <c r="E250" s="8">
        <f t="shared" si="18"/>
        <v>7.2383333333333333</v>
      </c>
      <c r="F250" s="6">
        <v>-25</v>
      </c>
      <c r="G250" s="7">
        <v>42</v>
      </c>
      <c r="H250" s="8">
        <f t="shared" si="19"/>
        <v>-25.7</v>
      </c>
      <c r="I250" s="22">
        <v>20</v>
      </c>
      <c r="J250" s="7">
        <v>6.5</v>
      </c>
      <c r="K250" s="22" t="s">
        <v>94</v>
      </c>
      <c r="L250" s="23">
        <f t="shared" si="15"/>
        <v>23.716999999999999</v>
      </c>
      <c r="M250" s="24">
        <f t="shared" si="16"/>
        <v>6.9132866876510271</v>
      </c>
      <c r="N250" s="22" t="str">
        <f t="shared" si="17"/>
        <v>S</v>
      </c>
      <c r="O250" s="5" t="s">
        <v>16</v>
      </c>
    </row>
    <row r="251" spans="1:15" ht="15" customHeight="1">
      <c r="A251" s="5" t="s">
        <v>1469</v>
      </c>
      <c r="B251" s="5" t="s">
        <v>137</v>
      </c>
      <c r="C251" s="6">
        <v>7</v>
      </c>
      <c r="D251" s="7">
        <v>17</v>
      </c>
      <c r="E251" s="8">
        <f t="shared" si="18"/>
        <v>7.2833333333333332</v>
      </c>
      <c r="F251" s="6">
        <v>13</v>
      </c>
      <c r="G251" s="7">
        <v>45</v>
      </c>
      <c r="H251" s="8">
        <f t="shared" si="19"/>
        <v>13.75</v>
      </c>
      <c r="I251" s="22">
        <v>9</v>
      </c>
      <c r="K251" s="22" t="s">
        <v>365</v>
      </c>
      <c r="L251" s="23">
        <f t="shared" si="15"/>
        <v>63.166999999999994</v>
      </c>
      <c r="M251" s="24">
        <f t="shared" si="16"/>
        <v>6.9582866876510288</v>
      </c>
      <c r="N251" s="22" t="str">
        <f t="shared" si="17"/>
        <v>S</v>
      </c>
      <c r="O251" s="5" t="s">
        <v>413</v>
      </c>
    </row>
    <row r="252" spans="1:15" ht="15" customHeight="1">
      <c r="A252" s="5" t="s">
        <v>1470</v>
      </c>
      <c r="B252" s="5" t="s">
        <v>259</v>
      </c>
      <c r="C252" s="6">
        <v>7</v>
      </c>
      <c r="D252" s="7">
        <v>18.600000000000001</v>
      </c>
      <c r="E252" s="8">
        <f t="shared" si="18"/>
        <v>7.31</v>
      </c>
      <c r="F252" s="6">
        <v>-13</v>
      </c>
      <c r="G252" s="7">
        <v>12</v>
      </c>
      <c r="H252" s="8">
        <f t="shared" si="19"/>
        <v>-13.2</v>
      </c>
      <c r="I252" s="22" t="s">
        <v>276</v>
      </c>
      <c r="K252" s="22" t="s">
        <v>94</v>
      </c>
      <c r="L252" s="23">
        <f t="shared" si="15"/>
        <v>36.217000000000006</v>
      </c>
      <c r="M252" s="24">
        <f t="shared" si="16"/>
        <v>6.9849533543176925</v>
      </c>
      <c r="N252" s="22" t="str">
        <f t="shared" si="17"/>
        <v>S</v>
      </c>
      <c r="O252" s="5" t="s">
        <v>329</v>
      </c>
    </row>
    <row r="253" spans="1:15" ht="15" customHeight="1">
      <c r="A253" s="5" t="s">
        <v>1471</v>
      </c>
      <c r="B253" s="5" t="s">
        <v>137</v>
      </c>
      <c r="C253" s="6">
        <v>7</v>
      </c>
      <c r="D253" s="7">
        <v>18.7</v>
      </c>
      <c r="E253" s="8">
        <f t="shared" si="18"/>
        <v>7.3116666666666665</v>
      </c>
      <c r="F253" s="6">
        <v>-24</v>
      </c>
      <c r="G253" s="7">
        <v>57</v>
      </c>
      <c r="H253" s="8">
        <f t="shared" si="19"/>
        <v>-24.95</v>
      </c>
      <c r="I253" s="22">
        <v>8</v>
      </c>
      <c r="J253" s="7">
        <v>4.0999999999999996</v>
      </c>
      <c r="K253" s="22" t="s">
        <v>94</v>
      </c>
      <c r="L253" s="23">
        <f t="shared" si="15"/>
        <v>24.467000000000006</v>
      </c>
      <c r="M253" s="24">
        <f t="shared" si="16"/>
        <v>6.9866200209843612</v>
      </c>
      <c r="N253" s="22" t="str">
        <f t="shared" si="17"/>
        <v>S</v>
      </c>
      <c r="O253" s="5" t="s">
        <v>250</v>
      </c>
    </row>
    <row r="254" spans="1:15" ht="15" customHeight="1">
      <c r="A254" s="5" t="s">
        <v>1472</v>
      </c>
      <c r="B254" s="5" t="s">
        <v>137</v>
      </c>
      <c r="C254" s="6">
        <v>7</v>
      </c>
      <c r="D254" s="7">
        <v>20.100000000000001</v>
      </c>
      <c r="E254" s="8">
        <f t="shared" si="18"/>
        <v>7.335</v>
      </c>
      <c r="F254" s="6">
        <v>-21</v>
      </c>
      <c r="G254" s="7">
        <v>53</v>
      </c>
      <c r="H254" s="8">
        <f t="shared" si="19"/>
        <v>-21.883333333333333</v>
      </c>
      <c r="I254" s="22">
        <v>4</v>
      </c>
      <c r="J254" s="7">
        <v>7.9</v>
      </c>
      <c r="K254" s="22" t="s">
        <v>94</v>
      </c>
      <c r="L254" s="23">
        <f t="shared" si="15"/>
        <v>27.533666666666676</v>
      </c>
      <c r="M254" s="24">
        <f t="shared" si="16"/>
        <v>7.0099533543176946</v>
      </c>
      <c r="N254" s="22" t="str">
        <f t="shared" si="17"/>
        <v>S</v>
      </c>
      <c r="O254" s="5" t="s">
        <v>251</v>
      </c>
    </row>
    <row r="255" spans="1:15" ht="15" customHeight="1">
      <c r="A255" s="5" t="s">
        <v>1473</v>
      </c>
      <c r="B255" s="5" t="s">
        <v>223</v>
      </c>
      <c r="C255" s="6">
        <v>7</v>
      </c>
      <c r="D255" s="7">
        <v>25.6</v>
      </c>
      <c r="E255" s="8">
        <f t="shared" si="18"/>
        <v>7.4266666666666667</v>
      </c>
      <c r="F255" s="6">
        <v>29</v>
      </c>
      <c r="G255" s="7">
        <v>29</v>
      </c>
      <c r="H255" s="8">
        <f t="shared" si="19"/>
        <v>29.483333333333334</v>
      </c>
      <c r="I255" s="22" t="s">
        <v>531</v>
      </c>
      <c r="J255" s="7">
        <v>11.2</v>
      </c>
      <c r="K255" s="22" t="s">
        <v>365</v>
      </c>
      <c r="L255" s="23">
        <f t="shared" si="15"/>
        <v>78.90033333333335</v>
      </c>
      <c r="M255" s="24">
        <f t="shared" si="16"/>
        <v>7.1016200209843596</v>
      </c>
      <c r="N255" s="22" t="str">
        <f t="shared" si="17"/>
        <v>S</v>
      </c>
      <c r="O255" s="5" t="s">
        <v>532</v>
      </c>
    </row>
    <row r="256" spans="1:15" ht="15" customHeight="1">
      <c r="A256" s="5" t="s">
        <v>1474</v>
      </c>
      <c r="B256" s="5" t="s">
        <v>137</v>
      </c>
      <c r="C256" s="6">
        <v>7</v>
      </c>
      <c r="D256" s="7">
        <v>24.7</v>
      </c>
      <c r="E256" s="8">
        <f t="shared" si="18"/>
        <v>7.4116666666666671</v>
      </c>
      <c r="F256" s="6">
        <v>-20</v>
      </c>
      <c r="G256" s="7">
        <v>57</v>
      </c>
      <c r="H256" s="8">
        <f t="shared" si="19"/>
        <v>-20.95</v>
      </c>
      <c r="I256" s="22">
        <v>6</v>
      </c>
      <c r="J256" s="7">
        <v>8.4</v>
      </c>
      <c r="K256" s="22" t="s">
        <v>94</v>
      </c>
      <c r="L256" s="23">
        <f t="shared" si="15"/>
        <v>28.467000000000009</v>
      </c>
      <c r="M256" s="24">
        <f t="shared" si="16"/>
        <v>7.0866200209843626</v>
      </c>
      <c r="N256" s="22" t="str">
        <f t="shared" si="17"/>
        <v>S</v>
      </c>
      <c r="O256" s="5" t="s">
        <v>161</v>
      </c>
    </row>
    <row r="257" spans="1:15" ht="15" customHeight="1">
      <c r="A257" s="5" t="s">
        <v>1475</v>
      </c>
      <c r="B257" s="5" t="s">
        <v>223</v>
      </c>
      <c r="C257" s="6">
        <v>7</v>
      </c>
      <c r="D257" s="7">
        <v>29.2</v>
      </c>
      <c r="E257" s="8">
        <f t="shared" si="18"/>
        <v>7.4866666666666664</v>
      </c>
      <c r="F257" s="6">
        <v>20</v>
      </c>
      <c r="G257" s="7">
        <v>55</v>
      </c>
      <c r="H257" s="8">
        <f t="shared" si="19"/>
        <v>20.916666666666668</v>
      </c>
      <c r="I257" s="22" t="s">
        <v>533</v>
      </c>
      <c r="J257" s="7">
        <v>9.1999999999999993</v>
      </c>
      <c r="K257" s="22" t="s">
        <v>365</v>
      </c>
      <c r="L257" s="23">
        <f t="shared" si="15"/>
        <v>70.333666666666687</v>
      </c>
      <c r="M257" s="24">
        <f t="shared" si="16"/>
        <v>7.1616200209843619</v>
      </c>
      <c r="N257" s="22" t="str">
        <f t="shared" si="17"/>
        <v>S</v>
      </c>
      <c r="O257" s="5" t="s">
        <v>455</v>
      </c>
    </row>
    <row r="258" spans="1:15" ht="15" customHeight="1">
      <c r="A258" s="5" t="s">
        <v>1476</v>
      </c>
      <c r="B258" s="5" t="s">
        <v>28</v>
      </c>
      <c r="C258" s="6">
        <v>7</v>
      </c>
      <c r="D258" s="7">
        <v>36.9</v>
      </c>
      <c r="E258" s="8">
        <f t="shared" si="18"/>
        <v>7.6150000000000002</v>
      </c>
      <c r="F258" s="6">
        <v>65</v>
      </c>
      <c r="G258" s="7">
        <v>36</v>
      </c>
      <c r="H258" s="8">
        <f t="shared" si="19"/>
        <v>65.599999999999994</v>
      </c>
      <c r="I258" s="22" t="s">
        <v>290</v>
      </c>
      <c r="J258" s="7">
        <v>8.5</v>
      </c>
      <c r="K258" s="22" t="s">
        <v>78</v>
      </c>
      <c r="L258" s="23">
        <f t="shared" si="15"/>
        <v>64.983000000000018</v>
      </c>
      <c r="M258" s="24">
        <f t="shared" si="16"/>
        <v>7.2899533543176958</v>
      </c>
      <c r="N258" s="22" t="str">
        <f t="shared" si="17"/>
        <v>N</v>
      </c>
      <c r="O258" s="5" t="s">
        <v>291</v>
      </c>
    </row>
    <row r="259" spans="1:15" ht="15" customHeight="1">
      <c r="A259" s="5" t="s">
        <v>1477</v>
      </c>
      <c r="B259" s="5" t="s">
        <v>193</v>
      </c>
      <c r="C259" s="6">
        <v>7</v>
      </c>
      <c r="D259" s="7">
        <v>38.1</v>
      </c>
      <c r="E259" s="8">
        <f t="shared" si="18"/>
        <v>7.6349999999999998</v>
      </c>
      <c r="F259" s="6">
        <v>38</v>
      </c>
      <c r="G259" s="7">
        <v>53</v>
      </c>
      <c r="H259" s="8">
        <f t="shared" si="19"/>
        <v>38.883333333333333</v>
      </c>
      <c r="I259" s="22">
        <v>4.7</v>
      </c>
      <c r="J259" s="7">
        <v>10.3</v>
      </c>
      <c r="K259" s="22" t="s">
        <v>384</v>
      </c>
      <c r="L259" s="23">
        <f t="shared" si="15"/>
        <v>88.300333333333569</v>
      </c>
      <c r="M259" s="24">
        <f t="shared" si="16"/>
        <v>7.3099533543176953</v>
      </c>
      <c r="N259" s="22" t="str">
        <f t="shared" si="17"/>
        <v>S</v>
      </c>
      <c r="O259" s="5" t="s">
        <v>385</v>
      </c>
    </row>
    <row r="260" spans="1:15" ht="15" customHeight="1">
      <c r="A260" s="5" t="s">
        <v>1478</v>
      </c>
      <c r="B260" s="5" t="s">
        <v>137</v>
      </c>
      <c r="C260" s="6">
        <v>7</v>
      </c>
      <c r="D260" s="7">
        <v>38.4</v>
      </c>
      <c r="E260" s="8">
        <f t="shared" si="18"/>
        <v>7.64</v>
      </c>
      <c r="F260" s="6">
        <v>21</v>
      </c>
      <c r="G260" s="7">
        <v>34</v>
      </c>
      <c r="H260" s="8">
        <f t="shared" si="19"/>
        <v>21.566666666666666</v>
      </c>
      <c r="I260" s="22">
        <v>10</v>
      </c>
      <c r="J260" s="7">
        <v>8.3000000000000007</v>
      </c>
      <c r="K260" s="22" t="s">
        <v>365</v>
      </c>
      <c r="L260" s="23">
        <f t="shared" si="15"/>
        <v>70.983666666666664</v>
      </c>
      <c r="M260" s="24">
        <f t="shared" si="16"/>
        <v>7.3149533543176943</v>
      </c>
      <c r="N260" s="22" t="str">
        <f t="shared" si="17"/>
        <v>S</v>
      </c>
      <c r="O260" s="5" t="s">
        <v>386</v>
      </c>
    </row>
    <row r="261" spans="1:15" ht="15" customHeight="1">
      <c r="A261" s="5" t="s">
        <v>1479</v>
      </c>
      <c r="B261" s="5" t="s">
        <v>137</v>
      </c>
      <c r="C261" s="6">
        <v>7</v>
      </c>
      <c r="D261" s="7">
        <v>36.200000000000003</v>
      </c>
      <c r="E261" s="8">
        <f t="shared" si="18"/>
        <v>7.6033333333333335</v>
      </c>
      <c r="F261" s="6">
        <v>-20</v>
      </c>
      <c r="G261" s="7">
        <v>37</v>
      </c>
      <c r="H261" s="8">
        <f t="shared" si="19"/>
        <v>-20.616666666666667</v>
      </c>
      <c r="I261" s="22">
        <v>10</v>
      </c>
      <c r="J261" s="7">
        <v>8.3000000000000007</v>
      </c>
      <c r="K261" s="22" t="s">
        <v>456</v>
      </c>
      <c r="L261" s="23">
        <f t="shared" si="15"/>
        <v>28.800333333333327</v>
      </c>
      <c r="M261" s="24">
        <f t="shared" si="16"/>
        <v>7.278286687651029</v>
      </c>
      <c r="N261" s="22" t="str">
        <f t="shared" si="17"/>
        <v>S</v>
      </c>
      <c r="O261" s="5" t="s">
        <v>373</v>
      </c>
    </row>
    <row r="262" spans="1:15" ht="15" customHeight="1">
      <c r="A262" s="5" t="s">
        <v>1480</v>
      </c>
      <c r="B262" s="5" t="s">
        <v>137</v>
      </c>
      <c r="C262" s="6">
        <v>7</v>
      </c>
      <c r="D262" s="7">
        <v>37.1</v>
      </c>
      <c r="E262" s="8">
        <f t="shared" si="18"/>
        <v>7.6183333333333332</v>
      </c>
      <c r="F262" s="6">
        <v>-13</v>
      </c>
      <c r="G262" s="7">
        <v>52</v>
      </c>
      <c r="H262" s="8">
        <f t="shared" si="19"/>
        <v>-13.866666666666667</v>
      </c>
      <c r="I262" s="22">
        <v>19</v>
      </c>
      <c r="J262" s="7">
        <v>6.7</v>
      </c>
      <c r="K262" s="22" t="s">
        <v>456</v>
      </c>
      <c r="L262" s="23">
        <f t="shared" si="15"/>
        <v>35.550333333333342</v>
      </c>
      <c r="M262" s="24">
        <f t="shared" si="16"/>
        <v>7.2932866876510261</v>
      </c>
      <c r="N262" s="22" t="str">
        <f t="shared" si="17"/>
        <v>S</v>
      </c>
      <c r="O262" s="5" t="s">
        <v>382</v>
      </c>
    </row>
    <row r="263" spans="1:15" ht="15" customHeight="1">
      <c r="A263" s="5" t="s">
        <v>1481</v>
      </c>
      <c r="B263" s="5" t="s">
        <v>223</v>
      </c>
      <c r="C263" s="6">
        <v>7</v>
      </c>
      <c r="D263" s="7">
        <v>41.8</v>
      </c>
      <c r="E263" s="8">
        <f t="shared" si="18"/>
        <v>7.6966666666666663</v>
      </c>
      <c r="F263" s="6">
        <v>-14</v>
      </c>
      <c r="G263" s="7">
        <v>44</v>
      </c>
      <c r="H263" s="8">
        <f t="shared" si="19"/>
        <v>-14.733333333333333</v>
      </c>
      <c r="I263" s="22" t="s">
        <v>474</v>
      </c>
      <c r="J263" s="7">
        <v>11.5</v>
      </c>
      <c r="K263" s="22" t="s">
        <v>456</v>
      </c>
      <c r="L263" s="23">
        <f t="shared" si="15"/>
        <v>34.68366666666666</v>
      </c>
      <c r="M263" s="24">
        <f t="shared" si="16"/>
        <v>7.3716200209843592</v>
      </c>
      <c r="N263" s="22" t="str">
        <f t="shared" si="17"/>
        <v>S</v>
      </c>
      <c r="O263" s="5" t="s">
        <v>475</v>
      </c>
    </row>
    <row r="264" spans="1:15" ht="15" customHeight="1">
      <c r="A264" s="5" t="s">
        <v>1482</v>
      </c>
      <c r="B264" s="5" t="s">
        <v>137</v>
      </c>
      <c r="C264" s="6">
        <v>7</v>
      </c>
      <c r="D264" s="7">
        <v>40.799999999999997</v>
      </c>
      <c r="E264" s="8">
        <f t="shared" si="18"/>
        <v>7.68</v>
      </c>
      <c r="F264" s="6">
        <v>-31</v>
      </c>
      <c r="G264" s="7">
        <v>41</v>
      </c>
      <c r="H264" s="8">
        <f t="shared" si="19"/>
        <v>-31.683333333333334</v>
      </c>
      <c r="I264" s="22">
        <v>10</v>
      </c>
      <c r="J264" s="7">
        <v>6.9</v>
      </c>
      <c r="K264" s="22" t="s">
        <v>456</v>
      </c>
      <c r="L264" s="23">
        <f t="shared" si="15"/>
        <v>17.733666666666672</v>
      </c>
      <c r="M264" s="24">
        <f t="shared" si="16"/>
        <v>7.3549533543176935</v>
      </c>
      <c r="N264" s="22" t="str">
        <f t="shared" si="17"/>
        <v>S</v>
      </c>
      <c r="O264" s="5" t="s">
        <v>472</v>
      </c>
    </row>
    <row r="265" spans="1:15" ht="15" customHeight="1">
      <c r="A265" s="5" t="s">
        <v>1483</v>
      </c>
      <c r="B265" s="5" t="s">
        <v>223</v>
      </c>
      <c r="C265" s="6">
        <v>7</v>
      </c>
      <c r="D265" s="7">
        <v>41.9</v>
      </c>
      <c r="E265" s="8">
        <f t="shared" si="18"/>
        <v>7.6983333333333333</v>
      </c>
      <c r="F265" s="6">
        <v>-18</v>
      </c>
      <c r="G265" s="7">
        <v>13</v>
      </c>
      <c r="H265" s="8">
        <f t="shared" si="19"/>
        <v>-18.216666666666665</v>
      </c>
      <c r="I265" s="22" t="s">
        <v>476</v>
      </c>
      <c r="J265" s="7">
        <v>9.3000000000000007</v>
      </c>
      <c r="K265" s="22" t="s">
        <v>456</v>
      </c>
      <c r="L265" s="23">
        <f t="shared" si="15"/>
        <v>31.200333333333344</v>
      </c>
      <c r="M265" s="24">
        <f t="shared" si="16"/>
        <v>7.3732866876510279</v>
      </c>
      <c r="N265" s="22" t="str">
        <f t="shared" si="17"/>
        <v>S</v>
      </c>
      <c r="O265" s="5" t="s">
        <v>477</v>
      </c>
    </row>
    <row r="266" spans="1:15" ht="15" customHeight="1">
      <c r="A266" s="5" t="s">
        <v>1484</v>
      </c>
      <c r="B266" s="5" t="s">
        <v>395</v>
      </c>
      <c r="C266" s="6">
        <v>7</v>
      </c>
      <c r="D266" s="7">
        <v>45.4</v>
      </c>
      <c r="E266" s="8">
        <f t="shared" si="18"/>
        <v>7.7566666666666668</v>
      </c>
      <c r="F266" s="6">
        <v>-37</v>
      </c>
      <c r="G266" s="7">
        <v>58</v>
      </c>
      <c r="H266" s="8">
        <f t="shared" si="19"/>
        <v>-37.966666666666669</v>
      </c>
      <c r="I266" s="22">
        <v>45</v>
      </c>
      <c r="J266" s="7">
        <v>2.8</v>
      </c>
      <c r="K266" s="22" t="s">
        <v>456</v>
      </c>
      <c r="L266" s="23">
        <f t="shared" si="15"/>
        <v>11.450333333333337</v>
      </c>
      <c r="M266" s="24">
        <f t="shared" si="16"/>
        <v>7.4316200209843615</v>
      </c>
      <c r="N266" s="22" t="str">
        <f t="shared" si="17"/>
        <v>S</v>
      </c>
      <c r="O266" s="5" t="s">
        <v>396</v>
      </c>
    </row>
    <row r="267" spans="1:15" ht="15" customHeight="1">
      <c r="A267" s="5" t="s">
        <v>1485</v>
      </c>
      <c r="B267" s="5" t="s">
        <v>259</v>
      </c>
      <c r="C267" s="6">
        <v>7</v>
      </c>
      <c r="D267" s="7">
        <v>52.5</v>
      </c>
      <c r="E267" s="8">
        <f t="shared" si="18"/>
        <v>7.875</v>
      </c>
      <c r="F267" s="25">
        <v>-26</v>
      </c>
      <c r="G267" s="26">
        <v>26</v>
      </c>
      <c r="H267" s="8">
        <f t="shared" si="19"/>
        <v>-26.433333333333334</v>
      </c>
      <c r="I267" s="22" t="s">
        <v>368</v>
      </c>
      <c r="K267" s="22" t="s">
        <v>456</v>
      </c>
      <c r="L267" s="23">
        <f t="shared" si="15"/>
        <v>22.983666666666664</v>
      </c>
      <c r="M267" s="24">
        <f t="shared" si="16"/>
        <v>7.5499533543176938</v>
      </c>
      <c r="N267" s="22" t="str">
        <f t="shared" si="17"/>
        <v>S</v>
      </c>
      <c r="O267" s="5" t="s">
        <v>369</v>
      </c>
    </row>
    <row r="268" spans="1:15" ht="15" customHeight="1">
      <c r="A268" s="5" t="s">
        <v>1486</v>
      </c>
      <c r="B268" s="5" t="s">
        <v>137</v>
      </c>
      <c r="C268" s="6">
        <v>7</v>
      </c>
      <c r="D268" s="7">
        <v>52.2</v>
      </c>
      <c r="E268" s="8">
        <f t="shared" si="18"/>
        <v>7.87</v>
      </c>
      <c r="F268" s="6">
        <v>-38</v>
      </c>
      <c r="G268" s="7">
        <v>32</v>
      </c>
      <c r="H268" s="8">
        <f t="shared" si="19"/>
        <v>-38.533333333333331</v>
      </c>
      <c r="I268" s="22">
        <v>27</v>
      </c>
      <c r="J268" s="7">
        <v>5.8</v>
      </c>
      <c r="K268" s="22" t="s">
        <v>456</v>
      </c>
      <c r="L268" s="23">
        <f t="shared" si="15"/>
        <v>10.883666666666675</v>
      </c>
      <c r="M268" s="24">
        <f t="shared" si="16"/>
        <v>7.5449533543176948</v>
      </c>
      <c r="N268" s="22" t="str">
        <f t="shared" si="17"/>
        <v>S</v>
      </c>
      <c r="O268" s="5" t="s">
        <v>281</v>
      </c>
    </row>
    <row r="269" spans="1:15" ht="15" customHeight="1">
      <c r="A269" s="5" t="s">
        <v>1487</v>
      </c>
      <c r="B269" s="5" t="s">
        <v>137</v>
      </c>
      <c r="C269" s="6">
        <v>7</v>
      </c>
      <c r="D269" s="7">
        <v>55</v>
      </c>
      <c r="E269" s="8">
        <f t="shared" si="18"/>
        <v>7.916666666666667</v>
      </c>
      <c r="F269" s="25">
        <v>-24</v>
      </c>
      <c r="G269" s="26">
        <v>16</v>
      </c>
      <c r="H269" s="8">
        <f t="shared" si="19"/>
        <v>-24.266666666666666</v>
      </c>
      <c r="I269" s="22">
        <v>12</v>
      </c>
      <c r="J269" s="7">
        <v>7.3</v>
      </c>
      <c r="K269" s="22" t="s">
        <v>456</v>
      </c>
      <c r="L269" s="23">
        <f t="shared" ref="L269:L332" si="20">(180/PI())*ASIN(SIN(Lat*PI()/180)*SIN(Dec*PI()/180)+COS(Lat*PI()/180)*COS(Dec*PI()/180))</f>
        <v>25.150333333333343</v>
      </c>
      <c r="M269" s="24">
        <f t="shared" ref="M269:M332" si="21">IF(Lon/15+RA-GTZ+Tof&lt;0,Lon/15+RA-GTZ+Tof+24,IF(Lon/15+RA-GTZ+Tof&gt;24,Lon/15+RA-GTZ+Tof-24,Lon/15+RA-GTZ+Tof))</f>
        <v>7.5916200209843616</v>
      </c>
      <c r="N269" s="22" t="str">
        <f t="shared" ref="N269:N332" si="22">IF(ACOS(ROUND((SIN(Dec*PI()/180)-SIN(Lat*PI()/180)*SIN(Amt*PI()/180))/(COS(Lat*PI()/180)*COS(Amt*PI()/180)),3))&lt;PI()/2,"N","S")</f>
        <v>S</v>
      </c>
      <c r="O269" s="5" t="s">
        <v>1045</v>
      </c>
    </row>
    <row r="270" spans="1:15" ht="15" customHeight="1">
      <c r="A270" s="5" t="s">
        <v>1488</v>
      </c>
      <c r="B270" s="5" t="s">
        <v>137</v>
      </c>
      <c r="C270" s="6">
        <v>7</v>
      </c>
      <c r="D270" s="7">
        <v>56.3</v>
      </c>
      <c r="E270" s="8">
        <f t="shared" ref="E270:E333" si="23">C270+D270/60</f>
        <v>7.9383333333333335</v>
      </c>
      <c r="F270" s="6">
        <v>-30</v>
      </c>
      <c r="G270" s="7">
        <v>4</v>
      </c>
      <c r="H270" s="8">
        <f t="shared" ref="H270:H333" si="24">IF(F270&lt;0,F270-G270/60,F270+G270/60)</f>
        <v>-30.066666666666666</v>
      </c>
      <c r="I270" s="22">
        <v>8</v>
      </c>
      <c r="J270" s="7">
        <v>7.9</v>
      </c>
      <c r="K270" s="22" t="s">
        <v>456</v>
      </c>
      <c r="L270" s="23">
        <f t="shared" si="20"/>
        <v>19.350333333333339</v>
      </c>
      <c r="M270" s="24">
        <f t="shared" si="21"/>
        <v>7.6132866876510263</v>
      </c>
      <c r="N270" s="22" t="str">
        <f t="shared" si="22"/>
        <v>S</v>
      </c>
      <c r="O270" s="5" t="s">
        <v>370</v>
      </c>
    </row>
    <row r="271" spans="1:15" ht="15" customHeight="1">
      <c r="A271" s="5" t="s">
        <v>1489</v>
      </c>
      <c r="B271" s="5" t="s">
        <v>137</v>
      </c>
      <c r="C271" s="6">
        <v>8</v>
      </c>
      <c r="D271" s="7">
        <v>0.1</v>
      </c>
      <c r="E271" s="8">
        <f t="shared" si="23"/>
        <v>8.0016666666666669</v>
      </c>
      <c r="F271" s="6">
        <v>-10</v>
      </c>
      <c r="G271" s="7">
        <v>46</v>
      </c>
      <c r="H271" s="8">
        <f t="shared" si="24"/>
        <v>-10.766666666666667</v>
      </c>
      <c r="I271" s="22">
        <v>7</v>
      </c>
      <c r="J271" s="7">
        <v>7.6</v>
      </c>
      <c r="K271" s="22" t="s">
        <v>288</v>
      </c>
      <c r="L271" s="23">
        <f t="shared" si="20"/>
        <v>38.650333333333336</v>
      </c>
      <c r="M271" s="24">
        <f t="shared" si="21"/>
        <v>7.6766200209843625</v>
      </c>
      <c r="N271" s="22" t="str">
        <f t="shared" si="22"/>
        <v>S</v>
      </c>
      <c r="O271" s="5" t="s">
        <v>285</v>
      </c>
    </row>
    <row r="272" spans="1:15" ht="15" customHeight="1">
      <c r="A272" s="5" t="s">
        <v>1490</v>
      </c>
      <c r="B272" s="5" t="s">
        <v>137</v>
      </c>
      <c r="C272" s="6">
        <v>8</v>
      </c>
      <c r="D272" s="7">
        <v>5.3</v>
      </c>
      <c r="E272" s="8">
        <f t="shared" si="23"/>
        <v>8.0883333333333329</v>
      </c>
      <c r="F272" s="6">
        <v>-28</v>
      </c>
      <c r="G272" s="7">
        <v>10</v>
      </c>
      <c r="H272" s="8">
        <f t="shared" si="24"/>
        <v>-28.166666666666668</v>
      </c>
      <c r="I272" s="22">
        <v>22</v>
      </c>
      <c r="J272" s="7">
        <v>6.5</v>
      </c>
      <c r="K272" s="22" t="s">
        <v>456</v>
      </c>
      <c r="L272" s="23">
        <f t="shared" si="20"/>
        <v>21.250333333333334</v>
      </c>
      <c r="M272" s="24">
        <f t="shared" si="21"/>
        <v>7.7632866876510285</v>
      </c>
      <c r="N272" s="22" t="str">
        <f t="shared" si="22"/>
        <v>S</v>
      </c>
      <c r="O272" s="5" t="s">
        <v>197</v>
      </c>
    </row>
    <row r="273" spans="1:15" ht="15" customHeight="1">
      <c r="A273" s="5" t="s">
        <v>1491</v>
      </c>
      <c r="B273" s="5" t="s">
        <v>137</v>
      </c>
      <c r="C273" s="6">
        <v>8</v>
      </c>
      <c r="D273" s="7">
        <v>10.7</v>
      </c>
      <c r="E273" s="8">
        <f t="shared" si="23"/>
        <v>8.1783333333333328</v>
      </c>
      <c r="F273" s="6">
        <v>-12</v>
      </c>
      <c r="G273" s="7">
        <v>49</v>
      </c>
      <c r="H273" s="8">
        <f t="shared" si="24"/>
        <v>-12.816666666666666</v>
      </c>
      <c r="I273" s="22">
        <v>22</v>
      </c>
      <c r="J273" s="7">
        <v>6.5</v>
      </c>
      <c r="K273" s="22" t="s">
        <v>456</v>
      </c>
      <c r="L273" s="23">
        <f t="shared" si="20"/>
        <v>36.600333333333339</v>
      </c>
      <c r="M273" s="24">
        <f t="shared" si="21"/>
        <v>7.8532866876510283</v>
      </c>
      <c r="N273" s="22" t="str">
        <f t="shared" si="22"/>
        <v>S</v>
      </c>
      <c r="O273" s="5" t="s">
        <v>198</v>
      </c>
    </row>
    <row r="274" spans="1:15" ht="15" customHeight="1">
      <c r="A274" s="5" t="s">
        <v>1492</v>
      </c>
      <c r="B274" s="5" t="s">
        <v>137</v>
      </c>
      <c r="C274" s="6">
        <v>8</v>
      </c>
      <c r="D274" s="7">
        <v>12.4</v>
      </c>
      <c r="E274" s="8">
        <f t="shared" si="23"/>
        <v>8.206666666666667</v>
      </c>
      <c r="F274" s="6">
        <v>-37</v>
      </c>
      <c r="G274" s="7">
        <v>38</v>
      </c>
      <c r="H274" s="8">
        <f t="shared" si="24"/>
        <v>-37.633333333333333</v>
      </c>
      <c r="I274" s="22">
        <v>41</v>
      </c>
      <c r="J274" s="7">
        <v>6.3</v>
      </c>
      <c r="K274" s="22" t="s">
        <v>456</v>
      </c>
      <c r="L274" s="23">
        <f t="shared" si="20"/>
        <v>11.783666666666672</v>
      </c>
      <c r="M274" s="24">
        <f t="shared" si="21"/>
        <v>7.8816200209843608</v>
      </c>
      <c r="N274" s="22" t="str">
        <f t="shared" si="22"/>
        <v>S</v>
      </c>
      <c r="O274" s="5" t="s">
        <v>111</v>
      </c>
    </row>
    <row r="275" spans="1:15" ht="15" customHeight="1">
      <c r="A275" s="5" t="s">
        <v>1493</v>
      </c>
      <c r="B275" s="5" t="s">
        <v>137</v>
      </c>
      <c r="C275" s="6">
        <v>8</v>
      </c>
      <c r="D275" s="7">
        <v>18.899999999999999</v>
      </c>
      <c r="E275" s="8">
        <f t="shared" si="23"/>
        <v>8.3149999999999995</v>
      </c>
      <c r="F275" s="6">
        <v>-29</v>
      </c>
      <c r="G275" s="7">
        <v>45</v>
      </c>
      <c r="H275" s="8">
        <f t="shared" si="24"/>
        <v>-29.75</v>
      </c>
      <c r="I275" s="22">
        <v>13</v>
      </c>
      <c r="J275" s="7">
        <v>7</v>
      </c>
      <c r="K275" s="22" t="s">
        <v>456</v>
      </c>
      <c r="L275" s="23">
        <f t="shared" si="20"/>
        <v>19.666999999999998</v>
      </c>
      <c r="M275" s="24">
        <f t="shared" si="21"/>
        <v>7.989953354317695</v>
      </c>
      <c r="N275" s="22" t="str">
        <f t="shared" si="22"/>
        <v>S</v>
      </c>
      <c r="O275" s="5" t="s">
        <v>202</v>
      </c>
    </row>
    <row r="276" spans="1:15" ht="15" customHeight="1">
      <c r="A276" s="5" t="s">
        <v>1494</v>
      </c>
      <c r="B276" s="5" t="s">
        <v>137</v>
      </c>
      <c r="C276" s="6">
        <v>8</v>
      </c>
      <c r="D276" s="7">
        <v>37.299999999999997</v>
      </c>
      <c r="E276" s="8">
        <f t="shared" si="23"/>
        <v>8.6216666666666661</v>
      </c>
      <c r="F276" s="6">
        <v>-29</v>
      </c>
      <c r="G276" s="7">
        <v>57</v>
      </c>
      <c r="H276" s="8">
        <f t="shared" si="24"/>
        <v>-29.95</v>
      </c>
      <c r="I276" s="22">
        <v>11</v>
      </c>
      <c r="K276" s="22" t="s">
        <v>203</v>
      </c>
      <c r="L276" s="23">
        <f t="shared" si="20"/>
        <v>19.467000000000006</v>
      </c>
      <c r="M276" s="24">
        <f t="shared" si="21"/>
        <v>8.2966200209843599</v>
      </c>
      <c r="N276" s="22" t="str">
        <f t="shared" si="22"/>
        <v>S</v>
      </c>
      <c r="O276" s="5" t="s">
        <v>204</v>
      </c>
    </row>
    <row r="277" spans="1:15" ht="15" customHeight="1">
      <c r="A277" s="5" t="s">
        <v>1495</v>
      </c>
      <c r="B277" s="5" t="s">
        <v>155</v>
      </c>
      <c r="C277" s="6">
        <v>8</v>
      </c>
      <c r="D277" s="7">
        <v>55.6</v>
      </c>
      <c r="E277" s="8">
        <f t="shared" si="23"/>
        <v>8.9266666666666659</v>
      </c>
      <c r="F277" s="6">
        <v>78</v>
      </c>
      <c r="G277" s="7">
        <v>13</v>
      </c>
      <c r="H277" s="8">
        <f t="shared" si="24"/>
        <v>78.216666666666669</v>
      </c>
      <c r="I277" s="22" t="s">
        <v>306</v>
      </c>
      <c r="J277" s="7">
        <v>10.1</v>
      </c>
      <c r="K277" s="22" t="s">
        <v>78</v>
      </c>
      <c r="L277" s="23">
        <f t="shared" si="20"/>
        <v>52.36633333333333</v>
      </c>
      <c r="M277" s="24">
        <f t="shared" si="21"/>
        <v>8.6016200209843596</v>
      </c>
      <c r="N277" s="22" t="str">
        <f t="shared" si="22"/>
        <v>N</v>
      </c>
      <c r="O277" s="5" t="s">
        <v>307</v>
      </c>
    </row>
    <row r="278" spans="1:15" ht="15" customHeight="1">
      <c r="A278" s="5" t="s">
        <v>1496</v>
      </c>
      <c r="B278" s="5" t="s">
        <v>155</v>
      </c>
      <c r="C278" s="6">
        <v>8</v>
      </c>
      <c r="D278" s="7">
        <v>53.6</v>
      </c>
      <c r="E278" s="8">
        <f t="shared" si="23"/>
        <v>8.8933333333333326</v>
      </c>
      <c r="F278" s="6">
        <v>51</v>
      </c>
      <c r="G278" s="7">
        <v>19</v>
      </c>
      <c r="H278" s="8">
        <f t="shared" si="24"/>
        <v>51.31666666666667</v>
      </c>
      <c r="I278" s="22" t="s">
        <v>303</v>
      </c>
      <c r="J278" s="7">
        <v>10.3</v>
      </c>
      <c r="K278" s="22" t="s">
        <v>304</v>
      </c>
      <c r="L278" s="23">
        <f t="shared" si="20"/>
        <v>79.266333333333336</v>
      </c>
      <c r="M278" s="24">
        <f t="shared" si="21"/>
        <v>8.5682866876510246</v>
      </c>
      <c r="N278" s="22" t="str">
        <f t="shared" si="22"/>
        <v>N</v>
      </c>
      <c r="O278" s="5" t="s">
        <v>305</v>
      </c>
    </row>
    <row r="279" spans="1:15" ht="15" customHeight="1">
      <c r="A279" s="5" t="s">
        <v>1497</v>
      </c>
      <c r="B279" s="5" t="s">
        <v>219</v>
      </c>
      <c r="C279" s="6">
        <v>8</v>
      </c>
      <c r="D279" s="7">
        <v>52.7</v>
      </c>
      <c r="E279" s="8">
        <f t="shared" si="23"/>
        <v>8.8783333333333339</v>
      </c>
      <c r="F279" s="6">
        <v>33</v>
      </c>
      <c r="G279" s="7">
        <v>25</v>
      </c>
      <c r="H279" s="8">
        <f t="shared" si="24"/>
        <v>33.416666666666664</v>
      </c>
      <c r="I279" s="22" t="s">
        <v>301</v>
      </c>
      <c r="J279" s="7">
        <v>9.8000000000000007</v>
      </c>
      <c r="K279" s="22" t="s">
        <v>384</v>
      </c>
      <c r="L279" s="23">
        <f t="shared" si="20"/>
        <v>82.833666666666659</v>
      </c>
      <c r="M279" s="24">
        <f t="shared" si="21"/>
        <v>8.5532866876510276</v>
      </c>
      <c r="N279" s="22" t="str">
        <f t="shared" si="22"/>
        <v>S</v>
      </c>
      <c r="O279" s="5" t="s">
        <v>302</v>
      </c>
    </row>
    <row r="280" spans="1:15" ht="15" customHeight="1">
      <c r="A280" s="5" t="s">
        <v>1498</v>
      </c>
      <c r="B280" s="5" t="s">
        <v>346</v>
      </c>
      <c r="C280" s="6">
        <v>9</v>
      </c>
      <c r="D280" s="7">
        <v>11.6</v>
      </c>
      <c r="E280" s="8">
        <f t="shared" si="23"/>
        <v>9.1933333333333334</v>
      </c>
      <c r="F280" s="6">
        <v>60</v>
      </c>
      <c r="G280" s="7">
        <v>2</v>
      </c>
      <c r="H280" s="8">
        <f t="shared" si="24"/>
        <v>60.033333333333331</v>
      </c>
      <c r="I280" s="22" t="s">
        <v>347</v>
      </c>
      <c r="J280" s="7">
        <v>9.9</v>
      </c>
      <c r="K280" s="22" t="s">
        <v>304</v>
      </c>
      <c r="L280" s="23">
        <f t="shared" si="20"/>
        <v>70.549666666666667</v>
      </c>
      <c r="M280" s="24">
        <f t="shared" si="21"/>
        <v>8.8682866876510289</v>
      </c>
      <c r="N280" s="22" t="str">
        <f t="shared" si="22"/>
        <v>N</v>
      </c>
      <c r="O280" s="5" t="s">
        <v>430</v>
      </c>
    </row>
    <row r="281" spans="1:15" ht="15" customHeight="1">
      <c r="A281" s="5" t="s">
        <v>1499</v>
      </c>
      <c r="B281" s="5" t="s">
        <v>155</v>
      </c>
      <c r="C281" s="6">
        <v>9</v>
      </c>
      <c r="D281" s="7">
        <v>10.3</v>
      </c>
      <c r="E281" s="8">
        <f t="shared" si="23"/>
        <v>9.1716666666666669</v>
      </c>
      <c r="F281" s="6">
        <v>7</v>
      </c>
      <c r="G281" s="7">
        <v>2</v>
      </c>
      <c r="H281" s="8">
        <f t="shared" si="24"/>
        <v>7.0333333333333332</v>
      </c>
      <c r="I281" s="22" t="s">
        <v>344</v>
      </c>
      <c r="J281" s="7">
        <v>10.1</v>
      </c>
      <c r="K281" s="22" t="s">
        <v>207</v>
      </c>
      <c r="L281" s="23">
        <f t="shared" si="20"/>
        <v>56.450333333333326</v>
      </c>
      <c r="M281" s="24">
        <f t="shared" si="21"/>
        <v>8.8466200209843606</v>
      </c>
      <c r="N281" s="22" t="str">
        <f t="shared" si="22"/>
        <v>S</v>
      </c>
      <c r="O281" s="5" t="s">
        <v>345</v>
      </c>
    </row>
    <row r="282" spans="1:15" ht="15" customHeight="1">
      <c r="A282" s="5" t="s">
        <v>1500</v>
      </c>
      <c r="B282" s="5" t="s">
        <v>116</v>
      </c>
      <c r="C282" s="6">
        <v>9</v>
      </c>
      <c r="D282" s="7">
        <v>12.3</v>
      </c>
      <c r="E282" s="8">
        <f t="shared" si="23"/>
        <v>9.2050000000000001</v>
      </c>
      <c r="F282" s="6">
        <v>-24</v>
      </c>
      <c r="G282" s="7">
        <v>10</v>
      </c>
      <c r="H282" s="8">
        <f t="shared" si="24"/>
        <v>-24.166666666666668</v>
      </c>
      <c r="I282" s="22" t="s">
        <v>431</v>
      </c>
      <c r="J282" s="7">
        <v>10.199999999999999</v>
      </c>
      <c r="K282" s="22" t="s">
        <v>112</v>
      </c>
      <c r="L282" s="23">
        <f t="shared" si="20"/>
        <v>25.250333333333341</v>
      </c>
      <c r="M282" s="24">
        <f t="shared" si="21"/>
        <v>8.8799533543176921</v>
      </c>
      <c r="N282" s="22" t="str">
        <f t="shared" si="22"/>
        <v>S</v>
      </c>
      <c r="O282" s="5" t="s">
        <v>432</v>
      </c>
    </row>
    <row r="283" spans="1:15" ht="15" customHeight="1">
      <c r="A283" s="5" t="s">
        <v>1501</v>
      </c>
      <c r="B283" s="5" t="s">
        <v>223</v>
      </c>
      <c r="C283" s="6">
        <v>9</v>
      </c>
      <c r="D283" s="7">
        <v>16</v>
      </c>
      <c r="E283" s="8">
        <f t="shared" si="23"/>
        <v>9.2666666666666675</v>
      </c>
      <c r="F283" s="6">
        <v>-36</v>
      </c>
      <c r="G283" s="7">
        <v>38</v>
      </c>
      <c r="H283" s="8">
        <f t="shared" si="24"/>
        <v>-36.633333333333333</v>
      </c>
      <c r="I283" s="22" t="s">
        <v>433</v>
      </c>
      <c r="J283" s="7">
        <v>11.5</v>
      </c>
      <c r="K283" s="22" t="s">
        <v>203</v>
      </c>
      <c r="L283" s="23">
        <f t="shared" si="20"/>
        <v>12.783666666666674</v>
      </c>
      <c r="M283" s="24">
        <f t="shared" si="21"/>
        <v>8.9416200209843595</v>
      </c>
      <c r="N283" s="22" t="str">
        <f t="shared" si="22"/>
        <v>S</v>
      </c>
      <c r="O283" s="5" t="s">
        <v>434</v>
      </c>
    </row>
    <row r="284" spans="1:15" ht="15" customHeight="1">
      <c r="A284" s="5" t="s">
        <v>1502</v>
      </c>
      <c r="B284" s="5" t="s">
        <v>219</v>
      </c>
      <c r="C284" s="6">
        <v>9</v>
      </c>
      <c r="D284" s="7">
        <v>22</v>
      </c>
      <c r="E284" s="8">
        <f t="shared" si="23"/>
        <v>9.3666666666666671</v>
      </c>
      <c r="F284" s="6">
        <v>50</v>
      </c>
      <c r="G284" s="7">
        <v>59</v>
      </c>
      <c r="H284" s="8">
        <f t="shared" si="24"/>
        <v>50.983333333333334</v>
      </c>
      <c r="I284" s="22" t="s">
        <v>464</v>
      </c>
      <c r="J284" s="7">
        <v>9.1999999999999993</v>
      </c>
      <c r="K284" s="22" t="s">
        <v>304</v>
      </c>
      <c r="L284" s="23">
        <f t="shared" si="20"/>
        <v>79.599666666666693</v>
      </c>
      <c r="M284" s="24">
        <f t="shared" si="21"/>
        <v>9.0416200209843609</v>
      </c>
      <c r="N284" s="22" t="str">
        <f t="shared" si="22"/>
        <v>N</v>
      </c>
      <c r="O284" s="5" t="s">
        <v>465</v>
      </c>
    </row>
    <row r="285" spans="1:15" ht="15" customHeight="1">
      <c r="A285" s="5" t="s">
        <v>1503</v>
      </c>
      <c r="B285" s="5" t="s">
        <v>223</v>
      </c>
      <c r="C285" s="6">
        <v>9</v>
      </c>
      <c r="D285" s="7">
        <v>21.4</v>
      </c>
      <c r="E285" s="8">
        <f t="shared" si="23"/>
        <v>9.3566666666666674</v>
      </c>
      <c r="F285" s="6">
        <v>-58</v>
      </c>
      <c r="G285" s="7">
        <v>19</v>
      </c>
      <c r="H285" s="8">
        <f t="shared" si="24"/>
        <v>-58.31666666666667</v>
      </c>
      <c r="I285" s="22" t="s">
        <v>435</v>
      </c>
      <c r="J285" s="7">
        <v>9.6999999999999993</v>
      </c>
      <c r="K285" s="22" t="s">
        <v>436</v>
      </c>
      <c r="L285" s="23">
        <f t="shared" si="20"/>
        <v>-8.8996666666666702</v>
      </c>
      <c r="M285" s="24">
        <f t="shared" si="21"/>
        <v>9.0316200209843629</v>
      </c>
      <c r="N285" s="22" t="str">
        <f t="shared" si="22"/>
        <v>S</v>
      </c>
      <c r="O285" s="5" t="s">
        <v>437</v>
      </c>
    </row>
    <row r="286" spans="1:15" ht="15" customHeight="1">
      <c r="A286" s="5" t="s">
        <v>1504</v>
      </c>
      <c r="B286" s="5" t="s">
        <v>145</v>
      </c>
      <c r="C286" s="6">
        <v>9</v>
      </c>
      <c r="D286" s="7">
        <v>32.200000000000003</v>
      </c>
      <c r="E286" s="8">
        <f t="shared" si="23"/>
        <v>9.5366666666666671</v>
      </c>
      <c r="F286" s="6">
        <v>21</v>
      </c>
      <c r="G286" s="7">
        <v>30</v>
      </c>
      <c r="H286" s="8">
        <f t="shared" si="24"/>
        <v>21.5</v>
      </c>
      <c r="I286" s="22" t="s">
        <v>466</v>
      </c>
      <c r="J286" s="7">
        <v>9</v>
      </c>
      <c r="K286" s="22" t="s">
        <v>467</v>
      </c>
      <c r="L286" s="23">
        <f t="shared" si="20"/>
        <v>70.91700000000003</v>
      </c>
      <c r="M286" s="24">
        <f t="shared" si="21"/>
        <v>9.2116200209843626</v>
      </c>
      <c r="N286" s="22" t="str">
        <f t="shared" si="22"/>
        <v>S</v>
      </c>
      <c r="O286" s="5" t="s">
        <v>468</v>
      </c>
    </row>
    <row r="287" spans="1:15" ht="15" customHeight="1">
      <c r="A287" s="5" t="s">
        <v>1505</v>
      </c>
      <c r="B287" s="5" t="s">
        <v>105</v>
      </c>
      <c r="C287" s="6">
        <v>9</v>
      </c>
      <c r="D287" s="7">
        <v>47.3</v>
      </c>
      <c r="E287" s="8">
        <f t="shared" si="23"/>
        <v>9.788333333333334</v>
      </c>
      <c r="F287" s="6">
        <v>67</v>
      </c>
      <c r="G287" s="7">
        <v>55</v>
      </c>
      <c r="H287" s="8">
        <f t="shared" si="24"/>
        <v>67.916666666666671</v>
      </c>
      <c r="I287" s="22" t="s">
        <v>552</v>
      </c>
      <c r="J287" s="7">
        <v>10.199999999999999</v>
      </c>
      <c r="K287" s="22" t="s">
        <v>304</v>
      </c>
      <c r="L287" s="23">
        <f t="shared" si="20"/>
        <v>62.666333333333348</v>
      </c>
      <c r="M287" s="24">
        <f t="shared" si="21"/>
        <v>9.4632866876510278</v>
      </c>
      <c r="N287" s="22" t="str">
        <f t="shared" si="22"/>
        <v>N</v>
      </c>
      <c r="O287" s="5" t="s">
        <v>553</v>
      </c>
    </row>
    <row r="288" spans="1:15" ht="15" customHeight="1">
      <c r="A288" s="5" t="s">
        <v>1506</v>
      </c>
      <c r="B288" s="5" t="s">
        <v>219</v>
      </c>
      <c r="C288" s="6">
        <v>9</v>
      </c>
      <c r="D288" s="7">
        <v>50.3</v>
      </c>
      <c r="E288" s="8">
        <f t="shared" si="23"/>
        <v>9.8383333333333329</v>
      </c>
      <c r="F288" s="6">
        <v>72</v>
      </c>
      <c r="G288" s="7">
        <v>17</v>
      </c>
      <c r="H288" s="8">
        <f t="shared" si="24"/>
        <v>72.283333333333331</v>
      </c>
      <c r="I288" s="22" t="s">
        <v>554</v>
      </c>
      <c r="J288" s="7">
        <v>10.4</v>
      </c>
      <c r="K288" s="22" t="s">
        <v>304</v>
      </c>
      <c r="L288" s="23">
        <f t="shared" si="20"/>
        <v>58.299666666666681</v>
      </c>
      <c r="M288" s="24">
        <f t="shared" si="21"/>
        <v>9.5132866876510249</v>
      </c>
      <c r="N288" s="22" t="str">
        <f t="shared" si="22"/>
        <v>N</v>
      </c>
      <c r="O288" s="5" t="s">
        <v>555</v>
      </c>
    </row>
    <row r="289" spans="1:15" ht="15" customHeight="1">
      <c r="A289" s="5" t="s">
        <v>1507</v>
      </c>
      <c r="B289" s="5" t="s">
        <v>28</v>
      </c>
      <c r="C289" s="6">
        <v>9</v>
      </c>
      <c r="D289" s="7">
        <v>45.7</v>
      </c>
      <c r="E289" s="8">
        <f t="shared" si="23"/>
        <v>9.7616666666666667</v>
      </c>
      <c r="F289" s="6">
        <v>-31</v>
      </c>
      <c r="G289" s="7">
        <v>11</v>
      </c>
      <c r="H289" s="8">
        <f t="shared" si="24"/>
        <v>-31.183333333333334</v>
      </c>
      <c r="I289" s="22" t="s">
        <v>469</v>
      </c>
      <c r="J289" s="7">
        <v>9.4</v>
      </c>
      <c r="K289" s="22" t="s">
        <v>470</v>
      </c>
      <c r="L289" s="23">
        <f t="shared" si="20"/>
        <v>18.233666666666672</v>
      </c>
      <c r="M289" s="24">
        <f t="shared" si="21"/>
        <v>9.4366200209843605</v>
      </c>
      <c r="N289" s="22" t="str">
        <f t="shared" si="22"/>
        <v>S</v>
      </c>
      <c r="O289" s="5" t="s">
        <v>471</v>
      </c>
    </row>
    <row r="290" spans="1:15" ht="15" customHeight="1">
      <c r="A290" s="5" t="s">
        <v>1508</v>
      </c>
      <c r="B290" s="5" t="s">
        <v>151</v>
      </c>
      <c r="C290" s="6">
        <v>10</v>
      </c>
      <c r="D290" s="7">
        <v>2</v>
      </c>
      <c r="E290" s="8">
        <f t="shared" si="23"/>
        <v>10.033333333333333</v>
      </c>
      <c r="F290" s="6">
        <v>55</v>
      </c>
      <c r="G290" s="7">
        <v>41</v>
      </c>
      <c r="H290" s="8">
        <f t="shared" si="24"/>
        <v>55.68333333333333</v>
      </c>
      <c r="I290" s="22" t="s">
        <v>399</v>
      </c>
      <c r="J290" s="7">
        <v>10.9</v>
      </c>
      <c r="K290" s="22" t="s">
        <v>304</v>
      </c>
      <c r="L290" s="23">
        <f t="shared" si="20"/>
        <v>74.899666666666661</v>
      </c>
      <c r="M290" s="24">
        <f t="shared" si="21"/>
        <v>9.7082866876510252</v>
      </c>
      <c r="N290" s="22" t="str">
        <f t="shared" si="22"/>
        <v>N</v>
      </c>
      <c r="O290" s="5" t="s">
        <v>400</v>
      </c>
    </row>
    <row r="291" spans="1:15" ht="15" customHeight="1">
      <c r="A291" s="5" t="s">
        <v>1509</v>
      </c>
      <c r="B291" s="5" t="s">
        <v>402</v>
      </c>
      <c r="C291" s="6">
        <v>10</v>
      </c>
      <c r="D291" s="7">
        <v>3.1</v>
      </c>
      <c r="E291" s="8">
        <f t="shared" si="23"/>
        <v>10.051666666666666</v>
      </c>
      <c r="F291" s="6">
        <v>-26</v>
      </c>
      <c r="G291" s="7">
        <v>10</v>
      </c>
      <c r="H291" s="8">
        <f t="shared" si="24"/>
        <v>-26.166666666666668</v>
      </c>
      <c r="I291" s="22" t="s">
        <v>403</v>
      </c>
      <c r="J291" s="7">
        <v>9.9</v>
      </c>
      <c r="K291" s="22" t="s">
        <v>112</v>
      </c>
      <c r="L291" s="23">
        <f t="shared" si="20"/>
        <v>23.250333333333337</v>
      </c>
      <c r="M291" s="24">
        <f t="shared" si="21"/>
        <v>9.7266200209843596</v>
      </c>
      <c r="N291" s="22" t="str">
        <f t="shared" si="22"/>
        <v>S</v>
      </c>
      <c r="O291" s="5" t="s">
        <v>404</v>
      </c>
    </row>
    <row r="292" spans="1:15" ht="15" customHeight="1">
      <c r="A292" s="5" t="s">
        <v>1510</v>
      </c>
      <c r="B292" s="5" t="s">
        <v>137</v>
      </c>
      <c r="C292" s="6">
        <v>10</v>
      </c>
      <c r="D292" s="7">
        <v>2.7</v>
      </c>
      <c r="E292" s="8">
        <f t="shared" si="23"/>
        <v>10.045</v>
      </c>
      <c r="F292" s="6">
        <v>-60</v>
      </c>
      <c r="G292" s="7">
        <v>7</v>
      </c>
      <c r="H292" s="8">
        <f t="shared" si="24"/>
        <v>-60.116666666666667</v>
      </c>
      <c r="I292" s="22">
        <v>35</v>
      </c>
      <c r="J292" s="7">
        <v>4.2</v>
      </c>
      <c r="K292" s="22" t="s">
        <v>436</v>
      </c>
      <c r="L292" s="23">
        <f t="shared" si="20"/>
        <v>-10.699666666666666</v>
      </c>
      <c r="M292" s="24">
        <f t="shared" si="21"/>
        <v>9.7199533543176955</v>
      </c>
      <c r="N292" s="22" t="str">
        <f t="shared" si="22"/>
        <v>S</v>
      </c>
      <c r="O292" s="5" t="s">
        <v>401</v>
      </c>
    </row>
    <row r="293" spans="1:15" ht="15" customHeight="1">
      <c r="A293" s="5" t="s">
        <v>1511</v>
      </c>
      <c r="B293" s="5" t="s">
        <v>50</v>
      </c>
      <c r="C293" s="6">
        <v>10</v>
      </c>
      <c r="D293" s="7">
        <v>5.2</v>
      </c>
      <c r="E293" s="8">
        <f t="shared" si="23"/>
        <v>10.086666666666666</v>
      </c>
      <c r="F293" s="6">
        <v>-7</v>
      </c>
      <c r="G293" s="7">
        <v>43</v>
      </c>
      <c r="H293" s="8">
        <f t="shared" si="24"/>
        <v>-7.7166666666666668</v>
      </c>
      <c r="I293" s="22" t="s">
        <v>484</v>
      </c>
      <c r="J293" s="7">
        <v>8.9</v>
      </c>
      <c r="K293" s="22" t="s">
        <v>485</v>
      </c>
      <c r="L293" s="23">
        <f t="shared" si="20"/>
        <v>41.70033333333334</v>
      </c>
      <c r="M293" s="24">
        <f t="shared" si="21"/>
        <v>9.7616200209843598</v>
      </c>
      <c r="N293" s="22" t="str">
        <f t="shared" si="22"/>
        <v>S</v>
      </c>
      <c r="O293" s="5" t="s">
        <v>486</v>
      </c>
    </row>
    <row r="294" spans="1:15" ht="15" customHeight="1">
      <c r="A294" s="5" t="s">
        <v>1512</v>
      </c>
      <c r="B294" s="5" t="s">
        <v>223</v>
      </c>
      <c r="C294" s="6">
        <v>10</v>
      </c>
      <c r="D294" s="7">
        <v>7</v>
      </c>
      <c r="E294" s="8">
        <f t="shared" si="23"/>
        <v>10.116666666666667</v>
      </c>
      <c r="F294" s="6">
        <v>-40</v>
      </c>
      <c r="G294" s="7">
        <v>26</v>
      </c>
      <c r="H294" s="8">
        <f t="shared" si="24"/>
        <v>-40.43333333333333</v>
      </c>
      <c r="I294" s="22" t="s">
        <v>487</v>
      </c>
      <c r="J294" s="7">
        <v>9.6999999999999993</v>
      </c>
      <c r="K294" s="22" t="s">
        <v>205</v>
      </c>
      <c r="L294" s="23">
        <f t="shared" si="20"/>
        <v>8.9836666666666734</v>
      </c>
      <c r="M294" s="24">
        <f t="shared" si="21"/>
        <v>9.7916200209843609</v>
      </c>
      <c r="N294" s="22" t="str">
        <f t="shared" si="22"/>
        <v>S</v>
      </c>
      <c r="O294" s="5" t="s">
        <v>488</v>
      </c>
    </row>
    <row r="295" spans="1:15" ht="15" customHeight="1">
      <c r="A295" s="5" t="s">
        <v>1513</v>
      </c>
      <c r="B295" s="5" t="s">
        <v>155</v>
      </c>
      <c r="C295" s="6">
        <v>10</v>
      </c>
      <c r="D295" s="7">
        <v>13.8</v>
      </c>
      <c r="E295" s="8">
        <f t="shared" si="23"/>
        <v>10.23</v>
      </c>
      <c r="F295" s="6">
        <v>3</v>
      </c>
      <c r="G295" s="7">
        <v>26</v>
      </c>
      <c r="H295" s="8">
        <f t="shared" si="24"/>
        <v>3.4333333333333336</v>
      </c>
      <c r="I295" s="22" t="s">
        <v>117</v>
      </c>
      <c r="J295" s="7">
        <v>10.4</v>
      </c>
      <c r="K295" s="22" t="s">
        <v>485</v>
      </c>
      <c r="L295" s="23">
        <f t="shared" si="20"/>
        <v>52.850333333333339</v>
      </c>
      <c r="M295" s="24">
        <f t="shared" si="21"/>
        <v>9.9049533543176942</v>
      </c>
      <c r="N295" s="22" t="str">
        <f t="shared" si="22"/>
        <v>S</v>
      </c>
      <c r="O295" s="5" t="s">
        <v>489</v>
      </c>
    </row>
    <row r="296" spans="1:15" ht="15" customHeight="1">
      <c r="A296" s="5" t="s">
        <v>1514</v>
      </c>
      <c r="B296" s="5" t="s">
        <v>145</v>
      </c>
      <c r="C296" s="6">
        <v>10</v>
      </c>
      <c r="D296" s="7">
        <v>14.2</v>
      </c>
      <c r="E296" s="8">
        <f t="shared" si="23"/>
        <v>10.236666666666666</v>
      </c>
      <c r="F296" s="6">
        <v>3</v>
      </c>
      <c r="G296" s="7">
        <v>28</v>
      </c>
      <c r="H296" s="8">
        <f t="shared" si="24"/>
        <v>3.4666666666666668</v>
      </c>
      <c r="I296" s="22" t="s">
        <v>574</v>
      </c>
      <c r="J296" s="7">
        <v>10.199999999999999</v>
      </c>
      <c r="K296" s="22" t="s">
        <v>485</v>
      </c>
      <c r="L296" s="23">
        <f t="shared" si="20"/>
        <v>52.883666666666677</v>
      </c>
      <c r="M296" s="24">
        <f t="shared" si="21"/>
        <v>9.9116200209843583</v>
      </c>
      <c r="N296" s="22" t="str">
        <f t="shared" si="22"/>
        <v>S</v>
      </c>
      <c r="O296" s="5" t="s">
        <v>575</v>
      </c>
    </row>
    <row r="297" spans="1:15" ht="15" customHeight="1">
      <c r="A297" s="5" t="s">
        <v>1515</v>
      </c>
      <c r="B297" s="5" t="s">
        <v>28</v>
      </c>
      <c r="C297" s="6">
        <v>10</v>
      </c>
      <c r="D297" s="7">
        <v>18.3</v>
      </c>
      <c r="E297" s="8">
        <f t="shared" si="23"/>
        <v>10.305</v>
      </c>
      <c r="F297" s="6">
        <v>41</v>
      </c>
      <c r="G297" s="7">
        <v>25</v>
      </c>
      <c r="H297" s="8">
        <f t="shared" si="24"/>
        <v>41.416666666666664</v>
      </c>
      <c r="I297" s="22" t="s">
        <v>295</v>
      </c>
      <c r="J297" s="7">
        <v>9.8000000000000007</v>
      </c>
      <c r="K297" s="22" t="s">
        <v>304</v>
      </c>
      <c r="L297" s="23">
        <f t="shared" si="20"/>
        <v>89.166333333333554</v>
      </c>
      <c r="M297" s="24">
        <f t="shared" si="21"/>
        <v>9.9799533543176935</v>
      </c>
      <c r="N297" s="22" t="str">
        <f t="shared" si="22"/>
        <v>N</v>
      </c>
      <c r="O297" s="5" t="s">
        <v>296</v>
      </c>
    </row>
    <row r="298" spans="1:15" ht="15" customHeight="1">
      <c r="A298" s="5" t="s">
        <v>1516</v>
      </c>
      <c r="B298" s="5" t="s">
        <v>145</v>
      </c>
      <c r="C298" s="6">
        <v>10</v>
      </c>
      <c r="D298" s="7">
        <v>18.100000000000001</v>
      </c>
      <c r="E298" s="8">
        <f t="shared" si="23"/>
        <v>10.301666666666666</v>
      </c>
      <c r="F298" s="6">
        <v>21</v>
      </c>
      <c r="G298" s="7">
        <v>50</v>
      </c>
      <c r="H298" s="8">
        <f t="shared" si="24"/>
        <v>21.833333333333332</v>
      </c>
      <c r="I298" s="22" t="s">
        <v>293</v>
      </c>
      <c r="J298" s="7">
        <v>11.1</v>
      </c>
      <c r="K298" s="22" t="s">
        <v>467</v>
      </c>
      <c r="L298" s="23">
        <f t="shared" si="20"/>
        <v>71.250333333333359</v>
      </c>
      <c r="M298" s="24">
        <f t="shared" si="21"/>
        <v>9.9766200209843596</v>
      </c>
      <c r="N298" s="22" t="str">
        <f t="shared" si="22"/>
        <v>S</v>
      </c>
      <c r="O298" s="5" t="s">
        <v>294</v>
      </c>
    </row>
    <row r="299" spans="1:15" ht="15" customHeight="1">
      <c r="A299" s="5" t="s">
        <v>1517</v>
      </c>
      <c r="B299" s="5" t="s">
        <v>193</v>
      </c>
      <c r="C299" s="6">
        <v>10</v>
      </c>
      <c r="D299" s="7">
        <v>17.600000000000001</v>
      </c>
      <c r="E299" s="8">
        <f t="shared" si="23"/>
        <v>10.293333333333333</v>
      </c>
      <c r="F299" s="6">
        <v>-46</v>
      </c>
      <c r="G299" s="7">
        <v>25</v>
      </c>
      <c r="H299" s="8">
        <f t="shared" si="24"/>
        <v>-46.416666666666664</v>
      </c>
      <c r="I299" s="22">
        <v>18.2</v>
      </c>
      <c r="J299" s="7">
        <v>6.7</v>
      </c>
      <c r="K299" s="22" t="s">
        <v>205</v>
      </c>
      <c r="L299" s="23">
        <f t="shared" si="20"/>
        <v>3.0003333333333515</v>
      </c>
      <c r="M299" s="24">
        <f t="shared" si="21"/>
        <v>9.9682866876510268</v>
      </c>
      <c r="N299" s="22" t="str">
        <f t="shared" si="22"/>
        <v>S</v>
      </c>
      <c r="O299" s="5" t="s">
        <v>292</v>
      </c>
    </row>
    <row r="300" spans="1:15" ht="15" customHeight="1">
      <c r="A300" s="5" t="s">
        <v>1518</v>
      </c>
      <c r="B300" s="5" t="s">
        <v>145</v>
      </c>
      <c r="C300" s="6">
        <v>10</v>
      </c>
      <c r="D300" s="7">
        <v>23.5</v>
      </c>
      <c r="E300" s="8">
        <f t="shared" si="23"/>
        <v>10.391666666666667</v>
      </c>
      <c r="F300" s="6">
        <v>19</v>
      </c>
      <c r="G300" s="7">
        <v>52</v>
      </c>
      <c r="H300" s="8">
        <f t="shared" si="24"/>
        <v>19.866666666666667</v>
      </c>
      <c r="I300" s="22" t="s">
        <v>297</v>
      </c>
      <c r="J300" s="7">
        <v>10.3</v>
      </c>
      <c r="K300" s="22" t="s">
        <v>467</v>
      </c>
      <c r="L300" s="23">
        <f t="shared" si="20"/>
        <v>69.283666666666676</v>
      </c>
      <c r="M300" s="24">
        <f t="shared" si="21"/>
        <v>10.066620020984359</v>
      </c>
      <c r="N300" s="22" t="str">
        <f t="shared" si="22"/>
        <v>S</v>
      </c>
      <c r="O300" s="5" t="s">
        <v>298</v>
      </c>
    </row>
    <row r="301" spans="1:15" ht="15" customHeight="1">
      <c r="A301" s="5" t="s">
        <v>1519</v>
      </c>
      <c r="B301" s="5" t="s">
        <v>223</v>
      </c>
      <c r="C301" s="6">
        <v>10</v>
      </c>
      <c r="D301" s="7">
        <v>24.8</v>
      </c>
      <c r="E301" s="8">
        <f t="shared" si="23"/>
        <v>10.413333333333334</v>
      </c>
      <c r="F301" s="6">
        <v>-18</v>
      </c>
      <c r="G301" s="7">
        <v>38</v>
      </c>
      <c r="H301" s="8">
        <f t="shared" si="24"/>
        <v>-18.633333333333333</v>
      </c>
      <c r="I301" s="22" t="s">
        <v>299</v>
      </c>
      <c r="J301" s="7">
        <v>7.3</v>
      </c>
      <c r="K301" s="22" t="s">
        <v>112</v>
      </c>
      <c r="L301" s="23">
        <f t="shared" si="20"/>
        <v>30.783666666666669</v>
      </c>
      <c r="M301" s="24">
        <f t="shared" si="21"/>
        <v>10.088286687651028</v>
      </c>
      <c r="N301" s="22" t="str">
        <f t="shared" si="22"/>
        <v>S</v>
      </c>
      <c r="O301" s="5" t="s">
        <v>387</v>
      </c>
    </row>
    <row r="302" spans="1:15" ht="15" customHeight="1">
      <c r="A302" s="5" t="s">
        <v>1520</v>
      </c>
      <c r="B302" s="5" t="s">
        <v>388</v>
      </c>
      <c r="C302" s="6">
        <v>10</v>
      </c>
      <c r="D302" s="7">
        <v>38.799999999999997</v>
      </c>
      <c r="E302" s="8">
        <f t="shared" si="23"/>
        <v>10.646666666666667</v>
      </c>
      <c r="F302" s="6">
        <v>53</v>
      </c>
      <c r="G302" s="7">
        <v>30</v>
      </c>
      <c r="H302" s="8">
        <f t="shared" si="24"/>
        <v>53.5</v>
      </c>
      <c r="I302" s="22" t="s">
        <v>389</v>
      </c>
      <c r="J302" s="7">
        <v>10.8</v>
      </c>
      <c r="K302" s="22" t="s">
        <v>304</v>
      </c>
      <c r="L302" s="23">
        <f t="shared" si="20"/>
        <v>77.083000000000013</v>
      </c>
      <c r="M302" s="24">
        <f t="shared" si="21"/>
        <v>10.321620020984362</v>
      </c>
      <c r="N302" s="22" t="str">
        <f t="shared" si="22"/>
        <v>N</v>
      </c>
      <c r="O302" s="5" t="s">
        <v>390</v>
      </c>
    </row>
    <row r="303" spans="1:15" ht="15" customHeight="1">
      <c r="A303" s="5" t="s">
        <v>1521</v>
      </c>
      <c r="B303" s="5" t="s">
        <v>28</v>
      </c>
      <c r="C303" s="6">
        <v>10</v>
      </c>
      <c r="D303" s="7">
        <v>43.5</v>
      </c>
      <c r="E303" s="8">
        <f t="shared" si="23"/>
        <v>10.725</v>
      </c>
      <c r="F303" s="6">
        <v>24</v>
      </c>
      <c r="G303" s="7">
        <v>55</v>
      </c>
      <c r="H303" s="8">
        <f t="shared" si="24"/>
        <v>24.916666666666668</v>
      </c>
      <c r="I303" s="22" t="s">
        <v>391</v>
      </c>
      <c r="J303" s="7">
        <v>9.9</v>
      </c>
      <c r="K303" s="22" t="s">
        <v>392</v>
      </c>
      <c r="L303" s="23">
        <f t="shared" si="20"/>
        <v>74.333666666666673</v>
      </c>
      <c r="M303" s="24">
        <f t="shared" si="21"/>
        <v>10.399953354317695</v>
      </c>
      <c r="N303" s="22" t="str">
        <f t="shared" si="22"/>
        <v>S</v>
      </c>
      <c r="O303" s="5" t="s">
        <v>393</v>
      </c>
    </row>
    <row r="304" spans="1:15" ht="15" customHeight="1">
      <c r="A304" s="5" t="s">
        <v>1522</v>
      </c>
      <c r="B304" s="5" t="s">
        <v>56</v>
      </c>
      <c r="C304" s="6">
        <v>10</v>
      </c>
      <c r="D304" s="7">
        <v>46.6</v>
      </c>
      <c r="E304" s="8">
        <f t="shared" si="23"/>
        <v>10.776666666666667</v>
      </c>
      <c r="F304" s="6">
        <v>63</v>
      </c>
      <c r="G304" s="7">
        <v>13</v>
      </c>
      <c r="H304" s="8">
        <f t="shared" si="24"/>
        <v>63.216666666666669</v>
      </c>
      <c r="I304" s="22" t="s">
        <v>234</v>
      </c>
      <c r="J304" s="7">
        <v>10.6</v>
      </c>
      <c r="K304" s="22" t="s">
        <v>304</v>
      </c>
      <c r="L304" s="23">
        <f t="shared" si="20"/>
        <v>67.366333333333358</v>
      </c>
      <c r="M304" s="24">
        <f t="shared" si="21"/>
        <v>10.451620020984361</v>
      </c>
      <c r="N304" s="22" t="str">
        <f t="shared" si="22"/>
        <v>N</v>
      </c>
      <c r="O304" s="5" t="s">
        <v>235</v>
      </c>
    </row>
    <row r="305" spans="1:15" ht="15" customHeight="1">
      <c r="A305" s="5" t="s">
        <v>1523</v>
      </c>
      <c r="B305" s="5" t="s">
        <v>259</v>
      </c>
      <c r="C305" s="6">
        <v>10</v>
      </c>
      <c r="D305" s="7">
        <v>43.8</v>
      </c>
      <c r="E305" s="8">
        <f t="shared" si="23"/>
        <v>10.73</v>
      </c>
      <c r="F305" s="6">
        <v>-59</v>
      </c>
      <c r="G305" s="7">
        <v>52</v>
      </c>
      <c r="H305" s="8">
        <f t="shared" si="24"/>
        <v>-59.866666666666667</v>
      </c>
      <c r="I305" s="22" t="s">
        <v>394</v>
      </c>
      <c r="K305" s="22" t="s">
        <v>436</v>
      </c>
      <c r="L305" s="23">
        <f t="shared" si="20"/>
        <v>-10.449666666666662</v>
      </c>
      <c r="M305" s="24">
        <f t="shared" si="21"/>
        <v>10.404953354317694</v>
      </c>
      <c r="N305" s="22" t="str">
        <f t="shared" si="22"/>
        <v>S</v>
      </c>
      <c r="O305" s="5" t="s">
        <v>310</v>
      </c>
    </row>
    <row r="306" spans="1:15" ht="15" customHeight="1">
      <c r="A306" s="5" t="s">
        <v>1524</v>
      </c>
      <c r="B306" s="5" t="s">
        <v>346</v>
      </c>
      <c r="C306" s="6">
        <v>10</v>
      </c>
      <c r="D306" s="7">
        <v>47.7</v>
      </c>
      <c r="E306" s="8">
        <f t="shared" si="23"/>
        <v>10.795</v>
      </c>
      <c r="F306" s="6">
        <v>13</v>
      </c>
      <c r="G306" s="7">
        <v>59</v>
      </c>
      <c r="H306" s="8">
        <f t="shared" si="24"/>
        <v>13.983333333333333</v>
      </c>
      <c r="I306" s="22" t="s">
        <v>238</v>
      </c>
      <c r="J306" s="7">
        <v>10.4</v>
      </c>
      <c r="K306" s="22" t="s">
        <v>467</v>
      </c>
      <c r="L306" s="23">
        <f t="shared" si="20"/>
        <v>63.400333333333336</v>
      </c>
      <c r="M306" s="24">
        <f t="shared" si="21"/>
        <v>10.469953354317695</v>
      </c>
      <c r="N306" s="22" t="str">
        <f t="shared" si="22"/>
        <v>S</v>
      </c>
      <c r="O306" s="5" t="s">
        <v>239</v>
      </c>
    </row>
    <row r="307" spans="1:15" ht="15" customHeight="1">
      <c r="A307" s="5" t="s">
        <v>1525</v>
      </c>
      <c r="B307" s="5" t="s">
        <v>89</v>
      </c>
      <c r="C307" s="6">
        <v>10</v>
      </c>
      <c r="D307" s="7">
        <v>48.3</v>
      </c>
      <c r="E307" s="8">
        <f t="shared" si="23"/>
        <v>10.805</v>
      </c>
      <c r="F307" s="6">
        <v>12</v>
      </c>
      <c r="G307" s="7">
        <v>38</v>
      </c>
      <c r="H307" s="8">
        <f t="shared" si="24"/>
        <v>12.633333333333333</v>
      </c>
      <c r="I307" s="22" t="s">
        <v>322</v>
      </c>
      <c r="J307" s="7">
        <v>9.9</v>
      </c>
      <c r="K307" s="22" t="s">
        <v>467</v>
      </c>
      <c r="L307" s="23">
        <f t="shared" si="20"/>
        <v>62.050333333333327</v>
      </c>
      <c r="M307" s="24">
        <f t="shared" si="21"/>
        <v>10.479953354317693</v>
      </c>
      <c r="N307" s="22" t="str">
        <f t="shared" si="22"/>
        <v>S</v>
      </c>
      <c r="O307" s="5" t="s">
        <v>323</v>
      </c>
    </row>
    <row r="308" spans="1:15" ht="15" customHeight="1">
      <c r="A308" s="5" t="s">
        <v>1526</v>
      </c>
      <c r="B308" s="5" t="s">
        <v>346</v>
      </c>
      <c r="C308" s="6">
        <v>10</v>
      </c>
      <c r="D308" s="7">
        <v>50.9</v>
      </c>
      <c r="E308" s="8">
        <f t="shared" si="23"/>
        <v>10.848333333333333</v>
      </c>
      <c r="F308" s="6">
        <v>13</v>
      </c>
      <c r="G308" s="7">
        <v>25</v>
      </c>
      <c r="H308" s="8">
        <f t="shared" si="24"/>
        <v>13.416666666666666</v>
      </c>
      <c r="I308" s="22" t="s">
        <v>324</v>
      </c>
      <c r="J308" s="7">
        <v>10.5</v>
      </c>
      <c r="K308" s="22" t="s">
        <v>467</v>
      </c>
      <c r="L308" s="23">
        <f t="shared" si="20"/>
        <v>62.833666666666666</v>
      </c>
      <c r="M308" s="24">
        <f t="shared" si="21"/>
        <v>10.523286687651026</v>
      </c>
      <c r="N308" s="22" t="str">
        <f t="shared" si="22"/>
        <v>S</v>
      </c>
      <c r="O308" s="5" t="s">
        <v>360</v>
      </c>
    </row>
    <row r="309" spans="1:15" ht="15" customHeight="1">
      <c r="A309" s="5" t="s">
        <v>1527</v>
      </c>
      <c r="B309" s="5" t="s">
        <v>50</v>
      </c>
      <c r="C309" s="6">
        <v>11</v>
      </c>
      <c r="D309" s="7">
        <v>0.3</v>
      </c>
      <c r="E309" s="8">
        <f t="shared" si="23"/>
        <v>11.005000000000001</v>
      </c>
      <c r="F309" s="6">
        <v>13</v>
      </c>
      <c r="G309" s="7">
        <v>54</v>
      </c>
      <c r="H309" s="8">
        <f t="shared" si="24"/>
        <v>13.9</v>
      </c>
      <c r="I309" s="22" t="s">
        <v>361</v>
      </c>
      <c r="J309" s="7">
        <v>10.3</v>
      </c>
      <c r="K309" s="22" t="s">
        <v>467</v>
      </c>
      <c r="L309" s="23">
        <f t="shared" si="20"/>
        <v>63.317000000000029</v>
      </c>
      <c r="M309" s="24">
        <f t="shared" si="21"/>
        <v>10.679953354317696</v>
      </c>
      <c r="N309" s="22" t="str">
        <f t="shared" si="22"/>
        <v>S</v>
      </c>
      <c r="O309" s="5" t="s">
        <v>362</v>
      </c>
    </row>
    <row r="310" spans="1:15" ht="15" customHeight="1">
      <c r="A310" s="5" t="s">
        <v>1528</v>
      </c>
      <c r="B310" s="5" t="s">
        <v>145</v>
      </c>
      <c r="C310" s="6">
        <v>11</v>
      </c>
      <c r="D310" s="7">
        <v>3.2</v>
      </c>
      <c r="E310" s="8">
        <f t="shared" si="23"/>
        <v>11.053333333333333</v>
      </c>
      <c r="F310" s="6">
        <v>27</v>
      </c>
      <c r="G310" s="7">
        <v>58</v>
      </c>
      <c r="H310" s="8">
        <f t="shared" si="24"/>
        <v>27.966666666666665</v>
      </c>
      <c r="I310" s="22" t="s">
        <v>363</v>
      </c>
      <c r="J310" s="7">
        <v>11</v>
      </c>
      <c r="K310" s="22" t="s">
        <v>392</v>
      </c>
      <c r="L310" s="23">
        <f t="shared" si="20"/>
        <v>77.383666666666684</v>
      </c>
      <c r="M310" s="24">
        <f t="shared" si="21"/>
        <v>10.728286687651028</v>
      </c>
      <c r="N310" s="22" t="str">
        <f t="shared" si="22"/>
        <v>S</v>
      </c>
      <c r="O310" s="5" t="s">
        <v>364</v>
      </c>
    </row>
    <row r="311" spans="1:15" ht="15" customHeight="1">
      <c r="A311" s="5" t="s">
        <v>1529</v>
      </c>
      <c r="B311" s="5" t="s">
        <v>43</v>
      </c>
      <c r="C311" s="6">
        <v>11</v>
      </c>
      <c r="D311" s="7">
        <v>5.8</v>
      </c>
      <c r="E311" s="8">
        <f t="shared" si="23"/>
        <v>11.096666666666666</v>
      </c>
      <c r="F311" s="6">
        <v>0</v>
      </c>
      <c r="G311" s="7">
        <v>2</v>
      </c>
      <c r="H311" s="8">
        <f t="shared" si="24"/>
        <v>3.3333333333333333E-2</v>
      </c>
      <c r="I311" s="22" t="s">
        <v>447</v>
      </c>
      <c r="J311" s="7">
        <v>9</v>
      </c>
      <c r="K311" s="22" t="s">
        <v>467</v>
      </c>
      <c r="L311" s="23">
        <f t="shared" si="20"/>
        <v>49.450333333333333</v>
      </c>
      <c r="M311" s="24">
        <f t="shared" si="21"/>
        <v>10.771620020984358</v>
      </c>
      <c r="N311" s="22" t="str">
        <f t="shared" si="22"/>
        <v>S</v>
      </c>
      <c r="O311" s="5" t="s">
        <v>448</v>
      </c>
    </row>
    <row r="312" spans="1:15" ht="15" customHeight="1">
      <c r="A312" s="5" t="s">
        <v>1530</v>
      </c>
      <c r="B312" s="5" t="s">
        <v>137</v>
      </c>
      <c r="C312" s="6">
        <v>11</v>
      </c>
      <c r="D312" s="7">
        <v>5.5</v>
      </c>
      <c r="E312" s="8">
        <f t="shared" si="23"/>
        <v>11.091666666666667</v>
      </c>
      <c r="F312" s="6">
        <v>-58</v>
      </c>
      <c r="G312" s="7">
        <v>44</v>
      </c>
      <c r="H312" s="8">
        <f t="shared" si="24"/>
        <v>-58.733333333333334</v>
      </c>
      <c r="I312" s="22">
        <v>55</v>
      </c>
      <c r="J312" s="7">
        <v>3</v>
      </c>
      <c r="K312" s="22" t="s">
        <v>436</v>
      </c>
      <c r="L312" s="23">
        <f t="shared" si="20"/>
        <v>-9.3163333333333345</v>
      </c>
      <c r="M312" s="24">
        <f t="shared" si="21"/>
        <v>10.766620020984362</v>
      </c>
      <c r="N312" s="22" t="str">
        <f t="shared" si="22"/>
        <v>S</v>
      </c>
      <c r="O312" s="5" t="s">
        <v>446</v>
      </c>
    </row>
    <row r="313" spans="1:15" ht="15" customHeight="1">
      <c r="A313" s="5" t="s">
        <v>1531</v>
      </c>
      <c r="B313" s="5" t="s">
        <v>346</v>
      </c>
      <c r="C313" s="6">
        <v>11</v>
      </c>
      <c r="D313" s="7">
        <v>13.3</v>
      </c>
      <c r="E313" s="8">
        <f t="shared" si="23"/>
        <v>11.221666666666668</v>
      </c>
      <c r="F313" s="6">
        <v>-26</v>
      </c>
      <c r="G313" s="7">
        <v>45</v>
      </c>
      <c r="H313" s="8">
        <f t="shared" si="24"/>
        <v>-26.75</v>
      </c>
      <c r="I313" s="22" t="s">
        <v>561</v>
      </c>
      <c r="J313" s="7">
        <v>9.9</v>
      </c>
      <c r="K313" s="22" t="s">
        <v>112</v>
      </c>
      <c r="L313" s="23">
        <f t="shared" si="20"/>
        <v>22.667000000000005</v>
      </c>
      <c r="M313" s="24">
        <f t="shared" si="21"/>
        <v>10.896620020984361</v>
      </c>
      <c r="N313" s="22" t="str">
        <f t="shared" si="22"/>
        <v>S</v>
      </c>
      <c r="O313" s="5" t="s">
        <v>562</v>
      </c>
    </row>
    <row r="314" spans="1:15" ht="15" customHeight="1">
      <c r="A314" s="5" t="s">
        <v>1532</v>
      </c>
      <c r="B314" s="5" t="s">
        <v>145</v>
      </c>
      <c r="C314" s="6">
        <v>11</v>
      </c>
      <c r="D314" s="7">
        <v>14.6</v>
      </c>
      <c r="E314" s="8">
        <f t="shared" si="23"/>
        <v>11.243333333333334</v>
      </c>
      <c r="F314" s="6">
        <v>12</v>
      </c>
      <c r="G314" s="7">
        <v>49</v>
      </c>
      <c r="H314" s="8">
        <f t="shared" si="24"/>
        <v>12.816666666666666</v>
      </c>
      <c r="I314" s="22" t="s">
        <v>563</v>
      </c>
      <c r="J314" s="7">
        <v>10.9</v>
      </c>
      <c r="K314" s="22" t="s">
        <v>467</v>
      </c>
      <c r="L314" s="23">
        <f t="shared" si="20"/>
        <v>62.233666666666664</v>
      </c>
      <c r="M314" s="24">
        <f t="shared" si="21"/>
        <v>10.918286687651026</v>
      </c>
      <c r="N314" s="22" t="str">
        <f t="shared" si="22"/>
        <v>S</v>
      </c>
      <c r="O314" s="5" t="s">
        <v>564</v>
      </c>
    </row>
    <row r="315" spans="1:15" ht="15" customHeight="1">
      <c r="A315" s="5" t="s">
        <v>1533</v>
      </c>
      <c r="B315" s="5" t="s">
        <v>20</v>
      </c>
      <c r="C315" s="6">
        <v>11</v>
      </c>
      <c r="D315" s="7">
        <v>16.899999999999999</v>
      </c>
      <c r="E315" s="8">
        <f t="shared" si="23"/>
        <v>11.281666666666666</v>
      </c>
      <c r="F315" s="6">
        <v>18</v>
      </c>
      <c r="G315" s="7">
        <v>3</v>
      </c>
      <c r="H315" s="8">
        <f t="shared" si="24"/>
        <v>18.05</v>
      </c>
      <c r="I315" s="22" t="s">
        <v>568</v>
      </c>
      <c r="J315" s="7">
        <v>9.9</v>
      </c>
      <c r="K315" s="22" t="s">
        <v>467</v>
      </c>
      <c r="L315" s="23">
        <f t="shared" si="20"/>
        <v>67.467000000000013</v>
      </c>
      <c r="M315" s="24">
        <f t="shared" si="21"/>
        <v>10.95662002098436</v>
      </c>
      <c r="N315" s="22" t="str">
        <f t="shared" si="22"/>
        <v>S</v>
      </c>
      <c r="O315" s="5" t="s">
        <v>569</v>
      </c>
    </row>
    <row r="316" spans="1:15" ht="15" customHeight="1">
      <c r="A316" s="5" t="s">
        <v>1534</v>
      </c>
      <c r="B316" s="5" t="s">
        <v>28</v>
      </c>
      <c r="C316" s="6">
        <v>11</v>
      </c>
      <c r="D316" s="7">
        <v>18.3</v>
      </c>
      <c r="E316" s="8">
        <f t="shared" si="23"/>
        <v>11.305</v>
      </c>
      <c r="F316" s="6">
        <v>-32</v>
      </c>
      <c r="G316" s="7">
        <v>49</v>
      </c>
      <c r="H316" s="8">
        <f t="shared" si="24"/>
        <v>-32.81666666666667</v>
      </c>
      <c r="I316" s="22" t="s">
        <v>570</v>
      </c>
      <c r="J316" s="7">
        <v>9.6999999999999993</v>
      </c>
      <c r="K316" s="22" t="s">
        <v>112</v>
      </c>
      <c r="L316" s="23">
        <f t="shared" si="20"/>
        <v>16.600333333333332</v>
      </c>
      <c r="M316" s="24">
        <f t="shared" si="21"/>
        <v>10.979953354317693</v>
      </c>
      <c r="N316" s="22" t="str">
        <f t="shared" si="22"/>
        <v>S</v>
      </c>
      <c r="O316" s="5" t="s">
        <v>553</v>
      </c>
    </row>
    <row r="317" spans="1:15" ht="15" customHeight="1">
      <c r="A317" s="5" t="s">
        <v>1535</v>
      </c>
      <c r="B317" s="5" t="s">
        <v>145</v>
      </c>
      <c r="C317" s="6">
        <v>11</v>
      </c>
      <c r="D317" s="7">
        <v>20.3</v>
      </c>
      <c r="E317" s="8">
        <f t="shared" si="23"/>
        <v>11.338333333333333</v>
      </c>
      <c r="F317" s="6">
        <v>13</v>
      </c>
      <c r="G317" s="7">
        <v>35</v>
      </c>
      <c r="H317" s="8">
        <f t="shared" si="24"/>
        <v>13.583333333333334</v>
      </c>
      <c r="I317" s="22" t="s">
        <v>646</v>
      </c>
      <c r="J317" s="7">
        <v>9.5</v>
      </c>
      <c r="K317" s="22" t="s">
        <v>467</v>
      </c>
      <c r="L317" s="23">
        <f t="shared" si="20"/>
        <v>63.000333333333359</v>
      </c>
      <c r="M317" s="24">
        <f t="shared" si="21"/>
        <v>11.013286687651025</v>
      </c>
      <c r="N317" s="22" t="str">
        <f t="shared" si="22"/>
        <v>S</v>
      </c>
      <c r="O317" s="5" t="s">
        <v>576</v>
      </c>
    </row>
    <row r="318" spans="1:15" ht="15" customHeight="1">
      <c r="A318" s="5" t="s">
        <v>1536</v>
      </c>
      <c r="B318" s="5" t="s">
        <v>20</v>
      </c>
      <c r="C318" s="6">
        <v>11</v>
      </c>
      <c r="D318" s="7">
        <v>21.1</v>
      </c>
      <c r="E318" s="8">
        <f t="shared" si="23"/>
        <v>11.351666666666667</v>
      </c>
      <c r="F318" s="6">
        <v>3</v>
      </c>
      <c r="G318" s="7">
        <v>14</v>
      </c>
      <c r="H318" s="8">
        <f t="shared" si="24"/>
        <v>3.2333333333333334</v>
      </c>
      <c r="I318" s="22" t="s">
        <v>577</v>
      </c>
      <c r="J318" s="7">
        <v>10.4</v>
      </c>
      <c r="K318" s="22" t="s">
        <v>467</v>
      </c>
      <c r="L318" s="23">
        <f t="shared" si="20"/>
        <v>52.650333333333336</v>
      </c>
      <c r="M318" s="24">
        <f t="shared" si="21"/>
        <v>11.02662002098436</v>
      </c>
      <c r="N318" s="22" t="str">
        <f t="shared" si="22"/>
        <v>S</v>
      </c>
      <c r="O318" s="5" t="s">
        <v>578</v>
      </c>
    </row>
    <row r="319" spans="1:15" ht="15" customHeight="1">
      <c r="A319" s="5" t="s">
        <v>1537</v>
      </c>
      <c r="B319" s="5" t="s">
        <v>148</v>
      </c>
      <c r="C319" s="6">
        <v>11</v>
      </c>
      <c r="D319" s="7">
        <v>24.7</v>
      </c>
      <c r="E319" s="8">
        <f t="shared" si="23"/>
        <v>11.411666666666667</v>
      </c>
      <c r="F319" s="6">
        <v>38</v>
      </c>
      <c r="G319" s="7">
        <v>46</v>
      </c>
      <c r="H319" s="8">
        <f t="shared" si="24"/>
        <v>38.766666666666666</v>
      </c>
      <c r="I319" s="22" t="s">
        <v>496</v>
      </c>
      <c r="J319" s="7">
        <v>10.8</v>
      </c>
      <c r="K319" s="22" t="s">
        <v>304</v>
      </c>
      <c r="L319" s="23">
        <f t="shared" si="20"/>
        <v>88.183666666666582</v>
      </c>
      <c r="M319" s="24">
        <f t="shared" si="21"/>
        <v>11.086620020984363</v>
      </c>
      <c r="N319" s="22" t="str">
        <f t="shared" si="22"/>
        <v>S</v>
      </c>
      <c r="O319" s="5" t="s">
        <v>497</v>
      </c>
    </row>
    <row r="320" spans="1:15" ht="15" customHeight="1">
      <c r="A320" s="5" t="s">
        <v>1538</v>
      </c>
      <c r="B320" s="5" t="s">
        <v>219</v>
      </c>
      <c r="C320" s="6">
        <v>11</v>
      </c>
      <c r="D320" s="7">
        <v>26.1</v>
      </c>
      <c r="E320" s="8">
        <f t="shared" si="23"/>
        <v>11.435</v>
      </c>
      <c r="F320" s="6">
        <v>43</v>
      </c>
      <c r="G320" s="7">
        <v>35</v>
      </c>
      <c r="H320" s="8">
        <f t="shared" si="24"/>
        <v>43.583333333333336</v>
      </c>
      <c r="I320" s="22" t="s">
        <v>498</v>
      </c>
      <c r="J320" s="7">
        <v>10.199999999999999</v>
      </c>
      <c r="K320" s="22" t="s">
        <v>304</v>
      </c>
      <c r="L320" s="23">
        <f t="shared" si="20"/>
        <v>86.999666666666741</v>
      </c>
      <c r="M320" s="24">
        <f t="shared" si="21"/>
        <v>11.109953354317696</v>
      </c>
      <c r="N320" s="22" t="str">
        <f t="shared" si="22"/>
        <v>N</v>
      </c>
      <c r="O320" s="5" t="s">
        <v>416</v>
      </c>
    </row>
    <row r="321" spans="1:15" ht="15" customHeight="1">
      <c r="A321" s="5" t="s">
        <v>1539</v>
      </c>
      <c r="B321" s="5" t="s">
        <v>28</v>
      </c>
      <c r="C321" s="6">
        <v>11</v>
      </c>
      <c r="D321" s="7">
        <v>41</v>
      </c>
      <c r="E321" s="8">
        <f t="shared" si="23"/>
        <v>11.683333333333334</v>
      </c>
      <c r="F321" s="6">
        <v>11</v>
      </c>
      <c r="G321" s="7">
        <v>28</v>
      </c>
      <c r="H321" s="8">
        <f t="shared" si="24"/>
        <v>11.466666666666667</v>
      </c>
      <c r="I321" s="22" t="s">
        <v>417</v>
      </c>
      <c r="J321" s="7">
        <v>10.8</v>
      </c>
      <c r="K321" s="22" t="s">
        <v>467</v>
      </c>
      <c r="L321" s="23">
        <f t="shared" si="20"/>
        <v>60.883666666666677</v>
      </c>
      <c r="M321" s="24">
        <f t="shared" si="21"/>
        <v>11.358286687651027</v>
      </c>
      <c r="N321" s="22" t="str">
        <f t="shared" si="22"/>
        <v>S</v>
      </c>
      <c r="O321" s="5" t="s">
        <v>418</v>
      </c>
    </row>
    <row r="322" spans="1:15" ht="15" customHeight="1">
      <c r="A322" s="5" t="s">
        <v>1540</v>
      </c>
      <c r="B322" s="5" t="s">
        <v>219</v>
      </c>
      <c r="C322" s="6">
        <v>11</v>
      </c>
      <c r="D322" s="7">
        <v>49.3</v>
      </c>
      <c r="E322" s="8">
        <f t="shared" si="23"/>
        <v>11.821666666666667</v>
      </c>
      <c r="F322" s="6">
        <v>56</v>
      </c>
      <c r="G322" s="7">
        <v>5</v>
      </c>
      <c r="H322" s="8">
        <f t="shared" si="24"/>
        <v>56.083333333333336</v>
      </c>
      <c r="I322" s="22" t="s">
        <v>501</v>
      </c>
      <c r="J322" s="7">
        <v>10.7</v>
      </c>
      <c r="K322" s="22" t="s">
        <v>304</v>
      </c>
      <c r="L322" s="23">
        <f t="shared" si="20"/>
        <v>74.499666666666684</v>
      </c>
      <c r="M322" s="24">
        <f t="shared" si="21"/>
        <v>11.496620020984359</v>
      </c>
      <c r="N322" s="22" t="str">
        <f t="shared" si="22"/>
        <v>N</v>
      </c>
      <c r="O322" s="5" t="s">
        <v>502</v>
      </c>
    </row>
    <row r="323" spans="1:15" ht="15" customHeight="1">
      <c r="A323" s="5" t="s">
        <v>1541</v>
      </c>
      <c r="B323" s="5" t="s">
        <v>223</v>
      </c>
      <c r="C323" s="6">
        <v>11</v>
      </c>
      <c r="D323" s="7">
        <v>50.3</v>
      </c>
      <c r="E323" s="8">
        <f t="shared" si="23"/>
        <v>11.838333333333333</v>
      </c>
      <c r="F323" s="6">
        <v>-57</v>
      </c>
      <c r="G323" s="7">
        <v>11</v>
      </c>
      <c r="H323" s="8">
        <f t="shared" si="24"/>
        <v>-57.18333333333333</v>
      </c>
      <c r="I323" s="22" t="s">
        <v>275</v>
      </c>
      <c r="J323" s="7">
        <v>8.1999999999999993</v>
      </c>
      <c r="K323" s="22" t="s">
        <v>503</v>
      </c>
      <c r="L323" s="23">
        <f t="shared" si="20"/>
        <v>-7.766333333333332</v>
      </c>
      <c r="M323" s="24">
        <f t="shared" si="21"/>
        <v>11.513286687651025</v>
      </c>
      <c r="N323" s="22" t="str">
        <f t="shared" si="22"/>
        <v>S</v>
      </c>
      <c r="O323" s="5" t="s">
        <v>504</v>
      </c>
    </row>
    <row r="324" spans="1:15" ht="15" customHeight="1">
      <c r="A324" s="5" t="s">
        <v>1542</v>
      </c>
      <c r="B324" s="5" t="s">
        <v>505</v>
      </c>
      <c r="C324" s="6">
        <v>11</v>
      </c>
      <c r="D324" s="7">
        <v>51</v>
      </c>
      <c r="E324" s="8">
        <f t="shared" si="23"/>
        <v>11.85</v>
      </c>
      <c r="F324" s="6">
        <v>-28</v>
      </c>
      <c r="G324" s="7">
        <v>48</v>
      </c>
      <c r="H324" s="8">
        <f t="shared" si="24"/>
        <v>-28.8</v>
      </c>
      <c r="I324" s="22" t="s">
        <v>397</v>
      </c>
      <c r="J324" s="7">
        <v>9.8000000000000007</v>
      </c>
      <c r="K324" s="22" t="s">
        <v>112</v>
      </c>
      <c r="L324" s="23">
        <f t="shared" si="20"/>
        <v>20.617000000000001</v>
      </c>
      <c r="M324" s="24">
        <f t="shared" si="21"/>
        <v>11.524953354317695</v>
      </c>
      <c r="N324" s="22" t="str">
        <f t="shared" si="22"/>
        <v>S</v>
      </c>
      <c r="O324" s="5" t="s">
        <v>398</v>
      </c>
    </row>
    <row r="325" spans="1:15" ht="15" customHeight="1">
      <c r="A325" s="5" t="s">
        <v>1543</v>
      </c>
      <c r="B325" s="5" t="s">
        <v>116</v>
      </c>
      <c r="C325" s="6">
        <v>11</v>
      </c>
      <c r="D325" s="7">
        <v>52.9</v>
      </c>
      <c r="E325" s="8">
        <f t="shared" si="23"/>
        <v>11.881666666666666</v>
      </c>
      <c r="F325" s="6">
        <v>36</v>
      </c>
      <c r="G325" s="7">
        <v>59</v>
      </c>
      <c r="H325" s="8">
        <f t="shared" si="24"/>
        <v>36.983333333333334</v>
      </c>
      <c r="I325" s="22" t="s">
        <v>311</v>
      </c>
      <c r="J325" s="7">
        <v>10.3</v>
      </c>
      <c r="K325" s="22" t="s">
        <v>304</v>
      </c>
      <c r="L325" s="23">
        <f t="shared" si="20"/>
        <v>86.400333333333379</v>
      </c>
      <c r="M325" s="24">
        <f t="shared" si="21"/>
        <v>11.556620020984361</v>
      </c>
      <c r="N325" s="22" t="str">
        <f t="shared" si="22"/>
        <v>S</v>
      </c>
      <c r="O325" s="5" t="s">
        <v>312</v>
      </c>
    </row>
    <row r="326" spans="1:15" ht="15" customHeight="1">
      <c r="A326" s="5" t="s">
        <v>1544</v>
      </c>
      <c r="B326" s="5" t="s">
        <v>313</v>
      </c>
      <c r="C326" s="6">
        <v>11</v>
      </c>
      <c r="D326" s="7">
        <v>53.8</v>
      </c>
      <c r="E326" s="8">
        <f t="shared" si="23"/>
        <v>11.896666666666667</v>
      </c>
      <c r="F326" s="6">
        <v>52</v>
      </c>
      <c r="G326" s="7">
        <v>20</v>
      </c>
      <c r="H326" s="8">
        <f t="shared" si="24"/>
        <v>52.333333333333336</v>
      </c>
      <c r="I326" s="22" t="s">
        <v>314</v>
      </c>
      <c r="J326" s="7">
        <v>10.1</v>
      </c>
      <c r="K326" s="22" t="s">
        <v>304</v>
      </c>
      <c r="L326" s="23">
        <f t="shared" si="20"/>
        <v>78.249666666666656</v>
      </c>
      <c r="M326" s="24">
        <f t="shared" si="21"/>
        <v>11.571620020984362</v>
      </c>
      <c r="N326" s="22" t="str">
        <f t="shared" si="22"/>
        <v>N</v>
      </c>
      <c r="O326" s="5" t="s">
        <v>315</v>
      </c>
    </row>
    <row r="327" spans="1:15" ht="15" customHeight="1">
      <c r="A327" s="5" t="s">
        <v>1545</v>
      </c>
      <c r="B327" s="5" t="s">
        <v>319</v>
      </c>
      <c r="C327" s="6">
        <v>11</v>
      </c>
      <c r="D327" s="7">
        <v>57.9</v>
      </c>
      <c r="E327" s="8">
        <f t="shared" si="23"/>
        <v>11.965</v>
      </c>
      <c r="F327" s="6">
        <v>55</v>
      </c>
      <c r="G327" s="7">
        <v>27</v>
      </c>
      <c r="H327" s="8">
        <f t="shared" si="24"/>
        <v>55.45</v>
      </c>
      <c r="I327" s="22" t="s">
        <v>405</v>
      </c>
      <c r="J327" s="7">
        <v>10.7</v>
      </c>
      <c r="K327" s="22" t="s">
        <v>304</v>
      </c>
      <c r="L327" s="23">
        <f t="shared" si="20"/>
        <v>75.132999999999996</v>
      </c>
      <c r="M327" s="24">
        <f t="shared" si="21"/>
        <v>11.639953354317694</v>
      </c>
      <c r="N327" s="22" t="str">
        <f t="shared" si="22"/>
        <v>N</v>
      </c>
      <c r="O327" s="5" t="s">
        <v>406</v>
      </c>
    </row>
    <row r="328" spans="1:15" ht="15" customHeight="1">
      <c r="A328" s="5" t="s">
        <v>1546</v>
      </c>
      <c r="B328" s="5" t="s">
        <v>116</v>
      </c>
      <c r="C328" s="6">
        <v>11</v>
      </c>
      <c r="D328" s="7">
        <v>59.4</v>
      </c>
      <c r="E328" s="8">
        <f t="shared" si="23"/>
        <v>11.99</v>
      </c>
      <c r="F328" s="6">
        <v>50</v>
      </c>
      <c r="G328" s="7">
        <v>58</v>
      </c>
      <c r="H328" s="8">
        <f t="shared" si="24"/>
        <v>50.966666666666669</v>
      </c>
      <c r="I328" s="22" t="s">
        <v>407</v>
      </c>
      <c r="J328" s="7">
        <v>10.8</v>
      </c>
      <c r="K328" s="22" t="s">
        <v>304</v>
      </c>
      <c r="L328" s="23">
        <f t="shared" si="20"/>
        <v>79.616333333333358</v>
      </c>
      <c r="M328" s="24">
        <f t="shared" si="21"/>
        <v>11.664953354317696</v>
      </c>
      <c r="N328" s="22" t="str">
        <f t="shared" si="22"/>
        <v>N</v>
      </c>
      <c r="O328" s="5" t="s">
        <v>408</v>
      </c>
    </row>
    <row r="329" spans="1:15" ht="15" customHeight="1">
      <c r="A329" s="5" t="s">
        <v>1547</v>
      </c>
      <c r="B329" s="5" t="s">
        <v>409</v>
      </c>
      <c r="C329" s="6">
        <v>11</v>
      </c>
      <c r="D329" s="7">
        <v>59.5</v>
      </c>
      <c r="E329" s="8">
        <f t="shared" si="23"/>
        <v>11.991666666666667</v>
      </c>
      <c r="F329" s="6">
        <v>-19</v>
      </c>
      <c r="G329" s="7">
        <v>16</v>
      </c>
      <c r="H329" s="8">
        <f t="shared" si="24"/>
        <v>-19.266666666666666</v>
      </c>
      <c r="I329" s="22" t="s">
        <v>410</v>
      </c>
      <c r="J329" s="7">
        <v>11.1</v>
      </c>
      <c r="K329" s="22" t="s">
        <v>411</v>
      </c>
      <c r="L329" s="23">
        <f t="shared" si="20"/>
        <v>30.150333333333339</v>
      </c>
      <c r="M329" s="24">
        <f t="shared" si="21"/>
        <v>11.666620020984361</v>
      </c>
      <c r="N329" s="22" t="str">
        <f t="shared" si="22"/>
        <v>S</v>
      </c>
      <c r="O329" s="5" t="s">
        <v>490</v>
      </c>
    </row>
    <row r="330" spans="1:15" ht="15" customHeight="1">
      <c r="A330" s="5" t="s">
        <v>1548</v>
      </c>
      <c r="B330" s="5" t="s">
        <v>50</v>
      </c>
      <c r="C330" s="6">
        <v>12</v>
      </c>
      <c r="D330" s="7">
        <v>1.5</v>
      </c>
      <c r="E330" s="8">
        <f t="shared" si="23"/>
        <v>12.025</v>
      </c>
      <c r="F330" s="6">
        <v>61</v>
      </c>
      <c r="G330" s="7">
        <v>54</v>
      </c>
      <c r="H330" s="8">
        <f t="shared" si="24"/>
        <v>61.9</v>
      </c>
      <c r="I330" s="22" t="s">
        <v>491</v>
      </c>
      <c r="J330" s="7">
        <v>10.7</v>
      </c>
      <c r="K330" s="22" t="s">
        <v>304</v>
      </c>
      <c r="L330" s="23">
        <f t="shared" si="20"/>
        <v>68.683000000000007</v>
      </c>
      <c r="M330" s="24">
        <f t="shared" si="21"/>
        <v>11.699953354317692</v>
      </c>
      <c r="N330" s="22" t="str">
        <f t="shared" si="22"/>
        <v>N</v>
      </c>
      <c r="O330" s="5" t="s">
        <v>492</v>
      </c>
    </row>
    <row r="331" spans="1:15" ht="15" customHeight="1">
      <c r="A331" s="5" t="s">
        <v>1549</v>
      </c>
      <c r="B331" s="5" t="s">
        <v>493</v>
      </c>
      <c r="C331" s="6">
        <v>12</v>
      </c>
      <c r="D331" s="7">
        <v>1.9</v>
      </c>
      <c r="E331" s="8">
        <f t="shared" si="23"/>
        <v>12.031666666666666</v>
      </c>
      <c r="F331" s="6">
        <v>-18</v>
      </c>
      <c r="G331" s="7">
        <v>52</v>
      </c>
      <c r="H331" s="8">
        <f t="shared" si="24"/>
        <v>-18.866666666666667</v>
      </c>
      <c r="I331" s="22" t="s">
        <v>414</v>
      </c>
      <c r="J331" s="7">
        <v>10.3</v>
      </c>
      <c r="K331" s="22" t="s">
        <v>411</v>
      </c>
      <c r="L331" s="23">
        <f t="shared" si="20"/>
        <v>30.550333333333349</v>
      </c>
      <c r="M331" s="24">
        <f t="shared" si="21"/>
        <v>11.70662002098436</v>
      </c>
      <c r="N331" s="22" t="str">
        <f t="shared" si="22"/>
        <v>S</v>
      </c>
      <c r="O331" s="5" t="s">
        <v>415</v>
      </c>
    </row>
    <row r="332" spans="1:15" ht="15" customHeight="1">
      <c r="A332" s="5" t="s">
        <v>1550</v>
      </c>
      <c r="B332" s="5" t="s">
        <v>43</v>
      </c>
      <c r="C332" s="6">
        <v>12</v>
      </c>
      <c r="D332" s="7">
        <v>5.6</v>
      </c>
      <c r="E332" s="8">
        <f t="shared" si="23"/>
        <v>12.093333333333334</v>
      </c>
      <c r="F332" s="6">
        <v>50</v>
      </c>
      <c r="G332" s="7">
        <v>33</v>
      </c>
      <c r="H332" s="8">
        <f t="shared" si="24"/>
        <v>50.55</v>
      </c>
      <c r="I332" s="22" t="s">
        <v>330</v>
      </c>
      <c r="J332" s="7">
        <v>10.6</v>
      </c>
      <c r="K332" s="22" t="s">
        <v>304</v>
      </c>
      <c r="L332" s="23">
        <f t="shared" si="20"/>
        <v>80.033000000000015</v>
      </c>
      <c r="M332" s="24">
        <f t="shared" si="21"/>
        <v>11.768286687651027</v>
      </c>
      <c r="N332" s="22" t="str">
        <f t="shared" si="22"/>
        <v>N</v>
      </c>
      <c r="O332" s="5" t="s">
        <v>331</v>
      </c>
    </row>
    <row r="333" spans="1:15" ht="15" customHeight="1">
      <c r="A333" s="5" t="s">
        <v>1551</v>
      </c>
      <c r="B333" s="5" t="s">
        <v>28</v>
      </c>
      <c r="C333" s="6">
        <v>12</v>
      </c>
      <c r="D333" s="7">
        <v>6</v>
      </c>
      <c r="E333" s="8">
        <f t="shared" si="23"/>
        <v>12.1</v>
      </c>
      <c r="F333" s="6">
        <v>47</v>
      </c>
      <c r="G333" s="7">
        <v>29</v>
      </c>
      <c r="H333" s="8">
        <f t="shared" si="24"/>
        <v>47.483333333333334</v>
      </c>
      <c r="I333" s="22" t="s">
        <v>252</v>
      </c>
      <c r="J333" s="7">
        <v>10.8</v>
      </c>
      <c r="K333" s="22" t="s">
        <v>304</v>
      </c>
      <c r="L333" s="23">
        <f t="shared" ref="L333:L396" si="25">(180/PI())*ASIN(SIN(Lat*PI()/180)*SIN(Dec*PI()/180)+COS(Lat*PI()/180)*COS(Dec*PI()/180))</f>
        <v>83.09966666666665</v>
      </c>
      <c r="M333" s="24">
        <f t="shared" ref="M333:M396" si="26">IF(Lon/15+RA-GTZ+Tof&lt;0,Lon/15+RA-GTZ+Tof+24,IF(Lon/15+RA-GTZ+Tof&gt;24,Lon/15+RA-GTZ+Tof-24,Lon/15+RA-GTZ+Tof))</f>
        <v>11.774953354317695</v>
      </c>
      <c r="N333" s="22" t="str">
        <f t="shared" ref="N333:N396" si="27">IF(ACOS(ROUND((SIN(Dec*PI()/180)-SIN(Lat*PI()/180)*SIN(Amt*PI()/180))/(COS(Lat*PI()/180)*COS(Amt*PI()/180)),3))&lt;PI()/2,"N","S")</f>
        <v>N</v>
      </c>
      <c r="O333" s="5" t="s">
        <v>253</v>
      </c>
    </row>
    <row r="334" spans="1:15" ht="15" customHeight="1">
      <c r="A334" s="5" t="s">
        <v>1552</v>
      </c>
      <c r="B334" s="5" t="s">
        <v>388</v>
      </c>
      <c r="C334" s="6">
        <v>12</v>
      </c>
      <c r="D334" s="7">
        <v>6.1</v>
      </c>
      <c r="E334" s="8">
        <f t="shared" ref="E334:E397" si="28">C334+D334/60</f>
        <v>12.101666666666667</v>
      </c>
      <c r="F334" s="6">
        <v>49</v>
      </c>
      <c r="G334" s="7">
        <v>35</v>
      </c>
      <c r="H334" s="8">
        <f t="shared" ref="H334:H397" si="29">IF(F334&lt;0,F334-G334/60,F334+G334/60)</f>
        <v>49.583333333333336</v>
      </c>
      <c r="I334" s="22" t="s">
        <v>254</v>
      </c>
      <c r="J334" s="7">
        <v>11.2</v>
      </c>
      <c r="K334" s="22" t="s">
        <v>304</v>
      </c>
      <c r="L334" s="23">
        <f t="shared" si="25"/>
        <v>80.999666666666641</v>
      </c>
      <c r="M334" s="24">
        <f t="shared" si="26"/>
        <v>11.77662002098436</v>
      </c>
      <c r="N334" s="22" t="str">
        <f t="shared" si="27"/>
        <v>N</v>
      </c>
      <c r="O334" s="5" t="s">
        <v>255</v>
      </c>
    </row>
    <row r="335" spans="1:15" ht="15" customHeight="1">
      <c r="A335" s="5" t="s">
        <v>1553</v>
      </c>
      <c r="B335" s="5" t="s">
        <v>116</v>
      </c>
      <c r="C335" s="6">
        <v>12</v>
      </c>
      <c r="D335" s="7">
        <v>7</v>
      </c>
      <c r="E335" s="8">
        <f t="shared" si="28"/>
        <v>12.116666666666667</v>
      </c>
      <c r="F335" s="6">
        <v>43</v>
      </c>
      <c r="G335" s="7">
        <v>4</v>
      </c>
      <c r="H335" s="8">
        <f t="shared" si="29"/>
        <v>43.06666666666667</v>
      </c>
      <c r="I335" s="22" t="s">
        <v>256</v>
      </c>
      <c r="J335" s="7">
        <v>10.7</v>
      </c>
      <c r="K335" s="22" t="s">
        <v>337</v>
      </c>
      <c r="L335" s="23">
        <f t="shared" si="25"/>
        <v>87.51633333333335</v>
      </c>
      <c r="M335" s="24">
        <f t="shared" si="26"/>
        <v>11.791620020984361</v>
      </c>
      <c r="N335" s="22" t="str">
        <f t="shared" si="27"/>
        <v>N</v>
      </c>
      <c r="O335" s="5" t="s">
        <v>338</v>
      </c>
    </row>
    <row r="336" spans="1:15" ht="15" customHeight="1">
      <c r="A336" s="5" t="s">
        <v>1554</v>
      </c>
      <c r="B336" s="5" t="s">
        <v>339</v>
      </c>
      <c r="C336" s="6">
        <v>12</v>
      </c>
      <c r="D336" s="7">
        <v>8.1</v>
      </c>
      <c r="E336" s="8">
        <f t="shared" si="28"/>
        <v>12.135</v>
      </c>
      <c r="F336" s="6">
        <v>65</v>
      </c>
      <c r="G336" s="7">
        <v>10</v>
      </c>
      <c r="H336" s="8">
        <f t="shared" si="29"/>
        <v>65.166666666666671</v>
      </c>
      <c r="I336" s="22" t="s">
        <v>340</v>
      </c>
      <c r="J336" s="7">
        <v>9.6999999999999993</v>
      </c>
      <c r="K336" s="22" t="s">
        <v>341</v>
      </c>
      <c r="L336" s="23">
        <f t="shared" si="25"/>
        <v>65.416333333333341</v>
      </c>
      <c r="M336" s="24">
        <f t="shared" si="26"/>
        <v>11.809953354317692</v>
      </c>
      <c r="N336" s="22" t="str">
        <f t="shared" si="27"/>
        <v>N</v>
      </c>
      <c r="O336" s="5" t="s">
        <v>342</v>
      </c>
    </row>
    <row r="337" spans="1:15" ht="15" customHeight="1">
      <c r="A337" s="5" t="s">
        <v>1555</v>
      </c>
      <c r="B337" s="5" t="s">
        <v>343</v>
      </c>
      <c r="C337" s="6">
        <v>12</v>
      </c>
      <c r="D337" s="7">
        <v>10.5</v>
      </c>
      <c r="E337" s="8">
        <f t="shared" si="28"/>
        <v>12.175000000000001</v>
      </c>
      <c r="F337" s="6">
        <v>39</v>
      </c>
      <c r="G337" s="7">
        <v>24</v>
      </c>
      <c r="H337" s="8">
        <f t="shared" si="29"/>
        <v>39.4</v>
      </c>
      <c r="I337" s="22" t="s">
        <v>537</v>
      </c>
      <c r="J337" s="7">
        <v>10.8</v>
      </c>
      <c r="K337" s="22" t="s">
        <v>337</v>
      </c>
      <c r="L337" s="23">
        <f t="shared" si="25"/>
        <v>88.817000000000164</v>
      </c>
      <c r="M337" s="24">
        <f t="shared" si="26"/>
        <v>11.849953354317694</v>
      </c>
      <c r="N337" s="22" t="str">
        <f t="shared" si="27"/>
        <v>S</v>
      </c>
      <c r="O337" s="5" t="s">
        <v>374</v>
      </c>
    </row>
    <row r="338" spans="1:15" ht="15" customHeight="1">
      <c r="A338" s="5" t="s">
        <v>1556</v>
      </c>
      <c r="B338" s="5" t="s">
        <v>378</v>
      </c>
      <c r="C338" s="6">
        <v>12</v>
      </c>
      <c r="D338" s="7">
        <v>15.1</v>
      </c>
      <c r="E338" s="8">
        <f t="shared" si="28"/>
        <v>12.251666666666667</v>
      </c>
      <c r="F338" s="6">
        <v>33</v>
      </c>
      <c r="G338" s="7">
        <v>12</v>
      </c>
      <c r="H338" s="8">
        <f t="shared" si="29"/>
        <v>33.200000000000003</v>
      </c>
      <c r="I338" s="22" t="s">
        <v>379</v>
      </c>
      <c r="J338" s="7">
        <v>10.9</v>
      </c>
      <c r="K338" s="22" t="s">
        <v>376</v>
      </c>
      <c r="L338" s="23">
        <f t="shared" si="25"/>
        <v>82.617000000000019</v>
      </c>
      <c r="M338" s="24">
        <f t="shared" si="26"/>
        <v>11.926620020984359</v>
      </c>
      <c r="N338" s="22" t="str">
        <f t="shared" si="27"/>
        <v>S</v>
      </c>
      <c r="O338" s="5" t="s">
        <v>380</v>
      </c>
    </row>
    <row r="339" spans="1:15" ht="15" customHeight="1">
      <c r="A339" s="5" t="s">
        <v>1557</v>
      </c>
      <c r="B339" s="5" t="s">
        <v>381</v>
      </c>
      <c r="C339" s="6">
        <v>12</v>
      </c>
      <c r="D339" s="7">
        <v>15.7</v>
      </c>
      <c r="E339" s="8">
        <f t="shared" si="28"/>
        <v>12.261666666666667</v>
      </c>
      <c r="F339" s="6">
        <v>36</v>
      </c>
      <c r="G339" s="7">
        <v>20</v>
      </c>
      <c r="H339" s="8">
        <f t="shared" si="29"/>
        <v>36.333333333333336</v>
      </c>
      <c r="I339" s="22" t="s">
        <v>459</v>
      </c>
      <c r="J339" s="7">
        <v>9.8000000000000007</v>
      </c>
      <c r="K339" s="22" t="s">
        <v>337</v>
      </c>
      <c r="L339" s="23">
        <f t="shared" si="25"/>
        <v>85.750333333333359</v>
      </c>
      <c r="M339" s="24">
        <f t="shared" si="26"/>
        <v>11.93662002098436</v>
      </c>
      <c r="N339" s="22" t="str">
        <f t="shared" si="27"/>
        <v>S</v>
      </c>
      <c r="O339" s="5" t="s">
        <v>460</v>
      </c>
    </row>
    <row r="340" spans="1:15" ht="15" customHeight="1">
      <c r="A340" s="5" t="s">
        <v>1558</v>
      </c>
      <c r="B340" s="5" t="s">
        <v>145</v>
      </c>
      <c r="C340" s="6">
        <v>12</v>
      </c>
      <c r="D340" s="7">
        <v>15.9</v>
      </c>
      <c r="E340" s="8">
        <f t="shared" si="28"/>
        <v>12.265000000000001</v>
      </c>
      <c r="F340" s="6">
        <v>13</v>
      </c>
      <c r="G340" s="7">
        <v>9</v>
      </c>
      <c r="H340" s="8">
        <f t="shared" si="29"/>
        <v>13.15</v>
      </c>
      <c r="I340" s="22" t="s">
        <v>461</v>
      </c>
      <c r="J340" s="7">
        <v>10</v>
      </c>
      <c r="K340" s="22" t="s">
        <v>462</v>
      </c>
      <c r="L340" s="23">
        <f t="shared" si="25"/>
        <v>62.567000000000007</v>
      </c>
      <c r="M340" s="24">
        <f t="shared" si="26"/>
        <v>11.939953354317694</v>
      </c>
      <c r="N340" s="22" t="str">
        <f t="shared" si="27"/>
        <v>S</v>
      </c>
      <c r="O340" s="5" t="s">
        <v>463</v>
      </c>
    </row>
    <row r="341" spans="1:15" ht="15" customHeight="1">
      <c r="A341" s="5" t="s">
        <v>1559</v>
      </c>
      <c r="B341" s="5" t="s">
        <v>145</v>
      </c>
      <c r="C341" s="6">
        <v>12</v>
      </c>
      <c r="D341" s="7">
        <v>16.7</v>
      </c>
      <c r="E341" s="8">
        <f t="shared" si="28"/>
        <v>12.278333333333332</v>
      </c>
      <c r="F341" s="6">
        <v>69</v>
      </c>
      <c r="G341" s="7">
        <v>28</v>
      </c>
      <c r="H341" s="8">
        <f t="shared" si="29"/>
        <v>69.466666666666669</v>
      </c>
      <c r="I341" s="22" t="s">
        <v>723</v>
      </c>
      <c r="J341" s="7">
        <v>9.6999999999999993</v>
      </c>
      <c r="K341" s="22" t="s">
        <v>341</v>
      </c>
      <c r="L341" s="23">
        <f t="shared" si="25"/>
        <v>61.116333333333344</v>
      </c>
      <c r="M341" s="24">
        <f t="shared" si="26"/>
        <v>11.953286687651026</v>
      </c>
      <c r="N341" s="22" t="str">
        <f t="shared" si="27"/>
        <v>N</v>
      </c>
      <c r="O341" s="5" t="s">
        <v>647</v>
      </c>
    </row>
    <row r="342" spans="1:15" ht="15" customHeight="1">
      <c r="A342" s="5" t="s">
        <v>1560</v>
      </c>
      <c r="B342" s="5" t="s">
        <v>648</v>
      </c>
      <c r="C342" s="6">
        <v>12</v>
      </c>
      <c r="D342" s="7">
        <v>17.5</v>
      </c>
      <c r="E342" s="8">
        <f t="shared" si="28"/>
        <v>12.291666666666666</v>
      </c>
      <c r="F342" s="6">
        <v>37</v>
      </c>
      <c r="G342" s="7">
        <v>48</v>
      </c>
      <c r="H342" s="8">
        <f t="shared" si="29"/>
        <v>37.799999999999997</v>
      </c>
      <c r="I342" s="22" t="s">
        <v>649</v>
      </c>
      <c r="J342" s="7">
        <v>10.4</v>
      </c>
      <c r="K342" s="22" t="s">
        <v>337</v>
      </c>
      <c r="L342" s="23">
        <f t="shared" si="25"/>
        <v>87.216999999999999</v>
      </c>
      <c r="M342" s="24">
        <f t="shared" si="26"/>
        <v>11.966620020984358</v>
      </c>
      <c r="N342" s="22" t="str">
        <f t="shared" si="27"/>
        <v>S</v>
      </c>
      <c r="O342" s="5" t="s">
        <v>650</v>
      </c>
    </row>
    <row r="343" spans="1:15" ht="15" customHeight="1">
      <c r="A343" s="5" t="s">
        <v>1561</v>
      </c>
      <c r="B343" s="5" t="s">
        <v>116</v>
      </c>
      <c r="C343" s="6">
        <v>12</v>
      </c>
      <c r="D343" s="7">
        <v>18.100000000000001</v>
      </c>
      <c r="E343" s="8">
        <f t="shared" si="28"/>
        <v>12.301666666666666</v>
      </c>
      <c r="F343" s="6">
        <v>28</v>
      </c>
      <c r="G343" s="7">
        <v>11</v>
      </c>
      <c r="H343" s="8">
        <f t="shared" si="29"/>
        <v>28.183333333333334</v>
      </c>
      <c r="I343" s="22" t="s">
        <v>651</v>
      </c>
      <c r="J343" s="7">
        <v>10.7</v>
      </c>
      <c r="K343" s="22" t="s">
        <v>376</v>
      </c>
      <c r="L343" s="23">
        <f t="shared" si="25"/>
        <v>77.60033333333331</v>
      </c>
      <c r="M343" s="24">
        <f t="shared" si="26"/>
        <v>11.97662002098436</v>
      </c>
      <c r="N343" s="22" t="str">
        <f t="shared" si="27"/>
        <v>S</v>
      </c>
      <c r="O343" s="5" t="s">
        <v>579</v>
      </c>
    </row>
    <row r="344" spans="1:15" ht="15" customHeight="1">
      <c r="A344" s="5" t="s">
        <v>1562</v>
      </c>
      <c r="B344" s="5" t="s">
        <v>148</v>
      </c>
      <c r="C344" s="6">
        <v>12</v>
      </c>
      <c r="D344" s="7">
        <v>19.399999999999999</v>
      </c>
      <c r="E344" s="8">
        <f t="shared" si="28"/>
        <v>12.323333333333334</v>
      </c>
      <c r="F344" s="6">
        <v>5</v>
      </c>
      <c r="G344" s="7">
        <v>50</v>
      </c>
      <c r="H344" s="8">
        <f t="shared" si="29"/>
        <v>5.833333333333333</v>
      </c>
      <c r="I344" s="22" t="s">
        <v>500</v>
      </c>
      <c r="J344" s="7">
        <v>10.4</v>
      </c>
      <c r="K344" s="22" t="s">
        <v>462</v>
      </c>
      <c r="L344" s="23">
        <f t="shared" si="25"/>
        <v>55.250333333333337</v>
      </c>
      <c r="M344" s="24">
        <f t="shared" si="26"/>
        <v>11.998286687651028</v>
      </c>
      <c r="N344" s="22" t="str">
        <f t="shared" si="27"/>
        <v>S</v>
      </c>
      <c r="O344" s="5" t="s">
        <v>502</v>
      </c>
    </row>
    <row r="345" spans="1:15" ht="15" customHeight="1">
      <c r="A345" s="5" t="s">
        <v>1563</v>
      </c>
      <c r="B345" s="5" t="s">
        <v>313</v>
      </c>
      <c r="C345" s="6">
        <v>12</v>
      </c>
      <c r="D345" s="7">
        <v>19.8</v>
      </c>
      <c r="E345" s="8">
        <f t="shared" si="28"/>
        <v>12.33</v>
      </c>
      <c r="F345" s="6">
        <v>29</v>
      </c>
      <c r="G345" s="7">
        <v>37</v>
      </c>
      <c r="H345" s="8">
        <f t="shared" si="29"/>
        <v>29.616666666666667</v>
      </c>
      <c r="I345" s="22" t="s">
        <v>586</v>
      </c>
      <c r="J345" s="7">
        <v>10.4</v>
      </c>
      <c r="K345" s="22" t="s">
        <v>376</v>
      </c>
      <c r="L345" s="23">
        <f t="shared" si="25"/>
        <v>79.03366666666669</v>
      </c>
      <c r="M345" s="24">
        <f t="shared" si="26"/>
        <v>12.004953354317692</v>
      </c>
      <c r="N345" s="22" t="str">
        <f t="shared" si="27"/>
        <v>S</v>
      </c>
      <c r="O345" s="5" t="s">
        <v>587</v>
      </c>
    </row>
    <row r="346" spans="1:15" ht="15" customHeight="1">
      <c r="A346" s="5" t="s">
        <v>1564</v>
      </c>
      <c r="B346" s="5" t="s">
        <v>20</v>
      </c>
      <c r="C346" s="6">
        <v>12</v>
      </c>
      <c r="D346" s="7">
        <v>20.100000000000001</v>
      </c>
      <c r="E346" s="8">
        <f t="shared" si="28"/>
        <v>12.335000000000001</v>
      </c>
      <c r="F346" s="6">
        <v>29</v>
      </c>
      <c r="G346" s="7">
        <v>17</v>
      </c>
      <c r="H346" s="8">
        <f t="shared" si="29"/>
        <v>29.283333333333335</v>
      </c>
      <c r="I346" s="22" t="s">
        <v>588</v>
      </c>
      <c r="J346" s="7">
        <v>10.199999999999999</v>
      </c>
      <c r="K346" s="22" t="s">
        <v>376</v>
      </c>
      <c r="L346" s="23">
        <f t="shared" si="25"/>
        <v>78.700333333333347</v>
      </c>
      <c r="M346" s="24">
        <f t="shared" si="26"/>
        <v>12.009953354317695</v>
      </c>
      <c r="N346" s="22" t="str">
        <f t="shared" si="27"/>
        <v>S</v>
      </c>
      <c r="O346" s="5" t="s">
        <v>589</v>
      </c>
    </row>
    <row r="347" spans="1:15" ht="15" customHeight="1">
      <c r="A347" s="5" t="s">
        <v>1565</v>
      </c>
      <c r="B347" s="5" t="s">
        <v>223</v>
      </c>
      <c r="C347" s="6">
        <v>12</v>
      </c>
      <c r="D347" s="7">
        <v>24.5</v>
      </c>
      <c r="E347" s="8">
        <f t="shared" si="28"/>
        <v>12.408333333333333</v>
      </c>
      <c r="F347" s="6">
        <v>-18</v>
      </c>
      <c r="G347" s="7">
        <v>47</v>
      </c>
      <c r="H347" s="8">
        <f t="shared" si="29"/>
        <v>-18.783333333333335</v>
      </c>
      <c r="I347" s="22" t="s">
        <v>667</v>
      </c>
      <c r="J347" s="7">
        <v>11</v>
      </c>
      <c r="K347" s="22" t="s">
        <v>411</v>
      </c>
      <c r="L347" s="23">
        <f t="shared" si="25"/>
        <v>30.633666666666667</v>
      </c>
      <c r="M347" s="24">
        <f t="shared" si="26"/>
        <v>12.083286687651025</v>
      </c>
      <c r="N347" s="22" t="str">
        <f t="shared" si="27"/>
        <v>S</v>
      </c>
      <c r="O347" s="5" t="s">
        <v>668</v>
      </c>
    </row>
    <row r="348" spans="1:15" ht="15" customHeight="1">
      <c r="A348" s="5" t="s">
        <v>1566</v>
      </c>
      <c r="B348" s="5" t="s">
        <v>505</v>
      </c>
      <c r="C348" s="6">
        <v>12</v>
      </c>
      <c r="D348" s="7">
        <v>24.5</v>
      </c>
      <c r="E348" s="8">
        <f t="shared" si="28"/>
        <v>12.408333333333333</v>
      </c>
      <c r="F348" s="6">
        <v>7</v>
      </c>
      <c r="G348" s="7">
        <v>19</v>
      </c>
      <c r="H348" s="8">
        <f t="shared" si="29"/>
        <v>7.3166666666666664</v>
      </c>
      <c r="I348" s="22" t="s">
        <v>665</v>
      </c>
      <c r="J348" s="7">
        <v>9.6</v>
      </c>
      <c r="K348" s="22" t="s">
        <v>462</v>
      </c>
      <c r="L348" s="23">
        <f t="shared" si="25"/>
        <v>56.733666666666664</v>
      </c>
      <c r="M348" s="24">
        <f t="shared" si="26"/>
        <v>12.083286687651025</v>
      </c>
      <c r="N348" s="22" t="str">
        <f t="shared" si="27"/>
        <v>S</v>
      </c>
      <c r="O348" s="5" t="s">
        <v>666</v>
      </c>
    </row>
    <row r="349" spans="1:15" ht="15" customHeight="1">
      <c r="A349" s="5" t="s">
        <v>1567</v>
      </c>
      <c r="B349" s="5" t="s">
        <v>65</v>
      </c>
      <c r="C349" s="6">
        <v>12</v>
      </c>
      <c r="D349" s="7">
        <v>24.9</v>
      </c>
      <c r="E349" s="8">
        <f t="shared" si="28"/>
        <v>12.414999999999999</v>
      </c>
      <c r="F349" s="6">
        <v>11</v>
      </c>
      <c r="G349" s="7">
        <v>42</v>
      </c>
      <c r="H349" s="8">
        <f t="shared" si="29"/>
        <v>11.7</v>
      </c>
      <c r="I349" s="22" t="s">
        <v>669</v>
      </c>
      <c r="J349" s="7">
        <v>10.8</v>
      </c>
      <c r="K349" s="22" t="s">
        <v>462</v>
      </c>
      <c r="L349" s="23">
        <f t="shared" si="25"/>
        <v>61.116999999999997</v>
      </c>
      <c r="M349" s="24">
        <f t="shared" si="26"/>
        <v>12.089953354317693</v>
      </c>
      <c r="N349" s="22" t="str">
        <f t="shared" si="27"/>
        <v>S</v>
      </c>
      <c r="O349" s="5" t="s">
        <v>598</v>
      </c>
    </row>
    <row r="350" spans="1:15" ht="15" customHeight="1">
      <c r="A350" s="5" t="s">
        <v>1568</v>
      </c>
      <c r="B350" s="5" t="s">
        <v>28</v>
      </c>
      <c r="C350" s="6">
        <v>12</v>
      </c>
      <c r="D350" s="7">
        <v>26.5</v>
      </c>
      <c r="E350" s="8">
        <f t="shared" si="28"/>
        <v>12.441666666666666</v>
      </c>
      <c r="F350" s="6">
        <v>31</v>
      </c>
      <c r="G350" s="7">
        <v>13</v>
      </c>
      <c r="H350" s="8">
        <f t="shared" si="29"/>
        <v>31.216666666666665</v>
      </c>
      <c r="I350" s="22" t="s">
        <v>324</v>
      </c>
      <c r="J350" s="7">
        <v>10.1</v>
      </c>
      <c r="K350" s="22" t="s">
        <v>376</v>
      </c>
      <c r="L350" s="23">
        <f t="shared" si="25"/>
        <v>80.633666666666741</v>
      </c>
      <c r="M350" s="24">
        <f t="shared" si="26"/>
        <v>12.11662002098436</v>
      </c>
      <c r="N350" s="22" t="str">
        <f t="shared" si="27"/>
        <v>S</v>
      </c>
      <c r="O350" s="5" t="s">
        <v>335</v>
      </c>
    </row>
    <row r="351" spans="1:15" ht="15" customHeight="1">
      <c r="A351" s="5" t="s">
        <v>1569</v>
      </c>
      <c r="B351" s="5" t="s">
        <v>116</v>
      </c>
      <c r="C351" s="6">
        <v>12</v>
      </c>
      <c r="D351" s="7">
        <v>27.4</v>
      </c>
      <c r="E351" s="8">
        <f t="shared" si="28"/>
        <v>12.456666666666667</v>
      </c>
      <c r="F351" s="6">
        <v>11</v>
      </c>
      <c r="G351" s="7">
        <v>6</v>
      </c>
      <c r="H351" s="8">
        <f t="shared" si="29"/>
        <v>11.1</v>
      </c>
      <c r="I351" s="22" t="s">
        <v>336</v>
      </c>
      <c r="J351" s="7">
        <v>10</v>
      </c>
      <c r="K351" s="22" t="s">
        <v>462</v>
      </c>
      <c r="L351" s="23">
        <f t="shared" si="25"/>
        <v>60.516999999999996</v>
      </c>
      <c r="M351" s="24">
        <f t="shared" si="26"/>
        <v>12.131620020984361</v>
      </c>
      <c r="N351" s="22" t="str">
        <f t="shared" si="27"/>
        <v>S</v>
      </c>
      <c r="O351" s="5" t="s">
        <v>419</v>
      </c>
    </row>
    <row r="352" spans="1:15" ht="15" customHeight="1">
      <c r="A352" s="5" t="s">
        <v>1570</v>
      </c>
      <c r="B352" s="5" t="s">
        <v>420</v>
      </c>
      <c r="C352" s="6">
        <v>12</v>
      </c>
      <c r="D352" s="7">
        <v>27.7</v>
      </c>
      <c r="E352" s="8">
        <f t="shared" si="28"/>
        <v>12.461666666666666</v>
      </c>
      <c r="F352" s="6">
        <v>13</v>
      </c>
      <c r="G352" s="7">
        <v>5</v>
      </c>
      <c r="H352" s="8">
        <f t="shared" si="29"/>
        <v>13.083333333333334</v>
      </c>
      <c r="I352" s="22" t="s">
        <v>421</v>
      </c>
      <c r="J352" s="7">
        <v>10.8</v>
      </c>
      <c r="K352" s="22" t="s">
        <v>462</v>
      </c>
      <c r="L352" s="23">
        <f t="shared" si="25"/>
        <v>62.500333333333323</v>
      </c>
      <c r="M352" s="24">
        <f t="shared" si="26"/>
        <v>12.13662002098436</v>
      </c>
      <c r="N352" s="22" t="str">
        <f t="shared" si="27"/>
        <v>S</v>
      </c>
      <c r="O352" s="5" t="s">
        <v>422</v>
      </c>
    </row>
    <row r="353" spans="1:15" ht="15" customHeight="1">
      <c r="A353" s="5" t="s">
        <v>1571</v>
      </c>
      <c r="B353" s="5" t="s">
        <v>423</v>
      </c>
      <c r="C353" s="6">
        <v>12</v>
      </c>
      <c r="D353" s="7">
        <v>27.8</v>
      </c>
      <c r="E353" s="8">
        <f t="shared" si="28"/>
        <v>12.463333333333333</v>
      </c>
      <c r="F353" s="6">
        <v>13</v>
      </c>
      <c r="G353" s="7">
        <v>1</v>
      </c>
      <c r="H353" s="8">
        <f t="shared" si="29"/>
        <v>13.016666666666667</v>
      </c>
      <c r="I353" s="22" t="s">
        <v>424</v>
      </c>
      <c r="J353" s="7">
        <v>10.199999999999999</v>
      </c>
      <c r="K353" s="22" t="s">
        <v>462</v>
      </c>
      <c r="L353" s="23">
        <f t="shared" si="25"/>
        <v>62.433666666666667</v>
      </c>
      <c r="M353" s="24">
        <f t="shared" si="26"/>
        <v>12.138286687651025</v>
      </c>
      <c r="N353" s="22" t="str">
        <f t="shared" si="27"/>
        <v>S</v>
      </c>
      <c r="O353" s="5" t="s">
        <v>425</v>
      </c>
    </row>
    <row r="354" spans="1:15" ht="15" customHeight="1">
      <c r="A354" s="5" t="s">
        <v>1572</v>
      </c>
      <c r="B354" s="5" t="s">
        <v>420</v>
      </c>
      <c r="C354" s="6">
        <v>12</v>
      </c>
      <c r="D354" s="7">
        <v>28.1</v>
      </c>
      <c r="E354" s="8">
        <f t="shared" si="28"/>
        <v>12.468333333333334</v>
      </c>
      <c r="F354" s="6">
        <v>9</v>
      </c>
      <c r="G354" s="7">
        <v>48</v>
      </c>
      <c r="H354" s="8">
        <f t="shared" si="29"/>
        <v>9.8000000000000007</v>
      </c>
      <c r="I354" s="22" t="s">
        <v>426</v>
      </c>
      <c r="J354" s="7">
        <v>10.4</v>
      </c>
      <c r="K354" s="22" t="s">
        <v>462</v>
      </c>
      <c r="L354" s="23">
        <f t="shared" si="25"/>
        <v>59.216999999999999</v>
      </c>
      <c r="M354" s="24">
        <f t="shared" si="26"/>
        <v>12.143286687651027</v>
      </c>
      <c r="N354" s="22" t="str">
        <f t="shared" si="27"/>
        <v>S</v>
      </c>
      <c r="O354" s="5" t="s">
        <v>427</v>
      </c>
    </row>
    <row r="355" spans="1:15" ht="15" customHeight="1">
      <c r="A355" s="5" t="s">
        <v>1573</v>
      </c>
      <c r="B355" s="5" t="s">
        <v>428</v>
      </c>
      <c r="C355" s="6">
        <v>12</v>
      </c>
      <c r="D355" s="7">
        <v>28.2</v>
      </c>
      <c r="E355" s="8">
        <f t="shared" si="28"/>
        <v>12.47</v>
      </c>
      <c r="F355" s="6">
        <v>44</v>
      </c>
      <c r="G355" s="7">
        <v>6</v>
      </c>
      <c r="H355" s="8">
        <f t="shared" si="29"/>
        <v>44.1</v>
      </c>
      <c r="I355" s="22" t="s">
        <v>429</v>
      </c>
      <c r="J355" s="7">
        <v>9.6</v>
      </c>
      <c r="K355" s="22" t="s">
        <v>337</v>
      </c>
      <c r="L355" s="23">
        <f t="shared" si="25"/>
        <v>86.483000000000061</v>
      </c>
      <c r="M355" s="24">
        <f t="shared" si="26"/>
        <v>12.144953354317693</v>
      </c>
      <c r="N355" s="22" t="str">
        <f t="shared" si="27"/>
        <v>N</v>
      </c>
      <c r="O355" s="5" t="s">
        <v>512</v>
      </c>
    </row>
    <row r="356" spans="1:15" ht="15" customHeight="1">
      <c r="A356" s="5" t="s">
        <v>1574</v>
      </c>
      <c r="B356" s="5" t="s">
        <v>219</v>
      </c>
      <c r="C356" s="6">
        <v>12</v>
      </c>
      <c r="D356" s="7">
        <v>28.5</v>
      </c>
      <c r="E356" s="8">
        <f t="shared" si="28"/>
        <v>12.475</v>
      </c>
      <c r="F356" s="6">
        <v>17</v>
      </c>
      <c r="G356" s="7">
        <v>5</v>
      </c>
      <c r="H356" s="8">
        <f t="shared" si="29"/>
        <v>17.083333333333332</v>
      </c>
      <c r="I356" s="22" t="s">
        <v>60</v>
      </c>
      <c r="J356" s="7">
        <v>10.1</v>
      </c>
      <c r="K356" s="22" t="s">
        <v>376</v>
      </c>
      <c r="L356" s="23">
        <f t="shared" si="25"/>
        <v>66.50033333333333</v>
      </c>
      <c r="M356" s="24">
        <f t="shared" si="26"/>
        <v>12.149953354317695</v>
      </c>
      <c r="N356" s="22" t="str">
        <f t="shared" si="27"/>
        <v>S</v>
      </c>
      <c r="O356" s="5" t="s">
        <v>513</v>
      </c>
    </row>
    <row r="357" spans="1:15" ht="15" customHeight="1">
      <c r="A357" s="5" t="s">
        <v>1575</v>
      </c>
      <c r="B357" s="5" t="s">
        <v>148</v>
      </c>
      <c r="C357" s="6">
        <v>12</v>
      </c>
      <c r="D357" s="7">
        <v>29</v>
      </c>
      <c r="E357" s="8">
        <f t="shared" si="28"/>
        <v>12.483333333333333</v>
      </c>
      <c r="F357" s="6">
        <v>13</v>
      </c>
      <c r="G357" s="7">
        <v>59</v>
      </c>
      <c r="H357" s="8">
        <f t="shared" si="29"/>
        <v>13.983333333333333</v>
      </c>
      <c r="I357" s="22" t="s">
        <v>514</v>
      </c>
      <c r="J357" s="7">
        <v>10.4</v>
      </c>
      <c r="K357" s="22" t="s">
        <v>376</v>
      </c>
      <c r="L357" s="23">
        <f t="shared" si="25"/>
        <v>63.400333333333336</v>
      </c>
      <c r="M357" s="24">
        <f t="shared" si="26"/>
        <v>12.158286687651028</v>
      </c>
      <c r="N357" s="22" t="str">
        <f t="shared" si="27"/>
        <v>S</v>
      </c>
      <c r="O357" s="5" t="s">
        <v>515</v>
      </c>
    </row>
    <row r="358" spans="1:15" ht="15" customHeight="1">
      <c r="A358" s="5" t="s">
        <v>1576</v>
      </c>
      <c r="B358" s="5" t="s">
        <v>23</v>
      </c>
      <c r="C358" s="6">
        <v>12</v>
      </c>
      <c r="D358" s="7">
        <v>29.8</v>
      </c>
      <c r="E358" s="8">
        <f t="shared" si="28"/>
        <v>12.496666666666666</v>
      </c>
      <c r="F358" s="6">
        <v>13</v>
      </c>
      <c r="G358" s="7">
        <v>26</v>
      </c>
      <c r="H358" s="8">
        <f t="shared" si="29"/>
        <v>13.433333333333334</v>
      </c>
      <c r="I358" s="22" t="s">
        <v>517</v>
      </c>
      <c r="J358" s="7">
        <v>10.199999999999999</v>
      </c>
      <c r="K358" s="22" t="s">
        <v>376</v>
      </c>
      <c r="L358" s="23">
        <f t="shared" si="25"/>
        <v>62.850333333333339</v>
      </c>
      <c r="M358" s="24">
        <f t="shared" si="26"/>
        <v>12.17162002098436</v>
      </c>
      <c r="N358" s="22" t="str">
        <f t="shared" si="27"/>
        <v>S</v>
      </c>
      <c r="O358" s="5" t="s">
        <v>438</v>
      </c>
    </row>
    <row r="359" spans="1:15" ht="15" customHeight="1">
      <c r="A359" s="5" t="s">
        <v>1577</v>
      </c>
      <c r="B359" s="5" t="s">
        <v>420</v>
      </c>
      <c r="C359" s="6">
        <v>12</v>
      </c>
      <c r="D359" s="7">
        <v>30</v>
      </c>
      <c r="E359" s="8">
        <f t="shared" si="28"/>
        <v>12.5</v>
      </c>
      <c r="F359" s="6">
        <v>13</v>
      </c>
      <c r="G359" s="7">
        <v>38</v>
      </c>
      <c r="H359" s="8">
        <f t="shared" si="29"/>
        <v>13.633333333333333</v>
      </c>
      <c r="I359" s="22" t="s">
        <v>439</v>
      </c>
      <c r="J359" s="7">
        <v>10.4</v>
      </c>
      <c r="K359" s="22" t="s">
        <v>376</v>
      </c>
      <c r="L359" s="23">
        <f t="shared" si="25"/>
        <v>63.050333333333327</v>
      </c>
      <c r="M359" s="24">
        <f t="shared" si="26"/>
        <v>12.174953354317694</v>
      </c>
      <c r="N359" s="22" t="str">
        <f t="shared" si="27"/>
        <v>S</v>
      </c>
      <c r="O359" s="5" t="s">
        <v>440</v>
      </c>
    </row>
    <row r="360" spans="1:15" ht="15" customHeight="1">
      <c r="A360" s="5" t="s">
        <v>1578</v>
      </c>
      <c r="B360" s="5" t="s">
        <v>441</v>
      </c>
      <c r="C360" s="6">
        <v>12</v>
      </c>
      <c r="D360" s="7">
        <v>30.6</v>
      </c>
      <c r="E360" s="8">
        <f t="shared" si="28"/>
        <v>12.51</v>
      </c>
      <c r="F360" s="6">
        <v>41</v>
      </c>
      <c r="G360" s="7">
        <v>38</v>
      </c>
      <c r="H360" s="8">
        <f t="shared" si="29"/>
        <v>41.633333333333333</v>
      </c>
      <c r="I360" s="22" t="s">
        <v>359</v>
      </c>
      <c r="J360" s="7">
        <v>9.8000000000000007</v>
      </c>
      <c r="K360" s="22" t="s">
        <v>337</v>
      </c>
      <c r="L360" s="23">
        <f t="shared" si="25"/>
        <v>88.949666666666602</v>
      </c>
      <c r="M360" s="24">
        <f t="shared" si="26"/>
        <v>12.184953354317692</v>
      </c>
      <c r="N360" s="22" t="str">
        <f t="shared" si="27"/>
        <v>N</v>
      </c>
      <c r="O360" s="5" t="s">
        <v>549</v>
      </c>
    </row>
    <row r="361" spans="1:15" ht="15" customHeight="1">
      <c r="A361" s="5" t="s">
        <v>1579</v>
      </c>
      <c r="B361" s="5" t="s">
        <v>20</v>
      </c>
      <c r="C361" s="6">
        <v>12</v>
      </c>
      <c r="D361" s="7">
        <v>31.4</v>
      </c>
      <c r="E361" s="8">
        <f t="shared" si="28"/>
        <v>12.523333333333333</v>
      </c>
      <c r="F361" s="6">
        <v>25</v>
      </c>
      <c r="G361" s="7">
        <v>46</v>
      </c>
      <c r="H361" s="8">
        <f t="shared" si="29"/>
        <v>25.766666666666666</v>
      </c>
      <c r="I361" s="22" t="s">
        <v>629</v>
      </c>
      <c r="J361" s="7">
        <v>9.8000000000000007</v>
      </c>
      <c r="K361" s="22" t="s">
        <v>376</v>
      </c>
      <c r="L361" s="23">
        <f t="shared" si="25"/>
        <v>75.183666666666682</v>
      </c>
      <c r="M361" s="24">
        <f t="shared" si="26"/>
        <v>12.198286687651027</v>
      </c>
      <c r="N361" s="22" t="str">
        <f t="shared" si="27"/>
        <v>S</v>
      </c>
      <c r="O361" s="5" t="s">
        <v>630</v>
      </c>
    </row>
    <row r="362" spans="1:15" ht="15" customHeight="1">
      <c r="A362" s="5" t="s">
        <v>1580</v>
      </c>
      <c r="B362" s="5" t="s">
        <v>648</v>
      </c>
      <c r="C362" s="6">
        <v>12</v>
      </c>
      <c r="D362" s="7">
        <v>32.799999999999997</v>
      </c>
      <c r="E362" s="8">
        <f t="shared" si="28"/>
        <v>12.546666666666667</v>
      </c>
      <c r="F362" s="6">
        <v>0</v>
      </c>
      <c r="G362" s="7">
        <v>7</v>
      </c>
      <c r="H362" s="8">
        <f t="shared" si="29"/>
        <v>0.11666666666666667</v>
      </c>
      <c r="I362" s="22" t="s">
        <v>557</v>
      </c>
      <c r="J362" s="7">
        <v>10.4</v>
      </c>
      <c r="K362" s="22" t="s">
        <v>462</v>
      </c>
      <c r="L362" s="23">
        <f t="shared" si="25"/>
        <v>49.533666666666676</v>
      </c>
      <c r="M362" s="24">
        <f t="shared" si="26"/>
        <v>12.221620020984361</v>
      </c>
      <c r="N362" s="22" t="str">
        <f t="shared" si="27"/>
        <v>S</v>
      </c>
      <c r="O362" s="5" t="s">
        <v>558</v>
      </c>
    </row>
    <row r="363" spans="1:15" ht="15" customHeight="1">
      <c r="A363" s="5" t="s">
        <v>1581</v>
      </c>
      <c r="B363" s="5" t="s">
        <v>116</v>
      </c>
      <c r="C363" s="6">
        <v>12</v>
      </c>
      <c r="D363" s="7">
        <v>34</v>
      </c>
      <c r="E363" s="8">
        <f t="shared" si="28"/>
        <v>12.566666666666666</v>
      </c>
      <c r="F363" s="6">
        <v>7</v>
      </c>
      <c r="G363" s="7">
        <v>42</v>
      </c>
      <c r="H363" s="8">
        <f t="shared" si="29"/>
        <v>7.7</v>
      </c>
      <c r="I363" s="22" t="s">
        <v>739</v>
      </c>
      <c r="J363" s="7">
        <v>9.6999999999999993</v>
      </c>
      <c r="K363" s="22" t="s">
        <v>462</v>
      </c>
      <c r="L363" s="23">
        <f t="shared" si="25"/>
        <v>57.117000000000012</v>
      </c>
      <c r="M363" s="24">
        <f t="shared" si="26"/>
        <v>12.24162002098436</v>
      </c>
      <c r="N363" s="22" t="str">
        <f t="shared" si="27"/>
        <v>S</v>
      </c>
      <c r="O363" s="5" t="s">
        <v>740</v>
      </c>
    </row>
    <row r="364" spans="1:15" ht="15" customHeight="1">
      <c r="A364" s="5" t="s">
        <v>1582</v>
      </c>
      <c r="B364" s="5" t="s">
        <v>43</v>
      </c>
      <c r="C364" s="6">
        <v>12</v>
      </c>
      <c r="D364" s="7">
        <v>34.1</v>
      </c>
      <c r="E364" s="8">
        <f t="shared" si="28"/>
        <v>12.568333333333333</v>
      </c>
      <c r="F364" s="6">
        <v>2</v>
      </c>
      <c r="G364" s="7">
        <v>39</v>
      </c>
      <c r="H364" s="8">
        <f t="shared" si="29"/>
        <v>2.65</v>
      </c>
      <c r="I364" s="22" t="s">
        <v>741</v>
      </c>
      <c r="J364" s="7">
        <v>10.5</v>
      </c>
      <c r="K364" s="22" t="s">
        <v>462</v>
      </c>
      <c r="L364" s="23">
        <f t="shared" si="25"/>
        <v>52.067000000000007</v>
      </c>
      <c r="M364" s="24">
        <f t="shared" si="26"/>
        <v>12.243286687651029</v>
      </c>
      <c r="N364" s="22" t="str">
        <f t="shared" si="27"/>
        <v>S</v>
      </c>
      <c r="O364" s="5" t="s">
        <v>742</v>
      </c>
    </row>
    <row r="365" spans="1:15" ht="15" customHeight="1">
      <c r="A365" s="5" t="s">
        <v>1583</v>
      </c>
      <c r="B365" s="5" t="s">
        <v>28</v>
      </c>
      <c r="C365" s="6">
        <v>12</v>
      </c>
      <c r="D365" s="7">
        <v>34.299999999999997</v>
      </c>
      <c r="E365" s="8">
        <f t="shared" si="28"/>
        <v>12.571666666666667</v>
      </c>
      <c r="F365" s="6">
        <v>8</v>
      </c>
      <c r="G365" s="7">
        <v>12</v>
      </c>
      <c r="H365" s="8">
        <f t="shared" si="29"/>
        <v>8.1999999999999993</v>
      </c>
      <c r="I365" s="22" t="s">
        <v>743</v>
      </c>
      <c r="J365" s="7">
        <v>10</v>
      </c>
      <c r="K365" s="22" t="s">
        <v>462</v>
      </c>
      <c r="L365" s="23">
        <f t="shared" si="25"/>
        <v>57.617000000000026</v>
      </c>
      <c r="M365" s="24">
        <f t="shared" si="26"/>
        <v>12.246620020984359</v>
      </c>
      <c r="N365" s="22" t="str">
        <f t="shared" si="27"/>
        <v>S</v>
      </c>
      <c r="O365" s="5" t="s">
        <v>744</v>
      </c>
    </row>
    <row r="366" spans="1:15" ht="15" customHeight="1">
      <c r="A366" s="5" t="s">
        <v>1584</v>
      </c>
      <c r="B366" s="5" t="s">
        <v>43</v>
      </c>
      <c r="C366" s="6">
        <v>12</v>
      </c>
      <c r="D366" s="7">
        <v>34.4</v>
      </c>
      <c r="E366" s="8">
        <f t="shared" si="28"/>
        <v>12.573333333333334</v>
      </c>
      <c r="F366" s="6">
        <v>2</v>
      </c>
      <c r="G366" s="7">
        <v>11</v>
      </c>
      <c r="H366" s="8">
        <f t="shared" si="29"/>
        <v>2.1833333333333331</v>
      </c>
      <c r="I366" s="22" t="s">
        <v>745</v>
      </c>
      <c r="J366" s="7">
        <v>10.6</v>
      </c>
      <c r="K366" s="22" t="s">
        <v>462</v>
      </c>
      <c r="L366" s="23">
        <f t="shared" si="25"/>
        <v>51.600333333333339</v>
      </c>
      <c r="M366" s="24">
        <f t="shared" si="26"/>
        <v>12.248286687651028</v>
      </c>
      <c r="N366" s="22" t="str">
        <f t="shared" si="27"/>
        <v>S</v>
      </c>
      <c r="O366" s="5" t="s">
        <v>746</v>
      </c>
    </row>
    <row r="367" spans="1:15" ht="15" customHeight="1">
      <c r="A367" s="5" t="s">
        <v>1585</v>
      </c>
      <c r="B367" s="5" t="s">
        <v>50</v>
      </c>
      <c r="C367" s="6">
        <v>12</v>
      </c>
      <c r="D367" s="7">
        <v>35.5</v>
      </c>
      <c r="E367" s="8">
        <f t="shared" si="28"/>
        <v>12.591666666666667</v>
      </c>
      <c r="F367" s="6">
        <v>-3</v>
      </c>
      <c r="G367" s="7">
        <v>48</v>
      </c>
      <c r="H367" s="8">
        <f t="shared" si="29"/>
        <v>-3.8</v>
      </c>
      <c r="I367" s="22" t="s">
        <v>670</v>
      </c>
      <c r="J367" s="7">
        <v>10.3</v>
      </c>
      <c r="K367" s="22" t="s">
        <v>462</v>
      </c>
      <c r="L367" s="23">
        <f t="shared" si="25"/>
        <v>45.617000000000004</v>
      </c>
      <c r="M367" s="24">
        <f t="shared" si="26"/>
        <v>12.266620020984362</v>
      </c>
      <c r="N367" s="22" t="str">
        <f t="shared" si="27"/>
        <v>S</v>
      </c>
      <c r="O367" s="5" t="s">
        <v>671</v>
      </c>
    </row>
    <row r="368" spans="1:15" ht="15" customHeight="1">
      <c r="A368" s="5" t="s">
        <v>1586</v>
      </c>
      <c r="B368" s="5" t="s">
        <v>648</v>
      </c>
      <c r="C368" s="6">
        <v>12</v>
      </c>
      <c r="D368" s="7">
        <v>36</v>
      </c>
      <c r="E368" s="8">
        <f t="shared" si="28"/>
        <v>12.6</v>
      </c>
      <c r="F368" s="6">
        <v>27</v>
      </c>
      <c r="G368" s="7">
        <v>58</v>
      </c>
      <c r="H368" s="8">
        <f t="shared" si="29"/>
        <v>27.966666666666665</v>
      </c>
      <c r="I368" s="22" t="s">
        <v>674</v>
      </c>
      <c r="J368" s="7">
        <v>10</v>
      </c>
      <c r="K368" s="22" t="s">
        <v>376</v>
      </c>
      <c r="L368" s="23">
        <f t="shared" si="25"/>
        <v>77.383666666666684</v>
      </c>
      <c r="M368" s="24">
        <f t="shared" si="26"/>
        <v>12.274953354317695</v>
      </c>
      <c r="N368" s="22" t="str">
        <f t="shared" si="27"/>
        <v>S</v>
      </c>
      <c r="O368" s="5" t="s">
        <v>675</v>
      </c>
    </row>
    <row r="369" spans="1:15" ht="15" customHeight="1">
      <c r="A369" s="5" t="s">
        <v>1587</v>
      </c>
      <c r="B369" s="5" t="s">
        <v>145</v>
      </c>
      <c r="C369" s="6">
        <v>12</v>
      </c>
      <c r="D369" s="7">
        <v>36.299999999999997</v>
      </c>
      <c r="E369" s="8">
        <f t="shared" si="28"/>
        <v>12.605</v>
      </c>
      <c r="F369" s="6">
        <v>25</v>
      </c>
      <c r="G369" s="7">
        <v>59</v>
      </c>
      <c r="H369" s="8">
        <f t="shared" si="29"/>
        <v>25.983333333333334</v>
      </c>
      <c r="I369" s="22" t="s">
        <v>605</v>
      </c>
      <c r="J369" s="7">
        <v>9.6</v>
      </c>
      <c r="K369" s="22" t="s">
        <v>376</v>
      </c>
      <c r="L369" s="23">
        <f t="shared" si="25"/>
        <v>75.400333333333336</v>
      </c>
      <c r="M369" s="24">
        <f t="shared" si="26"/>
        <v>12.279953354317694</v>
      </c>
      <c r="N369" s="22" t="str">
        <f t="shared" si="27"/>
        <v>S</v>
      </c>
      <c r="O369" s="5" t="s">
        <v>606</v>
      </c>
    </row>
    <row r="370" spans="1:15" ht="15" customHeight="1">
      <c r="A370" s="5" t="s">
        <v>1588</v>
      </c>
      <c r="B370" s="5" t="s">
        <v>43</v>
      </c>
      <c r="C370" s="6">
        <v>12</v>
      </c>
      <c r="D370" s="7">
        <v>36.5</v>
      </c>
      <c r="E370" s="8">
        <f t="shared" si="28"/>
        <v>12.608333333333333</v>
      </c>
      <c r="F370" s="6">
        <v>11</v>
      </c>
      <c r="G370" s="7">
        <v>16</v>
      </c>
      <c r="H370" s="8">
        <f t="shared" si="29"/>
        <v>11.266666666666667</v>
      </c>
      <c r="I370" s="22" t="s">
        <v>607</v>
      </c>
      <c r="J370" s="7">
        <v>11.3</v>
      </c>
      <c r="K370" s="22" t="s">
        <v>462</v>
      </c>
      <c r="L370" s="23">
        <f t="shared" si="25"/>
        <v>60.683666666666689</v>
      </c>
      <c r="M370" s="24">
        <f t="shared" si="26"/>
        <v>12.283286687651028</v>
      </c>
      <c r="N370" s="22" t="str">
        <f t="shared" si="27"/>
        <v>S</v>
      </c>
      <c r="O370" s="5" t="s">
        <v>608</v>
      </c>
    </row>
    <row r="371" spans="1:15" ht="15" customHeight="1">
      <c r="A371" s="5" t="s">
        <v>1589</v>
      </c>
      <c r="B371" s="5" t="s">
        <v>65</v>
      </c>
      <c r="C371" s="6">
        <v>12</v>
      </c>
      <c r="D371" s="7">
        <v>39.9</v>
      </c>
      <c r="E371" s="8">
        <f t="shared" si="28"/>
        <v>12.664999999999999</v>
      </c>
      <c r="F371" s="6">
        <v>10</v>
      </c>
      <c r="G371" s="7">
        <v>11</v>
      </c>
      <c r="H371" s="8">
        <f t="shared" si="29"/>
        <v>10.183333333333334</v>
      </c>
      <c r="I371" s="22" t="s">
        <v>756</v>
      </c>
      <c r="J371" s="7">
        <v>10.4</v>
      </c>
      <c r="K371" s="22" t="s">
        <v>462</v>
      </c>
      <c r="L371" s="23">
        <f t="shared" si="25"/>
        <v>59.600333333333339</v>
      </c>
      <c r="M371" s="24">
        <f t="shared" si="26"/>
        <v>12.339953354317693</v>
      </c>
      <c r="N371" s="22" t="str">
        <f t="shared" si="27"/>
        <v>S</v>
      </c>
      <c r="O371" s="5" t="s">
        <v>757</v>
      </c>
    </row>
    <row r="372" spans="1:15" ht="15" customHeight="1">
      <c r="A372" s="5" t="s">
        <v>1590</v>
      </c>
      <c r="B372" s="5" t="s">
        <v>688</v>
      </c>
      <c r="C372" s="6">
        <v>12</v>
      </c>
      <c r="D372" s="7">
        <v>40</v>
      </c>
      <c r="E372" s="8">
        <f t="shared" si="28"/>
        <v>12.666666666666666</v>
      </c>
      <c r="F372" s="6">
        <v>61</v>
      </c>
      <c r="G372" s="7">
        <v>37</v>
      </c>
      <c r="H372" s="8">
        <f t="shared" si="29"/>
        <v>61.616666666666667</v>
      </c>
      <c r="I372" s="22" t="s">
        <v>330</v>
      </c>
      <c r="J372" s="7">
        <v>10.3</v>
      </c>
      <c r="K372" s="22" t="s">
        <v>304</v>
      </c>
      <c r="L372" s="23">
        <f t="shared" si="25"/>
        <v>68.966333333333353</v>
      </c>
      <c r="M372" s="24">
        <f t="shared" si="26"/>
        <v>12.341620020984358</v>
      </c>
      <c r="N372" s="22" t="str">
        <f t="shared" si="27"/>
        <v>N</v>
      </c>
      <c r="O372" s="5" t="s">
        <v>689</v>
      </c>
    </row>
    <row r="373" spans="1:15" ht="15" customHeight="1">
      <c r="A373" s="5" t="s">
        <v>1591</v>
      </c>
      <c r="B373" s="5" t="s">
        <v>420</v>
      </c>
      <c r="C373" s="6">
        <v>12</v>
      </c>
      <c r="D373" s="7">
        <v>41.2</v>
      </c>
      <c r="E373" s="8">
        <f t="shared" si="28"/>
        <v>12.686666666666667</v>
      </c>
      <c r="F373" s="6">
        <v>10</v>
      </c>
      <c r="G373" s="7">
        <v>9</v>
      </c>
      <c r="H373" s="8">
        <f t="shared" si="29"/>
        <v>10.15</v>
      </c>
      <c r="I373" s="22" t="s">
        <v>506</v>
      </c>
      <c r="J373" s="7">
        <v>11</v>
      </c>
      <c r="K373" s="22" t="s">
        <v>462</v>
      </c>
      <c r="L373" s="23">
        <f t="shared" si="25"/>
        <v>59.567000000000007</v>
      </c>
      <c r="M373" s="24">
        <f t="shared" si="26"/>
        <v>12.361620020984361</v>
      </c>
      <c r="N373" s="22" t="str">
        <f t="shared" si="27"/>
        <v>S</v>
      </c>
      <c r="O373" s="5" t="s">
        <v>507</v>
      </c>
    </row>
    <row r="374" spans="1:15" ht="15" customHeight="1">
      <c r="A374" s="5" t="s">
        <v>1592</v>
      </c>
      <c r="B374" s="5" t="s">
        <v>227</v>
      </c>
      <c r="C374" s="6">
        <v>12</v>
      </c>
      <c r="D374" s="7">
        <v>42.1</v>
      </c>
      <c r="E374" s="8">
        <f t="shared" si="28"/>
        <v>12.701666666666666</v>
      </c>
      <c r="F374" s="6">
        <v>32</v>
      </c>
      <c r="G374" s="7">
        <v>32</v>
      </c>
      <c r="H374" s="8">
        <f t="shared" si="29"/>
        <v>32.533333333333331</v>
      </c>
      <c r="I374" s="22" t="s">
        <v>510</v>
      </c>
      <c r="J374" s="7">
        <v>9.1999999999999993</v>
      </c>
      <c r="K374" s="22" t="s">
        <v>337</v>
      </c>
      <c r="L374" s="23">
        <f t="shared" si="25"/>
        <v>81.950333333333361</v>
      </c>
      <c r="M374" s="24">
        <f t="shared" si="26"/>
        <v>12.376620020984362</v>
      </c>
      <c r="N374" s="22" t="str">
        <f t="shared" si="27"/>
        <v>S</v>
      </c>
      <c r="O374" s="5" t="s">
        <v>511</v>
      </c>
    </row>
    <row r="375" spans="1:15" ht="15" customHeight="1">
      <c r="A375" s="5" t="s">
        <v>1593</v>
      </c>
      <c r="B375" s="5" t="s">
        <v>20</v>
      </c>
      <c r="C375" s="6">
        <v>12</v>
      </c>
      <c r="D375" s="7">
        <v>42.8</v>
      </c>
      <c r="E375" s="8">
        <f t="shared" si="28"/>
        <v>12.713333333333333</v>
      </c>
      <c r="F375" s="6">
        <v>2</v>
      </c>
      <c r="G375" s="7">
        <v>41</v>
      </c>
      <c r="H375" s="8">
        <f t="shared" si="29"/>
        <v>2.6833333333333336</v>
      </c>
      <c r="I375" s="22" t="s">
        <v>595</v>
      </c>
      <c r="J375" s="7">
        <v>9.5</v>
      </c>
      <c r="K375" s="22" t="s">
        <v>462</v>
      </c>
      <c r="L375" s="23">
        <f t="shared" si="25"/>
        <v>52.100333333333339</v>
      </c>
      <c r="M375" s="24">
        <f t="shared" si="26"/>
        <v>12.388286687651025</v>
      </c>
      <c r="N375" s="22" t="str">
        <f t="shared" si="27"/>
        <v>S</v>
      </c>
      <c r="O375" s="5" t="s">
        <v>596</v>
      </c>
    </row>
    <row r="376" spans="1:15" ht="15" customHeight="1">
      <c r="A376" s="5" t="s">
        <v>1594</v>
      </c>
      <c r="B376" s="5" t="s">
        <v>648</v>
      </c>
      <c r="C376" s="6">
        <v>12</v>
      </c>
      <c r="D376" s="7">
        <v>43.9</v>
      </c>
      <c r="E376" s="8">
        <f t="shared" si="28"/>
        <v>12.731666666666667</v>
      </c>
      <c r="F376" s="6">
        <v>13</v>
      </c>
      <c r="G376" s="7">
        <v>8</v>
      </c>
      <c r="H376" s="8">
        <f t="shared" si="29"/>
        <v>13.133333333333333</v>
      </c>
      <c r="I376" s="22" t="s">
        <v>519</v>
      </c>
      <c r="J376" s="7">
        <v>10.5</v>
      </c>
      <c r="K376" s="22" t="s">
        <v>462</v>
      </c>
      <c r="L376" s="23">
        <f t="shared" si="25"/>
        <v>62.550333333333349</v>
      </c>
      <c r="M376" s="24">
        <f t="shared" si="26"/>
        <v>12.406620020984363</v>
      </c>
      <c r="N376" s="22" t="str">
        <f t="shared" si="27"/>
        <v>S</v>
      </c>
      <c r="O376" s="5" t="s">
        <v>520</v>
      </c>
    </row>
    <row r="377" spans="1:15" ht="15" customHeight="1">
      <c r="A377" s="5" t="s">
        <v>1595</v>
      </c>
      <c r="B377" s="5" t="s">
        <v>493</v>
      </c>
      <c r="C377" s="6">
        <v>12</v>
      </c>
      <c r="D377" s="7">
        <v>44</v>
      </c>
      <c r="E377" s="8">
        <f t="shared" si="28"/>
        <v>12.733333333333333</v>
      </c>
      <c r="F377" s="6">
        <v>32</v>
      </c>
      <c r="G377" s="7">
        <v>10</v>
      </c>
      <c r="H377" s="8">
        <f t="shared" si="29"/>
        <v>32.166666666666664</v>
      </c>
      <c r="I377" s="22" t="s">
        <v>521</v>
      </c>
      <c r="J377" s="7">
        <v>10.5</v>
      </c>
      <c r="K377" s="22" t="s">
        <v>337</v>
      </c>
      <c r="L377" s="23">
        <f t="shared" si="25"/>
        <v>81.583666666666673</v>
      </c>
      <c r="M377" s="24">
        <f t="shared" si="26"/>
        <v>12.408286687651028</v>
      </c>
      <c r="N377" s="22" t="str">
        <f t="shared" si="27"/>
        <v>S</v>
      </c>
      <c r="O377" s="5" t="s">
        <v>442</v>
      </c>
    </row>
    <row r="378" spans="1:15" ht="15" customHeight="1">
      <c r="A378" s="5" t="s">
        <v>1596</v>
      </c>
      <c r="B378" s="5" t="s">
        <v>28</v>
      </c>
      <c r="C378" s="6">
        <v>12</v>
      </c>
      <c r="D378" s="7">
        <v>45.2</v>
      </c>
      <c r="E378" s="8">
        <f t="shared" si="28"/>
        <v>12.753333333333334</v>
      </c>
      <c r="F378" s="6">
        <v>0</v>
      </c>
      <c r="G378" s="7">
        <v>28</v>
      </c>
      <c r="H378" s="8">
        <f t="shared" si="29"/>
        <v>0.46666666666666667</v>
      </c>
      <c r="I378" s="22" t="s">
        <v>443</v>
      </c>
      <c r="J378" s="7">
        <v>10.7</v>
      </c>
      <c r="K378" s="22" t="s">
        <v>462</v>
      </c>
      <c r="L378" s="23">
        <f t="shared" si="25"/>
        <v>49.88366666666667</v>
      </c>
      <c r="M378" s="24">
        <f t="shared" si="26"/>
        <v>12.428286687651028</v>
      </c>
      <c r="N378" s="22" t="str">
        <f t="shared" si="27"/>
        <v>S</v>
      </c>
      <c r="O378" s="5" t="s">
        <v>444</v>
      </c>
    </row>
    <row r="379" spans="1:15" ht="15" customHeight="1">
      <c r="A379" s="5" t="s">
        <v>1597</v>
      </c>
      <c r="B379" s="5" t="s">
        <v>50</v>
      </c>
      <c r="C379" s="6">
        <v>12</v>
      </c>
      <c r="D379" s="7">
        <v>48.6</v>
      </c>
      <c r="E379" s="8">
        <f t="shared" si="28"/>
        <v>12.81</v>
      </c>
      <c r="F379" s="6">
        <v>-5</v>
      </c>
      <c r="G379" s="7">
        <v>48</v>
      </c>
      <c r="H379" s="8">
        <f t="shared" si="29"/>
        <v>-5.8</v>
      </c>
      <c r="I379" s="22" t="s">
        <v>445</v>
      </c>
      <c r="J379" s="7">
        <v>9.1999999999999993</v>
      </c>
      <c r="K379" s="22" t="s">
        <v>462</v>
      </c>
      <c r="L379" s="23">
        <f t="shared" si="25"/>
        <v>43.617000000000004</v>
      </c>
      <c r="M379" s="24">
        <f t="shared" si="26"/>
        <v>12.484953354317696</v>
      </c>
      <c r="N379" s="22" t="str">
        <f t="shared" si="27"/>
        <v>S</v>
      </c>
      <c r="O379" s="5" t="s">
        <v>525</v>
      </c>
    </row>
    <row r="380" spans="1:15" ht="15" customHeight="1">
      <c r="A380" s="5" t="s">
        <v>1598</v>
      </c>
      <c r="B380" s="5" t="s">
        <v>145</v>
      </c>
      <c r="C380" s="6">
        <v>12</v>
      </c>
      <c r="D380" s="7">
        <v>49</v>
      </c>
      <c r="E380" s="8">
        <f t="shared" si="28"/>
        <v>12.816666666666666</v>
      </c>
      <c r="F380" s="6">
        <v>-8</v>
      </c>
      <c r="G380" s="7">
        <v>40</v>
      </c>
      <c r="H380" s="8">
        <f t="shared" si="29"/>
        <v>-8.6666666666666661</v>
      </c>
      <c r="I380" s="22" t="s">
        <v>526</v>
      </c>
      <c r="J380" s="7">
        <v>9.5</v>
      </c>
      <c r="K380" s="22" t="s">
        <v>462</v>
      </c>
      <c r="L380" s="23">
        <f t="shared" si="25"/>
        <v>40.750333333333344</v>
      </c>
      <c r="M380" s="24">
        <f t="shared" si="26"/>
        <v>12.49162002098436</v>
      </c>
      <c r="N380" s="22" t="str">
        <f t="shared" si="27"/>
        <v>S</v>
      </c>
      <c r="O380" s="5" t="s">
        <v>527</v>
      </c>
    </row>
    <row r="381" spans="1:15" ht="15" customHeight="1">
      <c r="A381" s="5" t="s">
        <v>1599</v>
      </c>
      <c r="B381" s="5" t="s">
        <v>116</v>
      </c>
      <c r="C381" s="6">
        <v>12</v>
      </c>
      <c r="D381" s="7">
        <v>49.6</v>
      </c>
      <c r="E381" s="8">
        <f t="shared" si="28"/>
        <v>12.826666666666666</v>
      </c>
      <c r="F381" s="6">
        <v>15</v>
      </c>
      <c r="G381" s="7">
        <v>10</v>
      </c>
      <c r="H381" s="8">
        <f t="shared" si="29"/>
        <v>15.166666666666666</v>
      </c>
      <c r="I381" s="22" t="s">
        <v>528</v>
      </c>
      <c r="J381" s="7">
        <v>11</v>
      </c>
      <c r="K381" s="22" t="s">
        <v>376</v>
      </c>
      <c r="L381" s="23">
        <f t="shared" si="25"/>
        <v>64.583666666666673</v>
      </c>
      <c r="M381" s="24">
        <f t="shared" si="26"/>
        <v>12.501620020984362</v>
      </c>
      <c r="N381" s="22" t="str">
        <f t="shared" si="27"/>
        <v>S</v>
      </c>
      <c r="O381" s="5" t="s">
        <v>529</v>
      </c>
    </row>
    <row r="382" spans="1:15" ht="15" customHeight="1">
      <c r="A382" s="5" t="s">
        <v>1600</v>
      </c>
      <c r="B382" s="5" t="s">
        <v>343</v>
      </c>
      <c r="C382" s="6">
        <v>12</v>
      </c>
      <c r="D382" s="7">
        <v>50.4</v>
      </c>
      <c r="E382" s="8">
        <f t="shared" si="28"/>
        <v>12.84</v>
      </c>
      <c r="F382" s="6">
        <v>25</v>
      </c>
      <c r="G382" s="7">
        <v>30</v>
      </c>
      <c r="H382" s="8">
        <f t="shared" si="29"/>
        <v>25.5</v>
      </c>
      <c r="I382" s="22" t="s">
        <v>530</v>
      </c>
      <c r="J382" s="7">
        <v>9.4</v>
      </c>
      <c r="K382" s="22" t="s">
        <v>376</v>
      </c>
      <c r="L382" s="23">
        <f t="shared" si="25"/>
        <v>74.917000000000002</v>
      </c>
      <c r="M382" s="24">
        <f t="shared" si="26"/>
        <v>12.514953354317694</v>
      </c>
      <c r="N382" s="22" t="str">
        <f t="shared" si="27"/>
        <v>S</v>
      </c>
      <c r="O382" s="5" t="s">
        <v>616</v>
      </c>
    </row>
    <row r="383" spans="1:15" ht="15" customHeight="1">
      <c r="A383" s="5" t="s">
        <v>1601</v>
      </c>
      <c r="B383" s="5" t="s">
        <v>402</v>
      </c>
      <c r="C383" s="6">
        <v>12</v>
      </c>
      <c r="D383" s="7">
        <v>52.4</v>
      </c>
      <c r="E383" s="8">
        <f t="shared" si="28"/>
        <v>12.873333333333333</v>
      </c>
      <c r="F383" s="6">
        <v>-1</v>
      </c>
      <c r="G383" s="7">
        <v>12</v>
      </c>
      <c r="H383" s="8">
        <f t="shared" si="29"/>
        <v>-1.2</v>
      </c>
      <c r="I383" s="22" t="s">
        <v>535</v>
      </c>
      <c r="J383" s="7">
        <v>9.9</v>
      </c>
      <c r="K383" s="22" t="s">
        <v>462</v>
      </c>
      <c r="L383" s="23">
        <f t="shared" si="25"/>
        <v>48.217000000000013</v>
      </c>
      <c r="M383" s="24">
        <f t="shared" si="26"/>
        <v>12.548286687651029</v>
      </c>
      <c r="N383" s="22" t="str">
        <f t="shared" si="27"/>
        <v>S</v>
      </c>
      <c r="O383" s="5" t="s">
        <v>536</v>
      </c>
    </row>
    <row r="384" spans="1:15" ht="15" customHeight="1">
      <c r="A384" s="5" t="s">
        <v>1602</v>
      </c>
      <c r="B384" s="5" t="s">
        <v>137</v>
      </c>
      <c r="C384" s="6">
        <v>12</v>
      </c>
      <c r="D384" s="7">
        <v>53.6</v>
      </c>
      <c r="E384" s="8">
        <f t="shared" si="28"/>
        <v>12.893333333333333</v>
      </c>
      <c r="F384" s="6">
        <v>-60</v>
      </c>
      <c r="G384" s="7">
        <v>21</v>
      </c>
      <c r="H384" s="8">
        <f t="shared" si="29"/>
        <v>-60.35</v>
      </c>
      <c r="I384" s="22">
        <v>10</v>
      </c>
      <c r="J384" s="7">
        <v>4.2</v>
      </c>
      <c r="K384" s="22" t="s">
        <v>567</v>
      </c>
      <c r="L384" s="23">
        <f t="shared" si="25"/>
        <v>-10.932999999999998</v>
      </c>
      <c r="M384" s="24">
        <f t="shared" si="26"/>
        <v>12.568286687651025</v>
      </c>
      <c r="N384" s="22" t="str">
        <f t="shared" si="27"/>
        <v>S</v>
      </c>
      <c r="O384" s="5" t="s">
        <v>643</v>
      </c>
    </row>
    <row r="385" spans="1:15" ht="15" customHeight="1">
      <c r="A385" s="5" t="s">
        <v>1603</v>
      </c>
      <c r="B385" s="5" t="s">
        <v>420</v>
      </c>
      <c r="C385" s="6">
        <v>12</v>
      </c>
      <c r="D385" s="7">
        <v>52.9</v>
      </c>
      <c r="E385" s="8">
        <f t="shared" si="28"/>
        <v>12.881666666666666</v>
      </c>
      <c r="F385" s="6">
        <v>11</v>
      </c>
      <c r="G385" s="7">
        <v>14</v>
      </c>
      <c r="H385" s="8">
        <f t="shared" si="29"/>
        <v>11.233333333333333</v>
      </c>
      <c r="I385" s="22" t="s">
        <v>565</v>
      </c>
      <c r="J385" s="7">
        <v>10.3</v>
      </c>
      <c r="K385" s="22" t="s">
        <v>462</v>
      </c>
      <c r="L385" s="23">
        <f t="shared" si="25"/>
        <v>60.650333333333336</v>
      </c>
      <c r="M385" s="24">
        <f t="shared" si="26"/>
        <v>12.556620020984361</v>
      </c>
      <c r="N385" s="22" t="str">
        <f t="shared" si="27"/>
        <v>S</v>
      </c>
      <c r="O385" s="5" t="s">
        <v>566</v>
      </c>
    </row>
    <row r="386" spans="1:15" ht="15" customHeight="1">
      <c r="A386" s="5" t="s">
        <v>1604</v>
      </c>
      <c r="B386" s="5" t="s">
        <v>719</v>
      </c>
      <c r="C386" s="6">
        <v>12</v>
      </c>
      <c r="D386" s="7">
        <v>59.4</v>
      </c>
      <c r="E386" s="8">
        <f t="shared" si="28"/>
        <v>12.99</v>
      </c>
      <c r="F386" s="6">
        <v>-15</v>
      </c>
      <c r="G386" s="7">
        <v>3</v>
      </c>
      <c r="H386" s="8">
        <f t="shared" si="29"/>
        <v>-15.05</v>
      </c>
      <c r="I386" s="22" t="s">
        <v>720</v>
      </c>
      <c r="J386" s="7">
        <v>10.5</v>
      </c>
      <c r="K386" s="22" t="s">
        <v>462</v>
      </c>
      <c r="L386" s="23">
        <f t="shared" si="25"/>
        <v>34.367000000000004</v>
      </c>
      <c r="M386" s="24">
        <f t="shared" si="26"/>
        <v>12.664953354317696</v>
      </c>
      <c r="N386" s="22" t="str">
        <f t="shared" si="27"/>
        <v>S</v>
      </c>
      <c r="O386" s="5" t="s">
        <v>721</v>
      </c>
    </row>
    <row r="387" spans="1:15" ht="15" customHeight="1">
      <c r="A387" s="5" t="s">
        <v>1605</v>
      </c>
      <c r="B387" s="5" t="s">
        <v>23</v>
      </c>
      <c r="C387" s="6">
        <v>13</v>
      </c>
      <c r="D387" s="7">
        <v>0.1</v>
      </c>
      <c r="E387" s="8">
        <f t="shared" si="28"/>
        <v>13.001666666666667</v>
      </c>
      <c r="F387" s="6">
        <v>27</v>
      </c>
      <c r="G387" s="7">
        <v>59</v>
      </c>
      <c r="H387" s="8">
        <f t="shared" si="29"/>
        <v>27.983333333333334</v>
      </c>
      <c r="I387" s="22" t="s">
        <v>722</v>
      </c>
      <c r="J387" s="7">
        <v>11.5</v>
      </c>
      <c r="K387" s="22" t="s">
        <v>376</v>
      </c>
      <c r="L387" s="23">
        <f t="shared" si="25"/>
        <v>77.400333333333336</v>
      </c>
      <c r="M387" s="24">
        <f t="shared" si="26"/>
        <v>12.676620020984359</v>
      </c>
      <c r="N387" s="22" t="str">
        <f t="shared" si="27"/>
        <v>S</v>
      </c>
      <c r="O387" s="5" t="s">
        <v>754</v>
      </c>
    </row>
    <row r="388" spans="1:15" ht="15" customHeight="1">
      <c r="A388" s="5" t="s">
        <v>1606</v>
      </c>
      <c r="B388" s="5" t="s">
        <v>56</v>
      </c>
      <c r="C388" s="6">
        <v>13</v>
      </c>
      <c r="D388" s="7">
        <v>5.4</v>
      </c>
      <c r="E388" s="8">
        <f t="shared" si="28"/>
        <v>13.09</v>
      </c>
      <c r="F388" s="6">
        <v>-49</v>
      </c>
      <c r="G388" s="7">
        <v>28</v>
      </c>
      <c r="H388" s="8">
        <f t="shared" si="29"/>
        <v>-49.466666666666669</v>
      </c>
      <c r="I388" s="22" t="s">
        <v>822</v>
      </c>
      <c r="J388" s="7">
        <v>8.6</v>
      </c>
      <c r="K388" s="22" t="s">
        <v>503</v>
      </c>
      <c r="L388" s="23">
        <f t="shared" si="25"/>
        <v>-4.9666666666659053E-2</v>
      </c>
      <c r="M388" s="24">
        <f t="shared" si="26"/>
        <v>12.764953354317694</v>
      </c>
      <c r="N388" s="22" t="str">
        <f t="shared" si="27"/>
        <v>S</v>
      </c>
      <c r="O388" s="5" t="s">
        <v>823</v>
      </c>
    </row>
    <row r="389" spans="1:15" ht="15" customHeight="1">
      <c r="A389" s="5" t="s">
        <v>1607</v>
      </c>
      <c r="B389" s="5" t="s">
        <v>420</v>
      </c>
      <c r="C389" s="6">
        <v>13</v>
      </c>
      <c r="D389" s="7">
        <v>5.8</v>
      </c>
      <c r="E389" s="8">
        <f t="shared" si="28"/>
        <v>13.096666666666666</v>
      </c>
      <c r="F389" s="6">
        <v>-8</v>
      </c>
      <c r="G389" s="7">
        <v>1</v>
      </c>
      <c r="H389" s="8">
        <f t="shared" si="29"/>
        <v>-8.0166666666666675</v>
      </c>
      <c r="I389" s="22" t="s">
        <v>824</v>
      </c>
      <c r="J389" s="7">
        <v>10.7</v>
      </c>
      <c r="K389" s="22" t="s">
        <v>462</v>
      </c>
      <c r="L389" s="23">
        <f t="shared" si="25"/>
        <v>41.400333333333336</v>
      </c>
      <c r="M389" s="24">
        <f t="shared" si="26"/>
        <v>12.771620020984358</v>
      </c>
      <c r="N389" s="22" t="str">
        <f t="shared" si="27"/>
        <v>S</v>
      </c>
      <c r="O389" s="5" t="s">
        <v>825</v>
      </c>
    </row>
    <row r="390" spans="1:15" ht="15" customHeight="1">
      <c r="A390" s="5" t="s">
        <v>1608</v>
      </c>
      <c r="B390" s="5" t="s">
        <v>43</v>
      </c>
      <c r="C390" s="6">
        <v>13</v>
      </c>
      <c r="D390" s="7">
        <v>10.9</v>
      </c>
      <c r="E390" s="8">
        <f t="shared" si="28"/>
        <v>13.181666666666667</v>
      </c>
      <c r="F390" s="6">
        <v>37</v>
      </c>
      <c r="G390" s="7">
        <v>3</v>
      </c>
      <c r="H390" s="8">
        <f t="shared" si="29"/>
        <v>37.049999999999997</v>
      </c>
      <c r="I390" s="22" t="s">
        <v>760</v>
      </c>
      <c r="J390" s="7">
        <v>9.8000000000000007</v>
      </c>
      <c r="K390" s="22" t="s">
        <v>337</v>
      </c>
      <c r="L390" s="23">
        <f t="shared" si="25"/>
        <v>86.467000000000056</v>
      </c>
      <c r="M390" s="24">
        <f t="shared" si="26"/>
        <v>12.856620020984359</v>
      </c>
      <c r="N390" s="22" t="str">
        <f t="shared" si="27"/>
        <v>S</v>
      </c>
      <c r="O390" s="5" t="s">
        <v>761</v>
      </c>
    </row>
    <row r="391" spans="1:15" ht="15" customHeight="1">
      <c r="A391" s="5" t="s">
        <v>1609</v>
      </c>
      <c r="B391" s="5" t="s">
        <v>43</v>
      </c>
      <c r="C391" s="6">
        <v>13</v>
      </c>
      <c r="D391" s="7">
        <v>13.5</v>
      </c>
      <c r="E391" s="8">
        <f t="shared" si="28"/>
        <v>13.225</v>
      </c>
      <c r="F391" s="6">
        <v>36</v>
      </c>
      <c r="G391" s="7">
        <v>36</v>
      </c>
      <c r="H391" s="8">
        <f t="shared" si="29"/>
        <v>36.6</v>
      </c>
      <c r="I391" s="22" t="s">
        <v>690</v>
      </c>
      <c r="J391" s="7">
        <v>10.199999999999999</v>
      </c>
      <c r="K391" s="22" t="s">
        <v>337</v>
      </c>
      <c r="L391" s="23">
        <f t="shared" si="25"/>
        <v>86.017000000000081</v>
      </c>
      <c r="M391" s="24">
        <f t="shared" si="26"/>
        <v>12.899953354317695</v>
      </c>
      <c r="N391" s="22" t="str">
        <f t="shared" si="27"/>
        <v>S</v>
      </c>
      <c r="O391" s="5" t="s">
        <v>691</v>
      </c>
    </row>
    <row r="392" spans="1:15" ht="15" customHeight="1">
      <c r="A392" s="5" t="s">
        <v>1610</v>
      </c>
      <c r="B392" s="5" t="s">
        <v>116</v>
      </c>
      <c r="C392" s="6">
        <v>13</v>
      </c>
      <c r="D392" s="7">
        <v>22</v>
      </c>
      <c r="E392" s="8">
        <f t="shared" si="28"/>
        <v>13.366666666666667</v>
      </c>
      <c r="F392" s="6">
        <v>-36</v>
      </c>
      <c r="G392" s="7">
        <v>28</v>
      </c>
      <c r="H392" s="8">
        <f t="shared" si="29"/>
        <v>-36.466666666666669</v>
      </c>
      <c r="I392" s="22" t="s">
        <v>694</v>
      </c>
      <c r="J392" s="7">
        <v>9.6</v>
      </c>
      <c r="K392" s="22" t="s">
        <v>503</v>
      </c>
      <c r="L392" s="23">
        <f t="shared" si="25"/>
        <v>12.950333333333333</v>
      </c>
      <c r="M392" s="24">
        <f t="shared" si="26"/>
        <v>13.041620020984361</v>
      </c>
      <c r="N392" s="22" t="str">
        <f t="shared" si="27"/>
        <v>S</v>
      </c>
      <c r="O392" s="5" t="s">
        <v>622</v>
      </c>
    </row>
    <row r="393" spans="1:15" ht="15" customHeight="1">
      <c r="A393" s="5" t="s">
        <v>1611</v>
      </c>
      <c r="B393" s="5" t="s">
        <v>86</v>
      </c>
      <c r="C393" s="6">
        <v>13</v>
      </c>
      <c r="D393" s="7">
        <v>25.5</v>
      </c>
      <c r="E393" s="8">
        <f t="shared" si="28"/>
        <v>13.425000000000001</v>
      </c>
      <c r="F393" s="6">
        <v>-43</v>
      </c>
      <c r="G393" s="7">
        <v>1</v>
      </c>
      <c r="H393" s="8">
        <f t="shared" si="29"/>
        <v>-43.016666666666666</v>
      </c>
      <c r="I393" s="22" t="s">
        <v>623</v>
      </c>
      <c r="J393" s="7">
        <v>6.8</v>
      </c>
      <c r="K393" s="22" t="s">
        <v>503</v>
      </c>
      <c r="L393" s="23">
        <f t="shared" si="25"/>
        <v>6.4003333333333403</v>
      </c>
      <c r="M393" s="24">
        <f t="shared" si="26"/>
        <v>13.099953354317694</v>
      </c>
      <c r="N393" s="22" t="str">
        <f t="shared" si="27"/>
        <v>S</v>
      </c>
      <c r="O393" s="5" t="s">
        <v>697</v>
      </c>
    </row>
    <row r="394" spans="1:15" ht="15" customHeight="1">
      <c r="A394" s="5" t="s">
        <v>1612</v>
      </c>
      <c r="B394" s="5" t="s">
        <v>193</v>
      </c>
      <c r="C394" s="6">
        <v>13</v>
      </c>
      <c r="D394" s="7">
        <v>26.8</v>
      </c>
      <c r="E394" s="8">
        <f t="shared" si="28"/>
        <v>13.446666666666667</v>
      </c>
      <c r="F394" s="6">
        <v>-47</v>
      </c>
      <c r="G394" s="7">
        <v>29</v>
      </c>
      <c r="H394" s="8">
        <f t="shared" si="29"/>
        <v>-47.483333333333334</v>
      </c>
      <c r="I394" s="22">
        <v>36.299999999999997</v>
      </c>
      <c r="J394" s="7">
        <v>3.7</v>
      </c>
      <c r="K394" s="22" t="s">
        <v>503</v>
      </c>
      <c r="L394" s="23">
        <f t="shared" si="25"/>
        <v>1.9336666666666671</v>
      </c>
      <c r="M394" s="24">
        <f t="shared" si="26"/>
        <v>13.121620020984359</v>
      </c>
      <c r="N394" s="22" t="str">
        <f t="shared" si="27"/>
        <v>S</v>
      </c>
      <c r="O394" s="5" t="s">
        <v>698</v>
      </c>
    </row>
    <row r="395" spans="1:15" ht="15" customHeight="1">
      <c r="A395" s="5" t="s">
        <v>1613</v>
      </c>
      <c r="B395" s="5" t="s">
        <v>43</v>
      </c>
      <c r="C395" s="6">
        <v>13</v>
      </c>
      <c r="D395" s="7">
        <v>37.5</v>
      </c>
      <c r="E395" s="8">
        <f t="shared" si="28"/>
        <v>13.625</v>
      </c>
      <c r="F395" s="6">
        <v>8</v>
      </c>
      <c r="G395" s="7">
        <v>53</v>
      </c>
      <c r="H395" s="8">
        <f t="shared" si="29"/>
        <v>8.8833333333333329</v>
      </c>
      <c r="I395" s="22" t="s">
        <v>774</v>
      </c>
      <c r="J395" s="7">
        <v>10.3</v>
      </c>
      <c r="K395" s="22" t="s">
        <v>775</v>
      </c>
      <c r="L395" s="23">
        <f t="shared" si="25"/>
        <v>58.300333333333334</v>
      </c>
      <c r="M395" s="24">
        <f t="shared" si="26"/>
        <v>13.299953354317694</v>
      </c>
      <c r="N395" s="22" t="str">
        <f t="shared" si="27"/>
        <v>S</v>
      </c>
      <c r="O395" s="5" t="s">
        <v>776</v>
      </c>
    </row>
    <row r="396" spans="1:15" ht="15" customHeight="1">
      <c r="A396" s="5" t="s">
        <v>1614</v>
      </c>
      <c r="B396" s="5" t="s">
        <v>777</v>
      </c>
      <c r="C396" s="6">
        <v>13</v>
      </c>
      <c r="D396" s="7">
        <v>39.9</v>
      </c>
      <c r="E396" s="8">
        <f t="shared" si="28"/>
        <v>13.664999999999999</v>
      </c>
      <c r="F396" s="6">
        <v>-31</v>
      </c>
      <c r="G396" s="7">
        <v>39</v>
      </c>
      <c r="H396" s="8">
        <f t="shared" si="29"/>
        <v>-31.65</v>
      </c>
      <c r="I396" s="22" t="s">
        <v>778</v>
      </c>
      <c r="J396" s="7">
        <v>10.4</v>
      </c>
      <c r="K396" s="22" t="s">
        <v>503</v>
      </c>
      <c r="L396" s="23">
        <f t="shared" si="25"/>
        <v>17.766999999999999</v>
      </c>
      <c r="M396" s="24">
        <f t="shared" si="26"/>
        <v>13.339953354317693</v>
      </c>
      <c r="N396" s="22" t="str">
        <f t="shared" si="27"/>
        <v>S</v>
      </c>
      <c r="O396" s="5" t="s">
        <v>779</v>
      </c>
    </row>
    <row r="397" spans="1:15" ht="15" customHeight="1">
      <c r="A397" s="5" t="s">
        <v>1615</v>
      </c>
      <c r="B397" s="5" t="s">
        <v>193</v>
      </c>
      <c r="C397" s="6">
        <v>13</v>
      </c>
      <c r="D397" s="7">
        <v>46.4</v>
      </c>
      <c r="E397" s="8">
        <f t="shared" si="28"/>
        <v>13.773333333333333</v>
      </c>
      <c r="F397" s="6">
        <v>-51</v>
      </c>
      <c r="G397" s="7">
        <v>22</v>
      </c>
      <c r="H397" s="8">
        <f t="shared" si="29"/>
        <v>-51.366666666666667</v>
      </c>
      <c r="I397" s="22">
        <v>9.1</v>
      </c>
      <c r="J397" s="7">
        <v>7.2</v>
      </c>
      <c r="K397" s="22" t="s">
        <v>503</v>
      </c>
      <c r="L397" s="23">
        <f t="shared" ref="L397:L460" si="30">(180/PI())*ASIN(SIN(Lat*PI()/180)*SIN(Dec*PI()/180)+COS(Lat*PI()/180)*COS(Dec*PI()/180))</f>
        <v>-1.9496666666666611</v>
      </c>
      <c r="M397" s="24">
        <f t="shared" ref="M397:M460" si="31">IF(Lon/15+RA-GTZ+Tof&lt;0,Lon/15+RA-GTZ+Tof+24,IF(Lon/15+RA-GTZ+Tof&gt;24,Lon/15+RA-GTZ+Tof-24,Lon/15+RA-GTZ+Tof))</f>
        <v>13.448286687651027</v>
      </c>
      <c r="N397" s="22" t="str">
        <f t="shared" ref="N397:N460" si="32">IF(ACOS(ROUND((SIN(Dec*PI()/180)-SIN(Lat*PI()/180)*SIN(Amt*PI()/180))/(COS(Lat*PI()/180)*COS(Amt*PI()/180)),3))&lt;PI()/2,"N","S")</f>
        <v>S</v>
      </c>
      <c r="O397" s="5" t="s">
        <v>603</v>
      </c>
    </row>
    <row r="398" spans="1:15" ht="15" customHeight="1">
      <c r="A398" s="5" t="s">
        <v>1616</v>
      </c>
      <c r="B398" s="5" t="s">
        <v>505</v>
      </c>
      <c r="C398" s="6">
        <v>13</v>
      </c>
      <c r="D398" s="7">
        <v>49.3</v>
      </c>
      <c r="E398" s="8">
        <f t="shared" ref="E398:E461" si="33">C398+D398/60</f>
        <v>13.821666666666667</v>
      </c>
      <c r="F398" s="6">
        <v>60</v>
      </c>
      <c r="G398" s="7">
        <v>11</v>
      </c>
      <c r="H398" s="8">
        <f t="shared" ref="H398:H461" si="34">IF(F398&lt;0,F398-G398/60,F398+G398/60)</f>
        <v>60.18333333333333</v>
      </c>
      <c r="I398" s="22" t="s">
        <v>397</v>
      </c>
      <c r="J398" s="7">
        <v>10.199999999999999</v>
      </c>
      <c r="K398" s="22" t="s">
        <v>304</v>
      </c>
      <c r="L398" s="23">
        <f t="shared" si="30"/>
        <v>70.39966666666669</v>
      </c>
      <c r="M398" s="24">
        <f t="shared" si="31"/>
        <v>13.496620020984359</v>
      </c>
      <c r="N398" s="22" t="str">
        <f t="shared" si="32"/>
        <v>N</v>
      </c>
      <c r="O398" s="5" t="s">
        <v>604</v>
      </c>
    </row>
    <row r="399" spans="1:15" ht="15" customHeight="1">
      <c r="A399" s="5" t="s">
        <v>1617</v>
      </c>
      <c r="B399" s="5" t="s">
        <v>346</v>
      </c>
      <c r="C399" s="6">
        <v>13</v>
      </c>
      <c r="D399" s="7">
        <v>53.4</v>
      </c>
      <c r="E399" s="8">
        <f t="shared" si="33"/>
        <v>13.89</v>
      </c>
      <c r="F399" s="6">
        <v>40</v>
      </c>
      <c r="G399" s="7">
        <v>17</v>
      </c>
      <c r="H399" s="8">
        <f t="shared" si="34"/>
        <v>40.283333333333331</v>
      </c>
      <c r="I399" s="22" t="s">
        <v>522</v>
      </c>
      <c r="J399" s="7">
        <v>11</v>
      </c>
      <c r="K399" s="22" t="s">
        <v>337</v>
      </c>
      <c r="L399" s="23">
        <f t="shared" si="30"/>
        <v>89.700333333333418</v>
      </c>
      <c r="M399" s="24">
        <f t="shared" si="31"/>
        <v>13.564953354317694</v>
      </c>
      <c r="N399" s="22" t="str">
        <f t="shared" si="32"/>
        <v>S</v>
      </c>
      <c r="O399" s="5" t="s">
        <v>523</v>
      </c>
    </row>
    <row r="400" spans="1:15" ht="15" customHeight="1">
      <c r="A400" s="5" t="s">
        <v>1618</v>
      </c>
      <c r="B400" s="5" t="s">
        <v>611</v>
      </c>
      <c r="C400" s="6">
        <v>13</v>
      </c>
      <c r="D400" s="7">
        <v>56.1</v>
      </c>
      <c r="E400" s="8">
        <f t="shared" si="33"/>
        <v>13.935</v>
      </c>
      <c r="F400" s="6">
        <v>5</v>
      </c>
      <c r="G400" s="7">
        <v>15</v>
      </c>
      <c r="H400" s="8">
        <f t="shared" si="34"/>
        <v>5.25</v>
      </c>
      <c r="I400" s="22" t="s">
        <v>612</v>
      </c>
      <c r="J400" s="7">
        <v>10.1</v>
      </c>
      <c r="K400" s="22" t="s">
        <v>462</v>
      </c>
      <c r="L400" s="23">
        <f t="shared" si="30"/>
        <v>54.667000000000002</v>
      </c>
      <c r="M400" s="24">
        <f t="shared" si="31"/>
        <v>13.609953354317696</v>
      </c>
      <c r="N400" s="22" t="str">
        <f t="shared" si="32"/>
        <v>S</v>
      </c>
      <c r="O400" s="5" t="s">
        <v>613</v>
      </c>
    </row>
    <row r="401" spans="1:15" ht="15" customHeight="1">
      <c r="A401" s="5" t="s">
        <v>1619</v>
      </c>
      <c r="B401" s="5" t="s">
        <v>43</v>
      </c>
      <c r="C401" s="6">
        <v>13</v>
      </c>
      <c r="D401" s="7">
        <v>55.7</v>
      </c>
      <c r="E401" s="8">
        <f t="shared" si="33"/>
        <v>13.928333333333333</v>
      </c>
      <c r="F401" s="6">
        <v>40</v>
      </c>
      <c r="G401" s="7">
        <v>28</v>
      </c>
      <c r="H401" s="8">
        <f t="shared" si="34"/>
        <v>40.466666666666669</v>
      </c>
      <c r="I401" s="22" t="s">
        <v>524</v>
      </c>
      <c r="J401" s="7">
        <v>10.6</v>
      </c>
      <c r="K401" s="22" t="s">
        <v>337</v>
      </c>
      <c r="L401" s="23">
        <f t="shared" si="30"/>
        <v>89.883666666669143</v>
      </c>
      <c r="M401" s="24">
        <f t="shared" si="31"/>
        <v>13.603286687651028</v>
      </c>
      <c r="N401" s="22" t="str">
        <f t="shared" si="32"/>
        <v>S</v>
      </c>
      <c r="O401" s="5" t="s">
        <v>610</v>
      </c>
    </row>
    <row r="402" spans="1:15" ht="15" customHeight="1">
      <c r="A402" s="5" t="s">
        <v>1620</v>
      </c>
      <c r="B402" s="5" t="s">
        <v>137</v>
      </c>
      <c r="C402" s="6">
        <v>14</v>
      </c>
      <c r="D402" s="7">
        <v>7.6</v>
      </c>
      <c r="E402" s="8">
        <f t="shared" si="33"/>
        <v>14.126666666666667</v>
      </c>
      <c r="F402" s="6">
        <v>-48</v>
      </c>
      <c r="G402" s="7">
        <v>19</v>
      </c>
      <c r="H402" s="8">
        <f t="shared" si="34"/>
        <v>-48.31666666666667</v>
      </c>
      <c r="I402" s="22">
        <v>25</v>
      </c>
      <c r="J402" s="7">
        <v>5.6</v>
      </c>
      <c r="K402" s="22" t="s">
        <v>503</v>
      </c>
      <c r="L402" s="23">
        <f t="shared" si="30"/>
        <v>1.1003333333333329</v>
      </c>
      <c r="M402" s="24">
        <f t="shared" si="31"/>
        <v>13.801620020984359</v>
      </c>
      <c r="N402" s="22" t="str">
        <f t="shared" si="32"/>
        <v>S</v>
      </c>
      <c r="O402" s="5" t="s">
        <v>619</v>
      </c>
    </row>
    <row r="403" spans="1:15" ht="15" customHeight="1">
      <c r="A403" s="5" t="s">
        <v>1621</v>
      </c>
      <c r="B403" s="5" t="s">
        <v>193</v>
      </c>
      <c r="C403" s="6">
        <v>14</v>
      </c>
      <c r="D403" s="7">
        <v>5.5</v>
      </c>
      <c r="E403" s="8">
        <f t="shared" si="33"/>
        <v>14.091666666666667</v>
      </c>
      <c r="F403" s="6">
        <v>28</v>
      </c>
      <c r="G403" s="7">
        <v>32</v>
      </c>
      <c r="H403" s="8">
        <f t="shared" si="34"/>
        <v>28.533333333333335</v>
      </c>
      <c r="I403" s="22">
        <v>9</v>
      </c>
      <c r="J403" s="7">
        <v>9</v>
      </c>
      <c r="K403" s="22" t="s">
        <v>775</v>
      </c>
      <c r="L403" s="23">
        <f t="shared" si="30"/>
        <v>77.950333333333376</v>
      </c>
      <c r="M403" s="24">
        <f t="shared" si="31"/>
        <v>13.766620020984362</v>
      </c>
      <c r="N403" s="22" t="str">
        <f t="shared" si="32"/>
        <v>S</v>
      </c>
      <c r="O403" s="5" t="s">
        <v>618</v>
      </c>
    </row>
    <row r="404" spans="1:15" ht="15" customHeight="1">
      <c r="A404" s="5" t="s">
        <v>1622</v>
      </c>
      <c r="B404" s="5" t="s">
        <v>105</v>
      </c>
      <c r="C404" s="6">
        <v>14</v>
      </c>
      <c r="D404" s="7">
        <v>5</v>
      </c>
      <c r="E404" s="8">
        <f t="shared" si="33"/>
        <v>14.083333333333334</v>
      </c>
      <c r="F404" s="6">
        <v>53</v>
      </c>
      <c r="G404" s="7">
        <v>40</v>
      </c>
      <c r="H404" s="8">
        <f t="shared" si="34"/>
        <v>53.666666666666664</v>
      </c>
      <c r="I404" s="22" t="s">
        <v>685</v>
      </c>
      <c r="J404" s="7">
        <v>10.8</v>
      </c>
      <c r="K404" s="22" t="s">
        <v>304</v>
      </c>
      <c r="L404" s="23">
        <f t="shared" si="30"/>
        <v>76.91633333333337</v>
      </c>
      <c r="M404" s="24">
        <f t="shared" si="31"/>
        <v>13.758286687651029</v>
      </c>
      <c r="N404" s="22" t="str">
        <f t="shared" si="32"/>
        <v>N</v>
      </c>
      <c r="O404" s="5" t="s">
        <v>686</v>
      </c>
    </row>
    <row r="405" spans="1:15" ht="15" customHeight="1">
      <c r="A405" s="5" t="s">
        <v>1623</v>
      </c>
      <c r="B405" s="5" t="s">
        <v>193</v>
      </c>
      <c r="C405" s="6">
        <v>14</v>
      </c>
      <c r="D405" s="7">
        <v>29.6</v>
      </c>
      <c r="E405" s="8">
        <f t="shared" si="33"/>
        <v>14.493333333333334</v>
      </c>
      <c r="F405" s="6">
        <v>-5</v>
      </c>
      <c r="G405" s="7">
        <v>59</v>
      </c>
      <c r="H405" s="8">
        <f t="shared" si="34"/>
        <v>-5.9833333333333334</v>
      </c>
      <c r="I405" s="22">
        <v>4.9000000000000004</v>
      </c>
      <c r="J405" s="7">
        <v>9.4</v>
      </c>
      <c r="K405" s="22" t="s">
        <v>462</v>
      </c>
      <c r="L405" s="23">
        <f t="shared" si="30"/>
        <v>43.433666666666674</v>
      </c>
      <c r="M405" s="24">
        <f t="shared" si="31"/>
        <v>14.168286687651026</v>
      </c>
      <c r="N405" s="22" t="str">
        <f t="shared" si="32"/>
        <v>S</v>
      </c>
      <c r="O405" s="5" t="s">
        <v>541</v>
      </c>
    </row>
    <row r="406" spans="1:15" ht="15" customHeight="1">
      <c r="A406" s="5" t="s">
        <v>1624</v>
      </c>
      <c r="B406" s="5" t="s">
        <v>542</v>
      </c>
      <c r="C406" s="6">
        <v>14</v>
      </c>
      <c r="D406" s="7">
        <v>39.200000000000003</v>
      </c>
      <c r="E406" s="8">
        <f t="shared" si="33"/>
        <v>14.653333333333334</v>
      </c>
      <c r="F406" s="6">
        <v>5</v>
      </c>
      <c r="G406" s="7">
        <v>22</v>
      </c>
      <c r="H406" s="8">
        <f t="shared" si="34"/>
        <v>5.3666666666666663</v>
      </c>
      <c r="I406" s="22" t="s">
        <v>457</v>
      </c>
      <c r="J406" s="7">
        <v>10.9</v>
      </c>
      <c r="K406" s="22" t="s">
        <v>462</v>
      </c>
      <c r="L406" s="23">
        <f t="shared" si="30"/>
        <v>54.783666666666662</v>
      </c>
      <c r="M406" s="24">
        <f t="shared" si="31"/>
        <v>14.32828668765103</v>
      </c>
      <c r="N406" s="22" t="str">
        <f t="shared" si="32"/>
        <v>S</v>
      </c>
      <c r="O406" s="5" t="s">
        <v>458</v>
      </c>
    </row>
    <row r="407" spans="1:15" ht="15" customHeight="1">
      <c r="A407" s="5" t="s">
        <v>1625</v>
      </c>
      <c r="B407" s="5" t="s">
        <v>145</v>
      </c>
      <c r="C407" s="6">
        <v>14</v>
      </c>
      <c r="D407" s="7">
        <v>44.9</v>
      </c>
      <c r="E407" s="8">
        <f t="shared" si="33"/>
        <v>14.748333333333333</v>
      </c>
      <c r="F407" s="6">
        <v>1</v>
      </c>
      <c r="G407" s="7">
        <v>57</v>
      </c>
      <c r="H407" s="8">
        <f t="shared" si="34"/>
        <v>1.95</v>
      </c>
      <c r="I407" s="22" t="s">
        <v>544</v>
      </c>
      <c r="J407" s="7">
        <v>10.3</v>
      </c>
      <c r="K407" s="22" t="s">
        <v>462</v>
      </c>
      <c r="L407" s="23">
        <f t="shared" si="30"/>
        <v>51.367000000000004</v>
      </c>
      <c r="M407" s="24">
        <f t="shared" si="31"/>
        <v>14.423286687651029</v>
      </c>
      <c r="N407" s="22" t="str">
        <f t="shared" si="32"/>
        <v>S</v>
      </c>
      <c r="O407" s="5" t="s">
        <v>545</v>
      </c>
    </row>
    <row r="408" spans="1:15" ht="15" customHeight="1">
      <c r="A408" s="5" t="s">
        <v>1626</v>
      </c>
      <c r="B408" s="5" t="s">
        <v>20</v>
      </c>
      <c r="C408" s="6">
        <v>15</v>
      </c>
      <c r="D408" s="7">
        <v>1.2</v>
      </c>
      <c r="E408" s="8">
        <f t="shared" si="33"/>
        <v>15.02</v>
      </c>
      <c r="F408" s="6">
        <v>1</v>
      </c>
      <c r="G408" s="7">
        <v>42</v>
      </c>
      <c r="H408" s="8">
        <f t="shared" si="34"/>
        <v>1.7</v>
      </c>
      <c r="I408" s="22" t="s">
        <v>546</v>
      </c>
      <c r="J408" s="7">
        <v>10.5</v>
      </c>
      <c r="K408" s="22" t="s">
        <v>462</v>
      </c>
      <c r="L408" s="23">
        <f t="shared" si="30"/>
        <v>51.117000000000004</v>
      </c>
      <c r="M408" s="24">
        <f t="shared" si="31"/>
        <v>14.694953354317693</v>
      </c>
      <c r="N408" s="22" t="str">
        <f t="shared" si="32"/>
        <v>S</v>
      </c>
      <c r="O408" s="5" t="s">
        <v>547</v>
      </c>
    </row>
    <row r="409" spans="1:15" ht="15" customHeight="1">
      <c r="A409" s="5" t="s">
        <v>1627</v>
      </c>
      <c r="B409" s="5" t="s">
        <v>137</v>
      </c>
      <c r="C409" s="6">
        <v>15</v>
      </c>
      <c r="D409" s="7">
        <v>5.2</v>
      </c>
      <c r="E409" s="8">
        <f t="shared" si="33"/>
        <v>15.086666666666666</v>
      </c>
      <c r="F409" s="6">
        <v>-54</v>
      </c>
      <c r="G409" s="7">
        <v>21</v>
      </c>
      <c r="H409" s="8">
        <f t="shared" si="34"/>
        <v>-54.35</v>
      </c>
      <c r="I409" s="22">
        <v>40</v>
      </c>
      <c r="K409" s="22" t="s">
        <v>539</v>
      </c>
      <c r="L409" s="23">
        <f t="shared" si="30"/>
        <v>-4.9330000000000016</v>
      </c>
      <c r="M409" s="24">
        <f t="shared" si="31"/>
        <v>14.76162002098436</v>
      </c>
      <c r="N409" s="22" t="str">
        <f t="shared" si="32"/>
        <v>S</v>
      </c>
      <c r="O409" s="5" t="s">
        <v>548</v>
      </c>
    </row>
    <row r="410" spans="1:15" ht="15" customHeight="1">
      <c r="A410" s="5" t="s">
        <v>1628</v>
      </c>
      <c r="B410" s="5" t="s">
        <v>657</v>
      </c>
      <c r="C410" s="6">
        <v>15</v>
      </c>
      <c r="D410" s="7">
        <v>5.4</v>
      </c>
      <c r="E410" s="8">
        <f t="shared" si="33"/>
        <v>15.09</v>
      </c>
      <c r="F410" s="6">
        <v>2</v>
      </c>
      <c r="G410" s="7">
        <v>6</v>
      </c>
      <c r="H410" s="8">
        <f t="shared" si="34"/>
        <v>2.1</v>
      </c>
      <c r="I410" s="22" t="s">
        <v>658</v>
      </c>
      <c r="J410" s="7">
        <v>10.9</v>
      </c>
      <c r="K410" s="22" t="s">
        <v>462</v>
      </c>
      <c r="L410" s="23">
        <f t="shared" si="30"/>
        <v>51.517000000000003</v>
      </c>
      <c r="M410" s="24">
        <f t="shared" si="31"/>
        <v>14.764953354317694</v>
      </c>
      <c r="N410" s="22" t="str">
        <f t="shared" si="32"/>
        <v>S</v>
      </c>
      <c r="O410" s="5" t="s">
        <v>659</v>
      </c>
    </row>
    <row r="411" spans="1:15" ht="15" customHeight="1">
      <c r="A411" s="5" t="s">
        <v>1629</v>
      </c>
      <c r="B411" s="5" t="s">
        <v>108</v>
      </c>
      <c r="C411" s="6">
        <v>15</v>
      </c>
      <c r="D411" s="7">
        <v>6.5</v>
      </c>
      <c r="E411" s="8">
        <f t="shared" si="33"/>
        <v>15.108333333333333</v>
      </c>
      <c r="F411" s="6">
        <v>1</v>
      </c>
      <c r="G411" s="7">
        <v>36</v>
      </c>
      <c r="H411" s="8">
        <f t="shared" si="34"/>
        <v>1.6</v>
      </c>
      <c r="I411" s="22" t="s">
        <v>588</v>
      </c>
      <c r="J411" s="7">
        <v>10</v>
      </c>
      <c r="K411" s="22" t="s">
        <v>462</v>
      </c>
      <c r="L411" s="23">
        <f t="shared" si="30"/>
        <v>51.017000000000017</v>
      </c>
      <c r="M411" s="24">
        <f t="shared" si="31"/>
        <v>14.783286687651028</v>
      </c>
      <c r="N411" s="22" t="str">
        <f t="shared" si="32"/>
        <v>S</v>
      </c>
      <c r="O411" s="5" t="s">
        <v>660</v>
      </c>
    </row>
    <row r="412" spans="1:15" ht="15" customHeight="1">
      <c r="A412" s="5" t="s">
        <v>1630</v>
      </c>
      <c r="B412" s="5" t="s">
        <v>223</v>
      </c>
      <c r="C412" s="6">
        <v>15</v>
      </c>
      <c r="D412" s="7">
        <v>16.8</v>
      </c>
      <c r="E412" s="8">
        <f t="shared" si="33"/>
        <v>15.28</v>
      </c>
      <c r="F412" s="6">
        <v>-45</v>
      </c>
      <c r="G412" s="7">
        <v>39</v>
      </c>
      <c r="H412" s="8">
        <f t="shared" si="34"/>
        <v>-45.65</v>
      </c>
      <c r="I412" s="22" t="s">
        <v>435</v>
      </c>
      <c r="J412" s="7">
        <v>9.5</v>
      </c>
      <c r="K412" s="22" t="s">
        <v>539</v>
      </c>
      <c r="L412" s="23">
        <f t="shared" si="30"/>
        <v>3.766999999999999</v>
      </c>
      <c r="M412" s="24">
        <f t="shared" si="31"/>
        <v>14.954953354317695</v>
      </c>
      <c r="N412" s="22" t="str">
        <f t="shared" si="32"/>
        <v>S</v>
      </c>
      <c r="O412" s="5" t="s">
        <v>695</v>
      </c>
    </row>
    <row r="413" spans="1:15" ht="15" customHeight="1">
      <c r="A413" s="5" t="s">
        <v>1631</v>
      </c>
      <c r="B413" s="5" t="s">
        <v>193</v>
      </c>
      <c r="C413" s="6">
        <v>15</v>
      </c>
      <c r="D413" s="7">
        <v>17.399999999999999</v>
      </c>
      <c r="E413" s="8">
        <f t="shared" si="33"/>
        <v>15.29</v>
      </c>
      <c r="F413" s="6">
        <v>-21</v>
      </c>
      <c r="G413" s="7">
        <v>1</v>
      </c>
      <c r="H413" s="8">
        <f t="shared" si="34"/>
        <v>-21.016666666666666</v>
      </c>
      <c r="I413" s="22">
        <v>12.6</v>
      </c>
      <c r="J413" s="7">
        <v>8.6</v>
      </c>
      <c r="K413" s="22" t="s">
        <v>696</v>
      </c>
      <c r="L413" s="23">
        <f t="shared" si="30"/>
        <v>28.400333333333336</v>
      </c>
      <c r="M413" s="24">
        <f t="shared" si="31"/>
        <v>14.964953354317693</v>
      </c>
      <c r="N413" s="22" t="str">
        <f t="shared" si="32"/>
        <v>S</v>
      </c>
      <c r="O413" s="5" t="s">
        <v>770</v>
      </c>
    </row>
    <row r="414" spans="1:15" ht="15" customHeight="1">
      <c r="A414" s="5" t="s">
        <v>1632</v>
      </c>
      <c r="B414" s="5" t="s">
        <v>28</v>
      </c>
      <c r="C414" s="6">
        <v>15</v>
      </c>
      <c r="D414" s="7">
        <v>15.9</v>
      </c>
      <c r="E414" s="8">
        <f t="shared" si="33"/>
        <v>15.265000000000001</v>
      </c>
      <c r="F414" s="6">
        <v>56</v>
      </c>
      <c r="G414" s="7">
        <v>20</v>
      </c>
      <c r="H414" s="8">
        <f t="shared" si="34"/>
        <v>56.333333333333336</v>
      </c>
      <c r="I414" s="22" t="s">
        <v>661</v>
      </c>
      <c r="J414" s="7">
        <v>10.3</v>
      </c>
      <c r="K414" s="22" t="s">
        <v>341</v>
      </c>
      <c r="L414" s="23">
        <f t="shared" si="30"/>
        <v>74.249666666666698</v>
      </c>
      <c r="M414" s="24">
        <f t="shared" si="31"/>
        <v>14.939953354317694</v>
      </c>
      <c r="N414" s="22" t="str">
        <f t="shared" si="32"/>
        <v>N</v>
      </c>
      <c r="O414" s="5" t="s">
        <v>662</v>
      </c>
    </row>
    <row r="415" spans="1:15" ht="15" customHeight="1">
      <c r="A415" s="5" t="s">
        <v>1633</v>
      </c>
      <c r="B415" s="5" t="s">
        <v>193</v>
      </c>
      <c r="C415" s="6">
        <v>15</v>
      </c>
      <c r="D415" s="7">
        <v>46.1</v>
      </c>
      <c r="E415" s="8">
        <f t="shared" si="33"/>
        <v>15.768333333333333</v>
      </c>
      <c r="F415" s="6">
        <v>-37</v>
      </c>
      <c r="G415" s="7">
        <v>47</v>
      </c>
      <c r="H415" s="8">
        <f t="shared" si="34"/>
        <v>-37.783333333333331</v>
      </c>
      <c r="I415" s="22">
        <v>9.8000000000000007</v>
      </c>
      <c r="J415" s="7">
        <v>7.5</v>
      </c>
      <c r="K415" s="22" t="s">
        <v>539</v>
      </c>
      <c r="L415" s="23">
        <f t="shared" si="30"/>
        <v>11.633666666666674</v>
      </c>
      <c r="M415" s="24">
        <f t="shared" si="31"/>
        <v>15.443286687651025</v>
      </c>
      <c r="N415" s="22" t="str">
        <f t="shared" si="32"/>
        <v>S</v>
      </c>
      <c r="O415" s="5" t="s">
        <v>840</v>
      </c>
    </row>
    <row r="416" spans="1:15" ht="15" customHeight="1">
      <c r="A416" s="5" t="s">
        <v>1634</v>
      </c>
      <c r="B416" s="5" t="s">
        <v>137</v>
      </c>
      <c r="C416" s="6">
        <v>16</v>
      </c>
      <c r="D416" s="7">
        <v>13.2</v>
      </c>
      <c r="E416" s="8">
        <f t="shared" si="33"/>
        <v>16.22</v>
      </c>
      <c r="F416" s="6">
        <v>-54</v>
      </c>
      <c r="G416" s="7">
        <v>13</v>
      </c>
      <c r="H416" s="8">
        <f t="shared" si="34"/>
        <v>-54.216666666666669</v>
      </c>
      <c r="I416" s="22">
        <v>13</v>
      </c>
      <c r="J416" s="7">
        <v>5.6</v>
      </c>
      <c r="K416" s="22" t="s">
        <v>841</v>
      </c>
      <c r="L416" s="23">
        <f t="shared" si="30"/>
        <v>-4.7996666666666696</v>
      </c>
      <c r="M416" s="24">
        <f t="shared" si="31"/>
        <v>15.894953354317693</v>
      </c>
      <c r="N416" s="22" t="str">
        <f t="shared" si="32"/>
        <v>S</v>
      </c>
      <c r="O416" s="5" t="s">
        <v>842</v>
      </c>
    </row>
    <row r="417" spans="1:15" ht="15" customHeight="1">
      <c r="A417" s="5" t="s">
        <v>1635</v>
      </c>
      <c r="B417" s="5" t="s">
        <v>137</v>
      </c>
      <c r="C417" s="6">
        <v>16</v>
      </c>
      <c r="D417" s="7">
        <v>18.899999999999999</v>
      </c>
      <c r="E417" s="8">
        <f t="shared" si="33"/>
        <v>16.315000000000001</v>
      </c>
      <c r="F417" s="6">
        <v>-57</v>
      </c>
      <c r="G417" s="7">
        <v>54</v>
      </c>
      <c r="H417" s="8">
        <f t="shared" si="34"/>
        <v>-57.9</v>
      </c>
      <c r="I417" s="22">
        <v>12</v>
      </c>
      <c r="J417" s="7">
        <v>5.4</v>
      </c>
      <c r="K417" s="22" t="s">
        <v>841</v>
      </c>
      <c r="L417" s="23">
        <f t="shared" si="30"/>
        <v>-8.4830000000000023</v>
      </c>
      <c r="M417" s="24">
        <f t="shared" si="31"/>
        <v>15.989953354317695</v>
      </c>
      <c r="N417" s="22" t="str">
        <f t="shared" si="32"/>
        <v>S</v>
      </c>
      <c r="O417" s="5" t="s">
        <v>845</v>
      </c>
    </row>
    <row r="418" spans="1:15" ht="15" customHeight="1">
      <c r="A418" s="5" t="s">
        <v>1636</v>
      </c>
      <c r="B418" s="5" t="s">
        <v>137</v>
      </c>
      <c r="C418" s="6">
        <v>16</v>
      </c>
      <c r="D418" s="7">
        <v>25.3</v>
      </c>
      <c r="E418" s="8">
        <f t="shared" si="33"/>
        <v>16.421666666666667</v>
      </c>
      <c r="F418" s="6">
        <v>-40</v>
      </c>
      <c r="G418" s="7">
        <v>39</v>
      </c>
      <c r="H418" s="8">
        <f t="shared" si="34"/>
        <v>-40.65</v>
      </c>
      <c r="I418" s="22">
        <v>29</v>
      </c>
      <c r="J418" s="7">
        <v>5.8</v>
      </c>
      <c r="K418" s="22" t="s">
        <v>843</v>
      </c>
      <c r="L418" s="23">
        <f t="shared" si="30"/>
        <v>8.7670000000000066</v>
      </c>
      <c r="M418" s="24">
        <f t="shared" si="31"/>
        <v>16.096620020984361</v>
      </c>
      <c r="N418" s="22" t="str">
        <f t="shared" si="32"/>
        <v>S</v>
      </c>
      <c r="O418" s="5" t="s">
        <v>847</v>
      </c>
    </row>
    <row r="419" spans="1:15" ht="15" customHeight="1">
      <c r="A419" s="5" t="s">
        <v>1637</v>
      </c>
      <c r="B419" s="5" t="s">
        <v>223</v>
      </c>
      <c r="C419" s="6">
        <v>16</v>
      </c>
      <c r="D419" s="7">
        <v>31.5</v>
      </c>
      <c r="E419" s="8">
        <f t="shared" si="33"/>
        <v>16.524999999999999</v>
      </c>
      <c r="F419" s="6">
        <v>-40</v>
      </c>
      <c r="G419" s="7">
        <v>15</v>
      </c>
      <c r="H419" s="8">
        <f t="shared" si="34"/>
        <v>-40.25</v>
      </c>
      <c r="I419" s="22" t="s">
        <v>783</v>
      </c>
      <c r="J419" s="7">
        <v>10.6</v>
      </c>
      <c r="K419" s="22" t="s">
        <v>843</v>
      </c>
      <c r="L419" s="23">
        <f t="shared" si="30"/>
        <v>9.1670000000000087</v>
      </c>
      <c r="M419" s="24">
        <f t="shared" si="31"/>
        <v>16.199953354317692</v>
      </c>
      <c r="N419" s="22" t="str">
        <f t="shared" si="32"/>
        <v>S</v>
      </c>
      <c r="O419" s="5" t="s">
        <v>708</v>
      </c>
    </row>
    <row r="420" spans="1:15" ht="15" customHeight="1">
      <c r="A420" s="5" t="s">
        <v>1638</v>
      </c>
      <c r="B420" s="5" t="s">
        <v>137</v>
      </c>
      <c r="C420" s="6">
        <v>16</v>
      </c>
      <c r="D420" s="7">
        <v>34.4</v>
      </c>
      <c r="E420" s="8">
        <f t="shared" si="33"/>
        <v>16.573333333333334</v>
      </c>
      <c r="F420" s="6">
        <v>-49</v>
      </c>
      <c r="G420" s="7">
        <v>36</v>
      </c>
      <c r="H420" s="8">
        <f t="shared" si="34"/>
        <v>-49.6</v>
      </c>
      <c r="I420" s="22">
        <v>8</v>
      </c>
      <c r="J420" s="7">
        <v>6.7</v>
      </c>
      <c r="K420" s="22" t="s">
        <v>841</v>
      </c>
      <c r="L420" s="23">
        <f t="shared" si="30"/>
        <v>-0.18299999999999708</v>
      </c>
      <c r="M420" s="24">
        <f t="shared" si="31"/>
        <v>16.248286687651028</v>
      </c>
      <c r="N420" s="22" t="str">
        <f t="shared" si="32"/>
        <v>S</v>
      </c>
      <c r="O420" s="5" t="s">
        <v>712</v>
      </c>
    </row>
    <row r="421" spans="1:15" ht="15" customHeight="1">
      <c r="A421" s="5" t="s">
        <v>1639</v>
      </c>
      <c r="B421" s="5" t="s">
        <v>137</v>
      </c>
      <c r="C421" s="6">
        <v>16</v>
      </c>
      <c r="D421" s="7">
        <v>41.3</v>
      </c>
      <c r="E421" s="8">
        <f t="shared" si="33"/>
        <v>16.688333333333333</v>
      </c>
      <c r="F421" s="6">
        <v>-48</v>
      </c>
      <c r="G421" s="7">
        <v>46</v>
      </c>
      <c r="H421" s="8">
        <f t="shared" si="34"/>
        <v>-48.766666666666666</v>
      </c>
      <c r="I421" s="22">
        <v>15</v>
      </c>
      <c r="J421" s="7">
        <v>5.2</v>
      </c>
      <c r="K421" s="22" t="s">
        <v>713</v>
      </c>
      <c r="L421" s="23">
        <f t="shared" si="30"/>
        <v>0.65033333333333998</v>
      </c>
      <c r="M421" s="24">
        <f t="shared" si="31"/>
        <v>16.363286687651026</v>
      </c>
      <c r="N421" s="22" t="str">
        <f t="shared" si="32"/>
        <v>S</v>
      </c>
      <c r="O421" s="5" t="s">
        <v>714</v>
      </c>
    </row>
    <row r="422" spans="1:15" ht="15" customHeight="1">
      <c r="A422" s="5" t="s">
        <v>1640</v>
      </c>
      <c r="B422" s="5" t="s">
        <v>137</v>
      </c>
      <c r="C422" s="6">
        <v>16</v>
      </c>
      <c r="D422" s="7">
        <v>44.2</v>
      </c>
      <c r="E422" s="8">
        <f t="shared" si="33"/>
        <v>16.736666666666668</v>
      </c>
      <c r="F422" s="6">
        <v>-47</v>
      </c>
      <c r="G422" s="7">
        <v>29</v>
      </c>
      <c r="H422" s="8">
        <f t="shared" si="34"/>
        <v>-47.483333333333334</v>
      </c>
      <c r="I422" s="22">
        <v>12</v>
      </c>
      <c r="J422" s="7">
        <v>7.4</v>
      </c>
      <c r="K422" s="22" t="s">
        <v>713</v>
      </c>
      <c r="L422" s="23">
        <f t="shared" si="30"/>
        <v>1.9336666666666671</v>
      </c>
      <c r="M422" s="24">
        <f t="shared" si="31"/>
        <v>16.411620020984362</v>
      </c>
      <c r="N422" s="22" t="str">
        <f t="shared" si="32"/>
        <v>S</v>
      </c>
      <c r="O422" s="5" t="s">
        <v>620</v>
      </c>
    </row>
    <row r="423" spans="1:15" ht="15" customHeight="1">
      <c r="A423" s="5" t="s">
        <v>1641</v>
      </c>
      <c r="B423" s="5" t="s">
        <v>223</v>
      </c>
      <c r="C423" s="6">
        <v>16</v>
      </c>
      <c r="D423" s="7">
        <v>44.5</v>
      </c>
      <c r="E423" s="8">
        <f t="shared" si="33"/>
        <v>16.741666666666667</v>
      </c>
      <c r="F423" s="6">
        <v>23</v>
      </c>
      <c r="G423" s="7">
        <v>48</v>
      </c>
      <c r="H423" s="8">
        <f t="shared" si="34"/>
        <v>23.8</v>
      </c>
      <c r="I423" s="22" t="s">
        <v>476</v>
      </c>
      <c r="J423" s="7">
        <v>8.8000000000000007</v>
      </c>
      <c r="K423" s="22" t="s">
        <v>715</v>
      </c>
      <c r="L423" s="23">
        <f t="shared" si="30"/>
        <v>73.217000000000013</v>
      </c>
      <c r="M423" s="24">
        <f t="shared" si="31"/>
        <v>16.416620020984361</v>
      </c>
      <c r="N423" s="22" t="str">
        <f t="shared" si="32"/>
        <v>S</v>
      </c>
      <c r="O423" s="5" t="s">
        <v>621</v>
      </c>
    </row>
    <row r="424" spans="1:15" ht="15" customHeight="1">
      <c r="A424" s="5" t="s">
        <v>1642</v>
      </c>
      <c r="B424" s="5" t="s">
        <v>193</v>
      </c>
      <c r="C424" s="6">
        <v>16</v>
      </c>
      <c r="D424" s="7">
        <v>47</v>
      </c>
      <c r="E424" s="8">
        <f t="shared" si="33"/>
        <v>16.783333333333335</v>
      </c>
      <c r="F424" s="6">
        <v>47</v>
      </c>
      <c r="G424" s="7">
        <v>32</v>
      </c>
      <c r="H424" s="8">
        <f t="shared" si="34"/>
        <v>47.533333333333331</v>
      </c>
      <c r="I424" s="22">
        <v>4.2</v>
      </c>
      <c r="J424" s="7">
        <v>9.4</v>
      </c>
      <c r="K424" s="22" t="s">
        <v>715</v>
      </c>
      <c r="L424" s="23">
        <f t="shared" si="30"/>
        <v>83.049666666666724</v>
      </c>
      <c r="M424" s="24">
        <f t="shared" si="31"/>
        <v>16.458286687651029</v>
      </c>
      <c r="N424" s="22" t="str">
        <f t="shared" si="32"/>
        <v>N</v>
      </c>
      <c r="O424" s="5" t="s">
        <v>543</v>
      </c>
    </row>
    <row r="425" spans="1:15" ht="15" customHeight="1">
      <c r="A425" s="5" t="s">
        <v>1643</v>
      </c>
      <c r="B425" s="5" t="s">
        <v>137</v>
      </c>
      <c r="C425" s="6">
        <v>16</v>
      </c>
      <c r="D425" s="7">
        <v>54</v>
      </c>
      <c r="E425" s="8">
        <f t="shared" si="33"/>
        <v>16.899999999999999</v>
      </c>
      <c r="F425" s="6">
        <v>-41</v>
      </c>
      <c r="G425" s="7">
        <v>48</v>
      </c>
      <c r="H425" s="8">
        <f t="shared" si="34"/>
        <v>-41.8</v>
      </c>
      <c r="I425" s="22">
        <v>240</v>
      </c>
      <c r="J425" s="7">
        <v>2.6</v>
      </c>
      <c r="K425" s="22" t="s">
        <v>843</v>
      </c>
      <c r="L425" s="23">
        <f t="shared" si="30"/>
        <v>7.6170000000000044</v>
      </c>
      <c r="M425" s="24">
        <f t="shared" si="31"/>
        <v>16.574953354317692</v>
      </c>
      <c r="N425" s="22" t="str">
        <f t="shared" si="32"/>
        <v>S</v>
      </c>
      <c r="O425" s="5" t="s">
        <v>625</v>
      </c>
    </row>
    <row r="426" spans="1:15" ht="15" customHeight="1">
      <c r="A426" s="5" t="s">
        <v>1644</v>
      </c>
      <c r="B426" s="5" t="s">
        <v>137</v>
      </c>
      <c r="C426" s="6">
        <v>16</v>
      </c>
      <c r="D426" s="7">
        <v>55.6</v>
      </c>
      <c r="E426" s="8">
        <f t="shared" si="33"/>
        <v>16.926666666666666</v>
      </c>
      <c r="F426" s="6">
        <v>-39</v>
      </c>
      <c r="G426" s="7">
        <v>30</v>
      </c>
      <c r="H426" s="8">
        <f t="shared" si="34"/>
        <v>-39.5</v>
      </c>
      <c r="I426" s="22">
        <v>9</v>
      </c>
      <c r="J426" s="7">
        <v>6.4</v>
      </c>
      <c r="K426" s="22" t="s">
        <v>843</v>
      </c>
      <c r="L426" s="23">
        <f t="shared" si="30"/>
        <v>9.9170000000000069</v>
      </c>
      <c r="M426" s="24">
        <f t="shared" si="31"/>
        <v>16.60162002098436</v>
      </c>
      <c r="N426" s="22" t="str">
        <f t="shared" si="32"/>
        <v>S</v>
      </c>
      <c r="O426" s="5" t="s">
        <v>626</v>
      </c>
    </row>
    <row r="427" spans="1:15" ht="15" customHeight="1">
      <c r="A427" s="5" t="s">
        <v>1645</v>
      </c>
      <c r="B427" s="5" t="s">
        <v>137</v>
      </c>
      <c r="C427" s="6">
        <v>17</v>
      </c>
      <c r="D427" s="7">
        <v>4.8</v>
      </c>
      <c r="E427" s="8">
        <f t="shared" si="33"/>
        <v>17.079999999999998</v>
      </c>
      <c r="F427" s="6">
        <v>-37</v>
      </c>
      <c r="G427" s="7">
        <v>54</v>
      </c>
      <c r="H427" s="8">
        <f t="shared" si="34"/>
        <v>-37.9</v>
      </c>
      <c r="I427" s="22">
        <v>8</v>
      </c>
      <c r="J427" s="7">
        <v>5.4</v>
      </c>
      <c r="K427" s="22" t="s">
        <v>843</v>
      </c>
      <c r="L427" s="23">
        <f t="shared" si="30"/>
        <v>11.51700000000001</v>
      </c>
      <c r="M427" s="24">
        <f t="shared" si="31"/>
        <v>16.754953354317692</v>
      </c>
      <c r="N427" s="22" t="str">
        <f t="shared" si="32"/>
        <v>S</v>
      </c>
      <c r="O427" s="5" t="s">
        <v>705</v>
      </c>
    </row>
    <row r="428" spans="1:15" ht="15" customHeight="1">
      <c r="A428" s="5" t="s">
        <v>1646</v>
      </c>
      <c r="B428" s="5" t="s">
        <v>193</v>
      </c>
      <c r="C428" s="6">
        <v>17</v>
      </c>
      <c r="D428" s="7">
        <v>10.199999999999999</v>
      </c>
      <c r="E428" s="8">
        <f t="shared" si="33"/>
        <v>17.170000000000002</v>
      </c>
      <c r="F428" s="6">
        <v>-26</v>
      </c>
      <c r="G428" s="7">
        <v>35</v>
      </c>
      <c r="H428" s="8">
        <f t="shared" si="34"/>
        <v>-26.583333333333332</v>
      </c>
      <c r="I428" s="22">
        <v>7.9</v>
      </c>
      <c r="J428" s="7">
        <v>8.1999999999999993</v>
      </c>
      <c r="K428" s="22" t="s">
        <v>710</v>
      </c>
      <c r="L428" s="23">
        <f t="shared" si="30"/>
        <v>22.833666666666673</v>
      </c>
      <c r="M428" s="24">
        <f t="shared" si="31"/>
        <v>16.844953354317695</v>
      </c>
      <c r="N428" s="22" t="str">
        <f t="shared" si="32"/>
        <v>S</v>
      </c>
      <c r="O428" s="5" t="s">
        <v>706</v>
      </c>
    </row>
    <row r="429" spans="1:15" ht="15" customHeight="1">
      <c r="A429" s="5" t="s">
        <v>1647</v>
      </c>
      <c r="B429" s="5" t="s">
        <v>223</v>
      </c>
      <c r="C429" s="6">
        <v>17</v>
      </c>
      <c r="D429" s="7">
        <v>13.7</v>
      </c>
      <c r="E429" s="8">
        <f t="shared" si="33"/>
        <v>17.228333333333332</v>
      </c>
      <c r="F429" s="6">
        <v>-37</v>
      </c>
      <c r="G429" s="7">
        <v>6</v>
      </c>
      <c r="H429" s="8">
        <f t="shared" si="34"/>
        <v>-37.1</v>
      </c>
      <c r="I429" s="22" t="s">
        <v>633</v>
      </c>
      <c r="J429" s="7">
        <v>9.6999999999999993</v>
      </c>
      <c r="K429" s="22" t="s">
        <v>843</v>
      </c>
      <c r="L429" s="23">
        <f t="shared" si="30"/>
        <v>12.317000000000002</v>
      </c>
      <c r="M429" s="24">
        <f t="shared" si="31"/>
        <v>16.903286687651025</v>
      </c>
      <c r="N429" s="22" t="str">
        <f t="shared" si="32"/>
        <v>S</v>
      </c>
      <c r="O429" s="5" t="s">
        <v>634</v>
      </c>
    </row>
    <row r="430" spans="1:15" ht="15" customHeight="1">
      <c r="A430" s="5" t="s">
        <v>1648</v>
      </c>
      <c r="B430" s="5" t="s">
        <v>223</v>
      </c>
      <c r="C430" s="6">
        <v>17</v>
      </c>
      <c r="D430" s="7">
        <v>14.1</v>
      </c>
      <c r="E430" s="8">
        <f t="shared" si="33"/>
        <v>17.234999999999999</v>
      </c>
      <c r="F430" s="6">
        <v>-12</v>
      </c>
      <c r="G430" s="7">
        <v>55</v>
      </c>
      <c r="H430" s="8">
        <f t="shared" si="34"/>
        <v>-12.916666666666666</v>
      </c>
      <c r="I430" s="22" t="s">
        <v>476</v>
      </c>
      <c r="J430" s="7">
        <v>11.5</v>
      </c>
      <c r="K430" s="22" t="s">
        <v>710</v>
      </c>
      <c r="L430" s="23">
        <f t="shared" si="30"/>
        <v>36.500333333333337</v>
      </c>
      <c r="M430" s="24">
        <f t="shared" si="31"/>
        <v>16.909953354317693</v>
      </c>
      <c r="N430" s="22" t="str">
        <f t="shared" si="32"/>
        <v>S</v>
      </c>
      <c r="O430" s="5" t="s">
        <v>635</v>
      </c>
    </row>
    <row r="431" spans="1:15" ht="15" customHeight="1">
      <c r="A431" s="5" t="s">
        <v>1649</v>
      </c>
      <c r="B431" s="5" t="s">
        <v>137</v>
      </c>
      <c r="C431" s="6">
        <v>17</v>
      </c>
      <c r="D431" s="7">
        <v>18.5</v>
      </c>
      <c r="E431" s="8">
        <f t="shared" si="33"/>
        <v>17.308333333333334</v>
      </c>
      <c r="F431" s="6">
        <v>-42</v>
      </c>
      <c r="G431" s="7">
        <v>57</v>
      </c>
      <c r="H431" s="8">
        <f t="shared" si="34"/>
        <v>-42.95</v>
      </c>
      <c r="I431" s="22">
        <v>10</v>
      </c>
      <c r="J431" s="7">
        <v>6</v>
      </c>
      <c r="K431" s="22" t="s">
        <v>843</v>
      </c>
      <c r="L431" s="23">
        <f t="shared" si="30"/>
        <v>6.4669999999999987</v>
      </c>
      <c r="M431" s="24">
        <f t="shared" si="31"/>
        <v>16.983286687651027</v>
      </c>
      <c r="N431" s="22" t="str">
        <f t="shared" si="32"/>
        <v>S</v>
      </c>
      <c r="O431" s="5" t="s">
        <v>637</v>
      </c>
    </row>
    <row r="432" spans="1:15" ht="15" customHeight="1">
      <c r="A432" s="5" t="s">
        <v>1650</v>
      </c>
      <c r="B432" s="5" t="s">
        <v>193</v>
      </c>
      <c r="C432" s="6">
        <v>17</v>
      </c>
      <c r="D432" s="7">
        <v>25.5</v>
      </c>
      <c r="E432" s="8">
        <f t="shared" si="33"/>
        <v>17.425000000000001</v>
      </c>
      <c r="F432" s="6">
        <v>-48</v>
      </c>
      <c r="G432" s="7">
        <v>25</v>
      </c>
      <c r="H432" s="8">
        <f t="shared" si="34"/>
        <v>-48.416666666666664</v>
      </c>
      <c r="I432" s="22">
        <v>7.1</v>
      </c>
      <c r="J432" s="7">
        <v>8.1999999999999993</v>
      </c>
      <c r="K432" s="22" t="s">
        <v>713</v>
      </c>
      <c r="L432" s="23">
        <f t="shared" si="30"/>
        <v>1.0003333333333433</v>
      </c>
      <c r="M432" s="24">
        <f t="shared" si="31"/>
        <v>17.099953354317694</v>
      </c>
      <c r="N432" s="22" t="str">
        <f t="shared" si="32"/>
        <v>S</v>
      </c>
      <c r="O432" s="5" t="s">
        <v>676</v>
      </c>
    </row>
    <row r="433" spans="1:15" ht="15" customHeight="1">
      <c r="A433" s="5" t="s">
        <v>1651</v>
      </c>
      <c r="B433" s="5" t="s">
        <v>223</v>
      </c>
      <c r="C433" s="6">
        <v>17</v>
      </c>
      <c r="D433" s="7">
        <v>29.3</v>
      </c>
      <c r="E433" s="8">
        <f t="shared" si="33"/>
        <v>17.488333333333333</v>
      </c>
      <c r="F433" s="6">
        <v>-23</v>
      </c>
      <c r="G433" s="7">
        <v>46</v>
      </c>
      <c r="H433" s="8">
        <f t="shared" si="34"/>
        <v>-23.766666666666666</v>
      </c>
      <c r="I433" s="22" t="s">
        <v>677</v>
      </c>
      <c r="J433" s="7">
        <v>11.5</v>
      </c>
      <c r="K433" s="22" t="s">
        <v>710</v>
      </c>
      <c r="L433" s="23">
        <f t="shared" si="30"/>
        <v>25.650333333333336</v>
      </c>
      <c r="M433" s="24">
        <f t="shared" si="31"/>
        <v>17.163286687651027</v>
      </c>
      <c r="N433" s="22" t="str">
        <f t="shared" si="32"/>
        <v>S</v>
      </c>
      <c r="O433" s="5" t="s">
        <v>678</v>
      </c>
    </row>
    <row r="434" spans="1:15" ht="15" customHeight="1">
      <c r="A434" s="5" t="s">
        <v>1652</v>
      </c>
      <c r="B434" s="5" t="s">
        <v>137</v>
      </c>
      <c r="C434" s="6">
        <v>17</v>
      </c>
      <c r="D434" s="7">
        <v>34.799999999999997</v>
      </c>
      <c r="E434" s="8">
        <f t="shared" si="33"/>
        <v>17.579999999999998</v>
      </c>
      <c r="F434" s="6">
        <v>-32</v>
      </c>
      <c r="G434" s="7">
        <v>34</v>
      </c>
      <c r="H434" s="8">
        <f t="shared" si="34"/>
        <v>-32.56666666666667</v>
      </c>
      <c r="I434" s="22">
        <v>5</v>
      </c>
      <c r="J434" s="7">
        <v>5.5</v>
      </c>
      <c r="K434" s="22" t="s">
        <v>843</v>
      </c>
      <c r="L434" s="23">
        <f t="shared" si="30"/>
        <v>16.850333333333328</v>
      </c>
      <c r="M434" s="24">
        <f t="shared" si="31"/>
        <v>17.254953354317692</v>
      </c>
      <c r="N434" s="22" t="str">
        <f t="shared" si="32"/>
        <v>S</v>
      </c>
      <c r="O434" s="5" t="s">
        <v>679</v>
      </c>
    </row>
    <row r="435" spans="1:15" ht="15" customHeight="1">
      <c r="A435" s="5" t="s">
        <v>1653</v>
      </c>
      <c r="B435" s="5" t="s">
        <v>193</v>
      </c>
      <c r="C435" s="6">
        <v>17</v>
      </c>
      <c r="D435" s="7">
        <v>36.299999999999997</v>
      </c>
      <c r="E435" s="8">
        <f t="shared" si="33"/>
        <v>17.605</v>
      </c>
      <c r="F435" s="6">
        <v>-44</v>
      </c>
      <c r="G435" s="7">
        <v>44</v>
      </c>
      <c r="H435" s="8">
        <f t="shared" si="34"/>
        <v>-44.733333333333334</v>
      </c>
      <c r="I435" s="22">
        <v>8.6999999999999993</v>
      </c>
      <c r="J435" s="7">
        <v>6.8</v>
      </c>
      <c r="K435" s="22" t="s">
        <v>843</v>
      </c>
      <c r="L435" s="23">
        <f t="shared" si="30"/>
        <v>4.6836666666666691</v>
      </c>
      <c r="M435" s="24">
        <f t="shared" si="31"/>
        <v>17.279953354317694</v>
      </c>
      <c r="N435" s="22" t="str">
        <f t="shared" si="32"/>
        <v>S</v>
      </c>
      <c r="O435" s="5" t="s">
        <v>680</v>
      </c>
    </row>
    <row r="436" spans="1:15" ht="15" customHeight="1">
      <c r="A436" s="5" t="s">
        <v>1654</v>
      </c>
      <c r="B436" s="5" t="s">
        <v>193</v>
      </c>
      <c r="C436" s="6">
        <v>17</v>
      </c>
      <c r="D436" s="7">
        <v>40.700000000000003</v>
      </c>
      <c r="E436" s="8">
        <f t="shared" si="33"/>
        <v>17.678333333333335</v>
      </c>
      <c r="F436" s="6">
        <v>-53</v>
      </c>
      <c r="G436" s="7">
        <v>40</v>
      </c>
      <c r="H436" s="8">
        <f t="shared" si="34"/>
        <v>-53.666666666666664</v>
      </c>
      <c r="I436" s="22">
        <v>25.7</v>
      </c>
      <c r="J436" s="7">
        <v>5.8</v>
      </c>
      <c r="K436" s="22" t="s">
        <v>713</v>
      </c>
      <c r="L436" s="23">
        <f t="shared" si="30"/>
        <v>-4.24966666666666</v>
      </c>
      <c r="M436" s="24">
        <f t="shared" si="31"/>
        <v>17.353286687651028</v>
      </c>
      <c r="N436" s="22" t="str">
        <f t="shared" si="32"/>
        <v>S</v>
      </c>
      <c r="O436" s="5" t="s">
        <v>784</v>
      </c>
    </row>
    <row r="437" spans="1:15" ht="15" customHeight="1">
      <c r="A437" s="5" t="s">
        <v>1655</v>
      </c>
      <c r="B437" s="5" t="s">
        <v>193</v>
      </c>
      <c r="C437" s="6">
        <v>17</v>
      </c>
      <c r="D437" s="7">
        <v>50.2</v>
      </c>
      <c r="E437" s="8">
        <f t="shared" si="33"/>
        <v>17.836666666666666</v>
      </c>
      <c r="F437" s="6">
        <v>-37</v>
      </c>
      <c r="G437" s="7">
        <v>3</v>
      </c>
      <c r="H437" s="8">
        <f t="shared" si="34"/>
        <v>-37.049999999999997</v>
      </c>
      <c r="I437" s="22">
        <v>7.8</v>
      </c>
      <c r="J437" s="7">
        <v>7.4</v>
      </c>
      <c r="K437" s="22" t="s">
        <v>843</v>
      </c>
      <c r="L437" s="23">
        <f t="shared" si="30"/>
        <v>12.367000000000008</v>
      </c>
      <c r="M437" s="24">
        <f t="shared" si="31"/>
        <v>17.51162002098436</v>
      </c>
      <c r="N437" s="22" t="str">
        <f t="shared" si="32"/>
        <v>S</v>
      </c>
      <c r="O437" s="5" t="s">
        <v>933</v>
      </c>
    </row>
    <row r="438" spans="1:15" ht="15" customHeight="1">
      <c r="A438" s="5" t="s">
        <v>1656</v>
      </c>
      <c r="B438" s="5" t="s">
        <v>223</v>
      </c>
      <c r="C438" s="6">
        <v>17</v>
      </c>
      <c r="D438" s="7">
        <v>49.3</v>
      </c>
      <c r="E438" s="8">
        <f t="shared" si="33"/>
        <v>17.821666666666665</v>
      </c>
      <c r="F438" s="6">
        <v>-20</v>
      </c>
      <c r="G438" s="7">
        <v>1</v>
      </c>
      <c r="H438" s="8">
        <f t="shared" si="34"/>
        <v>-20.016666666666666</v>
      </c>
      <c r="I438" s="22" t="s">
        <v>788</v>
      </c>
      <c r="J438" s="7">
        <v>10.9</v>
      </c>
      <c r="K438" s="22" t="s">
        <v>789</v>
      </c>
      <c r="L438" s="23">
        <f t="shared" si="30"/>
        <v>29.400333333333343</v>
      </c>
      <c r="M438" s="24">
        <f t="shared" si="31"/>
        <v>17.496620020984359</v>
      </c>
      <c r="N438" s="22" t="str">
        <f t="shared" si="32"/>
        <v>S</v>
      </c>
      <c r="O438" s="5" t="s">
        <v>790</v>
      </c>
    </row>
    <row r="439" spans="1:15" ht="15" customHeight="1">
      <c r="A439" s="5" t="s">
        <v>1657</v>
      </c>
      <c r="B439" s="5" t="s">
        <v>28</v>
      </c>
      <c r="C439" s="6">
        <v>17</v>
      </c>
      <c r="D439" s="7">
        <v>49.5</v>
      </c>
      <c r="E439" s="8">
        <f t="shared" si="33"/>
        <v>17.824999999999999</v>
      </c>
      <c r="F439" s="6">
        <v>70</v>
      </c>
      <c r="G439" s="7">
        <v>9</v>
      </c>
      <c r="H439" s="8">
        <f t="shared" si="34"/>
        <v>70.150000000000006</v>
      </c>
      <c r="I439" s="22" t="s">
        <v>855</v>
      </c>
      <c r="J439" s="7">
        <v>10.199999999999999</v>
      </c>
      <c r="K439" s="22" t="s">
        <v>341</v>
      </c>
      <c r="L439" s="23">
        <f t="shared" si="30"/>
        <v>60.433</v>
      </c>
      <c r="M439" s="24">
        <f t="shared" si="31"/>
        <v>17.499953354317693</v>
      </c>
      <c r="N439" s="22" t="str">
        <f t="shared" si="32"/>
        <v>N</v>
      </c>
      <c r="O439" s="5" t="s">
        <v>856</v>
      </c>
    </row>
    <row r="440" spans="1:15" ht="15" customHeight="1">
      <c r="A440" s="5" t="s">
        <v>1658</v>
      </c>
      <c r="B440" s="5" t="s">
        <v>137</v>
      </c>
      <c r="C440" s="6">
        <v>18</v>
      </c>
      <c r="D440" s="7">
        <v>3.4</v>
      </c>
      <c r="E440" s="8">
        <f t="shared" si="33"/>
        <v>18.056666666666668</v>
      </c>
      <c r="F440" s="6">
        <v>-27</v>
      </c>
      <c r="G440" s="7">
        <v>54</v>
      </c>
      <c r="H440" s="8">
        <f t="shared" si="34"/>
        <v>-27.9</v>
      </c>
      <c r="I440" s="22">
        <v>6</v>
      </c>
      <c r="K440" s="22" t="s">
        <v>789</v>
      </c>
      <c r="L440" s="23">
        <f t="shared" si="30"/>
        <v>21.517000000000003</v>
      </c>
      <c r="M440" s="24">
        <f t="shared" si="31"/>
        <v>17.731620020984362</v>
      </c>
      <c r="N440" s="22" t="str">
        <f t="shared" si="32"/>
        <v>S</v>
      </c>
      <c r="O440" s="5" t="s">
        <v>732</v>
      </c>
    </row>
    <row r="441" spans="1:15" ht="15" customHeight="1">
      <c r="A441" s="5" t="s">
        <v>1659</v>
      </c>
      <c r="B441" s="5" t="s">
        <v>193</v>
      </c>
      <c r="C441" s="6">
        <v>18</v>
      </c>
      <c r="D441" s="7">
        <v>3.6</v>
      </c>
      <c r="E441" s="8">
        <f t="shared" si="33"/>
        <v>18.059999999999999</v>
      </c>
      <c r="F441" s="6">
        <v>-30</v>
      </c>
      <c r="G441" s="7">
        <v>2</v>
      </c>
      <c r="H441" s="8">
        <f t="shared" si="34"/>
        <v>-30.033333333333335</v>
      </c>
      <c r="I441" s="22">
        <v>5.6</v>
      </c>
      <c r="J441" s="7">
        <v>8.5</v>
      </c>
      <c r="K441" s="22" t="s">
        <v>789</v>
      </c>
      <c r="L441" s="23">
        <f t="shared" si="30"/>
        <v>19.383666666666663</v>
      </c>
      <c r="M441" s="24">
        <f t="shared" si="31"/>
        <v>17.734953354317692</v>
      </c>
      <c r="N441" s="22" t="str">
        <f t="shared" si="32"/>
        <v>S</v>
      </c>
      <c r="O441" s="5" t="s">
        <v>780</v>
      </c>
    </row>
    <row r="442" spans="1:15" ht="15" customHeight="1">
      <c r="A442" s="5" t="s">
        <v>1660</v>
      </c>
      <c r="B442" s="5" t="s">
        <v>137</v>
      </c>
      <c r="C442" s="6">
        <v>18</v>
      </c>
      <c r="D442" s="7">
        <v>4.8</v>
      </c>
      <c r="E442" s="8">
        <f t="shared" si="33"/>
        <v>18.079999999999998</v>
      </c>
      <c r="F442" s="6">
        <v>-24</v>
      </c>
      <c r="G442" s="7">
        <v>20</v>
      </c>
      <c r="H442" s="8">
        <f t="shared" si="34"/>
        <v>-24.333333333333332</v>
      </c>
      <c r="I442" s="22">
        <v>15</v>
      </c>
      <c r="J442" s="7">
        <v>4.5999999999999996</v>
      </c>
      <c r="K442" s="22" t="s">
        <v>789</v>
      </c>
      <c r="L442" s="23">
        <f t="shared" si="30"/>
        <v>25.083666666666669</v>
      </c>
      <c r="M442" s="24">
        <f t="shared" si="31"/>
        <v>17.754953354317692</v>
      </c>
      <c r="N442" s="22" t="str">
        <f t="shared" si="32"/>
        <v>S</v>
      </c>
      <c r="O442" s="5" t="s">
        <v>638</v>
      </c>
    </row>
    <row r="443" spans="1:15" ht="15" customHeight="1">
      <c r="A443" s="5" t="s">
        <v>1661</v>
      </c>
      <c r="B443" s="5" t="s">
        <v>193</v>
      </c>
      <c r="C443" s="6">
        <v>18</v>
      </c>
      <c r="D443" s="7">
        <v>8</v>
      </c>
      <c r="E443" s="8">
        <f t="shared" si="33"/>
        <v>18.133333333333333</v>
      </c>
      <c r="F443" s="6">
        <v>-43</v>
      </c>
      <c r="G443" s="7">
        <v>42</v>
      </c>
      <c r="H443" s="8">
        <f t="shared" si="34"/>
        <v>-43.7</v>
      </c>
      <c r="I443" s="22">
        <v>13.1</v>
      </c>
      <c r="J443" s="7">
        <v>6.1</v>
      </c>
      <c r="K443" s="22" t="s">
        <v>641</v>
      </c>
      <c r="L443" s="23">
        <f t="shared" si="30"/>
        <v>5.7169999999999952</v>
      </c>
      <c r="M443" s="24">
        <f t="shared" si="31"/>
        <v>17.808286687651027</v>
      </c>
      <c r="N443" s="22" t="str">
        <f t="shared" si="32"/>
        <v>S</v>
      </c>
      <c r="O443" s="5" t="s">
        <v>642</v>
      </c>
    </row>
    <row r="444" spans="1:15" ht="15" customHeight="1">
      <c r="A444" s="5" t="s">
        <v>1662</v>
      </c>
      <c r="B444" s="5" t="s">
        <v>223</v>
      </c>
      <c r="C444" s="6">
        <v>17</v>
      </c>
      <c r="D444" s="7">
        <v>58.6</v>
      </c>
      <c r="E444" s="8">
        <f t="shared" si="33"/>
        <v>17.976666666666667</v>
      </c>
      <c r="F444" s="6">
        <v>66</v>
      </c>
      <c r="G444" s="7">
        <v>38</v>
      </c>
      <c r="H444" s="8">
        <f t="shared" si="34"/>
        <v>66.63333333333334</v>
      </c>
      <c r="I444" s="22" t="s">
        <v>533</v>
      </c>
      <c r="J444" s="7">
        <v>8.1</v>
      </c>
      <c r="K444" s="22" t="s">
        <v>341</v>
      </c>
      <c r="L444" s="23">
        <f t="shared" si="30"/>
        <v>63.949666666666673</v>
      </c>
      <c r="M444" s="24">
        <f t="shared" si="31"/>
        <v>17.65162002098436</v>
      </c>
      <c r="N444" s="22" t="str">
        <f t="shared" si="32"/>
        <v>N</v>
      </c>
      <c r="O444" s="5" t="s">
        <v>861</v>
      </c>
    </row>
    <row r="445" spans="1:15" ht="15" customHeight="1">
      <c r="A445" s="5" t="s">
        <v>1663</v>
      </c>
      <c r="B445" s="5" t="s">
        <v>193</v>
      </c>
      <c r="C445" s="6">
        <v>18</v>
      </c>
      <c r="D445" s="7">
        <v>7.3</v>
      </c>
      <c r="E445" s="8">
        <f t="shared" si="33"/>
        <v>18.121666666666666</v>
      </c>
      <c r="F445" s="6">
        <v>-25</v>
      </c>
      <c r="G445" s="7">
        <v>0</v>
      </c>
      <c r="H445" s="8">
        <f t="shared" si="34"/>
        <v>-25</v>
      </c>
      <c r="I445" s="22">
        <v>7</v>
      </c>
      <c r="J445" s="7">
        <v>8.1999999999999993</v>
      </c>
      <c r="K445" s="22" t="s">
        <v>789</v>
      </c>
      <c r="L445" s="23">
        <f t="shared" si="30"/>
        <v>24.417000000000002</v>
      </c>
      <c r="M445" s="24">
        <f t="shared" si="31"/>
        <v>17.79662002098436</v>
      </c>
      <c r="N445" s="22" t="str">
        <f t="shared" si="32"/>
        <v>S</v>
      </c>
      <c r="O445" s="5" t="s">
        <v>640</v>
      </c>
    </row>
    <row r="446" spans="1:15" ht="15" customHeight="1">
      <c r="A446" s="5" t="s">
        <v>1664</v>
      </c>
      <c r="B446" s="5" t="s">
        <v>137</v>
      </c>
      <c r="C446" s="6">
        <v>18</v>
      </c>
      <c r="D446" s="7">
        <v>7.2</v>
      </c>
      <c r="E446" s="8">
        <f t="shared" si="33"/>
        <v>18.12</v>
      </c>
      <c r="F446" s="6">
        <v>-23</v>
      </c>
      <c r="G446" s="7">
        <v>20</v>
      </c>
      <c r="H446" s="8">
        <f t="shared" si="34"/>
        <v>-23.333333333333332</v>
      </c>
      <c r="I446" s="22">
        <v>13</v>
      </c>
      <c r="J446" s="7">
        <v>8</v>
      </c>
      <c r="K446" s="22" t="s">
        <v>789</v>
      </c>
      <c r="L446" s="23">
        <f t="shared" si="30"/>
        <v>26.083666666666669</v>
      </c>
      <c r="M446" s="24">
        <f t="shared" si="31"/>
        <v>17.794953354317695</v>
      </c>
      <c r="N446" s="22" t="str">
        <f t="shared" si="32"/>
        <v>S</v>
      </c>
      <c r="O446" s="5" t="s">
        <v>639</v>
      </c>
    </row>
    <row r="447" spans="1:15" ht="15" customHeight="1">
      <c r="A447" s="5" t="s">
        <v>1665</v>
      </c>
      <c r="B447" s="5" t="s">
        <v>223</v>
      </c>
      <c r="C447" s="6">
        <v>18</v>
      </c>
      <c r="D447" s="7">
        <v>12</v>
      </c>
      <c r="E447" s="8">
        <f t="shared" si="33"/>
        <v>18.2</v>
      </c>
      <c r="F447" s="6">
        <v>-33</v>
      </c>
      <c r="G447" s="7">
        <v>52</v>
      </c>
      <c r="H447" s="8">
        <f t="shared" si="34"/>
        <v>-33.866666666666667</v>
      </c>
      <c r="I447" s="22" t="s">
        <v>224</v>
      </c>
      <c r="J447" s="7">
        <v>10.8</v>
      </c>
      <c r="K447" s="22" t="s">
        <v>789</v>
      </c>
      <c r="L447" s="23">
        <f t="shared" si="30"/>
        <v>15.550333333333333</v>
      </c>
      <c r="M447" s="24">
        <f t="shared" si="31"/>
        <v>17.874953354317693</v>
      </c>
      <c r="N447" s="22" t="str">
        <f t="shared" si="32"/>
        <v>S</v>
      </c>
      <c r="O447" s="5" t="s">
        <v>716</v>
      </c>
    </row>
    <row r="448" spans="1:15" ht="15" customHeight="1">
      <c r="A448" s="5" t="s">
        <v>1666</v>
      </c>
      <c r="B448" s="5" t="s">
        <v>223</v>
      </c>
      <c r="C448" s="6">
        <v>18</v>
      </c>
      <c r="D448" s="7">
        <v>12.1</v>
      </c>
      <c r="E448" s="8">
        <f t="shared" si="33"/>
        <v>18.201666666666668</v>
      </c>
      <c r="F448" s="6">
        <v>6</v>
      </c>
      <c r="G448" s="7">
        <v>51</v>
      </c>
      <c r="H448" s="8">
        <f t="shared" si="34"/>
        <v>6.85</v>
      </c>
      <c r="I448" s="22" t="s">
        <v>717</v>
      </c>
      <c r="J448" s="7">
        <v>8</v>
      </c>
      <c r="K448" s="22" t="s">
        <v>710</v>
      </c>
      <c r="L448" s="23">
        <f t="shared" si="30"/>
        <v>56.267000000000003</v>
      </c>
      <c r="M448" s="24">
        <f t="shared" si="31"/>
        <v>17.876620020984362</v>
      </c>
      <c r="N448" s="22" t="str">
        <f t="shared" si="32"/>
        <v>S</v>
      </c>
      <c r="O448" s="5" t="s">
        <v>792</v>
      </c>
    </row>
    <row r="449" spans="1:15" ht="15" customHeight="1">
      <c r="A449" s="5" t="s">
        <v>1667</v>
      </c>
      <c r="B449" s="5" t="s">
        <v>137</v>
      </c>
      <c r="C449" s="6">
        <v>18</v>
      </c>
      <c r="D449" s="7">
        <v>18.399999999999999</v>
      </c>
      <c r="E449" s="8">
        <f t="shared" si="33"/>
        <v>18.306666666666665</v>
      </c>
      <c r="F449" s="6">
        <v>-18</v>
      </c>
      <c r="G449" s="7">
        <v>25</v>
      </c>
      <c r="H449" s="8">
        <f t="shared" si="34"/>
        <v>-18.416666666666668</v>
      </c>
      <c r="I449" s="22">
        <v>5</v>
      </c>
      <c r="K449" s="22" t="s">
        <v>789</v>
      </c>
      <c r="L449" s="23">
        <f t="shared" si="30"/>
        <v>31.00033333333333</v>
      </c>
      <c r="M449" s="24">
        <f t="shared" si="31"/>
        <v>17.981620020984359</v>
      </c>
      <c r="N449" s="22" t="str">
        <f t="shared" si="32"/>
        <v>S</v>
      </c>
      <c r="O449" s="5" t="s">
        <v>652</v>
      </c>
    </row>
    <row r="450" spans="1:15" ht="15" customHeight="1">
      <c r="A450" s="5" t="s">
        <v>1668</v>
      </c>
      <c r="B450" s="5" t="s">
        <v>223</v>
      </c>
      <c r="C450" s="6">
        <v>18</v>
      </c>
      <c r="D450" s="7">
        <v>25.7</v>
      </c>
      <c r="E450" s="8">
        <f t="shared" si="33"/>
        <v>18.428333333333335</v>
      </c>
      <c r="F450" s="6">
        <v>-23</v>
      </c>
      <c r="G450" s="7">
        <v>12</v>
      </c>
      <c r="H450" s="8">
        <f t="shared" si="34"/>
        <v>-23.2</v>
      </c>
      <c r="I450" s="22" t="s">
        <v>476</v>
      </c>
      <c r="J450" s="7">
        <v>11.2</v>
      </c>
      <c r="K450" s="22" t="s">
        <v>789</v>
      </c>
      <c r="L450" s="23">
        <f t="shared" si="30"/>
        <v>26.217000000000006</v>
      </c>
      <c r="M450" s="24">
        <f t="shared" si="31"/>
        <v>18.103286687651028</v>
      </c>
      <c r="N450" s="22" t="str">
        <f t="shared" si="32"/>
        <v>S</v>
      </c>
      <c r="O450" s="5" t="s">
        <v>827</v>
      </c>
    </row>
    <row r="451" spans="1:15" ht="15" customHeight="1">
      <c r="A451" s="5" t="s">
        <v>1669</v>
      </c>
      <c r="B451" s="5" t="s">
        <v>137</v>
      </c>
      <c r="C451" s="6">
        <v>18</v>
      </c>
      <c r="D451" s="7">
        <v>27.2</v>
      </c>
      <c r="E451" s="8">
        <f t="shared" si="33"/>
        <v>18.453333333333333</v>
      </c>
      <c r="F451" s="6">
        <v>-12</v>
      </c>
      <c r="G451" s="7">
        <v>2</v>
      </c>
      <c r="H451" s="8">
        <f t="shared" si="34"/>
        <v>-12.033333333333333</v>
      </c>
      <c r="I451" s="22">
        <v>5</v>
      </c>
      <c r="K451" s="22" t="s">
        <v>828</v>
      </c>
      <c r="L451" s="23">
        <f t="shared" si="30"/>
        <v>37.38366666666667</v>
      </c>
      <c r="M451" s="24">
        <f t="shared" si="31"/>
        <v>18.128286687651027</v>
      </c>
      <c r="N451" s="22" t="str">
        <f t="shared" si="32"/>
        <v>S</v>
      </c>
      <c r="O451" s="5" t="s">
        <v>763</v>
      </c>
    </row>
    <row r="452" spans="1:15" ht="15" customHeight="1">
      <c r="A452" s="5" t="s">
        <v>1670</v>
      </c>
      <c r="B452" s="5" t="s">
        <v>137</v>
      </c>
      <c r="C452" s="6">
        <v>18</v>
      </c>
      <c r="D452" s="7">
        <v>27.7</v>
      </c>
      <c r="E452" s="8">
        <f t="shared" si="33"/>
        <v>18.461666666666666</v>
      </c>
      <c r="F452" s="6">
        <v>6</v>
      </c>
      <c r="G452" s="7">
        <v>34</v>
      </c>
      <c r="H452" s="8">
        <f t="shared" si="34"/>
        <v>6.5666666666666664</v>
      </c>
      <c r="I452" s="22">
        <v>27</v>
      </c>
      <c r="J452" s="7">
        <v>4.5999999999999996</v>
      </c>
      <c r="K452" s="22" t="s">
        <v>710</v>
      </c>
      <c r="L452" s="23">
        <f t="shared" si="30"/>
        <v>55.983666666666664</v>
      </c>
      <c r="M452" s="24">
        <f t="shared" si="31"/>
        <v>18.13662002098436</v>
      </c>
      <c r="N452" s="22" t="str">
        <f t="shared" si="32"/>
        <v>S</v>
      </c>
      <c r="O452" s="5" t="s">
        <v>764</v>
      </c>
    </row>
    <row r="453" spans="1:15" ht="15" customHeight="1">
      <c r="A453" s="5" t="s">
        <v>1671</v>
      </c>
      <c r="B453" s="5" t="s">
        <v>193</v>
      </c>
      <c r="C453" s="6">
        <v>18</v>
      </c>
      <c r="D453" s="7">
        <v>31.9</v>
      </c>
      <c r="E453" s="8">
        <f t="shared" si="33"/>
        <v>18.531666666666666</v>
      </c>
      <c r="F453" s="6">
        <v>-23</v>
      </c>
      <c r="G453" s="7">
        <v>29</v>
      </c>
      <c r="H453" s="8">
        <f t="shared" si="34"/>
        <v>-23.483333333333334</v>
      </c>
      <c r="I453" s="22">
        <v>4.5</v>
      </c>
      <c r="J453" s="7">
        <v>9.4</v>
      </c>
      <c r="K453" s="22" t="s">
        <v>789</v>
      </c>
      <c r="L453" s="23">
        <f t="shared" si="30"/>
        <v>25.933666666666671</v>
      </c>
      <c r="M453" s="24">
        <f t="shared" si="31"/>
        <v>18.20662002098436</v>
      </c>
      <c r="N453" s="22" t="str">
        <f t="shared" si="32"/>
        <v>S</v>
      </c>
      <c r="O453" s="5" t="s">
        <v>1050</v>
      </c>
    </row>
    <row r="454" spans="1:15" ht="15" customHeight="1">
      <c r="A454" s="5" t="s">
        <v>1672</v>
      </c>
      <c r="B454" s="5" t="s">
        <v>137</v>
      </c>
      <c r="C454" s="6">
        <v>18</v>
      </c>
      <c r="D454" s="7">
        <v>32.6</v>
      </c>
      <c r="E454" s="8">
        <f t="shared" si="33"/>
        <v>18.543333333333333</v>
      </c>
      <c r="F454" s="6">
        <v>-16</v>
      </c>
      <c r="G454" s="7">
        <v>54</v>
      </c>
      <c r="H454" s="8">
        <f t="shared" si="34"/>
        <v>-16.899999999999999</v>
      </c>
      <c r="I454" s="22">
        <v>10</v>
      </c>
      <c r="K454" s="22" t="s">
        <v>789</v>
      </c>
      <c r="L454" s="23">
        <f t="shared" si="30"/>
        <v>32.517000000000003</v>
      </c>
      <c r="M454" s="24">
        <f t="shared" si="31"/>
        <v>18.218286687651027</v>
      </c>
      <c r="N454" s="22" t="str">
        <f t="shared" si="32"/>
        <v>S</v>
      </c>
      <c r="O454" s="5" t="s">
        <v>935</v>
      </c>
    </row>
    <row r="455" spans="1:15" ht="15" customHeight="1">
      <c r="A455" s="5" t="s">
        <v>1673</v>
      </c>
      <c r="B455" s="5" t="s">
        <v>137</v>
      </c>
      <c r="C455" s="6">
        <v>18</v>
      </c>
      <c r="D455" s="7">
        <v>36.700000000000003</v>
      </c>
      <c r="E455" s="8">
        <f t="shared" si="33"/>
        <v>18.611666666666668</v>
      </c>
      <c r="F455" s="6">
        <v>-8</v>
      </c>
      <c r="G455" s="7">
        <v>13</v>
      </c>
      <c r="H455" s="8">
        <f t="shared" si="34"/>
        <v>-8.2166666666666668</v>
      </c>
      <c r="I455" s="22">
        <v>16</v>
      </c>
      <c r="J455" s="7">
        <v>7.8</v>
      </c>
      <c r="K455" s="22" t="s">
        <v>828</v>
      </c>
      <c r="L455" s="23">
        <f t="shared" si="30"/>
        <v>41.200333333333333</v>
      </c>
      <c r="M455" s="24">
        <f t="shared" si="31"/>
        <v>18.286620020984362</v>
      </c>
      <c r="N455" s="22" t="str">
        <f t="shared" si="32"/>
        <v>S</v>
      </c>
      <c r="O455" s="5" t="s">
        <v>863</v>
      </c>
    </row>
    <row r="456" spans="1:15" ht="15" customHeight="1">
      <c r="A456" s="5" t="s">
        <v>1674</v>
      </c>
      <c r="B456" s="5" t="s">
        <v>137</v>
      </c>
      <c r="C456" s="6">
        <v>18</v>
      </c>
      <c r="D456" s="7">
        <v>51.5</v>
      </c>
      <c r="E456" s="8">
        <f t="shared" si="33"/>
        <v>18.858333333333334</v>
      </c>
      <c r="F456" s="6">
        <v>10</v>
      </c>
      <c r="G456" s="7">
        <v>21</v>
      </c>
      <c r="H456" s="8">
        <f t="shared" si="34"/>
        <v>10.35</v>
      </c>
      <c r="I456" s="22">
        <v>13</v>
      </c>
      <c r="J456" s="7">
        <v>6.7</v>
      </c>
      <c r="K456" s="22" t="s">
        <v>880</v>
      </c>
      <c r="L456" s="23">
        <f t="shared" si="30"/>
        <v>59.767000000000017</v>
      </c>
      <c r="M456" s="24">
        <f t="shared" si="31"/>
        <v>18.533286687651028</v>
      </c>
      <c r="N456" s="22" t="str">
        <f t="shared" si="32"/>
        <v>S</v>
      </c>
      <c r="O456" s="5" t="s">
        <v>960</v>
      </c>
    </row>
    <row r="457" spans="1:15" ht="15" customHeight="1">
      <c r="A457" s="5" t="s">
        <v>1675</v>
      </c>
      <c r="B457" s="5" t="s">
        <v>193</v>
      </c>
      <c r="C457" s="6">
        <v>18</v>
      </c>
      <c r="D457" s="7">
        <v>53.1</v>
      </c>
      <c r="E457" s="8">
        <f t="shared" si="33"/>
        <v>18.885000000000002</v>
      </c>
      <c r="F457" s="6">
        <v>-8</v>
      </c>
      <c r="G457" s="7">
        <v>42</v>
      </c>
      <c r="H457" s="8">
        <f t="shared" si="34"/>
        <v>-8.6999999999999993</v>
      </c>
      <c r="I457" s="22">
        <v>7.2</v>
      </c>
      <c r="J457" s="7">
        <v>8.1999999999999993</v>
      </c>
      <c r="K457" s="22" t="s">
        <v>828</v>
      </c>
      <c r="L457" s="23">
        <f t="shared" si="30"/>
        <v>40.716999999999999</v>
      </c>
      <c r="M457" s="24">
        <f t="shared" si="31"/>
        <v>18.559953354317695</v>
      </c>
      <c r="N457" s="22" t="str">
        <f t="shared" si="32"/>
        <v>S</v>
      </c>
      <c r="O457" s="5" t="s">
        <v>961</v>
      </c>
    </row>
    <row r="458" spans="1:15" ht="15" customHeight="1">
      <c r="A458" s="5" t="s">
        <v>1676</v>
      </c>
      <c r="B458" s="5" t="s">
        <v>137</v>
      </c>
      <c r="C458" s="6">
        <v>18</v>
      </c>
      <c r="D458" s="7">
        <v>54.6</v>
      </c>
      <c r="E458" s="8">
        <f t="shared" si="33"/>
        <v>18.91</v>
      </c>
      <c r="F458" s="6">
        <v>-19</v>
      </c>
      <c r="G458" s="7">
        <v>53</v>
      </c>
      <c r="H458" s="8">
        <f t="shared" si="34"/>
        <v>-19.883333333333333</v>
      </c>
      <c r="I458" s="22">
        <v>7</v>
      </c>
      <c r="J458" s="7">
        <v>6.9</v>
      </c>
      <c r="K458" s="22" t="s">
        <v>789</v>
      </c>
      <c r="L458" s="23">
        <f t="shared" si="30"/>
        <v>29.533666666666679</v>
      </c>
      <c r="M458" s="24">
        <f t="shared" si="31"/>
        <v>18.584953354317694</v>
      </c>
      <c r="N458" s="22" t="str">
        <f t="shared" si="32"/>
        <v>S</v>
      </c>
      <c r="O458" s="5" t="s">
        <v>965</v>
      </c>
    </row>
    <row r="459" spans="1:15" ht="15" customHeight="1">
      <c r="A459" s="5" t="s">
        <v>1677</v>
      </c>
      <c r="B459" s="5" t="s">
        <v>193</v>
      </c>
      <c r="C459" s="6">
        <v>18</v>
      </c>
      <c r="D459" s="7">
        <v>59.6</v>
      </c>
      <c r="E459" s="8">
        <f t="shared" si="33"/>
        <v>18.993333333333332</v>
      </c>
      <c r="F459" s="6">
        <v>-36</v>
      </c>
      <c r="G459" s="7">
        <v>38</v>
      </c>
      <c r="H459" s="8">
        <f t="shared" si="34"/>
        <v>-36.633333333333333</v>
      </c>
      <c r="I459" s="22">
        <v>11</v>
      </c>
      <c r="J459" s="7">
        <v>7.3</v>
      </c>
      <c r="K459" s="22" t="s">
        <v>789</v>
      </c>
      <c r="L459" s="23">
        <f t="shared" si="30"/>
        <v>12.783666666666674</v>
      </c>
      <c r="M459" s="24">
        <f t="shared" si="31"/>
        <v>18.668286687651026</v>
      </c>
      <c r="N459" s="22" t="str">
        <f t="shared" si="32"/>
        <v>S</v>
      </c>
      <c r="O459" s="5" t="s">
        <v>890</v>
      </c>
    </row>
    <row r="460" spans="1:15" ht="15" customHeight="1">
      <c r="A460" s="5" t="s">
        <v>1678</v>
      </c>
      <c r="B460" s="5" t="s">
        <v>211</v>
      </c>
      <c r="C460" s="6">
        <v>19</v>
      </c>
      <c r="D460" s="7">
        <v>1.8</v>
      </c>
      <c r="E460" s="8">
        <f t="shared" si="33"/>
        <v>19.03</v>
      </c>
      <c r="F460" s="6">
        <v>-36</v>
      </c>
      <c r="G460" s="7">
        <v>54</v>
      </c>
      <c r="H460" s="8">
        <f t="shared" si="34"/>
        <v>-36.9</v>
      </c>
      <c r="I460" s="22" t="s">
        <v>143</v>
      </c>
      <c r="K460" s="22" t="s">
        <v>641</v>
      </c>
      <c r="L460" s="23">
        <f t="shared" si="30"/>
        <v>12.517000000000001</v>
      </c>
      <c r="M460" s="24">
        <f t="shared" si="31"/>
        <v>18.704953354317695</v>
      </c>
      <c r="N460" s="22" t="str">
        <f t="shared" si="32"/>
        <v>S</v>
      </c>
      <c r="O460" s="5" t="s">
        <v>857</v>
      </c>
    </row>
    <row r="461" spans="1:15" ht="15" customHeight="1">
      <c r="A461" s="5" t="s">
        <v>1679</v>
      </c>
      <c r="B461" s="5" t="s">
        <v>193</v>
      </c>
      <c r="C461" s="6">
        <v>19</v>
      </c>
      <c r="D461" s="7">
        <v>10.9</v>
      </c>
      <c r="E461" s="8">
        <f t="shared" si="33"/>
        <v>19.181666666666668</v>
      </c>
      <c r="F461" s="6">
        <v>-59</v>
      </c>
      <c r="G461" s="7">
        <v>59</v>
      </c>
      <c r="H461" s="8">
        <f t="shared" si="34"/>
        <v>-59.983333333333334</v>
      </c>
      <c r="I461" s="22">
        <v>20.399999999999999</v>
      </c>
      <c r="J461" s="7">
        <v>5.5</v>
      </c>
      <c r="K461" s="22" t="s">
        <v>859</v>
      </c>
      <c r="L461" s="23">
        <f t="shared" ref="L461:L522" si="35">(180/PI())*ASIN(SIN(Lat*PI()/180)*SIN(Dec*PI()/180)+COS(Lat*PI()/180)*COS(Dec*PI()/180))</f>
        <v>-10.566333333333333</v>
      </c>
      <c r="M461" s="24">
        <f t="shared" ref="M461:M522" si="36">IF(Lon/15+RA-GTZ+Tof&lt;0,Lon/15+RA-GTZ+Tof+24,IF(Lon/15+RA-GTZ+Tof&gt;24,Lon/15+RA-GTZ+Tof-24,Lon/15+RA-GTZ+Tof))</f>
        <v>18.856620020984362</v>
      </c>
      <c r="N461" s="22" t="str">
        <f t="shared" ref="N461:N522" si="37">IF(ACOS(ROUND((SIN(Dec*PI()/180)-SIN(Lat*PI()/180)*SIN(Amt*PI()/180))/(COS(Lat*PI()/180)*COS(Amt*PI()/180)),3))&lt;PI()/2,"N","S")</f>
        <v>S</v>
      </c>
      <c r="O461" s="5" t="s">
        <v>795</v>
      </c>
    </row>
    <row r="462" spans="1:15" ht="15" customHeight="1">
      <c r="A462" s="5" t="s">
        <v>1680</v>
      </c>
      <c r="B462" s="5" t="s">
        <v>137</v>
      </c>
      <c r="C462" s="6">
        <v>19</v>
      </c>
      <c r="D462" s="7">
        <v>7.8</v>
      </c>
      <c r="E462" s="8">
        <f t="shared" ref="E462:E522" si="38">C462+D462/60</f>
        <v>19.13</v>
      </c>
      <c r="F462" s="6">
        <v>4</v>
      </c>
      <c r="G462" s="7">
        <v>14</v>
      </c>
      <c r="H462" s="8">
        <f t="shared" ref="H462:H522" si="39">IF(F462&lt;0,F462-G462/60,F462+G462/60)</f>
        <v>4.2333333333333334</v>
      </c>
      <c r="I462" s="22">
        <v>15</v>
      </c>
      <c r="J462" s="7">
        <v>7.5</v>
      </c>
      <c r="K462" s="22" t="s">
        <v>880</v>
      </c>
      <c r="L462" s="23">
        <f t="shared" si="35"/>
        <v>53.650333333333343</v>
      </c>
      <c r="M462" s="24">
        <f t="shared" si="36"/>
        <v>18.804953354317693</v>
      </c>
      <c r="N462" s="22" t="str">
        <f t="shared" si="37"/>
        <v>S</v>
      </c>
      <c r="O462" s="5" t="s">
        <v>858</v>
      </c>
    </row>
    <row r="463" spans="1:15" ht="15" customHeight="1">
      <c r="A463" s="5" t="s">
        <v>1681</v>
      </c>
      <c r="B463" s="5" t="s">
        <v>223</v>
      </c>
      <c r="C463" s="6">
        <v>19</v>
      </c>
      <c r="D463" s="7">
        <v>18.399999999999999</v>
      </c>
      <c r="E463" s="8">
        <f t="shared" si="38"/>
        <v>19.306666666666665</v>
      </c>
      <c r="F463" s="6">
        <v>6</v>
      </c>
      <c r="G463" s="7">
        <v>33</v>
      </c>
      <c r="H463" s="8">
        <f t="shared" si="39"/>
        <v>6.55</v>
      </c>
      <c r="I463" s="22" t="s">
        <v>725</v>
      </c>
      <c r="J463" s="7">
        <v>11.6</v>
      </c>
      <c r="K463" s="22" t="s">
        <v>880</v>
      </c>
      <c r="L463" s="23">
        <f t="shared" si="35"/>
        <v>55.967000000000013</v>
      </c>
      <c r="M463" s="24">
        <f t="shared" si="36"/>
        <v>18.981620020984359</v>
      </c>
      <c r="N463" s="22" t="str">
        <f t="shared" si="37"/>
        <v>S</v>
      </c>
      <c r="O463" s="5" t="s">
        <v>726</v>
      </c>
    </row>
    <row r="464" spans="1:15" ht="15" customHeight="1">
      <c r="A464" s="5" t="s">
        <v>1682</v>
      </c>
      <c r="B464" s="5" t="s">
        <v>137</v>
      </c>
      <c r="C464" s="6">
        <v>19</v>
      </c>
      <c r="D464" s="7">
        <v>27.2</v>
      </c>
      <c r="E464" s="8">
        <f t="shared" si="38"/>
        <v>19.453333333333333</v>
      </c>
      <c r="F464" s="6">
        <v>25</v>
      </c>
      <c r="G464" s="7">
        <v>8</v>
      </c>
      <c r="H464" s="8">
        <f t="shared" si="39"/>
        <v>25.133333333333333</v>
      </c>
      <c r="I464" s="22">
        <v>5</v>
      </c>
      <c r="K464" s="22" t="s">
        <v>728</v>
      </c>
      <c r="L464" s="23">
        <f t="shared" si="35"/>
        <v>74.550333333333327</v>
      </c>
      <c r="M464" s="24">
        <f t="shared" si="36"/>
        <v>19.128286687651027</v>
      </c>
      <c r="N464" s="22" t="str">
        <f t="shared" si="37"/>
        <v>S</v>
      </c>
      <c r="O464" s="5" t="s">
        <v>730</v>
      </c>
    </row>
    <row r="465" spans="1:15" ht="15" customHeight="1">
      <c r="A465" s="5" t="s">
        <v>1683</v>
      </c>
      <c r="B465" s="5" t="s">
        <v>137</v>
      </c>
      <c r="C465" s="6">
        <v>19</v>
      </c>
      <c r="D465" s="7">
        <v>38.200000000000003</v>
      </c>
      <c r="E465" s="8">
        <f t="shared" si="38"/>
        <v>19.636666666666667</v>
      </c>
      <c r="F465" s="6">
        <v>46</v>
      </c>
      <c r="G465" s="7">
        <v>34</v>
      </c>
      <c r="H465" s="8">
        <f t="shared" si="39"/>
        <v>46.56666666666667</v>
      </c>
      <c r="I465" s="22">
        <v>13</v>
      </c>
      <c r="J465" s="7">
        <v>6.8</v>
      </c>
      <c r="K465" s="22" t="s">
        <v>733</v>
      </c>
      <c r="L465" s="23">
        <f t="shared" si="35"/>
        <v>84.01633333333335</v>
      </c>
      <c r="M465" s="24">
        <f t="shared" si="36"/>
        <v>19.31162002098436</v>
      </c>
      <c r="N465" s="22" t="str">
        <f t="shared" si="37"/>
        <v>N</v>
      </c>
      <c r="O465" s="5" t="s">
        <v>734</v>
      </c>
    </row>
    <row r="466" spans="1:15" ht="15" customHeight="1">
      <c r="A466" s="5" t="s">
        <v>1684</v>
      </c>
      <c r="B466" s="5" t="s">
        <v>223</v>
      </c>
      <c r="C466" s="6">
        <v>19</v>
      </c>
      <c r="D466" s="7">
        <v>44</v>
      </c>
      <c r="E466" s="8">
        <f t="shared" si="38"/>
        <v>19.733333333333334</v>
      </c>
      <c r="F466" s="6">
        <v>-14</v>
      </c>
      <c r="G466" s="7">
        <v>9</v>
      </c>
      <c r="H466" s="8">
        <f t="shared" si="39"/>
        <v>-14.15</v>
      </c>
      <c r="I466" s="22" t="s">
        <v>533</v>
      </c>
      <c r="J466" s="7">
        <v>9.4</v>
      </c>
      <c r="K466" s="22" t="s">
        <v>789</v>
      </c>
      <c r="L466" s="23">
        <f t="shared" si="35"/>
        <v>35.26700000000001</v>
      </c>
      <c r="M466" s="24">
        <f t="shared" si="36"/>
        <v>19.408286687651028</v>
      </c>
      <c r="N466" s="22" t="str">
        <f t="shared" si="37"/>
        <v>S</v>
      </c>
      <c r="O466" s="5" t="s">
        <v>808</v>
      </c>
    </row>
    <row r="467" spans="1:15" ht="15" customHeight="1">
      <c r="A467" s="5" t="s">
        <v>1685</v>
      </c>
      <c r="B467" s="5" t="s">
        <v>137</v>
      </c>
      <c r="C467" s="6">
        <v>19</v>
      </c>
      <c r="D467" s="7">
        <v>41.3</v>
      </c>
      <c r="E467" s="8">
        <f t="shared" si="38"/>
        <v>19.688333333333333</v>
      </c>
      <c r="F467" s="6">
        <v>40</v>
      </c>
      <c r="G467" s="7">
        <v>11</v>
      </c>
      <c r="H467" s="8">
        <f t="shared" si="39"/>
        <v>40.18333333333333</v>
      </c>
      <c r="I467" s="22">
        <v>5</v>
      </c>
      <c r="J467" s="7">
        <v>7.3</v>
      </c>
      <c r="K467" s="22" t="s">
        <v>733</v>
      </c>
      <c r="L467" s="23">
        <f t="shared" si="35"/>
        <v>89.600333333333268</v>
      </c>
      <c r="M467" s="24">
        <f t="shared" si="36"/>
        <v>19.363286687651026</v>
      </c>
      <c r="N467" s="22" t="str">
        <f t="shared" si="37"/>
        <v>S</v>
      </c>
      <c r="O467" s="5" t="s">
        <v>806</v>
      </c>
    </row>
    <row r="468" spans="1:15" ht="15" customHeight="1">
      <c r="A468" s="5" t="s">
        <v>1686</v>
      </c>
      <c r="B468" s="5" t="s">
        <v>428</v>
      </c>
      <c r="C468" s="6">
        <v>19</v>
      </c>
      <c r="D468" s="7">
        <v>45</v>
      </c>
      <c r="E468" s="8">
        <f t="shared" si="38"/>
        <v>19.75</v>
      </c>
      <c r="F468" s="6">
        <v>-14</v>
      </c>
      <c r="G468" s="7">
        <v>48</v>
      </c>
      <c r="H468" s="8">
        <f t="shared" si="39"/>
        <v>-14.8</v>
      </c>
      <c r="I468" s="22" t="s">
        <v>810</v>
      </c>
      <c r="J468" s="7">
        <v>8.8000000000000007</v>
      </c>
      <c r="K468" s="22" t="s">
        <v>789</v>
      </c>
      <c r="L468" s="23">
        <f t="shared" si="35"/>
        <v>34.617000000000004</v>
      </c>
      <c r="M468" s="24">
        <f t="shared" si="36"/>
        <v>19.424953354317694</v>
      </c>
      <c r="N468" s="22" t="str">
        <f t="shared" si="37"/>
        <v>S</v>
      </c>
      <c r="O468" s="5" t="s">
        <v>839</v>
      </c>
    </row>
    <row r="469" spans="1:15" ht="15" customHeight="1">
      <c r="A469" s="5" t="s">
        <v>1687</v>
      </c>
      <c r="B469" s="5" t="s">
        <v>137</v>
      </c>
      <c r="C469" s="6">
        <v>19</v>
      </c>
      <c r="D469" s="7">
        <v>43.1</v>
      </c>
      <c r="E469" s="8">
        <f t="shared" si="38"/>
        <v>19.718333333333334</v>
      </c>
      <c r="F469" s="6">
        <v>23</v>
      </c>
      <c r="G469" s="7">
        <v>18</v>
      </c>
      <c r="H469" s="8">
        <f t="shared" si="39"/>
        <v>23.3</v>
      </c>
      <c r="I469" s="22">
        <v>12</v>
      </c>
      <c r="J469" s="7">
        <v>7.1</v>
      </c>
      <c r="K469" s="22" t="s">
        <v>728</v>
      </c>
      <c r="L469" s="23">
        <f t="shared" si="35"/>
        <v>72.716999999999999</v>
      </c>
      <c r="M469" s="24">
        <f t="shared" si="36"/>
        <v>19.393286687651027</v>
      </c>
      <c r="N469" s="22" t="str">
        <f t="shared" si="37"/>
        <v>S</v>
      </c>
      <c r="O469" s="5" t="s">
        <v>807</v>
      </c>
    </row>
    <row r="470" spans="1:15" ht="15" customHeight="1">
      <c r="A470" s="5" t="s">
        <v>1688</v>
      </c>
      <c r="B470" s="5" t="s">
        <v>223</v>
      </c>
      <c r="C470" s="6">
        <v>19</v>
      </c>
      <c r="D470" s="7">
        <v>44.8</v>
      </c>
      <c r="E470" s="8">
        <f t="shared" si="38"/>
        <v>19.746666666666666</v>
      </c>
      <c r="F470" s="6">
        <v>50</v>
      </c>
      <c r="G470" s="7">
        <v>31</v>
      </c>
      <c r="H470" s="8">
        <f t="shared" si="39"/>
        <v>50.516666666666666</v>
      </c>
      <c r="I470" s="22" t="s">
        <v>299</v>
      </c>
      <c r="J470" s="7">
        <v>8.9</v>
      </c>
      <c r="K470" s="22" t="s">
        <v>733</v>
      </c>
      <c r="L470" s="23">
        <f t="shared" si="35"/>
        <v>80.066333333333333</v>
      </c>
      <c r="M470" s="24">
        <f t="shared" si="36"/>
        <v>19.42162002098436</v>
      </c>
      <c r="N470" s="22" t="str">
        <f t="shared" si="37"/>
        <v>N</v>
      </c>
      <c r="O470" s="5" t="s">
        <v>809</v>
      </c>
    </row>
    <row r="471" spans="1:15" ht="15" customHeight="1">
      <c r="A471" s="5" t="s">
        <v>1689</v>
      </c>
      <c r="B471" s="5" t="s">
        <v>137</v>
      </c>
      <c r="C471" s="6">
        <v>19</v>
      </c>
      <c r="D471" s="7">
        <v>51</v>
      </c>
      <c r="E471" s="8">
        <f t="shared" si="38"/>
        <v>19.850000000000001</v>
      </c>
      <c r="F471" s="6">
        <v>23</v>
      </c>
      <c r="G471" s="7">
        <v>4</v>
      </c>
      <c r="H471" s="8">
        <f t="shared" si="39"/>
        <v>23.066666666666666</v>
      </c>
      <c r="I471" s="22">
        <v>12</v>
      </c>
      <c r="J471" s="7">
        <v>7.9</v>
      </c>
      <c r="K471" s="22" t="s">
        <v>728</v>
      </c>
      <c r="L471" s="23">
        <f t="shared" si="35"/>
        <v>72.483666666666679</v>
      </c>
      <c r="M471" s="24">
        <f t="shared" si="36"/>
        <v>19.524953354317695</v>
      </c>
      <c r="N471" s="22" t="str">
        <f t="shared" si="37"/>
        <v>S</v>
      </c>
      <c r="O471" s="5" t="s">
        <v>919</v>
      </c>
    </row>
    <row r="472" spans="1:15" ht="15" customHeight="1">
      <c r="A472" s="5" t="s">
        <v>1690</v>
      </c>
      <c r="B472" s="5" t="s">
        <v>259</v>
      </c>
      <c r="C472" s="6">
        <v>20</v>
      </c>
      <c r="D472" s="7">
        <v>1.8</v>
      </c>
      <c r="E472" s="8">
        <f t="shared" si="38"/>
        <v>20.03</v>
      </c>
      <c r="F472" s="6">
        <v>33</v>
      </c>
      <c r="G472" s="7">
        <v>32</v>
      </c>
      <c r="H472" s="8">
        <f t="shared" si="39"/>
        <v>33.533333333333331</v>
      </c>
      <c r="I472" s="22">
        <v>1</v>
      </c>
      <c r="K472" s="22" t="s">
        <v>733</v>
      </c>
      <c r="L472" s="23">
        <f t="shared" si="35"/>
        <v>82.95033333333339</v>
      </c>
      <c r="M472" s="24">
        <f t="shared" si="36"/>
        <v>19.704953354317695</v>
      </c>
      <c r="N472" s="22" t="str">
        <f t="shared" si="37"/>
        <v>S</v>
      </c>
      <c r="O472" s="5" t="s">
        <v>924</v>
      </c>
    </row>
    <row r="473" spans="1:15" ht="15" customHeight="1">
      <c r="A473" s="5" t="s">
        <v>1691</v>
      </c>
      <c r="B473" s="5" t="s">
        <v>137</v>
      </c>
      <c r="C473" s="6">
        <v>20</v>
      </c>
      <c r="D473" s="7">
        <v>3.7</v>
      </c>
      <c r="E473" s="8">
        <f t="shared" si="38"/>
        <v>20.061666666666667</v>
      </c>
      <c r="F473" s="6">
        <v>44</v>
      </c>
      <c r="G473" s="7">
        <v>0</v>
      </c>
      <c r="H473" s="8">
        <f t="shared" si="39"/>
        <v>44</v>
      </c>
      <c r="I473" s="22">
        <v>7</v>
      </c>
      <c r="J473" s="7">
        <v>7.6</v>
      </c>
      <c r="K473" s="22" t="s">
        <v>733</v>
      </c>
      <c r="L473" s="23">
        <f t="shared" si="35"/>
        <v>86.583000000000069</v>
      </c>
      <c r="M473" s="24">
        <f t="shared" si="36"/>
        <v>19.736620020984361</v>
      </c>
      <c r="N473" s="22" t="str">
        <f t="shared" si="37"/>
        <v>N</v>
      </c>
      <c r="O473" s="5" t="s">
        <v>994</v>
      </c>
    </row>
    <row r="474" spans="1:15" ht="15" customHeight="1">
      <c r="A474" s="5" t="s">
        <v>1692</v>
      </c>
      <c r="B474" s="5" t="s">
        <v>137</v>
      </c>
      <c r="C474" s="6">
        <v>20</v>
      </c>
      <c r="D474" s="7">
        <v>5.9</v>
      </c>
      <c r="E474" s="8">
        <f t="shared" si="38"/>
        <v>20.098333333333333</v>
      </c>
      <c r="F474" s="6">
        <v>35</v>
      </c>
      <c r="G474" s="7">
        <v>47</v>
      </c>
      <c r="H474" s="8">
        <f t="shared" si="39"/>
        <v>35.783333333333331</v>
      </c>
      <c r="I474" s="22">
        <v>20</v>
      </c>
      <c r="J474" s="7">
        <v>5.2</v>
      </c>
      <c r="K474" s="22" t="s">
        <v>733</v>
      </c>
      <c r="L474" s="23">
        <f t="shared" si="35"/>
        <v>85.200333333333361</v>
      </c>
      <c r="M474" s="24">
        <f t="shared" si="36"/>
        <v>19.773286687651026</v>
      </c>
      <c r="N474" s="22" t="str">
        <f t="shared" si="37"/>
        <v>S</v>
      </c>
      <c r="O474" s="5" t="s">
        <v>904</v>
      </c>
    </row>
    <row r="475" spans="1:15" ht="15" customHeight="1">
      <c r="A475" s="5" t="s">
        <v>1693</v>
      </c>
      <c r="B475" s="5" t="s">
        <v>137</v>
      </c>
      <c r="C475" s="6">
        <v>20</v>
      </c>
      <c r="D475" s="7">
        <v>12</v>
      </c>
      <c r="E475" s="8">
        <f t="shared" si="38"/>
        <v>20.2</v>
      </c>
      <c r="F475" s="6">
        <v>26</v>
      </c>
      <c r="G475" s="7">
        <v>29</v>
      </c>
      <c r="H475" s="8">
        <f t="shared" si="39"/>
        <v>26.483333333333334</v>
      </c>
      <c r="I475" s="22">
        <v>7</v>
      </c>
      <c r="K475" s="22" t="s">
        <v>728</v>
      </c>
      <c r="L475" s="23">
        <f t="shared" si="35"/>
        <v>75.90033333333335</v>
      </c>
      <c r="M475" s="24">
        <f t="shared" si="36"/>
        <v>19.874953354317693</v>
      </c>
      <c r="N475" s="22" t="str">
        <f t="shared" si="37"/>
        <v>S</v>
      </c>
      <c r="O475" s="5" t="s">
        <v>832</v>
      </c>
    </row>
    <row r="476" spans="1:15" ht="15" customHeight="1">
      <c r="A476" s="5" t="s">
        <v>1694</v>
      </c>
      <c r="B476" s="5" t="s">
        <v>259</v>
      </c>
      <c r="C476" s="6">
        <v>20</v>
      </c>
      <c r="D476" s="7">
        <v>12</v>
      </c>
      <c r="E476" s="8">
        <f t="shared" si="38"/>
        <v>20.2</v>
      </c>
      <c r="F476" s="6">
        <v>38</v>
      </c>
      <c r="G476" s="7">
        <v>21</v>
      </c>
      <c r="H476" s="8">
        <f t="shared" si="39"/>
        <v>38.35</v>
      </c>
      <c r="I476" s="22" t="s">
        <v>833</v>
      </c>
      <c r="K476" s="22" t="s">
        <v>733</v>
      </c>
      <c r="L476" s="23">
        <f t="shared" si="35"/>
        <v>87.76700000000001</v>
      </c>
      <c r="M476" s="24">
        <f t="shared" si="36"/>
        <v>19.874953354317693</v>
      </c>
      <c r="N476" s="22" t="str">
        <f t="shared" si="37"/>
        <v>S</v>
      </c>
      <c r="O476" s="5" t="s">
        <v>834</v>
      </c>
    </row>
    <row r="477" spans="1:15" ht="15" customHeight="1">
      <c r="A477" s="5" t="s">
        <v>1695</v>
      </c>
      <c r="B477" s="5" t="s">
        <v>223</v>
      </c>
      <c r="C477" s="6">
        <v>20</v>
      </c>
      <c r="D477" s="7">
        <v>15.2</v>
      </c>
      <c r="E477" s="8">
        <f t="shared" si="38"/>
        <v>20.253333333333334</v>
      </c>
      <c r="F477" s="6">
        <v>12</v>
      </c>
      <c r="G477" s="7">
        <v>42</v>
      </c>
      <c r="H477" s="8">
        <f t="shared" si="39"/>
        <v>12.7</v>
      </c>
      <c r="I477" s="22" t="s">
        <v>835</v>
      </c>
      <c r="J477" s="7">
        <v>10.4</v>
      </c>
      <c r="K477" s="22" t="s">
        <v>836</v>
      </c>
      <c r="L477" s="23">
        <f t="shared" si="35"/>
        <v>62.116999999999997</v>
      </c>
      <c r="M477" s="24">
        <f t="shared" si="36"/>
        <v>19.928286687651028</v>
      </c>
      <c r="N477" s="22" t="str">
        <f t="shared" si="37"/>
        <v>S</v>
      </c>
      <c r="O477" s="5" t="s">
        <v>917</v>
      </c>
    </row>
    <row r="478" spans="1:15" ht="15" customHeight="1">
      <c r="A478" s="5" t="s">
        <v>1696</v>
      </c>
      <c r="B478" s="5" t="s">
        <v>223</v>
      </c>
      <c r="C478" s="6">
        <v>20</v>
      </c>
      <c r="D478" s="7">
        <v>22.4</v>
      </c>
      <c r="E478" s="8">
        <f t="shared" si="38"/>
        <v>20.373333333333335</v>
      </c>
      <c r="F478" s="6">
        <v>20</v>
      </c>
      <c r="G478" s="7">
        <v>7</v>
      </c>
      <c r="H478" s="8">
        <f t="shared" si="39"/>
        <v>20.116666666666667</v>
      </c>
      <c r="I478" s="22" t="s">
        <v>1019</v>
      </c>
      <c r="J478" s="7">
        <v>10.9</v>
      </c>
      <c r="K478" s="22" t="s">
        <v>836</v>
      </c>
      <c r="L478" s="23">
        <f t="shared" si="35"/>
        <v>69.533666666666676</v>
      </c>
      <c r="M478" s="24">
        <f t="shared" si="36"/>
        <v>20.048286687651029</v>
      </c>
      <c r="N478" s="22" t="str">
        <f t="shared" si="37"/>
        <v>S</v>
      </c>
      <c r="O478" s="5" t="s">
        <v>1020</v>
      </c>
    </row>
    <row r="479" spans="1:15" ht="15" customHeight="1">
      <c r="A479" s="5" t="s">
        <v>1697</v>
      </c>
      <c r="B479" s="5" t="s">
        <v>313</v>
      </c>
      <c r="C479" s="6">
        <v>20</v>
      </c>
      <c r="D479" s="7">
        <v>25.1</v>
      </c>
      <c r="E479" s="8">
        <f t="shared" si="38"/>
        <v>20.418333333333333</v>
      </c>
      <c r="F479" s="6">
        <v>-24</v>
      </c>
      <c r="G479" s="7">
        <v>48</v>
      </c>
      <c r="H479" s="8">
        <f t="shared" si="39"/>
        <v>-24.8</v>
      </c>
      <c r="I479" s="22" t="s">
        <v>1023</v>
      </c>
      <c r="J479" s="7">
        <v>11.2</v>
      </c>
      <c r="K479" s="22" t="s">
        <v>1024</v>
      </c>
      <c r="L479" s="23">
        <f t="shared" si="35"/>
        <v>24.617000000000008</v>
      </c>
      <c r="M479" s="24">
        <f t="shared" si="36"/>
        <v>20.093286687651027</v>
      </c>
      <c r="N479" s="22" t="str">
        <f t="shared" si="37"/>
        <v>S</v>
      </c>
      <c r="O479" s="5" t="s">
        <v>1025</v>
      </c>
    </row>
    <row r="480" spans="1:15" ht="15" customHeight="1">
      <c r="A480" s="5" t="s">
        <v>1698</v>
      </c>
      <c r="B480" s="5" t="s">
        <v>137</v>
      </c>
      <c r="C480" s="6">
        <v>20</v>
      </c>
      <c r="D480" s="7">
        <v>23.1</v>
      </c>
      <c r="E480" s="8">
        <f t="shared" si="38"/>
        <v>20.385000000000002</v>
      </c>
      <c r="F480" s="6">
        <v>40</v>
      </c>
      <c r="G480" s="7">
        <v>47</v>
      </c>
      <c r="H480" s="8">
        <f t="shared" si="39"/>
        <v>40.783333333333331</v>
      </c>
      <c r="I480" s="22">
        <v>8</v>
      </c>
      <c r="J480" s="7">
        <v>7.4</v>
      </c>
      <c r="K480" s="22" t="s">
        <v>733</v>
      </c>
      <c r="L480" s="23">
        <f t="shared" si="35"/>
        <v>89.799666666665502</v>
      </c>
      <c r="M480" s="24">
        <f t="shared" si="36"/>
        <v>20.059953354317695</v>
      </c>
      <c r="N480" s="22" t="str">
        <f t="shared" si="37"/>
        <v>N</v>
      </c>
      <c r="O480" s="5" t="s">
        <v>1021</v>
      </c>
    </row>
    <row r="481" spans="1:15" ht="15" customHeight="1">
      <c r="A481" s="5" t="s">
        <v>1699</v>
      </c>
      <c r="B481" s="5" t="s">
        <v>193</v>
      </c>
      <c r="C481" s="6">
        <v>20</v>
      </c>
      <c r="D481" s="7">
        <v>34.200000000000003</v>
      </c>
      <c r="E481" s="8">
        <f t="shared" si="38"/>
        <v>20.57</v>
      </c>
      <c r="F481" s="6">
        <v>7</v>
      </c>
      <c r="G481" s="7">
        <v>24</v>
      </c>
      <c r="H481" s="8">
        <f t="shared" si="39"/>
        <v>7.4</v>
      </c>
      <c r="I481" s="22">
        <v>7</v>
      </c>
      <c r="J481" s="7">
        <v>8.9</v>
      </c>
      <c r="K481" s="22" t="s">
        <v>836</v>
      </c>
      <c r="L481" s="23">
        <f t="shared" si="35"/>
        <v>56.817000000000007</v>
      </c>
      <c r="M481" s="24">
        <f t="shared" si="36"/>
        <v>20.244953354317694</v>
      </c>
      <c r="N481" s="22" t="str">
        <f t="shared" si="37"/>
        <v>S</v>
      </c>
      <c r="O481" s="5" t="s">
        <v>927</v>
      </c>
    </row>
    <row r="482" spans="1:15" ht="15" customHeight="1">
      <c r="A482" s="5" t="s">
        <v>1700</v>
      </c>
      <c r="B482" s="5" t="s">
        <v>137</v>
      </c>
      <c r="C482" s="6">
        <v>20</v>
      </c>
      <c r="D482" s="7">
        <v>31.4</v>
      </c>
      <c r="E482" s="8">
        <f t="shared" si="38"/>
        <v>20.523333333333333</v>
      </c>
      <c r="F482" s="6">
        <v>60</v>
      </c>
      <c r="G482" s="7">
        <v>38</v>
      </c>
      <c r="H482" s="8">
        <f t="shared" si="39"/>
        <v>60.633333333333333</v>
      </c>
      <c r="I482" s="22">
        <v>8</v>
      </c>
      <c r="J482" s="7">
        <v>7.8</v>
      </c>
      <c r="K482" s="22" t="s">
        <v>225</v>
      </c>
      <c r="L482" s="23">
        <f t="shared" si="35"/>
        <v>69.949666666666687</v>
      </c>
      <c r="M482" s="24">
        <f t="shared" si="36"/>
        <v>20.198286687651027</v>
      </c>
      <c r="N482" s="22" t="str">
        <f t="shared" si="37"/>
        <v>N</v>
      </c>
      <c r="O482" s="5" t="s">
        <v>926</v>
      </c>
    </row>
    <row r="483" spans="1:15" ht="15" customHeight="1">
      <c r="A483" s="5" t="s">
        <v>1701</v>
      </c>
      <c r="B483" s="5" t="s">
        <v>137</v>
      </c>
      <c r="C483" s="6">
        <v>20</v>
      </c>
      <c r="D483" s="7">
        <v>34.6</v>
      </c>
      <c r="E483" s="8">
        <f t="shared" si="38"/>
        <v>20.576666666666668</v>
      </c>
      <c r="F483" s="6">
        <v>28</v>
      </c>
      <c r="G483" s="7">
        <v>18</v>
      </c>
      <c r="H483" s="8">
        <f t="shared" si="39"/>
        <v>28.3</v>
      </c>
      <c r="I483" s="22">
        <v>31</v>
      </c>
      <c r="J483" s="7">
        <v>6.3</v>
      </c>
      <c r="K483" s="22" t="s">
        <v>728</v>
      </c>
      <c r="L483" s="23">
        <f t="shared" si="35"/>
        <v>77.717000000000013</v>
      </c>
      <c r="M483" s="24">
        <f t="shared" si="36"/>
        <v>20.251620020984362</v>
      </c>
      <c r="N483" s="22" t="str">
        <f t="shared" si="37"/>
        <v>S</v>
      </c>
      <c r="O483" s="5" t="s">
        <v>928</v>
      </c>
    </row>
    <row r="484" spans="1:15" ht="15" customHeight="1">
      <c r="A484" s="5" t="s">
        <v>1702</v>
      </c>
      <c r="B484" s="5" t="s">
        <v>28</v>
      </c>
      <c r="C484" s="6">
        <v>20</v>
      </c>
      <c r="D484" s="7">
        <v>34.9</v>
      </c>
      <c r="E484" s="8">
        <f t="shared" si="38"/>
        <v>20.581666666666667</v>
      </c>
      <c r="F484" s="6">
        <v>60</v>
      </c>
      <c r="G484" s="7">
        <v>9</v>
      </c>
      <c r="H484" s="8">
        <f t="shared" si="39"/>
        <v>60.15</v>
      </c>
      <c r="I484" s="22" t="s">
        <v>929</v>
      </c>
      <c r="J484" s="7">
        <v>8.8000000000000007</v>
      </c>
      <c r="K484" s="22" t="s">
        <v>225</v>
      </c>
      <c r="L484" s="23">
        <f t="shared" si="35"/>
        <v>70.433000000000007</v>
      </c>
      <c r="M484" s="24">
        <f t="shared" si="36"/>
        <v>20.256620020984361</v>
      </c>
      <c r="N484" s="22" t="str">
        <f t="shared" si="37"/>
        <v>N</v>
      </c>
      <c r="O484" s="5" t="s">
        <v>930</v>
      </c>
    </row>
    <row r="485" spans="1:15" ht="15" customHeight="1">
      <c r="A485" s="5" t="s">
        <v>1703</v>
      </c>
      <c r="B485" s="5" t="s">
        <v>41</v>
      </c>
      <c r="C485" s="6">
        <v>20</v>
      </c>
      <c r="D485" s="7">
        <v>45.7</v>
      </c>
      <c r="E485" s="8">
        <f t="shared" si="38"/>
        <v>20.761666666666667</v>
      </c>
      <c r="F485" s="6">
        <v>30</v>
      </c>
      <c r="G485" s="7">
        <v>43</v>
      </c>
      <c r="H485" s="8">
        <f t="shared" si="39"/>
        <v>30.716666666666665</v>
      </c>
      <c r="I485" s="22" t="s">
        <v>931</v>
      </c>
      <c r="K485" s="22" t="s">
        <v>733</v>
      </c>
      <c r="L485" s="23">
        <f t="shared" si="35"/>
        <v>80.133666666666642</v>
      </c>
      <c r="M485" s="24">
        <f t="shared" si="36"/>
        <v>20.43662002098436</v>
      </c>
      <c r="N485" s="22" t="str">
        <f t="shared" si="37"/>
        <v>S</v>
      </c>
      <c r="O485" s="5" t="s">
        <v>803</v>
      </c>
    </row>
    <row r="486" spans="1:15" ht="15" customHeight="1">
      <c r="A486" s="5" t="s">
        <v>1704</v>
      </c>
      <c r="B486" s="5" t="s">
        <v>41</v>
      </c>
      <c r="C486" s="6">
        <v>20</v>
      </c>
      <c r="D486" s="7">
        <v>56.4</v>
      </c>
      <c r="E486" s="8">
        <f t="shared" si="38"/>
        <v>20.94</v>
      </c>
      <c r="F486" s="6">
        <v>31</v>
      </c>
      <c r="G486" s="7">
        <v>43</v>
      </c>
      <c r="H486" s="8">
        <f t="shared" si="39"/>
        <v>31.716666666666665</v>
      </c>
      <c r="I486" s="22" t="s">
        <v>881</v>
      </c>
      <c r="K486" s="22" t="s">
        <v>733</v>
      </c>
      <c r="L486" s="23">
        <f t="shared" si="35"/>
        <v>81.133666666666642</v>
      </c>
      <c r="M486" s="24">
        <f t="shared" si="36"/>
        <v>20.614953354317695</v>
      </c>
      <c r="N486" s="22" t="str">
        <f t="shared" si="37"/>
        <v>S</v>
      </c>
      <c r="O486" s="5" t="s">
        <v>882</v>
      </c>
    </row>
    <row r="487" spans="1:15" ht="15" customHeight="1">
      <c r="A487" s="5" t="s">
        <v>1705</v>
      </c>
      <c r="B487" s="5" t="s">
        <v>259</v>
      </c>
      <c r="C487" s="6">
        <v>20</v>
      </c>
      <c r="D487" s="7">
        <v>58.8</v>
      </c>
      <c r="E487" s="8">
        <f t="shared" si="38"/>
        <v>20.98</v>
      </c>
      <c r="F487" s="6">
        <v>44</v>
      </c>
      <c r="G487" s="7">
        <v>20</v>
      </c>
      <c r="H487" s="8">
        <f t="shared" si="39"/>
        <v>44.333333333333336</v>
      </c>
      <c r="I487" s="22" t="s">
        <v>883</v>
      </c>
      <c r="K487" s="22" t="s">
        <v>733</v>
      </c>
      <c r="L487" s="23">
        <f t="shared" si="35"/>
        <v>86.249666666666741</v>
      </c>
      <c r="M487" s="24">
        <f t="shared" si="36"/>
        <v>20.654953354317694</v>
      </c>
      <c r="N487" s="22" t="str">
        <f t="shared" si="37"/>
        <v>N</v>
      </c>
      <c r="O487" s="5" t="s">
        <v>884</v>
      </c>
    </row>
    <row r="488" spans="1:15" ht="15" customHeight="1">
      <c r="A488" s="5" t="s">
        <v>1706</v>
      </c>
      <c r="B488" s="5" t="s">
        <v>223</v>
      </c>
      <c r="C488" s="6">
        <v>21</v>
      </c>
      <c r="D488" s="7">
        <v>0.6</v>
      </c>
      <c r="E488" s="8">
        <f t="shared" si="38"/>
        <v>21.01</v>
      </c>
      <c r="F488" s="6">
        <v>54</v>
      </c>
      <c r="G488" s="7">
        <v>33</v>
      </c>
      <c r="H488" s="8">
        <f t="shared" si="39"/>
        <v>54.55</v>
      </c>
      <c r="I488" s="22" t="s">
        <v>889</v>
      </c>
      <c r="J488" s="7">
        <v>11</v>
      </c>
      <c r="K488" s="22" t="s">
        <v>733</v>
      </c>
      <c r="L488" s="23">
        <f t="shared" si="35"/>
        <v>76.03300000000003</v>
      </c>
      <c r="M488" s="24">
        <f t="shared" si="36"/>
        <v>20.684953354317695</v>
      </c>
      <c r="N488" s="22" t="str">
        <f t="shared" si="37"/>
        <v>N</v>
      </c>
      <c r="O488" s="5" t="s">
        <v>812</v>
      </c>
    </row>
    <row r="489" spans="1:15" ht="15" customHeight="1">
      <c r="A489" s="5" t="s">
        <v>1707</v>
      </c>
      <c r="B489" s="5" t="s">
        <v>223</v>
      </c>
      <c r="C489" s="6">
        <v>21</v>
      </c>
      <c r="D489" s="7">
        <v>4.2</v>
      </c>
      <c r="E489" s="8">
        <f t="shared" si="38"/>
        <v>21.07</v>
      </c>
      <c r="F489" s="6">
        <v>-11</v>
      </c>
      <c r="G489" s="7">
        <v>22</v>
      </c>
      <c r="H489" s="8">
        <f t="shared" si="39"/>
        <v>-11.366666666666667</v>
      </c>
      <c r="I489" s="22" t="s">
        <v>749</v>
      </c>
      <c r="J489" s="7">
        <v>7.8</v>
      </c>
      <c r="K489" s="22" t="s">
        <v>804</v>
      </c>
      <c r="L489" s="23">
        <f t="shared" si="35"/>
        <v>38.050333333333334</v>
      </c>
      <c r="M489" s="24">
        <f t="shared" si="36"/>
        <v>20.744953354317694</v>
      </c>
      <c r="N489" s="22" t="str">
        <f t="shared" si="37"/>
        <v>S</v>
      </c>
      <c r="O489" s="5" t="s">
        <v>750</v>
      </c>
    </row>
    <row r="490" spans="1:15" ht="15" customHeight="1">
      <c r="A490" s="5" t="s">
        <v>1708</v>
      </c>
      <c r="B490" s="5" t="s">
        <v>211</v>
      </c>
      <c r="C490" s="6">
        <v>21</v>
      </c>
      <c r="D490" s="7">
        <v>0.5</v>
      </c>
      <c r="E490" s="8">
        <f t="shared" si="38"/>
        <v>21.008333333333333</v>
      </c>
      <c r="F490" s="6">
        <v>68</v>
      </c>
      <c r="G490" s="7">
        <v>10</v>
      </c>
      <c r="H490" s="8">
        <f t="shared" si="39"/>
        <v>68.166666666666671</v>
      </c>
      <c r="I490" s="22" t="s">
        <v>887</v>
      </c>
      <c r="K490" s="22" t="s">
        <v>225</v>
      </c>
      <c r="L490" s="23">
        <f t="shared" si="35"/>
        <v>62.416333333333341</v>
      </c>
      <c r="M490" s="24">
        <f t="shared" si="36"/>
        <v>20.683286687651027</v>
      </c>
      <c r="N490" s="22" t="str">
        <f t="shared" si="37"/>
        <v>N</v>
      </c>
      <c r="O490" s="5" t="s">
        <v>888</v>
      </c>
    </row>
    <row r="491" spans="1:15" ht="15" customHeight="1">
      <c r="A491" s="5" t="s">
        <v>1709</v>
      </c>
      <c r="B491" s="5" t="s">
        <v>223</v>
      </c>
      <c r="C491" s="6">
        <v>21</v>
      </c>
      <c r="D491" s="7">
        <v>6.3</v>
      </c>
      <c r="E491" s="8">
        <f t="shared" si="38"/>
        <v>21.105</v>
      </c>
      <c r="F491" s="6">
        <v>47</v>
      </c>
      <c r="G491" s="7">
        <v>51</v>
      </c>
      <c r="H491" s="8">
        <f t="shared" si="39"/>
        <v>47.85</v>
      </c>
      <c r="I491" s="22" t="s">
        <v>533</v>
      </c>
      <c r="J491" s="7">
        <v>10.9</v>
      </c>
      <c r="K491" s="22" t="s">
        <v>733</v>
      </c>
      <c r="L491" s="23">
        <f t="shared" si="35"/>
        <v>82.73299999999999</v>
      </c>
      <c r="M491" s="24">
        <f t="shared" si="36"/>
        <v>20.779953354317694</v>
      </c>
      <c r="N491" s="22" t="str">
        <f t="shared" si="37"/>
        <v>N</v>
      </c>
      <c r="O491" s="5" t="s">
        <v>751</v>
      </c>
    </row>
    <row r="492" spans="1:15" ht="15" customHeight="1">
      <c r="A492" s="5" t="s">
        <v>1710</v>
      </c>
      <c r="B492" s="5" t="s">
        <v>223</v>
      </c>
      <c r="C492" s="6">
        <v>21</v>
      </c>
      <c r="D492" s="7">
        <v>7.1</v>
      </c>
      <c r="E492" s="8">
        <f t="shared" si="38"/>
        <v>21.118333333333332</v>
      </c>
      <c r="F492" s="6">
        <v>42</v>
      </c>
      <c r="G492" s="7">
        <v>14</v>
      </c>
      <c r="H492" s="8">
        <f t="shared" si="39"/>
        <v>42.233333333333334</v>
      </c>
      <c r="I492" s="22" t="s">
        <v>435</v>
      </c>
      <c r="J492" s="7">
        <v>8.5</v>
      </c>
      <c r="K492" s="22" t="s">
        <v>733</v>
      </c>
      <c r="L492" s="23">
        <f t="shared" si="35"/>
        <v>88.349666666666636</v>
      </c>
      <c r="M492" s="24">
        <f t="shared" si="36"/>
        <v>20.793286687651026</v>
      </c>
      <c r="N492" s="22" t="str">
        <f t="shared" si="37"/>
        <v>N</v>
      </c>
      <c r="O492" s="5" t="s">
        <v>752</v>
      </c>
    </row>
    <row r="493" spans="1:15" ht="15" customHeight="1">
      <c r="A493" s="5" t="s">
        <v>1711</v>
      </c>
      <c r="B493" s="5" t="s">
        <v>137</v>
      </c>
      <c r="C493" s="6">
        <v>21</v>
      </c>
      <c r="D493" s="7">
        <v>11.2</v>
      </c>
      <c r="E493" s="8">
        <f t="shared" si="38"/>
        <v>21.186666666666667</v>
      </c>
      <c r="F493" s="6">
        <v>45</v>
      </c>
      <c r="G493" s="7">
        <v>39</v>
      </c>
      <c r="H493" s="8">
        <f t="shared" si="39"/>
        <v>45.65</v>
      </c>
      <c r="I493" s="22">
        <v>25</v>
      </c>
      <c r="J493" s="7">
        <v>7.6</v>
      </c>
      <c r="K493" s="22" t="s">
        <v>733</v>
      </c>
      <c r="L493" s="23">
        <f t="shared" si="35"/>
        <v>84.93300000000005</v>
      </c>
      <c r="M493" s="24">
        <f t="shared" si="36"/>
        <v>20.861620020984361</v>
      </c>
      <c r="N493" s="22" t="str">
        <f t="shared" si="37"/>
        <v>N</v>
      </c>
      <c r="O493" s="5" t="s">
        <v>753</v>
      </c>
    </row>
    <row r="494" spans="1:15" ht="15" customHeight="1">
      <c r="A494" s="5" t="s">
        <v>1712</v>
      </c>
      <c r="B494" s="5" t="s">
        <v>137</v>
      </c>
      <c r="C494" s="6">
        <v>21</v>
      </c>
      <c r="D494" s="7">
        <v>24.4</v>
      </c>
      <c r="E494" s="8">
        <f t="shared" si="38"/>
        <v>21.406666666666666</v>
      </c>
      <c r="F494" s="6">
        <v>36</v>
      </c>
      <c r="G494" s="7">
        <v>30</v>
      </c>
      <c r="H494" s="8">
        <f t="shared" si="39"/>
        <v>36.5</v>
      </c>
      <c r="I494" s="22">
        <v>8</v>
      </c>
      <c r="J494" s="7">
        <v>7</v>
      </c>
      <c r="K494" s="22" t="s">
        <v>733</v>
      </c>
      <c r="L494" s="23">
        <f t="shared" si="35"/>
        <v>85.917000000000002</v>
      </c>
      <c r="M494" s="24">
        <f t="shared" si="36"/>
        <v>21.08162002098436</v>
      </c>
      <c r="N494" s="22" t="str">
        <f t="shared" si="37"/>
        <v>S</v>
      </c>
      <c r="O494" s="5" t="s">
        <v>821</v>
      </c>
    </row>
    <row r="495" spans="1:15" ht="15" customHeight="1">
      <c r="A495" s="5" t="s">
        <v>1713</v>
      </c>
      <c r="B495" s="5" t="s">
        <v>56</v>
      </c>
      <c r="C495" s="6">
        <v>21</v>
      </c>
      <c r="D495" s="7">
        <v>36.5</v>
      </c>
      <c r="E495" s="8">
        <f t="shared" si="38"/>
        <v>21.608333333333334</v>
      </c>
      <c r="F495" s="6">
        <v>-54</v>
      </c>
      <c r="G495" s="7">
        <v>33</v>
      </c>
      <c r="H495" s="8">
        <f t="shared" si="39"/>
        <v>-54.55</v>
      </c>
      <c r="I495" s="22" t="s">
        <v>544</v>
      </c>
      <c r="J495" s="7">
        <v>10.7</v>
      </c>
      <c r="K495" s="22" t="s">
        <v>851</v>
      </c>
      <c r="L495" s="23">
        <f t="shared" si="35"/>
        <v>-5.1329999999999902</v>
      </c>
      <c r="M495" s="24">
        <f t="shared" si="36"/>
        <v>21.283286687651028</v>
      </c>
      <c r="N495" s="22" t="str">
        <f t="shared" si="37"/>
        <v>S</v>
      </c>
      <c r="O495" s="5" t="s">
        <v>408</v>
      </c>
    </row>
    <row r="496" spans="1:15" ht="15" customHeight="1">
      <c r="A496" s="5" t="s">
        <v>1714</v>
      </c>
      <c r="B496" s="5" t="s">
        <v>100</v>
      </c>
      <c r="C496" s="6">
        <v>21</v>
      </c>
      <c r="D496" s="7">
        <v>43</v>
      </c>
      <c r="E496" s="8">
        <f t="shared" si="38"/>
        <v>21.716666666666665</v>
      </c>
      <c r="F496" s="6">
        <v>66</v>
      </c>
      <c r="G496" s="7">
        <v>6</v>
      </c>
      <c r="H496" s="8">
        <f t="shared" si="39"/>
        <v>66.099999999999994</v>
      </c>
      <c r="I496" s="22" t="s">
        <v>368</v>
      </c>
      <c r="K496" s="22" t="s">
        <v>225</v>
      </c>
      <c r="L496" s="23">
        <f t="shared" si="35"/>
        <v>64.483000000000018</v>
      </c>
      <c r="M496" s="24">
        <f t="shared" si="36"/>
        <v>21.391620020984359</v>
      </c>
      <c r="N496" s="22" t="str">
        <f t="shared" si="37"/>
        <v>N</v>
      </c>
      <c r="O496" s="5" t="s">
        <v>1047</v>
      </c>
    </row>
    <row r="497" spans="1:15" ht="15" customHeight="1">
      <c r="A497" s="5" t="s">
        <v>1715</v>
      </c>
      <c r="B497" s="5" t="s">
        <v>137</v>
      </c>
      <c r="C497" s="6">
        <v>21</v>
      </c>
      <c r="D497" s="7">
        <v>53.7</v>
      </c>
      <c r="E497" s="8">
        <f t="shared" si="38"/>
        <v>21.895</v>
      </c>
      <c r="F497" s="6">
        <v>62</v>
      </c>
      <c r="G497" s="7">
        <v>36</v>
      </c>
      <c r="H497" s="8">
        <f t="shared" si="39"/>
        <v>62.6</v>
      </c>
      <c r="I497" s="22">
        <v>7</v>
      </c>
      <c r="J497" s="7">
        <v>6.1</v>
      </c>
      <c r="K497" s="22" t="s">
        <v>225</v>
      </c>
      <c r="L497" s="23">
        <f t="shared" si="35"/>
        <v>67.983000000000018</v>
      </c>
      <c r="M497" s="24">
        <f t="shared" si="36"/>
        <v>21.569953354317693</v>
      </c>
      <c r="N497" s="22" t="str">
        <f t="shared" si="37"/>
        <v>N</v>
      </c>
      <c r="O497" s="5" t="s">
        <v>892</v>
      </c>
    </row>
    <row r="498" spans="1:15" ht="15" customHeight="1">
      <c r="A498" s="5" t="s">
        <v>1716</v>
      </c>
      <c r="B498" s="5" t="s">
        <v>56</v>
      </c>
      <c r="C498" s="6">
        <v>22</v>
      </c>
      <c r="D498" s="7">
        <v>2.6</v>
      </c>
      <c r="E498" s="8">
        <f t="shared" si="38"/>
        <v>22.043333333333333</v>
      </c>
      <c r="F498" s="6">
        <v>-20</v>
      </c>
      <c r="G498" s="7">
        <v>49</v>
      </c>
      <c r="H498" s="8">
        <f t="shared" si="39"/>
        <v>-20.816666666666666</v>
      </c>
      <c r="I498" s="22" t="s">
        <v>813</v>
      </c>
      <c r="J498" s="7">
        <v>10.8</v>
      </c>
      <c r="K498" s="22" t="s">
        <v>804</v>
      </c>
      <c r="L498" s="23">
        <f t="shared" si="35"/>
        <v>28.600333333333339</v>
      </c>
      <c r="M498" s="24">
        <f t="shared" si="36"/>
        <v>21.718286687651027</v>
      </c>
      <c r="N498" s="22" t="str">
        <f t="shared" si="37"/>
        <v>S</v>
      </c>
      <c r="O498" s="5" t="s">
        <v>814</v>
      </c>
    </row>
    <row r="499" spans="1:15" ht="15" customHeight="1">
      <c r="A499" s="5" t="s">
        <v>1717</v>
      </c>
      <c r="B499" s="5" t="s">
        <v>137</v>
      </c>
      <c r="C499" s="6">
        <v>22</v>
      </c>
      <c r="D499" s="7">
        <v>5.2</v>
      </c>
      <c r="E499" s="8">
        <f t="shared" si="38"/>
        <v>22.086666666666666</v>
      </c>
      <c r="F499" s="6">
        <v>46</v>
      </c>
      <c r="G499" s="7">
        <v>30</v>
      </c>
      <c r="H499" s="8">
        <f t="shared" si="39"/>
        <v>46.5</v>
      </c>
      <c r="I499" s="22">
        <v>25</v>
      </c>
      <c r="J499" s="7">
        <v>6.7</v>
      </c>
      <c r="K499" s="22" t="s">
        <v>815</v>
      </c>
      <c r="L499" s="23">
        <f t="shared" si="35"/>
        <v>84.08299999999997</v>
      </c>
      <c r="M499" s="24">
        <f t="shared" si="36"/>
        <v>21.76162002098436</v>
      </c>
      <c r="N499" s="22" t="str">
        <f t="shared" si="37"/>
        <v>N</v>
      </c>
      <c r="O499" s="5" t="s">
        <v>816</v>
      </c>
    </row>
    <row r="500" spans="1:15" ht="15" customHeight="1">
      <c r="A500" s="5" t="s">
        <v>1718</v>
      </c>
      <c r="B500" s="5" t="s">
        <v>219</v>
      </c>
      <c r="C500" s="6">
        <v>22</v>
      </c>
      <c r="D500" s="7">
        <v>7.9</v>
      </c>
      <c r="E500" s="8">
        <f t="shared" si="38"/>
        <v>22.131666666666668</v>
      </c>
      <c r="F500" s="6">
        <v>31</v>
      </c>
      <c r="G500" s="7">
        <v>22</v>
      </c>
      <c r="H500" s="8">
        <f t="shared" si="39"/>
        <v>31.366666666666667</v>
      </c>
      <c r="I500" s="22" t="s">
        <v>817</v>
      </c>
      <c r="J500" s="7">
        <v>10.1</v>
      </c>
      <c r="K500" s="22" t="s">
        <v>221</v>
      </c>
      <c r="L500" s="23">
        <f t="shared" si="35"/>
        <v>80.783666666666704</v>
      </c>
      <c r="M500" s="24">
        <f t="shared" si="36"/>
        <v>21.806620020984361</v>
      </c>
      <c r="N500" s="22" t="str">
        <f t="shared" si="37"/>
        <v>S</v>
      </c>
      <c r="O500" s="5" t="s">
        <v>818</v>
      </c>
    </row>
    <row r="501" spans="1:15" ht="15" customHeight="1">
      <c r="A501" s="5" t="s">
        <v>1719</v>
      </c>
      <c r="B501" s="5" t="s">
        <v>137</v>
      </c>
      <c r="C501" s="6">
        <v>22</v>
      </c>
      <c r="D501" s="7">
        <v>15.3</v>
      </c>
      <c r="E501" s="8">
        <f t="shared" si="38"/>
        <v>22.254999999999999</v>
      </c>
      <c r="F501" s="6">
        <v>49</v>
      </c>
      <c r="G501" s="7">
        <v>53</v>
      </c>
      <c r="H501" s="8">
        <f t="shared" si="39"/>
        <v>49.883333333333333</v>
      </c>
      <c r="I501" s="22">
        <v>21</v>
      </c>
      <c r="J501" s="7">
        <v>6.4</v>
      </c>
      <c r="K501" s="22" t="s">
        <v>815</v>
      </c>
      <c r="L501" s="23">
        <f t="shared" si="35"/>
        <v>80.699666666666715</v>
      </c>
      <c r="M501" s="24">
        <f t="shared" si="36"/>
        <v>21.929953354317693</v>
      </c>
      <c r="N501" s="22" t="str">
        <f t="shared" si="37"/>
        <v>N</v>
      </c>
      <c r="O501" s="5" t="s">
        <v>819</v>
      </c>
    </row>
    <row r="502" spans="1:15" ht="15" customHeight="1">
      <c r="A502" s="5" t="s">
        <v>1720</v>
      </c>
      <c r="B502" s="5" t="s">
        <v>223</v>
      </c>
      <c r="C502" s="6">
        <v>22</v>
      </c>
      <c r="D502" s="7">
        <v>29.6</v>
      </c>
      <c r="E502" s="8">
        <f t="shared" si="38"/>
        <v>22.493333333333332</v>
      </c>
      <c r="F502" s="6">
        <v>-20</v>
      </c>
      <c r="G502" s="7">
        <v>50</v>
      </c>
      <c r="H502" s="8">
        <f t="shared" si="39"/>
        <v>-20.833333333333332</v>
      </c>
      <c r="I502" s="22" t="s">
        <v>820</v>
      </c>
      <c r="J502" s="7">
        <v>7.6</v>
      </c>
      <c r="K502" s="22" t="s">
        <v>804</v>
      </c>
      <c r="L502" s="23">
        <f t="shared" si="35"/>
        <v>28.583666666666673</v>
      </c>
      <c r="M502" s="24">
        <f t="shared" si="36"/>
        <v>22.168286687651026</v>
      </c>
      <c r="N502" s="22" t="str">
        <f t="shared" si="37"/>
        <v>S</v>
      </c>
      <c r="O502" s="5" t="s">
        <v>990</v>
      </c>
    </row>
    <row r="503" spans="1:15" ht="15" customHeight="1">
      <c r="A503" s="5" t="s">
        <v>1721</v>
      </c>
      <c r="B503" s="5" t="s">
        <v>157</v>
      </c>
      <c r="C503" s="6">
        <v>22</v>
      </c>
      <c r="D503" s="7">
        <v>36.1</v>
      </c>
      <c r="E503" s="8">
        <f t="shared" si="38"/>
        <v>22.601666666666667</v>
      </c>
      <c r="F503" s="6">
        <v>33</v>
      </c>
      <c r="G503" s="7">
        <v>57</v>
      </c>
      <c r="H503" s="8">
        <f t="shared" si="39"/>
        <v>33.950000000000003</v>
      </c>
      <c r="I503" s="22" t="s">
        <v>522</v>
      </c>
      <c r="J503" s="7">
        <v>12.6</v>
      </c>
      <c r="K503" s="22" t="s">
        <v>221</v>
      </c>
      <c r="L503" s="23">
        <f t="shared" si="35"/>
        <v>83.367000000000033</v>
      </c>
      <c r="M503" s="24">
        <f t="shared" si="36"/>
        <v>22.27662002098436</v>
      </c>
      <c r="N503" s="22" t="str">
        <f t="shared" si="37"/>
        <v>S</v>
      </c>
      <c r="O503" s="5" t="s">
        <v>991</v>
      </c>
    </row>
    <row r="504" spans="1:15" ht="15" customHeight="1">
      <c r="A504" s="5" t="s">
        <v>1722</v>
      </c>
      <c r="B504" s="5" t="s">
        <v>145</v>
      </c>
      <c r="C504" s="6">
        <v>22</v>
      </c>
      <c r="D504" s="7">
        <v>37.1</v>
      </c>
      <c r="E504" s="8">
        <f t="shared" si="38"/>
        <v>22.618333333333332</v>
      </c>
      <c r="F504" s="6">
        <v>34</v>
      </c>
      <c r="G504" s="7">
        <v>25</v>
      </c>
      <c r="H504" s="8">
        <f t="shared" si="39"/>
        <v>34.416666666666664</v>
      </c>
      <c r="I504" s="22" t="s">
        <v>992</v>
      </c>
      <c r="J504" s="7">
        <v>9.5</v>
      </c>
      <c r="K504" s="22" t="s">
        <v>221</v>
      </c>
      <c r="L504" s="23">
        <f t="shared" si="35"/>
        <v>83.833666666666687</v>
      </c>
      <c r="M504" s="24">
        <f t="shared" si="36"/>
        <v>22.293286687651026</v>
      </c>
      <c r="N504" s="22" t="str">
        <f t="shared" si="37"/>
        <v>S</v>
      </c>
      <c r="O504" s="5" t="s">
        <v>993</v>
      </c>
    </row>
    <row r="505" spans="1:15" ht="15" customHeight="1">
      <c r="A505" s="5" t="s">
        <v>1723</v>
      </c>
      <c r="B505" s="5" t="s">
        <v>65</v>
      </c>
      <c r="C505" s="6">
        <v>22</v>
      </c>
      <c r="D505" s="7">
        <v>55</v>
      </c>
      <c r="E505" s="8">
        <f t="shared" si="38"/>
        <v>22.916666666666668</v>
      </c>
      <c r="F505" s="6">
        <v>-39</v>
      </c>
      <c r="G505" s="7">
        <v>40</v>
      </c>
      <c r="H505" s="8">
        <f t="shared" si="39"/>
        <v>-39.666666666666664</v>
      </c>
      <c r="I505" s="22" t="s">
        <v>899</v>
      </c>
      <c r="J505" s="7">
        <v>10.3</v>
      </c>
      <c r="K505" s="22" t="s">
        <v>900</v>
      </c>
      <c r="L505" s="23">
        <f t="shared" si="35"/>
        <v>9.7503333333333391</v>
      </c>
      <c r="M505" s="24">
        <f t="shared" si="36"/>
        <v>22.591620020984362</v>
      </c>
      <c r="N505" s="22" t="str">
        <f t="shared" si="37"/>
        <v>S</v>
      </c>
      <c r="O505" s="5" t="s">
        <v>689</v>
      </c>
    </row>
    <row r="506" spans="1:15" ht="15" customHeight="1">
      <c r="A506" s="5" t="s">
        <v>1724</v>
      </c>
      <c r="B506" s="5" t="s">
        <v>56</v>
      </c>
      <c r="C506" s="6">
        <v>23</v>
      </c>
      <c r="D506" s="7">
        <v>5</v>
      </c>
      <c r="E506" s="8">
        <f t="shared" si="38"/>
        <v>23.083333333333332</v>
      </c>
      <c r="F506" s="6">
        <v>12</v>
      </c>
      <c r="G506" s="7">
        <v>19</v>
      </c>
      <c r="H506" s="8">
        <f t="shared" si="39"/>
        <v>12.316666666666666</v>
      </c>
      <c r="I506" s="22" t="s">
        <v>902</v>
      </c>
      <c r="J506" s="7">
        <v>10.8</v>
      </c>
      <c r="K506" s="22" t="s">
        <v>221</v>
      </c>
      <c r="L506" s="23">
        <f t="shared" si="35"/>
        <v>61.733666666666686</v>
      </c>
      <c r="M506" s="24">
        <f t="shared" si="36"/>
        <v>22.758286687651026</v>
      </c>
      <c r="N506" s="22" t="str">
        <f t="shared" si="37"/>
        <v>S</v>
      </c>
      <c r="O506" s="5" t="s">
        <v>903</v>
      </c>
    </row>
    <row r="507" spans="1:15" ht="15" customHeight="1">
      <c r="A507" s="5" t="s">
        <v>1725</v>
      </c>
      <c r="B507" s="5" t="s">
        <v>108</v>
      </c>
      <c r="C507" s="6">
        <v>23</v>
      </c>
      <c r="D507" s="7">
        <v>12.1</v>
      </c>
      <c r="E507" s="8">
        <f t="shared" si="38"/>
        <v>23.201666666666668</v>
      </c>
      <c r="F507" s="6">
        <v>-28</v>
      </c>
      <c r="G507" s="7">
        <v>32</v>
      </c>
      <c r="H507" s="8">
        <f t="shared" si="39"/>
        <v>-28.533333333333335</v>
      </c>
      <c r="I507" s="22" t="s">
        <v>830</v>
      </c>
      <c r="J507" s="7">
        <v>10.4</v>
      </c>
      <c r="K507" s="22" t="s">
        <v>229</v>
      </c>
      <c r="L507" s="23">
        <f t="shared" si="35"/>
        <v>20.883666666666667</v>
      </c>
      <c r="M507" s="24">
        <f t="shared" si="36"/>
        <v>22.876620020984362</v>
      </c>
      <c r="N507" s="22" t="str">
        <f t="shared" si="37"/>
        <v>S</v>
      </c>
      <c r="O507" s="5" t="s">
        <v>67</v>
      </c>
    </row>
    <row r="508" spans="1:15" ht="15" customHeight="1">
      <c r="A508" s="5" t="s">
        <v>1726</v>
      </c>
      <c r="B508" s="5" t="s">
        <v>137</v>
      </c>
      <c r="C508" s="6">
        <v>23</v>
      </c>
      <c r="D508" s="7">
        <v>11.5</v>
      </c>
      <c r="E508" s="8">
        <f t="shared" si="38"/>
        <v>23.191666666666666</v>
      </c>
      <c r="F508" s="6">
        <v>60</v>
      </c>
      <c r="G508" s="7">
        <v>34</v>
      </c>
      <c r="H508" s="8">
        <f t="shared" si="39"/>
        <v>60.56666666666667</v>
      </c>
      <c r="I508" s="22">
        <v>4</v>
      </c>
      <c r="J508" s="7">
        <v>7.9</v>
      </c>
      <c r="K508" s="22" t="s">
        <v>225</v>
      </c>
      <c r="L508" s="23">
        <f t="shared" si="35"/>
        <v>70.016333333333321</v>
      </c>
      <c r="M508" s="24">
        <f t="shared" si="36"/>
        <v>22.86662002098436</v>
      </c>
      <c r="N508" s="22" t="str">
        <f t="shared" si="37"/>
        <v>N</v>
      </c>
      <c r="O508" s="5" t="s">
        <v>829</v>
      </c>
    </row>
    <row r="509" spans="1:15" ht="15" customHeight="1">
      <c r="A509" s="5" t="s">
        <v>1727</v>
      </c>
      <c r="B509" s="5" t="s">
        <v>20</v>
      </c>
      <c r="C509" s="6">
        <v>23</v>
      </c>
      <c r="D509" s="7">
        <v>20.2</v>
      </c>
      <c r="E509" s="8">
        <f t="shared" si="38"/>
        <v>23.336666666666666</v>
      </c>
      <c r="F509" s="6">
        <v>8</v>
      </c>
      <c r="G509" s="7">
        <v>12</v>
      </c>
      <c r="H509" s="8">
        <f t="shared" si="39"/>
        <v>8.1999999999999993</v>
      </c>
      <c r="I509" s="22" t="s">
        <v>766</v>
      </c>
      <c r="J509" s="7">
        <v>11.1</v>
      </c>
      <c r="K509" s="22" t="s">
        <v>221</v>
      </c>
      <c r="L509" s="23">
        <f t="shared" si="35"/>
        <v>57.617000000000026</v>
      </c>
      <c r="M509" s="24">
        <f t="shared" si="36"/>
        <v>23.01162002098436</v>
      </c>
      <c r="N509" s="22" t="str">
        <f t="shared" si="37"/>
        <v>S</v>
      </c>
      <c r="O509" s="5" t="s">
        <v>767</v>
      </c>
    </row>
    <row r="510" spans="1:15" ht="15" customHeight="1">
      <c r="A510" s="5" t="s">
        <v>1728</v>
      </c>
      <c r="B510" s="5" t="s">
        <v>259</v>
      </c>
      <c r="C510" s="6">
        <v>23</v>
      </c>
      <c r="D510" s="7">
        <v>20.7</v>
      </c>
      <c r="E510" s="8">
        <f t="shared" si="38"/>
        <v>23.344999999999999</v>
      </c>
      <c r="F510" s="6">
        <v>61</v>
      </c>
      <c r="G510" s="7">
        <v>12</v>
      </c>
      <c r="H510" s="8">
        <f t="shared" si="39"/>
        <v>61.2</v>
      </c>
      <c r="I510" s="22" t="s">
        <v>768</v>
      </c>
      <c r="K510" s="22" t="s">
        <v>138</v>
      </c>
      <c r="L510" s="23">
        <f t="shared" si="35"/>
        <v>69.38300000000001</v>
      </c>
      <c r="M510" s="24">
        <f t="shared" si="36"/>
        <v>23.019953354317693</v>
      </c>
      <c r="N510" s="22" t="str">
        <f t="shared" si="37"/>
        <v>N</v>
      </c>
      <c r="O510" s="5" t="s">
        <v>769</v>
      </c>
    </row>
    <row r="511" spans="1:15" ht="15" customHeight="1">
      <c r="A511" s="5" t="s">
        <v>1729</v>
      </c>
      <c r="B511" s="5" t="s">
        <v>223</v>
      </c>
      <c r="C511" s="6">
        <v>23</v>
      </c>
      <c r="D511" s="7">
        <v>25.9</v>
      </c>
      <c r="E511" s="8">
        <f t="shared" si="38"/>
        <v>23.431666666666665</v>
      </c>
      <c r="F511" s="6">
        <v>42</v>
      </c>
      <c r="G511" s="7">
        <v>33</v>
      </c>
      <c r="H511" s="8">
        <f t="shared" si="39"/>
        <v>42.55</v>
      </c>
      <c r="I511" s="22" t="s">
        <v>838</v>
      </c>
      <c r="J511" s="7">
        <v>8.3000000000000007</v>
      </c>
      <c r="K511" s="22" t="s">
        <v>52</v>
      </c>
      <c r="L511" s="23">
        <f t="shared" si="35"/>
        <v>88.032999999999973</v>
      </c>
      <c r="M511" s="24">
        <f t="shared" si="36"/>
        <v>23.106620020984359</v>
      </c>
      <c r="N511" s="22" t="str">
        <f t="shared" si="37"/>
        <v>N</v>
      </c>
      <c r="O511" s="5" t="s">
        <v>893</v>
      </c>
    </row>
    <row r="512" spans="1:15" ht="15" customHeight="1">
      <c r="A512" s="5" t="s">
        <v>1730</v>
      </c>
      <c r="B512" s="5" t="s">
        <v>137</v>
      </c>
      <c r="C512" s="6">
        <v>23</v>
      </c>
      <c r="D512" s="7">
        <v>30.2</v>
      </c>
      <c r="E512" s="8">
        <f t="shared" si="38"/>
        <v>23.503333333333334</v>
      </c>
      <c r="F512" s="6">
        <v>49</v>
      </c>
      <c r="G512" s="7">
        <v>8</v>
      </c>
      <c r="H512" s="8">
        <f t="shared" si="39"/>
        <v>49.133333333333333</v>
      </c>
      <c r="I512" s="22">
        <v>15</v>
      </c>
      <c r="J512" s="7">
        <v>5.6</v>
      </c>
      <c r="K512" s="22" t="s">
        <v>52</v>
      </c>
      <c r="L512" s="23">
        <f t="shared" si="35"/>
        <v>81.449666666666715</v>
      </c>
      <c r="M512" s="24">
        <f t="shared" si="36"/>
        <v>23.178286687651028</v>
      </c>
      <c r="N512" s="22" t="str">
        <f t="shared" si="37"/>
        <v>N</v>
      </c>
      <c r="O512" s="5" t="s">
        <v>894</v>
      </c>
    </row>
    <row r="513" spans="1:15" ht="15" customHeight="1">
      <c r="A513" s="5" t="s">
        <v>1731</v>
      </c>
      <c r="B513" s="5" t="s">
        <v>137</v>
      </c>
      <c r="C513" s="6">
        <v>23</v>
      </c>
      <c r="D513" s="7">
        <v>57</v>
      </c>
      <c r="E513" s="8">
        <f t="shared" si="38"/>
        <v>23.95</v>
      </c>
      <c r="F513" s="6">
        <v>56</v>
      </c>
      <c r="G513" s="7">
        <v>44</v>
      </c>
      <c r="H513" s="8">
        <f t="shared" si="39"/>
        <v>56.733333333333334</v>
      </c>
      <c r="I513" s="22">
        <v>16</v>
      </c>
      <c r="J513" s="7">
        <v>6.7</v>
      </c>
      <c r="K513" s="22" t="s">
        <v>138</v>
      </c>
      <c r="L513" s="23">
        <f t="shared" si="35"/>
        <v>73.849666666666678</v>
      </c>
      <c r="M513" s="24">
        <f t="shared" si="36"/>
        <v>23.624953354317693</v>
      </c>
      <c r="N513" s="22" t="str">
        <f t="shared" si="37"/>
        <v>N</v>
      </c>
      <c r="O513" s="5" t="s">
        <v>895</v>
      </c>
    </row>
    <row r="514" spans="1:15" ht="15" customHeight="1">
      <c r="A514" s="5" t="s">
        <v>1732</v>
      </c>
      <c r="B514" s="5" t="s">
        <v>896</v>
      </c>
      <c r="C514" s="6">
        <v>23</v>
      </c>
      <c r="D514" s="7">
        <v>57.8</v>
      </c>
      <c r="E514" s="8">
        <f t="shared" si="38"/>
        <v>23.963333333333335</v>
      </c>
      <c r="F514" s="6">
        <v>-32</v>
      </c>
      <c r="G514" s="7">
        <v>35</v>
      </c>
      <c r="H514" s="8">
        <f t="shared" si="39"/>
        <v>-32.583333333333336</v>
      </c>
      <c r="I514" s="22" t="s">
        <v>152</v>
      </c>
      <c r="J514" s="7">
        <v>9.1</v>
      </c>
      <c r="K514" s="22" t="s">
        <v>229</v>
      </c>
      <c r="L514" s="23">
        <f t="shared" si="35"/>
        <v>16.833666666666666</v>
      </c>
      <c r="M514" s="24">
        <f t="shared" si="36"/>
        <v>23.638286687651028</v>
      </c>
      <c r="N514" s="22" t="str">
        <f t="shared" si="37"/>
        <v>S</v>
      </c>
      <c r="O514" s="5" t="s">
        <v>989</v>
      </c>
    </row>
    <row r="515" spans="1:15" ht="15" customHeight="1">
      <c r="A515" s="5" t="s">
        <v>1733</v>
      </c>
      <c r="B515" s="5" t="s">
        <v>219</v>
      </c>
      <c r="C515" s="6">
        <v>0</v>
      </c>
      <c r="D515" s="7">
        <v>3.3</v>
      </c>
      <c r="E515" s="8">
        <f t="shared" si="38"/>
        <v>5.5E-2</v>
      </c>
      <c r="F515" s="6">
        <v>16</v>
      </c>
      <c r="G515" s="7">
        <v>9</v>
      </c>
      <c r="H515" s="8">
        <f t="shared" si="39"/>
        <v>16.149999999999999</v>
      </c>
      <c r="I515" s="22" t="s">
        <v>220</v>
      </c>
      <c r="J515" s="7">
        <v>10.6</v>
      </c>
      <c r="K515" s="22" t="s">
        <v>221</v>
      </c>
      <c r="L515" s="23">
        <f t="shared" si="35"/>
        <v>65.567000000000007</v>
      </c>
      <c r="M515" s="24">
        <f t="shared" si="36"/>
        <v>23.729953354317693</v>
      </c>
      <c r="N515" s="22" t="str">
        <f t="shared" si="37"/>
        <v>S</v>
      </c>
      <c r="O515" s="5" t="s">
        <v>222</v>
      </c>
    </row>
    <row r="516" spans="1:15" ht="15" customHeight="1">
      <c r="A516" s="5" t="s">
        <v>731</v>
      </c>
      <c r="B516" s="5" t="s">
        <v>137</v>
      </c>
      <c r="C516" s="6">
        <v>19</v>
      </c>
      <c r="D516" s="7">
        <v>35.799999999999997</v>
      </c>
      <c r="E516" s="8">
        <f t="shared" si="38"/>
        <v>19.596666666666668</v>
      </c>
      <c r="F516" s="6">
        <v>25</v>
      </c>
      <c r="G516" s="7">
        <v>13</v>
      </c>
      <c r="H516" s="8">
        <f t="shared" si="39"/>
        <v>25.216666666666665</v>
      </c>
      <c r="I516" s="22">
        <v>60</v>
      </c>
      <c r="J516" s="7">
        <v>5.3</v>
      </c>
      <c r="K516" s="22" t="s">
        <v>728</v>
      </c>
      <c r="L516" s="23">
        <f t="shared" si="35"/>
        <v>74.63366666666667</v>
      </c>
      <c r="M516" s="24">
        <f t="shared" si="36"/>
        <v>19.271620020984361</v>
      </c>
      <c r="N516" s="22" t="str">
        <f t="shared" si="37"/>
        <v>S</v>
      </c>
      <c r="O516" s="5" t="s">
        <v>655</v>
      </c>
    </row>
    <row r="517" spans="1:15" ht="15" customHeight="1">
      <c r="A517" s="5" t="s">
        <v>326</v>
      </c>
      <c r="B517" s="5" t="s">
        <v>137</v>
      </c>
      <c r="C517" s="6">
        <v>2</v>
      </c>
      <c r="D517" s="7">
        <v>15</v>
      </c>
      <c r="E517" s="8">
        <f t="shared" si="38"/>
        <v>2.25</v>
      </c>
      <c r="F517" s="6">
        <v>59</v>
      </c>
      <c r="G517" s="7">
        <v>25</v>
      </c>
      <c r="H517" s="8">
        <f t="shared" si="39"/>
        <v>59.416666666666664</v>
      </c>
      <c r="I517" s="22">
        <v>60</v>
      </c>
      <c r="J517" s="7">
        <v>4.4000000000000004</v>
      </c>
      <c r="K517" s="22" t="s">
        <v>134</v>
      </c>
      <c r="L517" s="23">
        <f t="shared" si="35"/>
        <v>71.16633333333337</v>
      </c>
      <c r="M517" s="24">
        <f t="shared" si="36"/>
        <v>1.9249533543176947</v>
      </c>
      <c r="N517" s="22" t="str">
        <f t="shared" si="37"/>
        <v>N</v>
      </c>
      <c r="O517" s="5" t="s">
        <v>327</v>
      </c>
    </row>
    <row r="518" spans="1:15" ht="15" customHeight="1">
      <c r="A518" s="5" t="s">
        <v>13</v>
      </c>
      <c r="B518" s="5" t="s">
        <v>137</v>
      </c>
      <c r="C518" s="6">
        <v>3</v>
      </c>
      <c r="D518" s="7">
        <v>16.3</v>
      </c>
      <c r="E518" s="8">
        <f t="shared" si="38"/>
        <v>3.2716666666666665</v>
      </c>
      <c r="F518" s="6">
        <v>60</v>
      </c>
      <c r="G518" s="7">
        <v>2</v>
      </c>
      <c r="H518" s="8">
        <f t="shared" si="39"/>
        <v>60.033333333333331</v>
      </c>
      <c r="I518" s="22">
        <v>15</v>
      </c>
      <c r="J518" s="7">
        <v>7</v>
      </c>
      <c r="K518" s="22" t="s">
        <v>78</v>
      </c>
      <c r="L518" s="23">
        <f t="shared" si="35"/>
        <v>70.549666666666667</v>
      </c>
      <c r="M518" s="24">
        <f t="shared" si="36"/>
        <v>2.946620020984362</v>
      </c>
      <c r="N518" s="22" t="str">
        <f t="shared" si="37"/>
        <v>N</v>
      </c>
      <c r="O518" s="5" t="s">
        <v>79</v>
      </c>
    </row>
    <row r="519" spans="1:15" ht="15" customHeight="1">
      <c r="A519" s="5" t="s">
        <v>129</v>
      </c>
      <c r="B519" s="5" t="s">
        <v>137</v>
      </c>
      <c r="C519" s="6">
        <v>1</v>
      </c>
      <c r="D519" s="7">
        <v>35.700000000000003</v>
      </c>
      <c r="E519" s="8">
        <f t="shared" si="38"/>
        <v>1.5950000000000002</v>
      </c>
      <c r="F519" s="6">
        <v>61</v>
      </c>
      <c r="G519" s="7">
        <v>17</v>
      </c>
      <c r="H519" s="8">
        <f t="shared" si="39"/>
        <v>61.283333333333331</v>
      </c>
      <c r="I519" s="22">
        <v>4.5</v>
      </c>
      <c r="J519" s="7">
        <v>8.1</v>
      </c>
      <c r="K519" s="22" t="s">
        <v>138</v>
      </c>
      <c r="L519" s="23">
        <f t="shared" si="35"/>
        <v>69.299666666666681</v>
      </c>
      <c r="M519" s="24">
        <f t="shared" si="36"/>
        <v>1.2699533543176953</v>
      </c>
      <c r="N519" s="22" t="str">
        <f t="shared" si="37"/>
        <v>N</v>
      </c>
      <c r="O519" s="5" t="s">
        <v>130</v>
      </c>
    </row>
    <row r="520" spans="1:15" ht="15" customHeight="1">
      <c r="A520" s="5" t="s">
        <v>627</v>
      </c>
      <c r="B520" s="5" t="s">
        <v>137</v>
      </c>
      <c r="C520" s="6">
        <v>16</v>
      </c>
      <c r="D520" s="7">
        <v>57</v>
      </c>
      <c r="E520" s="8">
        <f t="shared" si="38"/>
        <v>16.95</v>
      </c>
      <c r="F520" s="6">
        <v>-40</v>
      </c>
      <c r="G520" s="7">
        <v>40</v>
      </c>
      <c r="H520" s="8">
        <f t="shared" si="39"/>
        <v>-40.666666666666664</v>
      </c>
      <c r="I520" s="22">
        <v>60</v>
      </c>
      <c r="K520" s="22" t="s">
        <v>843</v>
      </c>
      <c r="L520" s="23">
        <f t="shared" si="35"/>
        <v>8.7503333333333373</v>
      </c>
      <c r="M520" s="24">
        <f t="shared" si="36"/>
        <v>16.624953354317693</v>
      </c>
      <c r="N520" s="22" t="str">
        <f t="shared" si="37"/>
        <v>S</v>
      </c>
      <c r="O520" s="5" t="s">
        <v>628</v>
      </c>
    </row>
    <row r="521" spans="1:15" ht="15" customHeight="1">
      <c r="A521" s="5" t="s">
        <v>785</v>
      </c>
      <c r="B521" s="5" t="s">
        <v>137</v>
      </c>
      <c r="C521" s="6">
        <v>17</v>
      </c>
      <c r="D521" s="7">
        <v>41.6</v>
      </c>
      <c r="E521" s="8">
        <f t="shared" si="38"/>
        <v>17.693333333333335</v>
      </c>
      <c r="F521" s="6">
        <v>-40</v>
      </c>
      <c r="G521" s="7">
        <v>6</v>
      </c>
      <c r="H521" s="8">
        <f t="shared" si="39"/>
        <v>-40.1</v>
      </c>
      <c r="I521" s="22">
        <v>9</v>
      </c>
      <c r="K521" s="22" t="s">
        <v>843</v>
      </c>
      <c r="L521" s="23">
        <f t="shared" si="35"/>
        <v>9.3170000000000073</v>
      </c>
      <c r="M521" s="24">
        <f t="shared" si="36"/>
        <v>17.368286687651029</v>
      </c>
      <c r="N521" s="22" t="str">
        <f t="shared" si="37"/>
        <v>S</v>
      </c>
      <c r="O521" s="5" t="s">
        <v>786</v>
      </c>
    </row>
    <row r="522" spans="1:15" ht="15" customHeight="1">
      <c r="A522" s="5" t="s">
        <v>8</v>
      </c>
      <c r="B522" s="5" t="s">
        <v>137</v>
      </c>
      <c r="C522" s="6">
        <v>3</v>
      </c>
      <c r="D522" s="7">
        <v>12</v>
      </c>
      <c r="E522" s="8">
        <f t="shared" si="38"/>
        <v>3.2</v>
      </c>
      <c r="F522" s="6">
        <v>63</v>
      </c>
      <c r="G522" s="7">
        <v>11</v>
      </c>
      <c r="H522" s="8">
        <f t="shared" si="39"/>
        <v>63.18333333333333</v>
      </c>
      <c r="I522" s="22">
        <v>23</v>
      </c>
      <c r="K522" s="22" t="s">
        <v>138</v>
      </c>
      <c r="L522" s="23">
        <f t="shared" si="35"/>
        <v>67.399666666666675</v>
      </c>
      <c r="M522" s="24">
        <f t="shared" si="36"/>
        <v>2.8749533543176931</v>
      </c>
      <c r="N522" s="22" t="str">
        <f t="shared" si="37"/>
        <v>N</v>
      </c>
      <c r="O522" s="5" t="s">
        <v>9</v>
      </c>
    </row>
    <row r="523" spans="1:15" ht="15" customHeight="1">
      <c r="K523" s="22"/>
      <c r="L523" s="27"/>
      <c r="M523" s="27"/>
      <c r="N523" s="22"/>
    </row>
  </sheetData>
  <sheetProtection sheet="1" objects="1" scenarios="1"/>
  <autoFilter ref="A12:O524">
    <sortState ref="A13:O523">
      <sortCondition ref="A12:A524"/>
    </sortState>
  </autoFilter>
  <phoneticPr fontId="11" type="noConversion"/>
  <printOptions horizontalCentered="1"/>
  <pageMargins left="0.25" right="0.25" top="0.75" bottom="0.75" header="0.3" footer="0.3"/>
  <pageSetup scale="74" fitToHeight="0" orientation="landscape" horizontalDpi="4294967293" verticalDpi="4294967293" r:id="rId1"/>
  <headerFooter alignWithMargins="0">
    <oddHeader>&amp;F</oddHeader>
    <oddFooter>&amp;L&amp;B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8"/>
  <sheetViews>
    <sheetView workbookViewId="0">
      <selection activeCell="O9" sqref="O9"/>
    </sheetView>
  </sheetViews>
  <sheetFormatPr defaultColWidth="12.42578125" defaultRowHeight="14.25"/>
  <cols>
    <col min="1" max="1" width="12.7109375" style="28" customWidth="1"/>
    <col min="2" max="2" width="8.7109375" style="29" customWidth="1"/>
    <col min="3" max="3" width="8.7109375" style="30" customWidth="1"/>
    <col min="4" max="4" width="8.7109375" style="38" customWidth="1"/>
    <col min="5" max="5" width="8.7109375" style="28" customWidth="1"/>
    <col min="6" max="6" width="8.7109375" style="30" customWidth="1"/>
    <col min="7" max="7" width="8.7109375" style="38" customWidth="1"/>
    <col min="8" max="9" width="12.7109375" style="28" customWidth="1"/>
    <col min="10" max="10" width="8.7109375" style="33" customWidth="1"/>
    <col min="11" max="12" width="8.7109375" style="28" customWidth="1"/>
    <col min="13" max="13" width="8.7109375" style="33" customWidth="1"/>
    <col min="14" max="14" width="44" style="28" customWidth="1"/>
    <col min="15" max="16384" width="12.42578125" style="28"/>
  </cols>
  <sheetData>
    <row r="1" spans="1:14">
      <c r="A1" s="34" t="s">
        <v>1749</v>
      </c>
    </row>
    <row r="3" spans="1:14" s="35" customFormat="1" ht="15" customHeight="1">
      <c r="A3" s="35" t="s">
        <v>212</v>
      </c>
      <c r="B3" s="36" t="s">
        <v>1326</v>
      </c>
      <c r="C3" s="37" t="s">
        <v>1325</v>
      </c>
      <c r="D3" s="39" t="s">
        <v>214</v>
      </c>
      <c r="E3" s="35" t="s">
        <v>1326</v>
      </c>
      <c r="F3" s="37" t="s">
        <v>1325</v>
      </c>
      <c r="G3" s="39" t="s">
        <v>215</v>
      </c>
      <c r="H3" s="35" t="s">
        <v>1748</v>
      </c>
      <c r="I3" s="35" t="s">
        <v>1051</v>
      </c>
      <c r="J3" s="35" t="s">
        <v>217</v>
      </c>
      <c r="K3" s="35" t="s">
        <v>1745</v>
      </c>
      <c r="L3" s="35" t="s">
        <v>1746</v>
      </c>
      <c r="M3" s="35" t="s">
        <v>1747</v>
      </c>
      <c r="N3" s="35" t="s">
        <v>218</v>
      </c>
    </row>
    <row r="4" spans="1:14" ht="15" customHeight="1">
      <c r="A4" s="28" t="s">
        <v>1052</v>
      </c>
      <c r="B4" s="31">
        <v>0</v>
      </c>
      <c r="C4" s="32">
        <v>49.1</v>
      </c>
      <c r="D4" s="40">
        <f t="shared" ref="D4:D35" si="0">B4+C4/60</f>
        <v>0.81833333333333336</v>
      </c>
      <c r="E4" s="33">
        <v>57</v>
      </c>
      <c r="F4" s="32">
        <v>49</v>
      </c>
      <c r="G4" s="40">
        <f t="shared" ref="G4:G35" si="1">IF(E4&lt;0,E4-F4/60,E4+F4/60)</f>
        <v>57.81666666666667</v>
      </c>
      <c r="H4" s="33" t="s">
        <v>1053</v>
      </c>
      <c r="I4" s="28" t="s">
        <v>1054</v>
      </c>
      <c r="J4" s="33" t="s">
        <v>138</v>
      </c>
      <c r="K4" s="23">
        <f t="shared" ref="K4:K35" si="2">(180/PI())*ASIN(SIN(Lat*PI()/180)*SIN(Dec*PI()/180)+COS(Lat*PI()/180)*COS(Dec*PI()/180))</f>
        <v>72.76633333333335</v>
      </c>
      <c r="L4" s="24">
        <f t="shared" ref="L4:L35" si="3">IF(Lon/15+RA-GTZ+Tof&lt;0,Lon/15+RA-GTZ+Tof+24,IF(Lon/15+RA-GTZ+Tof&gt;24,Lon/15+RA-GTZ+Tof-24,Lon/15+RA-GTZ+Tof))</f>
        <v>0.49328668765102801</v>
      </c>
      <c r="M4" s="22" t="str">
        <f t="shared" ref="M4:M35" si="4">IF(ACOS(ROUND((SIN(Dec*PI()/180)-SIN(Lat*PI()/180)*SIN(Amt*PI()/180))/(COS(Lat*PI()/180)*COS(Amt*PI()/180)),3))&lt;PI()/2,"N","S")</f>
        <v>N</v>
      </c>
      <c r="N4" s="28" t="s">
        <v>937</v>
      </c>
    </row>
    <row r="5" spans="1:14" ht="15" customHeight="1">
      <c r="A5" s="28" t="s">
        <v>938</v>
      </c>
      <c r="B5" s="31">
        <v>0</v>
      </c>
      <c r="C5" s="32">
        <v>49.9</v>
      </c>
      <c r="D5" s="40">
        <f t="shared" si="0"/>
        <v>0.83166666666666667</v>
      </c>
      <c r="E5" s="33">
        <v>27</v>
      </c>
      <c r="F5" s="32">
        <v>43</v>
      </c>
      <c r="G5" s="40">
        <f t="shared" si="1"/>
        <v>27.716666666666665</v>
      </c>
      <c r="H5" s="33" t="s">
        <v>939</v>
      </c>
      <c r="I5" s="28" t="s">
        <v>940</v>
      </c>
      <c r="J5" s="33" t="s">
        <v>61</v>
      </c>
      <c r="K5" s="23">
        <f t="shared" si="2"/>
        <v>77.133666666666684</v>
      </c>
      <c r="L5" s="24">
        <f t="shared" si="3"/>
        <v>0.50662002098436165</v>
      </c>
      <c r="M5" s="22" t="str">
        <f t="shared" si="4"/>
        <v>S</v>
      </c>
      <c r="N5" s="28" t="s">
        <v>864</v>
      </c>
    </row>
    <row r="6" spans="1:14" ht="15" customHeight="1">
      <c r="A6" s="28" t="s">
        <v>865</v>
      </c>
      <c r="B6" s="31">
        <v>1</v>
      </c>
      <c r="C6" s="32">
        <v>5.6</v>
      </c>
      <c r="D6" s="40">
        <f t="shared" si="0"/>
        <v>1.0933333333333333</v>
      </c>
      <c r="E6" s="33">
        <v>21</v>
      </c>
      <c r="F6" s="32">
        <v>28</v>
      </c>
      <c r="G6" s="40">
        <f t="shared" si="1"/>
        <v>21.466666666666665</v>
      </c>
      <c r="H6" s="33" t="s">
        <v>487</v>
      </c>
      <c r="I6" s="28" t="s">
        <v>866</v>
      </c>
      <c r="J6" s="33" t="s">
        <v>61</v>
      </c>
      <c r="K6" s="23">
        <f t="shared" si="2"/>
        <v>70.883666666666684</v>
      </c>
      <c r="L6" s="24">
        <f t="shared" si="3"/>
        <v>0.76828668765102837</v>
      </c>
      <c r="M6" s="22" t="str">
        <f t="shared" si="4"/>
        <v>S</v>
      </c>
      <c r="N6" s="28" t="s">
        <v>867</v>
      </c>
    </row>
    <row r="7" spans="1:14" ht="15" customHeight="1">
      <c r="A7" s="28" t="s">
        <v>868</v>
      </c>
      <c r="B7" s="31">
        <v>1</v>
      </c>
      <c r="C7" s="32">
        <v>13.7</v>
      </c>
      <c r="D7" s="40">
        <f t="shared" si="0"/>
        <v>1.2283333333333333</v>
      </c>
      <c r="E7" s="33">
        <v>7</v>
      </c>
      <c r="F7" s="32">
        <v>35</v>
      </c>
      <c r="G7" s="40">
        <f t="shared" si="1"/>
        <v>7.583333333333333</v>
      </c>
      <c r="H7" s="33" t="s">
        <v>869</v>
      </c>
      <c r="I7" s="28" t="s">
        <v>870</v>
      </c>
      <c r="J7" s="33" t="s">
        <v>61</v>
      </c>
      <c r="K7" s="23">
        <f t="shared" si="2"/>
        <v>57.000333333333344</v>
      </c>
      <c r="L7" s="24">
        <f t="shared" si="3"/>
        <v>0.90328668765102815</v>
      </c>
      <c r="M7" s="22" t="str">
        <f t="shared" si="4"/>
        <v>S</v>
      </c>
      <c r="N7" s="28" t="s">
        <v>871</v>
      </c>
    </row>
    <row r="8" spans="1:14" ht="15" customHeight="1">
      <c r="A8" s="28" t="s">
        <v>872</v>
      </c>
      <c r="B8" s="31">
        <v>1</v>
      </c>
      <c r="C8" s="32">
        <v>50.1</v>
      </c>
      <c r="D8" s="40">
        <f t="shared" si="0"/>
        <v>1.835</v>
      </c>
      <c r="E8" s="33">
        <v>22</v>
      </c>
      <c r="F8" s="32">
        <v>17</v>
      </c>
      <c r="G8" s="40">
        <f t="shared" si="1"/>
        <v>22.283333333333335</v>
      </c>
      <c r="H8" s="33" t="s">
        <v>873</v>
      </c>
      <c r="I8" s="28" t="s">
        <v>874</v>
      </c>
      <c r="J8" s="33" t="s">
        <v>243</v>
      </c>
      <c r="K8" s="23">
        <f t="shared" si="2"/>
        <v>71.700333333333347</v>
      </c>
      <c r="L8" s="24">
        <f t="shared" si="3"/>
        <v>1.5099533543176955</v>
      </c>
      <c r="M8" s="22" t="str">
        <f t="shared" si="4"/>
        <v>S</v>
      </c>
      <c r="N8" s="28" t="s">
        <v>875</v>
      </c>
    </row>
    <row r="9" spans="1:14" ht="15" customHeight="1">
      <c r="A9" s="28" t="s">
        <v>876</v>
      </c>
      <c r="B9" s="31">
        <v>1</v>
      </c>
      <c r="C9" s="32">
        <v>53.5</v>
      </c>
      <c r="D9" s="40">
        <f t="shared" si="0"/>
        <v>1.8916666666666666</v>
      </c>
      <c r="E9" s="33">
        <v>19</v>
      </c>
      <c r="F9" s="32">
        <v>18</v>
      </c>
      <c r="G9" s="40">
        <f t="shared" si="1"/>
        <v>19.3</v>
      </c>
      <c r="H9" s="33" t="s">
        <v>877</v>
      </c>
      <c r="I9" s="28" t="s">
        <v>878</v>
      </c>
      <c r="J9" s="33" t="s">
        <v>243</v>
      </c>
      <c r="K9" s="23">
        <f t="shared" si="2"/>
        <v>68.717000000000013</v>
      </c>
      <c r="L9" s="24">
        <f t="shared" si="3"/>
        <v>1.5666200209843604</v>
      </c>
      <c r="M9" s="22" t="str">
        <f t="shared" si="4"/>
        <v>S</v>
      </c>
      <c r="N9" s="28" t="s">
        <v>950</v>
      </c>
    </row>
    <row r="10" spans="1:14" ht="15" customHeight="1">
      <c r="A10" s="28" t="s">
        <v>951</v>
      </c>
      <c r="B10" s="31">
        <v>1</v>
      </c>
      <c r="C10" s="32">
        <v>57.9</v>
      </c>
      <c r="D10" s="40">
        <f t="shared" si="0"/>
        <v>1.9649999999999999</v>
      </c>
      <c r="E10" s="33">
        <v>23</v>
      </c>
      <c r="F10" s="32">
        <v>36</v>
      </c>
      <c r="G10" s="40">
        <f t="shared" si="1"/>
        <v>23.6</v>
      </c>
      <c r="H10" s="33" t="s">
        <v>952</v>
      </c>
      <c r="I10" s="28" t="s">
        <v>953</v>
      </c>
      <c r="J10" s="33" t="s">
        <v>243</v>
      </c>
      <c r="K10" s="23">
        <f t="shared" si="2"/>
        <v>73.017000000000024</v>
      </c>
      <c r="L10" s="24">
        <f t="shared" si="3"/>
        <v>1.6399533543176945</v>
      </c>
      <c r="M10" s="22" t="str">
        <f t="shared" si="4"/>
        <v>S</v>
      </c>
      <c r="N10" s="28" t="s">
        <v>954</v>
      </c>
    </row>
    <row r="11" spans="1:14" ht="15" customHeight="1">
      <c r="A11" s="28" t="s">
        <v>955</v>
      </c>
      <c r="B11" s="31">
        <v>2</v>
      </c>
      <c r="C11" s="32">
        <v>2</v>
      </c>
      <c r="D11" s="40">
        <f t="shared" si="0"/>
        <v>2.0333333333333332</v>
      </c>
      <c r="E11" s="33">
        <v>2</v>
      </c>
      <c r="F11" s="32">
        <v>46</v>
      </c>
      <c r="G11" s="40">
        <f t="shared" si="1"/>
        <v>2.7666666666666666</v>
      </c>
      <c r="H11" s="33" t="s">
        <v>956</v>
      </c>
      <c r="I11" s="28" t="s">
        <v>957</v>
      </c>
      <c r="J11" s="33" t="s">
        <v>61</v>
      </c>
      <c r="K11" s="23">
        <f t="shared" si="2"/>
        <v>52.183666666666667</v>
      </c>
      <c r="L11" s="24">
        <f t="shared" si="3"/>
        <v>1.7082866876510279</v>
      </c>
      <c r="M11" s="22" t="str">
        <f t="shared" si="4"/>
        <v>S</v>
      </c>
      <c r="N11" s="28" t="s">
        <v>958</v>
      </c>
    </row>
    <row r="12" spans="1:14" ht="15" customHeight="1">
      <c r="A12" s="28" t="s">
        <v>959</v>
      </c>
      <c r="B12" s="31">
        <v>2</v>
      </c>
      <c r="C12" s="32">
        <v>3.9</v>
      </c>
      <c r="D12" s="40">
        <f t="shared" si="0"/>
        <v>2.0649999999999999</v>
      </c>
      <c r="E12" s="33">
        <v>42</v>
      </c>
      <c r="F12" s="32">
        <v>20</v>
      </c>
      <c r="G12" s="40">
        <f t="shared" si="1"/>
        <v>42.333333333333336</v>
      </c>
      <c r="H12" s="33" t="s">
        <v>559</v>
      </c>
      <c r="I12" s="28" t="s">
        <v>1078</v>
      </c>
      <c r="J12" s="33" t="s">
        <v>52</v>
      </c>
      <c r="K12" s="23">
        <f t="shared" si="2"/>
        <v>88.249666666666741</v>
      </c>
      <c r="L12" s="24">
        <f t="shared" si="3"/>
        <v>1.7399533543176942</v>
      </c>
      <c r="M12" s="22" t="str">
        <f t="shared" si="4"/>
        <v>N</v>
      </c>
      <c r="N12" s="28" t="s">
        <v>1079</v>
      </c>
    </row>
    <row r="13" spans="1:14" ht="15" customHeight="1">
      <c r="A13" s="28" t="s">
        <v>1080</v>
      </c>
      <c r="B13" s="31">
        <v>2</v>
      </c>
      <c r="C13" s="32">
        <v>12.4</v>
      </c>
      <c r="D13" s="40">
        <f t="shared" si="0"/>
        <v>2.2066666666666666</v>
      </c>
      <c r="E13" s="33">
        <v>30</v>
      </c>
      <c r="F13" s="32">
        <v>18</v>
      </c>
      <c r="G13" s="40">
        <f t="shared" si="1"/>
        <v>30.3</v>
      </c>
      <c r="H13" s="33" t="s">
        <v>939</v>
      </c>
      <c r="I13" s="28" t="s">
        <v>1081</v>
      </c>
      <c r="J13" s="33" t="s">
        <v>30</v>
      </c>
      <c r="K13" s="23">
        <f t="shared" si="2"/>
        <v>79.717000000000027</v>
      </c>
      <c r="L13" s="24">
        <f t="shared" si="3"/>
        <v>1.8816200209843617</v>
      </c>
      <c r="M13" s="22" t="str">
        <f t="shared" si="4"/>
        <v>S</v>
      </c>
      <c r="N13" s="28" t="s">
        <v>954</v>
      </c>
    </row>
    <row r="14" spans="1:14" ht="15" customHeight="1">
      <c r="A14" s="28" t="s">
        <v>1082</v>
      </c>
      <c r="B14" s="31">
        <v>2</v>
      </c>
      <c r="C14" s="32">
        <v>29.1</v>
      </c>
      <c r="D14" s="40">
        <f t="shared" si="0"/>
        <v>2.4849999999999999</v>
      </c>
      <c r="E14" s="33">
        <v>67</v>
      </c>
      <c r="F14" s="32">
        <v>24</v>
      </c>
      <c r="G14" s="40">
        <f t="shared" si="1"/>
        <v>67.400000000000006</v>
      </c>
      <c r="H14" s="33" t="s">
        <v>1083</v>
      </c>
      <c r="I14" s="28" t="s">
        <v>1084</v>
      </c>
      <c r="J14" s="33" t="s">
        <v>138</v>
      </c>
      <c r="K14" s="23">
        <f t="shared" si="2"/>
        <v>63.182999999999993</v>
      </c>
      <c r="L14" s="24">
        <f t="shared" si="3"/>
        <v>2.1599533543176932</v>
      </c>
      <c r="M14" s="22" t="str">
        <f t="shared" si="4"/>
        <v>N</v>
      </c>
      <c r="N14" s="28" t="s">
        <v>1085</v>
      </c>
    </row>
    <row r="15" spans="1:14" ht="15" customHeight="1">
      <c r="A15" s="28" t="s">
        <v>1086</v>
      </c>
      <c r="B15" s="31">
        <v>2</v>
      </c>
      <c r="C15" s="32">
        <v>31.8</v>
      </c>
      <c r="D15" s="40">
        <f t="shared" si="0"/>
        <v>2.5300000000000002</v>
      </c>
      <c r="E15" s="33">
        <v>89</v>
      </c>
      <c r="F15" s="32">
        <v>16</v>
      </c>
      <c r="G15" s="40">
        <f t="shared" si="1"/>
        <v>89.266666666666666</v>
      </c>
      <c r="H15" s="33" t="s">
        <v>1087</v>
      </c>
      <c r="I15" s="28" t="s">
        <v>1088</v>
      </c>
      <c r="J15" s="33" t="s">
        <v>1089</v>
      </c>
      <c r="K15" s="23">
        <f t="shared" si="2"/>
        <v>41.316333333333333</v>
      </c>
      <c r="L15" s="24">
        <f t="shared" si="3"/>
        <v>2.2049533543176949</v>
      </c>
      <c r="M15" s="22" t="str">
        <f t="shared" si="4"/>
        <v>N</v>
      </c>
      <c r="N15" s="28" t="s">
        <v>1090</v>
      </c>
    </row>
    <row r="16" spans="1:14" ht="15" customHeight="1">
      <c r="A16" s="28" t="s">
        <v>1091</v>
      </c>
      <c r="B16" s="31">
        <v>2</v>
      </c>
      <c r="C16" s="32">
        <v>43.3</v>
      </c>
      <c r="D16" s="40">
        <f t="shared" si="0"/>
        <v>2.7216666666666667</v>
      </c>
      <c r="E16" s="33">
        <v>3</v>
      </c>
      <c r="F16" s="32">
        <v>14</v>
      </c>
      <c r="G16" s="40">
        <f t="shared" si="1"/>
        <v>3.2333333333333334</v>
      </c>
      <c r="H16" s="33" t="s">
        <v>873</v>
      </c>
      <c r="I16" s="28" t="s">
        <v>1092</v>
      </c>
      <c r="J16" s="33" t="s">
        <v>248</v>
      </c>
      <c r="K16" s="23">
        <f t="shared" si="2"/>
        <v>52.650333333333336</v>
      </c>
      <c r="L16" s="24">
        <f t="shared" si="3"/>
        <v>2.3966200209843613</v>
      </c>
      <c r="M16" s="22" t="str">
        <f t="shared" si="4"/>
        <v>S</v>
      </c>
      <c r="N16" s="28" t="s">
        <v>1093</v>
      </c>
    </row>
    <row r="17" spans="1:14" ht="15" customHeight="1">
      <c r="A17" s="28" t="s">
        <v>967</v>
      </c>
      <c r="B17" s="31">
        <v>2</v>
      </c>
      <c r="C17" s="32">
        <v>58.3</v>
      </c>
      <c r="D17" s="40">
        <f t="shared" si="0"/>
        <v>2.9716666666666667</v>
      </c>
      <c r="E17" s="33">
        <v>-40</v>
      </c>
      <c r="F17" s="32">
        <v>18</v>
      </c>
      <c r="G17" s="40">
        <f t="shared" si="1"/>
        <v>-40.299999999999997</v>
      </c>
      <c r="H17" s="33" t="s">
        <v>877</v>
      </c>
      <c r="I17" s="28" t="s">
        <v>968</v>
      </c>
      <c r="J17" s="33" t="s">
        <v>268</v>
      </c>
      <c r="K17" s="23">
        <f t="shared" si="2"/>
        <v>9.1170000000000027</v>
      </c>
      <c r="L17" s="24">
        <f t="shared" si="3"/>
        <v>2.6466200209843613</v>
      </c>
      <c r="M17" s="22" t="str">
        <f t="shared" si="4"/>
        <v>S</v>
      </c>
      <c r="N17" s="28" t="s">
        <v>969</v>
      </c>
    </row>
    <row r="18" spans="1:14" ht="15" customHeight="1">
      <c r="A18" s="28" t="s">
        <v>970</v>
      </c>
      <c r="B18" s="31">
        <v>3</v>
      </c>
      <c r="C18" s="32">
        <v>54.3</v>
      </c>
      <c r="D18" s="40">
        <f t="shared" si="0"/>
        <v>3.9049999999999998</v>
      </c>
      <c r="E18" s="33">
        <v>-2</v>
      </c>
      <c r="F18" s="32">
        <v>57</v>
      </c>
      <c r="G18" s="40">
        <f t="shared" si="1"/>
        <v>-2.95</v>
      </c>
      <c r="H18" s="33" t="s">
        <v>971</v>
      </c>
      <c r="I18" s="28" t="s">
        <v>972</v>
      </c>
      <c r="J18" s="33" t="s">
        <v>268</v>
      </c>
      <c r="K18" s="23">
        <f t="shared" si="2"/>
        <v>46.467000000000013</v>
      </c>
      <c r="L18" s="24">
        <f t="shared" si="3"/>
        <v>3.5799533543176949</v>
      </c>
      <c r="M18" s="22" t="str">
        <f t="shared" si="4"/>
        <v>S</v>
      </c>
      <c r="N18" s="28" t="s">
        <v>973</v>
      </c>
    </row>
    <row r="19" spans="1:14" ht="15" customHeight="1">
      <c r="A19" s="28" t="s">
        <v>974</v>
      </c>
      <c r="B19" s="31">
        <v>4</v>
      </c>
      <c r="C19" s="32">
        <v>32</v>
      </c>
      <c r="D19" s="40">
        <f t="shared" si="0"/>
        <v>4.5333333333333332</v>
      </c>
      <c r="E19" s="33">
        <v>53</v>
      </c>
      <c r="F19" s="32">
        <v>55</v>
      </c>
      <c r="G19" s="40">
        <f t="shared" si="1"/>
        <v>53.916666666666664</v>
      </c>
      <c r="H19" s="33" t="s">
        <v>559</v>
      </c>
      <c r="I19" s="28" t="s">
        <v>975</v>
      </c>
      <c r="J19" s="33" t="s">
        <v>78</v>
      </c>
      <c r="K19" s="23">
        <f t="shared" si="2"/>
        <v>76.666333333333327</v>
      </c>
      <c r="L19" s="24">
        <f t="shared" si="3"/>
        <v>4.2082866876510288</v>
      </c>
      <c r="M19" s="22" t="str">
        <f t="shared" si="4"/>
        <v>N</v>
      </c>
      <c r="N19" s="28" t="s">
        <v>976</v>
      </c>
    </row>
    <row r="20" spans="1:14" ht="15" customHeight="1">
      <c r="A20" s="28" t="s">
        <v>977</v>
      </c>
      <c r="B20" s="31">
        <v>4</v>
      </c>
      <c r="C20" s="32">
        <v>43.6</v>
      </c>
      <c r="D20" s="40">
        <f t="shared" si="0"/>
        <v>4.7266666666666666</v>
      </c>
      <c r="E20" s="33">
        <v>-8</v>
      </c>
      <c r="F20" s="32">
        <v>48</v>
      </c>
      <c r="G20" s="40">
        <f t="shared" si="1"/>
        <v>-8.8000000000000007</v>
      </c>
      <c r="H20" s="33" t="s">
        <v>978</v>
      </c>
      <c r="I20" s="28" t="s">
        <v>979</v>
      </c>
      <c r="J20" s="33" t="s">
        <v>268</v>
      </c>
      <c r="K20" s="23">
        <f t="shared" si="2"/>
        <v>40.616999999999997</v>
      </c>
      <c r="L20" s="24">
        <f t="shared" si="3"/>
        <v>4.4016200209843603</v>
      </c>
      <c r="M20" s="22" t="str">
        <f t="shared" si="4"/>
        <v>S</v>
      </c>
      <c r="N20" s="28" t="s">
        <v>980</v>
      </c>
    </row>
    <row r="21" spans="1:14" ht="15" customHeight="1">
      <c r="A21" s="28" t="s">
        <v>981</v>
      </c>
      <c r="B21" s="31">
        <v>4</v>
      </c>
      <c r="C21" s="32">
        <v>59.6</v>
      </c>
      <c r="D21" s="40">
        <f t="shared" si="0"/>
        <v>4.9933333333333332</v>
      </c>
      <c r="E21" s="33">
        <v>-14</v>
      </c>
      <c r="F21" s="32">
        <v>48</v>
      </c>
      <c r="G21" s="40">
        <f t="shared" si="1"/>
        <v>-14.8</v>
      </c>
      <c r="H21" s="33" t="s">
        <v>982</v>
      </c>
      <c r="I21" s="28" t="s">
        <v>983</v>
      </c>
      <c r="J21" s="33" t="s">
        <v>178</v>
      </c>
      <c r="K21" s="23">
        <f t="shared" si="2"/>
        <v>34.617000000000004</v>
      </c>
      <c r="L21" s="24">
        <f t="shared" si="3"/>
        <v>4.6682866876510261</v>
      </c>
      <c r="M21" s="22" t="str">
        <f t="shared" si="4"/>
        <v>S</v>
      </c>
      <c r="N21" s="28" t="s">
        <v>984</v>
      </c>
    </row>
    <row r="22" spans="1:14" ht="15" customHeight="1">
      <c r="A22" s="28" t="s">
        <v>985</v>
      </c>
      <c r="B22" s="31">
        <v>5</v>
      </c>
      <c r="C22" s="32">
        <v>14.5</v>
      </c>
      <c r="D22" s="40">
        <f t="shared" si="0"/>
        <v>5.2416666666666663</v>
      </c>
      <c r="E22" s="33">
        <v>-8</v>
      </c>
      <c r="F22" s="32">
        <v>12</v>
      </c>
      <c r="G22" s="40">
        <f t="shared" si="1"/>
        <v>-8.1999999999999993</v>
      </c>
      <c r="H22" s="33" t="s">
        <v>978</v>
      </c>
      <c r="I22" s="28" t="s">
        <v>986</v>
      </c>
      <c r="J22" s="33" t="s">
        <v>73</v>
      </c>
      <c r="K22" s="23">
        <f t="shared" si="2"/>
        <v>41.217000000000006</v>
      </c>
      <c r="L22" s="24">
        <f t="shared" si="3"/>
        <v>4.9166200209843609</v>
      </c>
      <c r="M22" s="22" t="str">
        <f t="shared" si="4"/>
        <v>S</v>
      </c>
      <c r="N22" s="28" t="s">
        <v>987</v>
      </c>
    </row>
    <row r="23" spans="1:14" ht="15" customHeight="1">
      <c r="A23" s="28" t="s">
        <v>988</v>
      </c>
      <c r="B23" s="31">
        <v>5</v>
      </c>
      <c r="C23" s="32">
        <v>29.3</v>
      </c>
      <c r="D23" s="40">
        <f t="shared" si="0"/>
        <v>5.4883333333333333</v>
      </c>
      <c r="E23" s="33">
        <v>25</v>
      </c>
      <c r="F23" s="32">
        <v>9</v>
      </c>
      <c r="G23" s="40">
        <f t="shared" si="1"/>
        <v>25.15</v>
      </c>
      <c r="H23" s="33" t="s">
        <v>1113</v>
      </c>
      <c r="I23" s="28" t="s">
        <v>1114</v>
      </c>
      <c r="J23" s="33" t="s">
        <v>163</v>
      </c>
      <c r="K23" s="23">
        <f t="shared" si="2"/>
        <v>74.567000000000007</v>
      </c>
      <c r="L23" s="24">
        <f t="shared" si="3"/>
        <v>5.1632866876510271</v>
      </c>
      <c r="M23" s="22" t="str">
        <f t="shared" si="4"/>
        <v>S</v>
      </c>
      <c r="N23" s="28" t="s">
        <v>1115</v>
      </c>
    </row>
    <row r="24" spans="1:14" ht="15" customHeight="1">
      <c r="A24" s="28" t="s">
        <v>1116</v>
      </c>
      <c r="B24" s="31">
        <v>5</v>
      </c>
      <c r="C24" s="32">
        <v>35.1</v>
      </c>
      <c r="D24" s="40">
        <f t="shared" si="0"/>
        <v>5.585</v>
      </c>
      <c r="E24" s="33">
        <v>9</v>
      </c>
      <c r="F24" s="32">
        <v>56</v>
      </c>
      <c r="G24" s="40">
        <f t="shared" si="1"/>
        <v>9.9333333333333336</v>
      </c>
      <c r="H24" s="33" t="s">
        <v>939</v>
      </c>
      <c r="I24" s="28" t="s">
        <v>1117</v>
      </c>
      <c r="J24" s="33" t="s">
        <v>73</v>
      </c>
      <c r="K24" s="23">
        <f t="shared" si="2"/>
        <v>59.350333333333353</v>
      </c>
      <c r="L24" s="24">
        <f t="shared" si="3"/>
        <v>5.2599533543176946</v>
      </c>
      <c r="M24" s="22" t="str">
        <f t="shared" si="4"/>
        <v>S</v>
      </c>
      <c r="N24" s="28" t="s">
        <v>1118</v>
      </c>
    </row>
    <row r="25" spans="1:14" ht="15" customHeight="1">
      <c r="A25" s="28" t="s">
        <v>1119</v>
      </c>
      <c r="B25" s="31">
        <v>5</v>
      </c>
      <c r="C25" s="32">
        <v>35.299999999999997</v>
      </c>
      <c r="D25" s="40">
        <f t="shared" si="0"/>
        <v>5.5883333333333329</v>
      </c>
      <c r="E25" s="33">
        <v>-5</v>
      </c>
      <c r="F25" s="32">
        <v>23</v>
      </c>
      <c r="G25" s="40">
        <f t="shared" si="1"/>
        <v>-5.3833333333333337</v>
      </c>
      <c r="H25" s="33" t="s">
        <v>1120</v>
      </c>
      <c r="I25" s="28" t="s">
        <v>1121</v>
      </c>
      <c r="J25" s="33" t="s">
        <v>73</v>
      </c>
      <c r="K25" s="23">
        <f t="shared" si="2"/>
        <v>44.033666666666676</v>
      </c>
      <c r="L25" s="24">
        <f t="shared" si="3"/>
        <v>5.2632866876510285</v>
      </c>
      <c r="M25" s="22" t="str">
        <f t="shared" si="4"/>
        <v>S</v>
      </c>
      <c r="N25" s="28" t="s">
        <v>1122</v>
      </c>
    </row>
    <row r="26" spans="1:14" ht="15" customHeight="1">
      <c r="A26" s="28" t="s">
        <v>1123</v>
      </c>
      <c r="B26" s="31">
        <v>5</v>
      </c>
      <c r="C26" s="32">
        <v>38.700000000000003</v>
      </c>
      <c r="D26" s="40">
        <f t="shared" si="0"/>
        <v>5.6449999999999996</v>
      </c>
      <c r="E26" s="33">
        <v>-2</v>
      </c>
      <c r="F26" s="32">
        <v>36</v>
      </c>
      <c r="G26" s="40">
        <f t="shared" si="1"/>
        <v>-2.6</v>
      </c>
      <c r="H26" s="33" t="s">
        <v>1124</v>
      </c>
      <c r="I26" s="28" t="s">
        <v>1125</v>
      </c>
      <c r="J26" s="33" t="s">
        <v>73</v>
      </c>
      <c r="K26" s="23">
        <f t="shared" si="2"/>
        <v>46.817000000000014</v>
      </c>
      <c r="L26" s="24">
        <f t="shared" si="3"/>
        <v>5.3199533543176933</v>
      </c>
      <c r="M26" s="22" t="str">
        <f t="shared" si="4"/>
        <v>S</v>
      </c>
      <c r="N26" s="28" t="s">
        <v>1126</v>
      </c>
    </row>
    <row r="27" spans="1:14" ht="15" customHeight="1">
      <c r="A27" s="28" t="s">
        <v>1127</v>
      </c>
      <c r="B27" s="31">
        <v>5</v>
      </c>
      <c r="C27" s="32">
        <v>40.799999999999997</v>
      </c>
      <c r="D27" s="40">
        <f t="shared" si="0"/>
        <v>5.68</v>
      </c>
      <c r="E27" s="33">
        <v>-1</v>
      </c>
      <c r="F27" s="32">
        <v>57</v>
      </c>
      <c r="G27" s="40">
        <f t="shared" si="1"/>
        <v>-1.95</v>
      </c>
      <c r="H27" s="33" t="s">
        <v>1128</v>
      </c>
      <c r="I27" s="28" t="s">
        <v>1129</v>
      </c>
      <c r="J27" s="33" t="s">
        <v>73</v>
      </c>
      <c r="K27" s="23">
        <f t="shared" si="2"/>
        <v>47.466999999999999</v>
      </c>
      <c r="L27" s="24">
        <f t="shared" si="3"/>
        <v>5.3549533543176935</v>
      </c>
      <c r="M27" s="22" t="str">
        <f t="shared" si="4"/>
        <v>S</v>
      </c>
      <c r="N27" s="28" t="s">
        <v>1130</v>
      </c>
    </row>
    <row r="28" spans="1:14" ht="15" customHeight="1">
      <c r="A28" s="28" t="s">
        <v>1131</v>
      </c>
      <c r="B28" s="31">
        <v>5</v>
      </c>
      <c r="C28" s="32">
        <v>59.7</v>
      </c>
      <c r="D28" s="40">
        <f t="shared" si="0"/>
        <v>5.9950000000000001</v>
      </c>
      <c r="E28" s="33">
        <v>37</v>
      </c>
      <c r="F28" s="32">
        <v>13</v>
      </c>
      <c r="G28" s="40">
        <f t="shared" si="1"/>
        <v>37.216666666666669</v>
      </c>
      <c r="H28" s="33" t="s">
        <v>995</v>
      </c>
      <c r="I28" s="28" t="s">
        <v>996</v>
      </c>
      <c r="J28" s="33" t="s">
        <v>2</v>
      </c>
      <c r="K28" s="23">
        <f t="shared" si="2"/>
        <v>86.63366666666667</v>
      </c>
      <c r="L28" s="24">
        <f t="shared" si="3"/>
        <v>5.6699533543176948</v>
      </c>
      <c r="M28" s="22" t="str">
        <f t="shared" si="4"/>
        <v>S</v>
      </c>
      <c r="N28" s="28" t="s">
        <v>1118</v>
      </c>
    </row>
    <row r="29" spans="1:14" ht="15" customHeight="1">
      <c r="A29" s="28" t="s">
        <v>997</v>
      </c>
      <c r="B29" s="31">
        <v>6</v>
      </c>
      <c r="C29" s="32">
        <v>23.8</v>
      </c>
      <c r="D29" s="40">
        <f t="shared" si="0"/>
        <v>6.3966666666666665</v>
      </c>
      <c r="E29" s="33">
        <v>4</v>
      </c>
      <c r="F29" s="32">
        <v>36</v>
      </c>
      <c r="G29" s="40">
        <f t="shared" si="1"/>
        <v>4.5999999999999996</v>
      </c>
      <c r="H29" s="33" t="s">
        <v>998</v>
      </c>
      <c r="I29" s="28" t="s">
        <v>999</v>
      </c>
      <c r="J29" s="33" t="s">
        <v>288</v>
      </c>
      <c r="K29" s="23">
        <f t="shared" si="2"/>
        <v>54.017000000000003</v>
      </c>
      <c r="L29" s="24">
        <f t="shared" si="3"/>
        <v>6.071620020984362</v>
      </c>
      <c r="M29" s="22" t="str">
        <f t="shared" si="4"/>
        <v>S</v>
      </c>
      <c r="N29" s="28" t="s">
        <v>1000</v>
      </c>
    </row>
    <row r="30" spans="1:14" ht="15" customHeight="1">
      <c r="A30" s="28" t="s">
        <v>1001</v>
      </c>
      <c r="B30" s="31">
        <v>6</v>
      </c>
      <c r="C30" s="32">
        <v>28.8</v>
      </c>
      <c r="D30" s="40">
        <f t="shared" si="0"/>
        <v>6.48</v>
      </c>
      <c r="E30" s="33">
        <v>-7</v>
      </c>
      <c r="F30" s="32">
        <v>2</v>
      </c>
      <c r="G30" s="40">
        <f t="shared" si="1"/>
        <v>-7.0333333333333332</v>
      </c>
      <c r="H30" s="33" t="s">
        <v>905</v>
      </c>
      <c r="I30" s="28" t="s">
        <v>906</v>
      </c>
      <c r="J30" s="33" t="s">
        <v>288</v>
      </c>
      <c r="K30" s="23">
        <f t="shared" si="2"/>
        <v>42.38366666666667</v>
      </c>
      <c r="L30" s="24">
        <f t="shared" si="3"/>
        <v>6.1549533543176942</v>
      </c>
      <c r="M30" s="22" t="str">
        <f t="shared" si="4"/>
        <v>S</v>
      </c>
      <c r="N30" s="28" t="s">
        <v>907</v>
      </c>
    </row>
    <row r="31" spans="1:14" ht="15" customHeight="1">
      <c r="A31" s="28" t="s">
        <v>908</v>
      </c>
      <c r="B31" s="31">
        <v>6</v>
      </c>
      <c r="C31" s="32">
        <v>46.2</v>
      </c>
      <c r="D31" s="40">
        <f t="shared" si="0"/>
        <v>6.77</v>
      </c>
      <c r="E31" s="33">
        <v>59</v>
      </c>
      <c r="F31" s="32">
        <v>27</v>
      </c>
      <c r="G31" s="40">
        <f t="shared" si="1"/>
        <v>59.45</v>
      </c>
      <c r="H31" s="33" t="s">
        <v>909</v>
      </c>
      <c r="I31" s="28" t="s">
        <v>910</v>
      </c>
      <c r="J31" s="33" t="s">
        <v>384</v>
      </c>
      <c r="K31" s="23">
        <f t="shared" si="2"/>
        <v>71.132999999999996</v>
      </c>
      <c r="L31" s="24">
        <f t="shared" si="3"/>
        <v>6.4449533543176933</v>
      </c>
      <c r="M31" s="22" t="str">
        <f t="shared" si="4"/>
        <v>N</v>
      </c>
      <c r="N31" s="28" t="s">
        <v>911</v>
      </c>
    </row>
    <row r="32" spans="1:14" ht="15" customHeight="1">
      <c r="A32" s="28" t="s">
        <v>912</v>
      </c>
      <c r="B32" s="31">
        <v>7</v>
      </c>
      <c r="C32" s="32">
        <v>16.600000000000001</v>
      </c>
      <c r="D32" s="40">
        <f t="shared" si="0"/>
        <v>7.2766666666666664</v>
      </c>
      <c r="E32" s="33">
        <v>-23</v>
      </c>
      <c r="F32" s="32">
        <v>19</v>
      </c>
      <c r="G32" s="40">
        <f t="shared" si="1"/>
        <v>-23.316666666666666</v>
      </c>
      <c r="H32" s="33" t="s">
        <v>913</v>
      </c>
      <c r="I32" s="28" t="s">
        <v>914</v>
      </c>
      <c r="J32" s="33" t="s">
        <v>94</v>
      </c>
      <c r="K32" s="23">
        <f t="shared" si="2"/>
        <v>26.100333333333339</v>
      </c>
      <c r="L32" s="24">
        <f t="shared" si="3"/>
        <v>6.951620020984361</v>
      </c>
      <c r="M32" s="22" t="str">
        <f t="shared" si="4"/>
        <v>S</v>
      </c>
      <c r="N32" s="28" t="s">
        <v>915</v>
      </c>
    </row>
    <row r="33" spans="1:14" ht="15" customHeight="1">
      <c r="A33" s="28" t="s">
        <v>916</v>
      </c>
      <c r="B33" s="31">
        <v>7</v>
      </c>
      <c r="C33" s="32">
        <v>20.100000000000001</v>
      </c>
      <c r="D33" s="40">
        <f t="shared" si="0"/>
        <v>7.335</v>
      </c>
      <c r="E33" s="33">
        <v>21</v>
      </c>
      <c r="F33" s="32">
        <v>59</v>
      </c>
      <c r="G33" s="40">
        <f t="shared" si="1"/>
        <v>21.983333333333334</v>
      </c>
      <c r="H33" s="33" t="s">
        <v>1010</v>
      </c>
      <c r="I33" s="28" t="s">
        <v>1011</v>
      </c>
      <c r="J33" s="33" t="s">
        <v>365</v>
      </c>
      <c r="K33" s="23">
        <f t="shared" si="2"/>
        <v>71.400333333333336</v>
      </c>
      <c r="L33" s="24">
        <f t="shared" si="3"/>
        <v>7.0099533543176946</v>
      </c>
      <c r="M33" s="22" t="str">
        <f t="shared" si="4"/>
        <v>S</v>
      </c>
      <c r="N33" s="28" t="s">
        <v>1012</v>
      </c>
    </row>
    <row r="34" spans="1:14" ht="15" customHeight="1">
      <c r="A34" s="28" t="s">
        <v>1013</v>
      </c>
      <c r="B34" s="31">
        <v>7</v>
      </c>
      <c r="C34" s="32">
        <v>22.9</v>
      </c>
      <c r="D34" s="40">
        <f t="shared" si="0"/>
        <v>7.3816666666666668</v>
      </c>
      <c r="E34" s="33">
        <v>55</v>
      </c>
      <c r="F34" s="32">
        <v>17</v>
      </c>
      <c r="G34" s="40">
        <f t="shared" si="1"/>
        <v>55.283333333333331</v>
      </c>
      <c r="H34" s="33" t="s">
        <v>835</v>
      </c>
      <c r="I34" s="28" t="s">
        <v>870</v>
      </c>
      <c r="J34" s="33" t="s">
        <v>384</v>
      </c>
      <c r="K34" s="23">
        <f t="shared" si="2"/>
        <v>75.299666666666653</v>
      </c>
      <c r="L34" s="24">
        <f t="shared" si="3"/>
        <v>7.0566200209843615</v>
      </c>
      <c r="M34" s="22" t="str">
        <f t="shared" si="4"/>
        <v>N</v>
      </c>
      <c r="N34" s="28" t="s">
        <v>1014</v>
      </c>
    </row>
    <row r="35" spans="1:14" ht="15" customHeight="1">
      <c r="A35" s="28" t="s">
        <v>1015</v>
      </c>
      <c r="B35" s="31">
        <v>7</v>
      </c>
      <c r="C35" s="32">
        <v>34.6</v>
      </c>
      <c r="D35" s="40">
        <f t="shared" si="0"/>
        <v>7.5766666666666662</v>
      </c>
      <c r="E35" s="33">
        <v>31</v>
      </c>
      <c r="F35" s="32">
        <v>53</v>
      </c>
      <c r="G35" s="40">
        <f t="shared" si="1"/>
        <v>31.883333333333333</v>
      </c>
      <c r="H35" s="33" t="s">
        <v>956</v>
      </c>
      <c r="I35" s="28" t="s">
        <v>1016</v>
      </c>
      <c r="J35" s="33" t="s">
        <v>365</v>
      </c>
      <c r="K35" s="23">
        <f t="shared" si="2"/>
        <v>81.300333333333313</v>
      </c>
      <c r="L35" s="24">
        <f t="shared" si="3"/>
        <v>7.2516200209843618</v>
      </c>
      <c r="M35" s="22" t="str">
        <f t="shared" si="4"/>
        <v>S</v>
      </c>
      <c r="N35" s="28" t="s">
        <v>1017</v>
      </c>
    </row>
    <row r="36" spans="1:14" ht="15" customHeight="1">
      <c r="A36" s="28" t="s">
        <v>1018</v>
      </c>
      <c r="B36" s="31">
        <v>7</v>
      </c>
      <c r="C36" s="32">
        <v>38.799999999999997</v>
      </c>
      <c r="D36" s="40">
        <f t="shared" ref="D36:D67" si="5">B36+C36/60</f>
        <v>7.6466666666666665</v>
      </c>
      <c r="E36" s="33">
        <v>-26</v>
      </c>
      <c r="F36" s="32">
        <v>48</v>
      </c>
      <c r="G36" s="40">
        <f t="shared" ref="G36:G67" si="6">IF(E36&lt;0,E36-F36/60,E36+F36/60)</f>
        <v>-26.8</v>
      </c>
      <c r="H36" s="33" t="s">
        <v>559</v>
      </c>
      <c r="I36" s="28" t="s">
        <v>1156</v>
      </c>
      <c r="J36" s="33" t="s">
        <v>456</v>
      </c>
      <c r="K36" s="23">
        <f t="shared" ref="K36:K67" si="7">(180/PI())*ASIN(SIN(Lat*PI()/180)*SIN(Dec*PI()/180)+COS(Lat*PI()/180)*COS(Dec*PI()/180))</f>
        <v>22.617000000000001</v>
      </c>
      <c r="L36" s="24">
        <f t="shared" ref="L36:L67" si="8">IF(Lon/15+RA-GTZ+Tof&lt;0,Lon/15+RA-GTZ+Tof+24,IF(Lon/15+RA-GTZ+Tof&gt;24,Lon/15+RA-GTZ+Tof-24,Lon/15+RA-GTZ+Tof))</f>
        <v>7.321620020984362</v>
      </c>
      <c r="M36" s="22" t="str">
        <f t="shared" ref="M36:M67" si="9">IF(ACOS(ROUND((SIN(Dec*PI()/180)-SIN(Lat*PI()/180)*SIN(Amt*PI()/180))/(COS(Lat*PI()/180)*COS(Amt*PI()/180)),3))&lt;PI()/2,"N","S")</f>
        <v>S</v>
      </c>
      <c r="N36" s="28" t="s">
        <v>1157</v>
      </c>
    </row>
    <row r="37" spans="1:14" ht="15" customHeight="1">
      <c r="A37" s="28" t="s">
        <v>1158</v>
      </c>
      <c r="B37" s="31">
        <v>8</v>
      </c>
      <c r="C37" s="32">
        <v>9.5</v>
      </c>
      <c r="D37" s="40">
        <f t="shared" si="5"/>
        <v>8.1583333333333332</v>
      </c>
      <c r="E37" s="33">
        <v>-47</v>
      </c>
      <c r="F37" s="32">
        <v>20</v>
      </c>
      <c r="G37" s="40">
        <f t="shared" si="6"/>
        <v>-47.333333333333336</v>
      </c>
      <c r="H37" s="33"/>
      <c r="J37" s="33" t="s">
        <v>205</v>
      </c>
      <c r="K37" s="23">
        <f t="shared" si="7"/>
        <v>2.0836666666666632</v>
      </c>
      <c r="L37" s="24">
        <f t="shared" si="8"/>
        <v>7.8332866876510288</v>
      </c>
      <c r="M37" s="22" t="str">
        <f t="shared" si="9"/>
        <v>S</v>
      </c>
      <c r="N37" s="28" t="s">
        <v>1159</v>
      </c>
    </row>
    <row r="38" spans="1:14" ht="15" customHeight="1">
      <c r="A38" s="28" t="s">
        <v>1160</v>
      </c>
      <c r="B38" s="31">
        <v>8</v>
      </c>
      <c r="C38" s="32">
        <v>12.2</v>
      </c>
      <c r="D38" s="40">
        <f t="shared" si="5"/>
        <v>8.2033333333333331</v>
      </c>
      <c r="E38" s="33">
        <v>17</v>
      </c>
      <c r="F38" s="32">
        <v>39</v>
      </c>
      <c r="G38" s="40">
        <f t="shared" si="6"/>
        <v>17.649999999999999</v>
      </c>
      <c r="H38" s="33" t="s">
        <v>1161</v>
      </c>
      <c r="I38" s="28" t="s">
        <v>1162</v>
      </c>
      <c r="J38" s="33" t="s">
        <v>207</v>
      </c>
      <c r="K38" s="23">
        <f t="shared" si="7"/>
        <v>67.066999999999993</v>
      </c>
      <c r="L38" s="24">
        <f t="shared" si="8"/>
        <v>7.8782866876510269</v>
      </c>
      <c r="M38" s="22" t="str">
        <f t="shared" si="9"/>
        <v>S</v>
      </c>
      <c r="N38" s="28" t="s">
        <v>1163</v>
      </c>
    </row>
    <row r="39" spans="1:14" ht="15" customHeight="1">
      <c r="A39" s="28" t="s">
        <v>1164</v>
      </c>
      <c r="B39" s="31">
        <v>8</v>
      </c>
      <c r="C39" s="32">
        <v>46.7</v>
      </c>
      <c r="D39" s="40">
        <f t="shared" si="5"/>
        <v>8.7783333333333342</v>
      </c>
      <c r="E39" s="33">
        <v>28</v>
      </c>
      <c r="F39" s="32">
        <v>46</v>
      </c>
      <c r="G39" s="40">
        <f t="shared" si="6"/>
        <v>28.766666666666666</v>
      </c>
      <c r="H39" s="33" t="s">
        <v>487</v>
      </c>
      <c r="I39" s="28" t="s">
        <v>1165</v>
      </c>
      <c r="J39" s="33" t="s">
        <v>207</v>
      </c>
      <c r="K39" s="23">
        <f t="shared" si="7"/>
        <v>78.183666666666696</v>
      </c>
      <c r="L39" s="24">
        <f t="shared" si="8"/>
        <v>8.4532866876510298</v>
      </c>
      <c r="M39" s="22" t="str">
        <f t="shared" si="9"/>
        <v>S</v>
      </c>
      <c r="N39" s="28" t="s">
        <v>1166</v>
      </c>
    </row>
    <row r="40" spans="1:14" ht="15" customHeight="1">
      <c r="A40" s="28" t="s">
        <v>1167</v>
      </c>
      <c r="B40" s="31">
        <v>10</v>
      </c>
      <c r="C40" s="32">
        <v>20</v>
      </c>
      <c r="D40" s="40">
        <f t="shared" si="5"/>
        <v>10.333333333333334</v>
      </c>
      <c r="E40" s="33">
        <v>19</v>
      </c>
      <c r="F40" s="32">
        <v>51</v>
      </c>
      <c r="G40" s="40">
        <f t="shared" si="6"/>
        <v>19.850000000000001</v>
      </c>
      <c r="H40" s="33" t="s">
        <v>939</v>
      </c>
      <c r="I40" s="28" t="s">
        <v>1168</v>
      </c>
      <c r="J40" s="33" t="s">
        <v>467</v>
      </c>
      <c r="K40" s="23">
        <f t="shared" si="7"/>
        <v>69.26700000000001</v>
      </c>
      <c r="L40" s="24">
        <f t="shared" si="8"/>
        <v>10.008286687651029</v>
      </c>
      <c r="M40" s="22" t="str">
        <f t="shared" si="9"/>
        <v>S</v>
      </c>
      <c r="N40" s="28" t="s">
        <v>969</v>
      </c>
    </row>
    <row r="41" spans="1:14" ht="15" customHeight="1">
      <c r="A41" s="28" t="s">
        <v>1169</v>
      </c>
      <c r="B41" s="31">
        <v>11</v>
      </c>
      <c r="C41" s="32">
        <v>32.299999999999997</v>
      </c>
      <c r="D41" s="40">
        <f t="shared" si="5"/>
        <v>11.538333333333334</v>
      </c>
      <c r="E41" s="33">
        <v>-29</v>
      </c>
      <c r="F41" s="32">
        <v>16</v>
      </c>
      <c r="G41" s="40">
        <f t="shared" si="6"/>
        <v>-29.266666666666666</v>
      </c>
      <c r="H41" s="33" t="s">
        <v>978</v>
      </c>
      <c r="I41" s="28" t="s">
        <v>1026</v>
      </c>
      <c r="J41" s="33" t="s">
        <v>1027</v>
      </c>
      <c r="K41" s="23">
        <f t="shared" si="7"/>
        <v>20.150333333333332</v>
      </c>
      <c r="L41" s="24">
        <f t="shared" si="8"/>
        <v>11.213286687651028</v>
      </c>
      <c r="M41" s="22" t="str">
        <f t="shared" si="9"/>
        <v>S</v>
      </c>
      <c r="N41" s="28" t="s">
        <v>1157</v>
      </c>
    </row>
    <row r="42" spans="1:14" ht="15" customHeight="1">
      <c r="A42" s="28" t="s">
        <v>1028</v>
      </c>
      <c r="B42" s="31">
        <v>12</v>
      </c>
      <c r="C42" s="32">
        <v>29.9</v>
      </c>
      <c r="D42" s="40">
        <f t="shared" si="5"/>
        <v>12.498333333333333</v>
      </c>
      <c r="E42" s="33">
        <v>-16</v>
      </c>
      <c r="F42" s="32">
        <v>31</v>
      </c>
      <c r="G42" s="40">
        <f t="shared" si="6"/>
        <v>-16.516666666666666</v>
      </c>
      <c r="H42" s="33" t="s">
        <v>783</v>
      </c>
      <c r="I42" s="28" t="s">
        <v>1029</v>
      </c>
      <c r="J42" s="33" t="s">
        <v>411</v>
      </c>
      <c r="K42" s="23">
        <f t="shared" si="7"/>
        <v>32.900333333333336</v>
      </c>
      <c r="L42" s="24">
        <f t="shared" si="8"/>
        <v>12.173286687651029</v>
      </c>
      <c r="M42" s="22" t="str">
        <f t="shared" si="9"/>
        <v>S</v>
      </c>
      <c r="N42" s="28" t="s">
        <v>1030</v>
      </c>
    </row>
    <row r="43" spans="1:14" ht="15" customHeight="1">
      <c r="A43" s="28" t="s">
        <v>1031</v>
      </c>
      <c r="B43" s="31">
        <v>12</v>
      </c>
      <c r="C43" s="32">
        <v>35.1</v>
      </c>
      <c r="D43" s="40">
        <f t="shared" si="5"/>
        <v>12.585000000000001</v>
      </c>
      <c r="E43" s="33">
        <v>18</v>
      </c>
      <c r="F43" s="32">
        <v>23</v>
      </c>
      <c r="G43" s="40">
        <f t="shared" si="6"/>
        <v>18.383333333333333</v>
      </c>
      <c r="H43" s="33" t="s">
        <v>533</v>
      </c>
      <c r="I43" s="28" t="s">
        <v>1032</v>
      </c>
      <c r="J43" s="33" t="s">
        <v>337</v>
      </c>
      <c r="K43" s="23">
        <f t="shared" si="7"/>
        <v>67.800333333333342</v>
      </c>
      <c r="L43" s="24">
        <f t="shared" si="8"/>
        <v>12.259953354317695</v>
      </c>
      <c r="M43" s="22" t="str">
        <f t="shared" si="9"/>
        <v>S</v>
      </c>
      <c r="N43" s="28" t="s">
        <v>1033</v>
      </c>
    </row>
    <row r="44" spans="1:14" ht="15" customHeight="1">
      <c r="A44" s="28" t="s">
        <v>1034</v>
      </c>
      <c r="B44" s="31">
        <v>12</v>
      </c>
      <c r="C44" s="32">
        <v>41.7</v>
      </c>
      <c r="D44" s="40">
        <f t="shared" si="5"/>
        <v>12.695</v>
      </c>
      <c r="E44" s="33">
        <v>-1</v>
      </c>
      <c r="F44" s="32">
        <v>27</v>
      </c>
      <c r="G44" s="40">
        <f t="shared" si="6"/>
        <v>-1.45</v>
      </c>
      <c r="H44" s="33" t="s">
        <v>873</v>
      </c>
      <c r="I44" s="28" t="s">
        <v>1035</v>
      </c>
      <c r="J44" s="33" t="s">
        <v>462</v>
      </c>
      <c r="K44" s="23">
        <f t="shared" si="7"/>
        <v>47.966999999999999</v>
      </c>
      <c r="L44" s="24">
        <f t="shared" si="8"/>
        <v>12.369953354317694</v>
      </c>
      <c r="M44" s="22" t="str">
        <f t="shared" si="9"/>
        <v>S</v>
      </c>
      <c r="N44" s="28" t="s">
        <v>1036</v>
      </c>
    </row>
    <row r="45" spans="1:14" ht="15" customHeight="1">
      <c r="A45" s="28" t="s">
        <v>1037</v>
      </c>
      <c r="B45" s="31">
        <v>12</v>
      </c>
      <c r="C45" s="32">
        <v>45.1</v>
      </c>
      <c r="D45" s="40">
        <f t="shared" si="5"/>
        <v>12.751666666666667</v>
      </c>
      <c r="E45" s="33">
        <v>45</v>
      </c>
      <c r="F45" s="32">
        <v>26</v>
      </c>
      <c r="G45" s="40">
        <f t="shared" si="6"/>
        <v>45.43333333333333</v>
      </c>
      <c r="H45" s="33" t="s">
        <v>982</v>
      </c>
      <c r="I45" s="28" t="s">
        <v>1038</v>
      </c>
      <c r="J45" s="33" t="s">
        <v>337</v>
      </c>
      <c r="K45" s="23">
        <f t="shared" si="7"/>
        <v>85.149666666666647</v>
      </c>
      <c r="L45" s="24">
        <f t="shared" si="8"/>
        <v>12.426620020984359</v>
      </c>
      <c r="M45" s="22" t="str">
        <f t="shared" si="9"/>
        <v>N</v>
      </c>
      <c r="N45" s="28" t="s">
        <v>1039</v>
      </c>
    </row>
    <row r="46" spans="1:14" ht="15" customHeight="1">
      <c r="A46" s="28" t="s">
        <v>1040</v>
      </c>
      <c r="B46" s="31">
        <v>12</v>
      </c>
      <c r="C46" s="32">
        <v>49.2</v>
      </c>
      <c r="D46" s="40">
        <f t="shared" si="5"/>
        <v>12.82</v>
      </c>
      <c r="E46" s="33">
        <v>83</v>
      </c>
      <c r="F46" s="32">
        <v>25</v>
      </c>
      <c r="G46" s="40">
        <f t="shared" si="6"/>
        <v>83.416666666666671</v>
      </c>
      <c r="H46" s="33" t="s">
        <v>1041</v>
      </c>
      <c r="I46" s="28" t="s">
        <v>1042</v>
      </c>
      <c r="J46" s="33" t="s">
        <v>78</v>
      </c>
      <c r="K46" s="23">
        <f t="shared" si="7"/>
        <v>47.166333333333341</v>
      </c>
      <c r="L46" s="24">
        <f t="shared" si="8"/>
        <v>12.494953354317694</v>
      </c>
      <c r="M46" s="22" t="str">
        <f t="shared" si="9"/>
        <v>N</v>
      </c>
      <c r="N46" s="28" t="s">
        <v>1043</v>
      </c>
    </row>
    <row r="47" spans="1:14" ht="15" customHeight="1">
      <c r="A47" s="28" t="s">
        <v>1044</v>
      </c>
      <c r="B47" s="31">
        <v>12</v>
      </c>
      <c r="C47" s="32">
        <v>56</v>
      </c>
      <c r="D47" s="40">
        <f t="shared" si="5"/>
        <v>12.933333333333334</v>
      </c>
      <c r="E47" s="33">
        <v>38</v>
      </c>
      <c r="F47" s="32">
        <v>19</v>
      </c>
      <c r="G47" s="40">
        <f t="shared" si="6"/>
        <v>38.31666666666667</v>
      </c>
      <c r="H47" s="33" t="s">
        <v>275</v>
      </c>
      <c r="I47" s="28" t="s">
        <v>1191</v>
      </c>
      <c r="J47" s="33" t="s">
        <v>337</v>
      </c>
      <c r="K47" s="23">
        <f t="shared" si="7"/>
        <v>87.733666666666778</v>
      </c>
      <c r="L47" s="24">
        <f t="shared" si="8"/>
        <v>12.608286687651027</v>
      </c>
      <c r="M47" s="22" t="str">
        <f t="shared" si="9"/>
        <v>S</v>
      </c>
      <c r="N47" s="28" t="s">
        <v>1192</v>
      </c>
    </row>
    <row r="48" spans="1:14" ht="15" customHeight="1">
      <c r="A48" s="28" t="s">
        <v>1193</v>
      </c>
      <c r="B48" s="31">
        <v>13</v>
      </c>
      <c r="C48" s="32">
        <v>23.9</v>
      </c>
      <c r="D48" s="40">
        <f t="shared" si="5"/>
        <v>13.398333333333333</v>
      </c>
      <c r="E48" s="33">
        <v>54</v>
      </c>
      <c r="F48" s="32">
        <v>56</v>
      </c>
      <c r="G48" s="40">
        <f t="shared" si="6"/>
        <v>54.93333333333333</v>
      </c>
      <c r="H48" s="33" t="s">
        <v>435</v>
      </c>
      <c r="I48" s="28" t="s">
        <v>1194</v>
      </c>
      <c r="J48" s="33" t="s">
        <v>1195</v>
      </c>
      <c r="K48" s="23">
        <f t="shared" si="7"/>
        <v>75.649666666666647</v>
      </c>
      <c r="L48" s="24">
        <f t="shared" si="8"/>
        <v>13.073286687651027</v>
      </c>
      <c r="M48" s="22" t="str">
        <f t="shared" si="9"/>
        <v>N</v>
      </c>
      <c r="N48" s="28" t="s">
        <v>1196</v>
      </c>
    </row>
    <row r="49" spans="1:14" ht="15" customHeight="1">
      <c r="A49" s="28" t="s">
        <v>1197</v>
      </c>
      <c r="B49" s="31">
        <v>14</v>
      </c>
      <c r="C49" s="32">
        <v>13.5</v>
      </c>
      <c r="D49" s="40">
        <f t="shared" si="5"/>
        <v>14.225</v>
      </c>
      <c r="E49" s="33">
        <v>51</v>
      </c>
      <c r="F49" s="32">
        <v>47</v>
      </c>
      <c r="G49" s="40">
        <f t="shared" si="6"/>
        <v>51.783333333333331</v>
      </c>
      <c r="H49" s="33" t="s">
        <v>998</v>
      </c>
      <c r="I49" s="28" t="s">
        <v>1198</v>
      </c>
      <c r="J49" s="33" t="s">
        <v>775</v>
      </c>
      <c r="K49" s="23">
        <f t="shared" si="7"/>
        <v>78.799666666666681</v>
      </c>
      <c r="L49" s="24">
        <f t="shared" si="8"/>
        <v>13.899953354317695</v>
      </c>
      <c r="M49" s="22" t="str">
        <f t="shared" si="9"/>
        <v>N</v>
      </c>
      <c r="N49" s="28" t="s">
        <v>954</v>
      </c>
    </row>
    <row r="50" spans="1:14" ht="15" customHeight="1">
      <c r="A50" s="28" t="s">
        <v>1199</v>
      </c>
      <c r="B50" s="31">
        <v>14</v>
      </c>
      <c r="C50" s="32">
        <v>40.700000000000003</v>
      </c>
      <c r="D50" s="40">
        <f t="shared" si="5"/>
        <v>14.678333333333333</v>
      </c>
      <c r="E50" s="33">
        <v>16</v>
      </c>
      <c r="F50" s="32">
        <v>25</v>
      </c>
      <c r="G50" s="40">
        <f t="shared" si="6"/>
        <v>16.416666666666668</v>
      </c>
      <c r="H50" s="33" t="s">
        <v>1010</v>
      </c>
      <c r="I50" s="28" t="s">
        <v>1200</v>
      </c>
      <c r="J50" s="33" t="s">
        <v>775</v>
      </c>
      <c r="K50" s="23">
        <f t="shared" si="7"/>
        <v>65.833666666666673</v>
      </c>
      <c r="L50" s="24">
        <f t="shared" si="8"/>
        <v>14.353286687651028</v>
      </c>
      <c r="M50" s="22" t="str">
        <f t="shared" si="9"/>
        <v>S</v>
      </c>
      <c r="N50" s="28" t="s">
        <v>1201</v>
      </c>
    </row>
    <row r="51" spans="1:14" ht="15" customHeight="1">
      <c r="A51" s="28" t="s">
        <v>1202</v>
      </c>
      <c r="B51" s="31">
        <v>14</v>
      </c>
      <c r="C51" s="32">
        <v>45</v>
      </c>
      <c r="D51" s="40">
        <f t="shared" si="5"/>
        <v>14.75</v>
      </c>
      <c r="E51" s="33">
        <v>27</v>
      </c>
      <c r="F51" s="32">
        <v>4</v>
      </c>
      <c r="G51" s="40">
        <f t="shared" si="6"/>
        <v>27.066666666666666</v>
      </c>
      <c r="H51" s="33" t="s">
        <v>873</v>
      </c>
      <c r="I51" s="28" t="s">
        <v>1203</v>
      </c>
      <c r="J51" s="33" t="s">
        <v>775</v>
      </c>
      <c r="K51" s="23">
        <f t="shared" si="7"/>
        <v>76.483666666666679</v>
      </c>
      <c r="L51" s="24">
        <f t="shared" si="8"/>
        <v>14.424953354317694</v>
      </c>
      <c r="M51" s="22" t="str">
        <f t="shared" si="9"/>
        <v>S</v>
      </c>
      <c r="N51" s="28" t="s">
        <v>1204</v>
      </c>
    </row>
    <row r="52" spans="1:14" ht="15" customHeight="1">
      <c r="A52" s="28" t="s">
        <v>1205</v>
      </c>
      <c r="B52" s="31">
        <v>14</v>
      </c>
      <c r="C52" s="32">
        <v>51.4</v>
      </c>
      <c r="D52" s="40">
        <f t="shared" si="5"/>
        <v>14.856666666666667</v>
      </c>
      <c r="E52" s="33">
        <v>19</v>
      </c>
      <c r="F52" s="32">
        <v>6</v>
      </c>
      <c r="G52" s="40">
        <f t="shared" si="6"/>
        <v>19.100000000000001</v>
      </c>
      <c r="H52" s="33" t="s">
        <v>971</v>
      </c>
      <c r="I52" s="28" t="s">
        <v>1206</v>
      </c>
      <c r="J52" s="33" t="s">
        <v>775</v>
      </c>
      <c r="K52" s="23">
        <f t="shared" si="7"/>
        <v>68.517000000000024</v>
      </c>
      <c r="L52" s="24">
        <f t="shared" si="8"/>
        <v>14.531620020984363</v>
      </c>
      <c r="M52" s="22" t="str">
        <f t="shared" si="9"/>
        <v>S</v>
      </c>
      <c r="N52" s="28" t="s">
        <v>1207</v>
      </c>
    </row>
    <row r="53" spans="1:14" ht="15" customHeight="1">
      <c r="A53" s="28" t="s">
        <v>1208</v>
      </c>
      <c r="B53" s="31">
        <v>15</v>
      </c>
      <c r="C53" s="32">
        <v>24.5</v>
      </c>
      <c r="D53" s="40">
        <f t="shared" si="5"/>
        <v>15.408333333333333</v>
      </c>
      <c r="E53" s="33">
        <v>37</v>
      </c>
      <c r="F53" s="32">
        <v>23</v>
      </c>
      <c r="G53" s="40">
        <f t="shared" si="6"/>
        <v>37.383333333333333</v>
      </c>
      <c r="H53" s="33" t="s">
        <v>1209</v>
      </c>
      <c r="I53" s="28" t="s">
        <v>1210</v>
      </c>
      <c r="J53" s="33" t="s">
        <v>775</v>
      </c>
      <c r="K53" s="23">
        <f t="shared" si="7"/>
        <v>86.800333333333413</v>
      </c>
      <c r="L53" s="24">
        <f t="shared" si="8"/>
        <v>15.083286687651025</v>
      </c>
      <c r="M53" s="22" t="str">
        <f t="shared" si="9"/>
        <v>S</v>
      </c>
      <c r="N53" s="28" t="s">
        <v>1055</v>
      </c>
    </row>
    <row r="54" spans="1:14" ht="15" customHeight="1">
      <c r="A54" s="28" t="s">
        <v>1056</v>
      </c>
      <c r="B54" s="31">
        <v>15</v>
      </c>
      <c r="C54" s="32">
        <v>34.799999999999997</v>
      </c>
      <c r="D54" s="40">
        <f t="shared" si="5"/>
        <v>15.58</v>
      </c>
      <c r="E54" s="33">
        <v>10</v>
      </c>
      <c r="F54" s="32">
        <v>32</v>
      </c>
      <c r="G54" s="40">
        <f t="shared" si="6"/>
        <v>10.533333333333333</v>
      </c>
      <c r="H54" s="33" t="s">
        <v>939</v>
      </c>
      <c r="I54" s="28" t="s">
        <v>1057</v>
      </c>
      <c r="J54" s="33" t="s">
        <v>771</v>
      </c>
      <c r="K54" s="23">
        <f t="shared" si="7"/>
        <v>59.950333333333347</v>
      </c>
      <c r="L54" s="24">
        <f t="shared" si="8"/>
        <v>15.254953354317692</v>
      </c>
      <c r="M54" s="22" t="str">
        <f t="shared" si="9"/>
        <v>S</v>
      </c>
      <c r="N54" s="28" t="s">
        <v>1058</v>
      </c>
    </row>
    <row r="55" spans="1:14" ht="15" customHeight="1">
      <c r="A55" s="28" t="s">
        <v>1059</v>
      </c>
      <c r="B55" s="31">
        <v>15</v>
      </c>
      <c r="C55" s="32">
        <v>39.4</v>
      </c>
      <c r="D55" s="40">
        <f t="shared" si="5"/>
        <v>15.656666666666666</v>
      </c>
      <c r="E55" s="33">
        <v>36</v>
      </c>
      <c r="F55" s="32">
        <v>38</v>
      </c>
      <c r="G55" s="40">
        <f t="shared" si="6"/>
        <v>36.633333333333333</v>
      </c>
      <c r="H55" s="33" t="s">
        <v>1010</v>
      </c>
      <c r="I55" s="28" t="s">
        <v>1060</v>
      </c>
      <c r="J55" s="33" t="s">
        <v>1061</v>
      </c>
      <c r="K55" s="23">
        <f t="shared" si="7"/>
        <v>86.050333333333313</v>
      </c>
      <c r="L55" s="24">
        <f t="shared" si="8"/>
        <v>15.33162002098436</v>
      </c>
      <c r="M55" s="22" t="str">
        <f t="shared" si="9"/>
        <v>S</v>
      </c>
      <c r="N55" s="28" t="s">
        <v>941</v>
      </c>
    </row>
    <row r="56" spans="1:14" ht="15" customHeight="1">
      <c r="A56" s="28" t="s">
        <v>942</v>
      </c>
      <c r="B56" s="31">
        <v>16</v>
      </c>
      <c r="C56" s="32">
        <v>4.4000000000000004</v>
      </c>
      <c r="D56" s="40">
        <f t="shared" si="5"/>
        <v>16.073333333333334</v>
      </c>
      <c r="E56" s="33">
        <v>-11</v>
      </c>
      <c r="F56" s="32">
        <v>22</v>
      </c>
      <c r="G56" s="40">
        <f t="shared" si="6"/>
        <v>-11.366666666666667</v>
      </c>
      <c r="H56" s="33" t="s">
        <v>971</v>
      </c>
      <c r="I56" s="28" t="s">
        <v>943</v>
      </c>
      <c r="J56" s="33" t="s">
        <v>843</v>
      </c>
      <c r="K56" s="23">
        <f t="shared" si="7"/>
        <v>38.050333333333334</v>
      </c>
      <c r="L56" s="24">
        <f t="shared" si="8"/>
        <v>15.748286687651028</v>
      </c>
      <c r="M56" s="22" t="str">
        <f t="shared" si="9"/>
        <v>S</v>
      </c>
      <c r="N56" s="28" t="s">
        <v>944</v>
      </c>
    </row>
    <row r="57" spans="1:14" ht="15" customHeight="1">
      <c r="A57" s="28" t="s">
        <v>945</v>
      </c>
      <c r="B57" s="31">
        <v>16</v>
      </c>
      <c r="C57" s="32">
        <v>8.1</v>
      </c>
      <c r="D57" s="40">
        <f t="shared" si="5"/>
        <v>16.135000000000002</v>
      </c>
      <c r="E57" s="33">
        <v>17</v>
      </c>
      <c r="F57" s="32">
        <v>3</v>
      </c>
      <c r="G57" s="40">
        <f t="shared" si="6"/>
        <v>17.05</v>
      </c>
      <c r="H57" s="33" t="s">
        <v>946</v>
      </c>
      <c r="I57" s="28" t="s">
        <v>947</v>
      </c>
      <c r="J57" s="33" t="s">
        <v>715</v>
      </c>
      <c r="K57" s="23">
        <f t="shared" si="7"/>
        <v>66.467000000000013</v>
      </c>
      <c r="L57" s="24">
        <f t="shared" si="8"/>
        <v>15.809953354317695</v>
      </c>
      <c r="M57" s="22" t="str">
        <f t="shared" si="9"/>
        <v>S</v>
      </c>
      <c r="N57" s="28" t="s">
        <v>948</v>
      </c>
    </row>
    <row r="58" spans="1:14" ht="15" customHeight="1">
      <c r="A58" s="28" t="s">
        <v>949</v>
      </c>
      <c r="B58" s="31">
        <v>16</v>
      </c>
      <c r="C58" s="32">
        <v>12</v>
      </c>
      <c r="D58" s="40">
        <f t="shared" si="5"/>
        <v>16.2</v>
      </c>
      <c r="E58" s="33">
        <v>-19</v>
      </c>
      <c r="F58" s="32">
        <v>28</v>
      </c>
      <c r="G58" s="40">
        <f t="shared" si="6"/>
        <v>-19.466666666666665</v>
      </c>
      <c r="H58" s="33" t="s">
        <v>1069</v>
      </c>
      <c r="I58" s="28" t="s">
        <v>1070</v>
      </c>
      <c r="J58" s="33" t="s">
        <v>843</v>
      </c>
      <c r="K58" s="23">
        <f t="shared" si="7"/>
        <v>29.95033333333334</v>
      </c>
      <c r="L58" s="24">
        <f t="shared" si="8"/>
        <v>15.874953354317693</v>
      </c>
      <c r="M58" s="22" t="str">
        <f t="shared" si="9"/>
        <v>S</v>
      </c>
      <c r="N58" s="28" t="s">
        <v>1071</v>
      </c>
    </row>
    <row r="59" spans="1:14" ht="15" customHeight="1">
      <c r="A59" s="28" t="s">
        <v>1072</v>
      </c>
      <c r="B59" s="31">
        <v>16</v>
      </c>
      <c r="C59" s="32">
        <v>36.200000000000003</v>
      </c>
      <c r="D59" s="40">
        <f t="shared" si="5"/>
        <v>16.603333333333332</v>
      </c>
      <c r="E59" s="33">
        <v>52</v>
      </c>
      <c r="F59" s="32">
        <v>55</v>
      </c>
      <c r="G59" s="40">
        <f t="shared" si="6"/>
        <v>52.916666666666664</v>
      </c>
      <c r="H59" s="33" t="s">
        <v>1073</v>
      </c>
      <c r="I59" s="28" t="s">
        <v>1074</v>
      </c>
      <c r="J59" s="33" t="s">
        <v>341</v>
      </c>
      <c r="K59" s="23">
        <f t="shared" si="7"/>
        <v>77.666333333333341</v>
      </c>
      <c r="L59" s="24">
        <f t="shared" si="8"/>
        <v>16.278286687651025</v>
      </c>
      <c r="M59" s="22" t="str">
        <f t="shared" si="9"/>
        <v>N</v>
      </c>
      <c r="N59" s="28" t="s">
        <v>1075</v>
      </c>
    </row>
    <row r="60" spans="1:14" ht="15" customHeight="1">
      <c r="A60" s="28" t="s">
        <v>1076</v>
      </c>
      <c r="B60" s="31">
        <v>17</v>
      </c>
      <c r="C60" s="32">
        <v>5.3</v>
      </c>
      <c r="D60" s="40">
        <f t="shared" si="5"/>
        <v>17.088333333333335</v>
      </c>
      <c r="E60" s="33">
        <v>54</v>
      </c>
      <c r="F60" s="32">
        <v>28</v>
      </c>
      <c r="G60" s="40">
        <f t="shared" si="6"/>
        <v>54.466666666666669</v>
      </c>
      <c r="H60" s="33" t="s">
        <v>956</v>
      </c>
      <c r="I60" s="28" t="s">
        <v>1077</v>
      </c>
      <c r="J60" s="33" t="s">
        <v>341</v>
      </c>
      <c r="K60" s="23">
        <f t="shared" si="7"/>
        <v>76.116333333333344</v>
      </c>
      <c r="L60" s="24">
        <f t="shared" si="8"/>
        <v>16.763286687651028</v>
      </c>
      <c r="M60" s="22" t="str">
        <f t="shared" si="9"/>
        <v>N</v>
      </c>
      <c r="N60" s="28" t="s">
        <v>1140</v>
      </c>
    </row>
    <row r="61" spans="1:14" ht="15" customHeight="1">
      <c r="A61" s="28" t="s">
        <v>1141</v>
      </c>
      <c r="B61" s="31">
        <v>17</v>
      </c>
      <c r="C61" s="32">
        <v>14.6</v>
      </c>
      <c r="D61" s="40">
        <f t="shared" si="5"/>
        <v>17.243333333333332</v>
      </c>
      <c r="E61" s="33">
        <v>14</v>
      </c>
      <c r="F61" s="32">
        <v>23</v>
      </c>
      <c r="G61" s="40">
        <f t="shared" si="6"/>
        <v>14.383333333333333</v>
      </c>
      <c r="H61" s="33" t="s">
        <v>1113</v>
      </c>
      <c r="I61" s="28" t="s">
        <v>1142</v>
      </c>
      <c r="J61" s="33" t="s">
        <v>715</v>
      </c>
      <c r="K61" s="23">
        <f t="shared" si="7"/>
        <v>63.800333333333349</v>
      </c>
      <c r="L61" s="24">
        <f t="shared" si="8"/>
        <v>16.918286687651026</v>
      </c>
      <c r="M61" s="22" t="str">
        <f t="shared" si="9"/>
        <v>S</v>
      </c>
      <c r="N61" s="28" t="s">
        <v>1143</v>
      </c>
    </row>
    <row r="62" spans="1:14" ht="15" customHeight="1">
      <c r="A62" s="28" t="s">
        <v>1144</v>
      </c>
      <c r="B62" s="31">
        <v>17</v>
      </c>
      <c r="C62" s="32">
        <v>15.3</v>
      </c>
      <c r="D62" s="40">
        <f t="shared" si="5"/>
        <v>17.254999999999999</v>
      </c>
      <c r="E62" s="33">
        <v>-26</v>
      </c>
      <c r="F62" s="32">
        <v>36</v>
      </c>
      <c r="G62" s="40">
        <f t="shared" si="6"/>
        <v>-26.6</v>
      </c>
      <c r="H62" s="33" t="s">
        <v>1113</v>
      </c>
      <c r="I62" s="28" t="s">
        <v>1145</v>
      </c>
      <c r="J62" s="33" t="s">
        <v>710</v>
      </c>
      <c r="K62" s="23">
        <f t="shared" si="7"/>
        <v>22.816999999999997</v>
      </c>
      <c r="L62" s="24">
        <f t="shared" si="8"/>
        <v>16.929953354317693</v>
      </c>
      <c r="M62" s="22" t="str">
        <f t="shared" si="9"/>
        <v>S</v>
      </c>
      <c r="N62" s="28" t="s">
        <v>1146</v>
      </c>
    </row>
    <row r="63" spans="1:14" ht="15" customHeight="1">
      <c r="A63" s="28" t="s">
        <v>1147</v>
      </c>
      <c r="B63" s="31">
        <v>17</v>
      </c>
      <c r="C63" s="32">
        <v>18</v>
      </c>
      <c r="D63" s="40">
        <f t="shared" si="5"/>
        <v>17.3</v>
      </c>
      <c r="E63" s="33">
        <v>-24</v>
      </c>
      <c r="F63" s="32">
        <v>17</v>
      </c>
      <c r="G63" s="40">
        <f t="shared" si="6"/>
        <v>-24.283333333333335</v>
      </c>
      <c r="H63" s="33" t="s">
        <v>559</v>
      </c>
      <c r="I63" s="28" t="s">
        <v>1148</v>
      </c>
      <c r="J63" s="33" t="s">
        <v>710</v>
      </c>
      <c r="K63" s="23">
        <f t="shared" si="7"/>
        <v>25.13366666666667</v>
      </c>
      <c r="L63" s="24">
        <f t="shared" si="8"/>
        <v>16.974953354317694</v>
      </c>
      <c r="M63" s="22" t="str">
        <f t="shared" si="9"/>
        <v>S</v>
      </c>
      <c r="N63" s="28" t="s">
        <v>954</v>
      </c>
    </row>
    <row r="64" spans="1:14" ht="15" customHeight="1">
      <c r="A64" s="28" t="s">
        <v>1149</v>
      </c>
      <c r="B64" s="31">
        <v>17</v>
      </c>
      <c r="C64" s="32">
        <v>23.7</v>
      </c>
      <c r="D64" s="40">
        <f t="shared" si="5"/>
        <v>17.395</v>
      </c>
      <c r="E64" s="33">
        <v>37</v>
      </c>
      <c r="F64" s="32">
        <v>9</v>
      </c>
      <c r="G64" s="40">
        <f t="shared" si="6"/>
        <v>37.15</v>
      </c>
      <c r="H64" s="33" t="s">
        <v>939</v>
      </c>
      <c r="I64" s="28" t="s">
        <v>1150</v>
      </c>
      <c r="J64" s="33" t="s">
        <v>715</v>
      </c>
      <c r="K64" s="23">
        <f t="shared" si="7"/>
        <v>86.566999999999979</v>
      </c>
      <c r="L64" s="24">
        <f t="shared" si="8"/>
        <v>17.069953354317693</v>
      </c>
      <c r="M64" s="22" t="str">
        <f t="shared" si="9"/>
        <v>S</v>
      </c>
      <c r="N64" s="28" t="s">
        <v>1151</v>
      </c>
    </row>
    <row r="65" spans="1:14" ht="15" customHeight="1">
      <c r="A65" s="28" t="s">
        <v>1152</v>
      </c>
      <c r="B65" s="31">
        <v>17</v>
      </c>
      <c r="C65" s="32">
        <v>32.200000000000003</v>
      </c>
      <c r="D65" s="40">
        <f t="shared" si="5"/>
        <v>17.536666666666665</v>
      </c>
      <c r="E65" s="33">
        <v>55</v>
      </c>
      <c r="F65" s="32">
        <v>11</v>
      </c>
      <c r="G65" s="40">
        <f t="shared" si="6"/>
        <v>55.18333333333333</v>
      </c>
      <c r="H65" s="33" t="s">
        <v>1153</v>
      </c>
      <c r="I65" s="28" t="s">
        <v>1154</v>
      </c>
      <c r="J65" s="33" t="s">
        <v>341</v>
      </c>
      <c r="K65" s="23">
        <f t="shared" si="7"/>
        <v>75.39966666666669</v>
      </c>
      <c r="L65" s="24">
        <f t="shared" si="8"/>
        <v>17.211620020984359</v>
      </c>
      <c r="M65" s="22" t="str">
        <f t="shared" si="9"/>
        <v>N</v>
      </c>
      <c r="N65" s="28" t="s">
        <v>1155</v>
      </c>
    </row>
    <row r="66" spans="1:14" ht="15" customHeight="1">
      <c r="A66" s="28" t="s">
        <v>1094</v>
      </c>
      <c r="B66" s="31">
        <v>18</v>
      </c>
      <c r="C66" s="32">
        <v>0.2</v>
      </c>
      <c r="D66" s="40">
        <f t="shared" si="5"/>
        <v>18.003333333333334</v>
      </c>
      <c r="E66" s="33">
        <v>80</v>
      </c>
      <c r="F66" s="32">
        <v>0</v>
      </c>
      <c r="G66" s="40">
        <f t="shared" si="6"/>
        <v>80</v>
      </c>
      <c r="H66" s="33" t="s">
        <v>275</v>
      </c>
      <c r="I66" s="28" t="s">
        <v>1095</v>
      </c>
      <c r="J66" s="33" t="s">
        <v>341</v>
      </c>
      <c r="K66" s="23">
        <f t="shared" si="7"/>
        <v>50.582999999999998</v>
      </c>
      <c r="L66" s="24">
        <f t="shared" si="8"/>
        <v>17.678286687651028</v>
      </c>
      <c r="M66" s="22" t="str">
        <f t="shared" si="9"/>
        <v>N</v>
      </c>
      <c r="N66" s="28" t="s">
        <v>1096</v>
      </c>
    </row>
    <row r="67" spans="1:14" ht="15" customHeight="1">
      <c r="A67" s="28" t="s">
        <v>1097</v>
      </c>
      <c r="B67" s="31">
        <v>18</v>
      </c>
      <c r="C67" s="32">
        <v>1.5</v>
      </c>
      <c r="D67" s="40">
        <f t="shared" si="5"/>
        <v>18.024999999999999</v>
      </c>
      <c r="E67" s="33">
        <v>21</v>
      </c>
      <c r="F67" s="32">
        <v>36</v>
      </c>
      <c r="G67" s="40">
        <f t="shared" si="6"/>
        <v>21.6</v>
      </c>
      <c r="H67" s="33" t="s">
        <v>1010</v>
      </c>
      <c r="I67" s="28" t="s">
        <v>1098</v>
      </c>
      <c r="J67" s="33" t="s">
        <v>715</v>
      </c>
      <c r="K67" s="23">
        <f t="shared" si="7"/>
        <v>71.01700000000001</v>
      </c>
      <c r="L67" s="24">
        <f t="shared" si="8"/>
        <v>17.699953354317692</v>
      </c>
      <c r="M67" s="22" t="str">
        <f t="shared" si="9"/>
        <v>S</v>
      </c>
      <c r="N67" s="28" t="s">
        <v>1099</v>
      </c>
    </row>
    <row r="68" spans="1:14" ht="15" customHeight="1">
      <c r="A68" s="28" t="s">
        <v>1100</v>
      </c>
      <c r="B68" s="31">
        <v>18</v>
      </c>
      <c r="C68" s="32">
        <v>5.5</v>
      </c>
      <c r="D68" s="40">
        <f t="shared" ref="D68:D99" si="10">B68+C68/60</f>
        <v>18.091666666666665</v>
      </c>
      <c r="E68" s="33">
        <v>2</v>
      </c>
      <c r="F68" s="32">
        <v>30</v>
      </c>
      <c r="G68" s="40">
        <f t="shared" ref="G68:G99" si="11">IF(E68&lt;0,E68-F68/60,E68+F68/60)</f>
        <v>2.5</v>
      </c>
      <c r="H68" s="33" t="s">
        <v>873</v>
      </c>
      <c r="I68" s="28" t="s">
        <v>1101</v>
      </c>
      <c r="J68" s="33" t="s">
        <v>710</v>
      </c>
      <c r="K68" s="23">
        <f t="shared" ref="K68:K88" si="12">(180/PI())*ASIN(SIN(Lat*PI()/180)*SIN(Dec*PI()/180)+COS(Lat*PI()/180)*COS(Dec*PI()/180))</f>
        <v>51.917000000000002</v>
      </c>
      <c r="L68" s="24">
        <f t="shared" ref="L68:L88" si="13">IF(Lon/15+RA-GTZ+Tof&lt;0,Lon/15+RA-GTZ+Tof+24,IF(Lon/15+RA-GTZ+Tof&gt;24,Lon/15+RA-GTZ+Tof-24,Lon/15+RA-GTZ+Tof))</f>
        <v>17.766620020984359</v>
      </c>
      <c r="M68" s="22" t="str">
        <f t="shared" ref="M68:M88" si="14">IF(ACOS(ROUND((SIN(Dec*PI()/180)-SIN(Lat*PI()/180)*SIN(Amt*PI()/180))/(COS(Lat*PI()/180)*COS(Amt*PI()/180)),3))&lt;PI()/2,"N","S")</f>
        <v>S</v>
      </c>
      <c r="N68" s="28" t="s">
        <v>1102</v>
      </c>
    </row>
    <row r="69" spans="1:14" ht="15" customHeight="1">
      <c r="A69" s="28" t="s">
        <v>1103</v>
      </c>
      <c r="B69" s="31">
        <v>18</v>
      </c>
      <c r="C69" s="32">
        <v>44.3</v>
      </c>
      <c r="D69" s="40">
        <f t="shared" si="10"/>
        <v>18.738333333333333</v>
      </c>
      <c r="E69" s="33">
        <v>39</v>
      </c>
      <c r="F69" s="32">
        <v>40</v>
      </c>
      <c r="G69" s="40">
        <f t="shared" si="11"/>
        <v>39.666666666666664</v>
      </c>
      <c r="H69" s="33" t="s">
        <v>1104</v>
      </c>
      <c r="I69" s="28" t="s">
        <v>1105</v>
      </c>
      <c r="J69" s="33" t="s">
        <v>963</v>
      </c>
      <c r="K69" s="23">
        <f t="shared" si="12"/>
        <v>89.083666666666574</v>
      </c>
      <c r="L69" s="24">
        <f t="shared" si="13"/>
        <v>18.413286687651027</v>
      </c>
      <c r="M69" s="22" t="str">
        <f t="shared" si="14"/>
        <v>S</v>
      </c>
      <c r="N69" s="28" t="s">
        <v>1106</v>
      </c>
    </row>
    <row r="70" spans="1:14" ht="15" customHeight="1">
      <c r="A70" s="28" t="s">
        <v>1107</v>
      </c>
      <c r="B70" s="31">
        <v>18</v>
      </c>
      <c r="C70" s="32">
        <v>44.8</v>
      </c>
      <c r="D70" s="40">
        <f t="shared" si="10"/>
        <v>18.746666666666666</v>
      </c>
      <c r="E70" s="33">
        <v>37</v>
      </c>
      <c r="F70" s="32">
        <v>36</v>
      </c>
      <c r="G70" s="40">
        <f t="shared" si="11"/>
        <v>37.6</v>
      </c>
      <c r="H70" s="33" t="s">
        <v>531</v>
      </c>
      <c r="I70" s="28" t="s">
        <v>1108</v>
      </c>
      <c r="J70" s="33" t="s">
        <v>963</v>
      </c>
      <c r="K70" s="23">
        <f t="shared" si="12"/>
        <v>87.017000000000095</v>
      </c>
      <c r="L70" s="24">
        <f t="shared" si="13"/>
        <v>18.42162002098436</v>
      </c>
      <c r="M70" s="22" t="str">
        <f t="shared" si="14"/>
        <v>S</v>
      </c>
      <c r="N70" s="28" t="s">
        <v>1109</v>
      </c>
    </row>
    <row r="71" spans="1:14" ht="15" customHeight="1">
      <c r="A71" s="28" t="s">
        <v>1110</v>
      </c>
      <c r="B71" s="31">
        <v>18</v>
      </c>
      <c r="C71" s="32">
        <v>50.8</v>
      </c>
      <c r="D71" s="40">
        <f t="shared" si="10"/>
        <v>18.846666666666668</v>
      </c>
      <c r="E71" s="33">
        <v>10</v>
      </c>
      <c r="F71" s="32">
        <v>59</v>
      </c>
      <c r="G71" s="40">
        <f t="shared" si="11"/>
        <v>10.983333333333333</v>
      </c>
      <c r="H71" s="33" t="s">
        <v>939</v>
      </c>
      <c r="I71" s="28" t="s">
        <v>1111</v>
      </c>
      <c r="J71" s="33" t="s">
        <v>880</v>
      </c>
      <c r="K71" s="23">
        <f t="shared" si="12"/>
        <v>60.400333333333329</v>
      </c>
      <c r="L71" s="24">
        <f t="shared" si="13"/>
        <v>18.521620020984361</v>
      </c>
      <c r="M71" s="22" t="str">
        <f t="shared" si="14"/>
        <v>S</v>
      </c>
      <c r="N71" s="28" t="s">
        <v>1112</v>
      </c>
    </row>
    <row r="72" spans="1:14" ht="15" customHeight="1">
      <c r="A72" s="28" t="s">
        <v>1170</v>
      </c>
      <c r="B72" s="31">
        <v>18</v>
      </c>
      <c r="C72" s="32">
        <v>54.9</v>
      </c>
      <c r="D72" s="40">
        <f t="shared" si="10"/>
        <v>18.914999999999999</v>
      </c>
      <c r="E72" s="33">
        <v>33</v>
      </c>
      <c r="F72" s="32">
        <v>58</v>
      </c>
      <c r="G72" s="40">
        <f t="shared" si="11"/>
        <v>33.966666666666669</v>
      </c>
      <c r="H72" s="33" t="s">
        <v>633</v>
      </c>
      <c r="I72" s="28" t="s">
        <v>1171</v>
      </c>
      <c r="J72" s="33" t="s">
        <v>963</v>
      </c>
      <c r="K72" s="23">
        <f t="shared" si="12"/>
        <v>83.383666666666713</v>
      </c>
      <c r="L72" s="24">
        <f t="shared" si="13"/>
        <v>18.589953354317693</v>
      </c>
      <c r="M72" s="22" t="str">
        <f t="shared" si="14"/>
        <v>S</v>
      </c>
      <c r="N72" s="28" t="s">
        <v>1172</v>
      </c>
    </row>
    <row r="73" spans="1:14" ht="15" customHeight="1">
      <c r="A73" s="28" t="s">
        <v>1173</v>
      </c>
      <c r="B73" s="31">
        <v>18</v>
      </c>
      <c r="C73" s="32">
        <v>56.2</v>
      </c>
      <c r="D73" s="40">
        <f t="shared" si="10"/>
        <v>18.936666666666667</v>
      </c>
      <c r="E73" s="33">
        <v>4</v>
      </c>
      <c r="F73" s="32">
        <v>12</v>
      </c>
      <c r="G73" s="40">
        <f t="shared" si="11"/>
        <v>4.2</v>
      </c>
      <c r="H73" s="33" t="s">
        <v>1041</v>
      </c>
      <c r="I73" s="28" t="s">
        <v>1174</v>
      </c>
      <c r="J73" s="33" t="s">
        <v>771</v>
      </c>
      <c r="K73" s="23">
        <f t="shared" si="12"/>
        <v>53.617000000000004</v>
      </c>
      <c r="L73" s="24">
        <f t="shared" si="13"/>
        <v>18.611620020984361</v>
      </c>
      <c r="M73" s="22" t="str">
        <f t="shared" si="14"/>
        <v>S</v>
      </c>
      <c r="N73" s="28" t="s">
        <v>1175</v>
      </c>
    </row>
    <row r="74" spans="1:14" ht="15" customHeight="1">
      <c r="A74" s="28" t="s">
        <v>1176</v>
      </c>
      <c r="B74" s="31">
        <v>19</v>
      </c>
      <c r="C74" s="32">
        <v>4.4000000000000004</v>
      </c>
      <c r="D74" s="40">
        <f t="shared" si="10"/>
        <v>19.073333333333334</v>
      </c>
      <c r="E74" s="33">
        <v>-5</v>
      </c>
      <c r="F74" s="32">
        <v>41</v>
      </c>
      <c r="G74" s="40">
        <f t="shared" si="11"/>
        <v>-5.6833333333333336</v>
      </c>
      <c r="H74" s="33" t="s">
        <v>982</v>
      </c>
      <c r="I74" s="28" t="s">
        <v>1177</v>
      </c>
      <c r="J74" s="33" t="s">
        <v>880</v>
      </c>
      <c r="K74" s="23">
        <f t="shared" si="12"/>
        <v>43.733666666666672</v>
      </c>
      <c r="L74" s="24">
        <f t="shared" si="13"/>
        <v>18.748286687651028</v>
      </c>
      <c r="M74" s="22" t="str">
        <f t="shared" si="14"/>
        <v>S</v>
      </c>
      <c r="N74" s="28" t="s">
        <v>1178</v>
      </c>
    </row>
    <row r="75" spans="1:14" ht="15" customHeight="1">
      <c r="A75" s="28" t="s">
        <v>1179</v>
      </c>
      <c r="B75" s="31">
        <v>19</v>
      </c>
      <c r="C75" s="32">
        <v>30.7</v>
      </c>
      <c r="D75" s="40">
        <f t="shared" si="10"/>
        <v>19.511666666666667</v>
      </c>
      <c r="E75" s="33">
        <v>27</v>
      </c>
      <c r="F75" s="32">
        <v>58</v>
      </c>
      <c r="G75" s="40">
        <f t="shared" si="11"/>
        <v>27.966666666666665</v>
      </c>
      <c r="H75" s="33" t="s">
        <v>1180</v>
      </c>
      <c r="I75" s="28" t="s">
        <v>1181</v>
      </c>
      <c r="J75" s="33" t="s">
        <v>733</v>
      </c>
      <c r="K75" s="23">
        <f t="shared" si="12"/>
        <v>77.383666666666684</v>
      </c>
      <c r="L75" s="24">
        <f t="shared" si="13"/>
        <v>19.18662002098436</v>
      </c>
      <c r="M75" s="22" t="str">
        <f t="shared" si="14"/>
        <v>S</v>
      </c>
      <c r="N75" s="28" t="s">
        <v>1182</v>
      </c>
    </row>
    <row r="76" spans="1:14" ht="15" customHeight="1">
      <c r="A76" s="28" t="s">
        <v>1183</v>
      </c>
      <c r="B76" s="31">
        <v>19</v>
      </c>
      <c r="C76" s="32">
        <v>54.6</v>
      </c>
      <c r="D76" s="40">
        <f t="shared" si="10"/>
        <v>19.91</v>
      </c>
      <c r="E76" s="33">
        <v>-8</v>
      </c>
      <c r="F76" s="32">
        <v>14</v>
      </c>
      <c r="G76" s="40">
        <f t="shared" si="11"/>
        <v>-8.2333333333333325</v>
      </c>
      <c r="H76" s="33" t="s">
        <v>1184</v>
      </c>
      <c r="I76" s="28" t="s">
        <v>1185</v>
      </c>
      <c r="J76" s="33" t="s">
        <v>880</v>
      </c>
      <c r="K76" s="23">
        <f t="shared" si="12"/>
        <v>41.183666666666674</v>
      </c>
      <c r="L76" s="24">
        <f t="shared" si="13"/>
        <v>19.584953354317694</v>
      </c>
      <c r="M76" s="22" t="str">
        <f t="shared" si="14"/>
        <v>S</v>
      </c>
      <c r="N76" s="28" t="s">
        <v>1186</v>
      </c>
    </row>
    <row r="77" spans="1:14" ht="15" customHeight="1">
      <c r="A77" s="28" t="s">
        <v>1187</v>
      </c>
      <c r="B77" s="31">
        <v>20</v>
      </c>
      <c r="C77" s="32">
        <v>46.7</v>
      </c>
      <c r="D77" s="40">
        <f t="shared" si="10"/>
        <v>20.778333333333332</v>
      </c>
      <c r="E77" s="33">
        <v>16</v>
      </c>
      <c r="F77" s="32">
        <v>7</v>
      </c>
      <c r="G77" s="40">
        <f t="shared" si="11"/>
        <v>16.116666666666667</v>
      </c>
      <c r="H77" s="33" t="s">
        <v>559</v>
      </c>
      <c r="I77" s="28" t="s">
        <v>1188</v>
      </c>
      <c r="J77" s="33" t="s">
        <v>836</v>
      </c>
      <c r="K77" s="23">
        <f t="shared" si="12"/>
        <v>65.533666666666676</v>
      </c>
      <c r="L77" s="24">
        <f t="shared" si="13"/>
        <v>20.453286687651026</v>
      </c>
      <c r="M77" s="22" t="str">
        <f t="shared" si="14"/>
        <v>S</v>
      </c>
      <c r="N77" s="28" t="s">
        <v>1189</v>
      </c>
    </row>
    <row r="78" spans="1:14" ht="15" customHeight="1">
      <c r="A78" s="28" t="s">
        <v>1190</v>
      </c>
      <c r="B78" s="31">
        <v>21</v>
      </c>
      <c r="C78" s="32">
        <v>6.9</v>
      </c>
      <c r="D78" s="40">
        <f t="shared" si="10"/>
        <v>21.114999999999998</v>
      </c>
      <c r="E78" s="33">
        <v>38</v>
      </c>
      <c r="F78" s="32">
        <v>45</v>
      </c>
      <c r="G78" s="40">
        <f t="shared" si="11"/>
        <v>38.75</v>
      </c>
      <c r="H78" s="33" t="s">
        <v>749</v>
      </c>
      <c r="I78" s="28" t="s">
        <v>1132</v>
      </c>
      <c r="J78" s="33" t="s">
        <v>733</v>
      </c>
      <c r="K78" s="23">
        <f t="shared" si="12"/>
        <v>88.167000000000087</v>
      </c>
      <c r="L78" s="24">
        <f t="shared" si="13"/>
        <v>20.789953354317692</v>
      </c>
      <c r="M78" s="22" t="str">
        <f t="shared" si="14"/>
        <v>S</v>
      </c>
      <c r="N78" s="28" t="s">
        <v>1133</v>
      </c>
    </row>
    <row r="79" spans="1:14" ht="15" customHeight="1">
      <c r="A79" s="28" t="s">
        <v>1134</v>
      </c>
      <c r="B79" s="31">
        <v>21</v>
      </c>
      <c r="C79" s="32">
        <v>35.200000000000003</v>
      </c>
      <c r="D79" s="40">
        <f t="shared" si="10"/>
        <v>21.586666666666666</v>
      </c>
      <c r="E79" s="33">
        <v>78</v>
      </c>
      <c r="F79" s="32">
        <v>37</v>
      </c>
      <c r="G79" s="40">
        <f t="shared" si="11"/>
        <v>78.61666666666666</v>
      </c>
      <c r="H79" s="33" t="s">
        <v>982</v>
      </c>
      <c r="I79" s="28" t="s">
        <v>1135</v>
      </c>
      <c r="J79" s="33" t="s">
        <v>225</v>
      </c>
      <c r="K79" s="23">
        <f t="shared" si="12"/>
        <v>51.966333333333345</v>
      </c>
      <c r="L79" s="24">
        <f t="shared" si="13"/>
        <v>21.26162002098436</v>
      </c>
      <c r="M79" s="22" t="str">
        <f t="shared" si="14"/>
        <v>N</v>
      </c>
      <c r="N79" s="28" t="s">
        <v>1136</v>
      </c>
    </row>
    <row r="80" spans="1:14" ht="15" customHeight="1">
      <c r="A80" s="28" t="s">
        <v>1137</v>
      </c>
      <c r="B80" s="31">
        <v>21</v>
      </c>
      <c r="C80" s="32">
        <v>39</v>
      </c>
      <c r="D80" s="40">
        <f t="shared" si="10"/>
        <v>21.65</v>
      </c>
      <c r="E80" s="33">
        <v>57</v>
      </c>
      <c r="F80" s="32">
        <v>29</v>
      </c>
      <c r="G80" s="40">
        <f t="shared" si="11"/>
        <v>57.483333333333334</v>
      </c>
      <c r="H80" s="33" t="s">
        <v>1138</v>
      </c>
      <c r="I80" s="28" t="s">
        <v>1139</v>
      </c>
      <c r="J80" s="33" t="s">
        <v>225</v>
      </c>
      <c r="K80" s="23">
        <f t="shared" si="12"/>
        <v>73.099666666666678</v>
      </c>
      <c r="L80" s="24">
        <f t="shared" si="13"/>
        <v>21.324953354317692</v>
      </c>
      <c r="M80" s="22" t="str">
        <f t="shared" si="14"/>
        <v>N</v>
      </c>
      <c r="N80" s="28" t="s">
        <v>1002</v>
      </c>
    </row>
    <row r="81" spans="1:14" ht="15" customHeight="1">
      <c r="A81" s="28" t="s">
        <v>1003</v>
      </c>
      <c r="B81" s="31">
        <v>21</v>
      </c>
      <c r="C81" s="32">
        <v>43.5</v>
      </c>
      <c r="D81" s="40">
        <f t="shared" si="10"/>
        <v>21.725000000000001</v>
      </c>
      <c r="E81" s="33">
        <v>58</v>
      </c>
      <c r="F81" s="32">
        <v>47</v>
      </c>
      <c r="G81" s="40">
        <f t="shared" si="11"/>
        <v>58.783333333333331</v>
      </c>
      <c r="H81" s="33" t="s">
        <v>982</v>
      </c>
      <c r="I81" s="28" t="s">
        <v>1004</v>
      </c>
      <c r="J81" s="33" t="s">
        <v>225</v>
      </c>
      <c r="K81" s="23">
        <f t="shared" si="12"/>
        <v>71.799666666666681</v>
      </c>
      <c r="L81" s="24">
        <f t="shared" si="13"/>
        <v>21.399953354317695</v>
      </c>
      <c r="M81" s="22" t="str">
        <f t="shared" si="14"/>
        <v>N</v>
      </c>
      <c r="N81" s="28" t="s">
        <v>1005</v>
      </c>
    </row>
    <row r="82" spans="1:14" ht="15" customHeight="1">
      <c r="A82" s="28" t="s">
        <v>1006</v>
      </c>
      <c r="B82" s="31">
        <v>22</v>
      </c>
      <c r="C82" s="32">
        <v>3.8</v>
      </c>
      <c r="D82" s="40">
        <f t="shared" si="10"/>
        <v>22.063333333333333</v>
      </c>
      <c r="E82" s="33">
        <v>64</v>
      </c>
      <c r="F82" s="32">
        <v>38</v>
      </c>
      <c r="G82" s="40">
        <f t="shared" si="11"/>
        <v>64.63333333333334</v>
      </c>
      <c r="H82" s="33" t="s">
        <v>877</v>
      </c>
      <c r="I82" s="28" t="s">
        <v>1007</v>
      </c>
      <c r="J82" s="33" t="s">
        <v>225</v>
      </c>
      <c r="K82" s="23">
        <f t="shared" si="12"/>
        <v>65.949666666666644</v>
      </c>
      <c r="L82" s="24">
        <f t="shared" si="13"/>
        <v>21.738286687651026</v>
      </c>
      <c r="M82" s="22" t="str">
        <f t="shared" si="14"/>
        <v>N</v>
      </c>
      <c r="N82" s="28" t="s">
        <v>1008</v>
      </c>
    </row>
    <row r="83" spans="1:14" ht="15" customHeight="1">
      <c r="A83" s="28" t="s">
        <v>1009</v>
      </c>
      <c r="B83" s="31">
        <v>22</v>
      </c>
      <c r="C83" s="32">
        <v>28.8</v>
      </c>
      <c r="D83" s="40">
        <f t="shared" si="10"/>
        <v>22.48</v>
      </c>
      <c r="E83" s="33">
        <v>0</v>
      </c>
      <c r="F83" s="32">
        <v>1</v>
      </c>
      <c r="G83" s="40">
        <f t="shared" si="11"/>
        <v>1.6666666666666666E-2</v>
      </c>
      <c r="H83" s="33" t="s">
        <v>956</v>
      </c>
      <c r="I83" s="28" t="s">
        <v>1211</v>
      </c>
      <c r="J83" s="33" t="s">
        <v>804</v>
      </c>
      <c r="K83" s="23">
        <f t="shared" si="12"/>
        <v>49.433666666666667</v>
      </c>
      <c r="L83" s="24">
        <f t="shared" si="13"/>
        <v>22.154953354317694</v>
      </c>
      <c r="M83" s="22" t="str">
        <f t="shared" si="14"/>
        <v>S</v>
      </c>
      <c r="N83" s="28" t="s">
        <v>1212</v>
      </c>
    </row>
    <row r="84" spans="1:14" ht="15" customHeight="1">
      <c r="A84" s="28" t="s">
        <v>1213</v>
      </c>
      <c r="B84" s="31">
        <v>22</v>
      </c>
      <c r="C84" s="32">
        <v>29.2</v>
      </c>
      <c r="D84" s="40">
        <f t="shared" si="10"/>
        <v>22.486666666666668</v>
      </c>
      <c r="E84" s="33">
        <v>58</v>
      </c>
      <c r="F84" s="32">
        <v>25</v>
      </c>
      <c r="G84" s="40">
        <f t="shared" si="11"/>
        <v>58.416666666666664</v>
      </c>
      <c r="H84" s="33" t="s">
        <v>1214</v>
      </c>
      <c r="I84" s="28" t="s">
        <v>1215</v>
      </c>
      <c r="J84" s="33" t="s">
        <v>225</v>
      </c>
      <c r="K84" s="23">
        <f t="shared" si="12"/>
        <v>72.166333333333341</v>
      </c>
      <c r="L84" s="24">
        <f t="shared" si="13"/>
        <v>22.161620020984362</v>
      </c>
      <c r="M84" s="22" t="str">
        <f t="shared" si="14"/>
        <v>N</v>
      </c>
      <c r="N84" s="28" t="s">
        <v>1216</v>
      </c>
    </row>
    <row r="85" spans="1:14" ht="15" customHeight="1">
      <c r="A85" s="28" t="s">
        <v>1217</v>
      </c>
      <c r="B85" s="31">
        <v>22</v>
      </c>
      <c r="C85" s="32">
        <v>35.9</v>
      </c>
      <c r="D85" s="40">
        <f t="shared" si="10"/>
        <v>22.598333333333333</v>
      </c>
      <c r="E85" s="33">
        <v>39</v>
      </c>
      <c r="F85" s="32">
        <v>38</v>
      </c>
      <c r="G85" s="40">
        <f t="shared" si="11"/>
        <v>39.633333333333333</v>
      </c>
      <c r="H85" s="33" t="s">
        <v>1041</v>
      </c>
      <c r="I85" s="28" t="s">
        <v>1218</v>
      </c>
      <c r="J85" s="33" t="s">
        <v>815</v>
      </c>
      <c r="K85" s="23">
        <f t="shared" si="12"/>
        <v>89.050333333333214</v>
      </c>
      <c r="L85" s="24">
        <f t="shared" si="13"/>
        <v>22.273286687651026</v>
      </c>
      <c r="M85" s="22" t="str">
        <f t="shared" si="14"/>
        <v>S</v>
      </c>
      <c r="N85" s="28" t="s">
        <v>1219</v>
      </c>
    </row>
    <row r="86" spans="1:14" ht="15" customHeight="1">
      <c r="A86" s="28" t="s">
        <v>1220</v>
      </c>
      <c r="B86" s="31">
        <v>23</v>
      </c>
      <c r="C86" s="32">
        <v>19.100000000000001</v>
      </c>
      <c r="D86" s="40">
        <f t="shared" si="10"/>
        <v>23.318333333333335</v>
      </c>
      <c r="E86" s="33">
        <v>-13</v>
      </c>
      <c r="F86" s="32">
        <v>28</v>
      </c>
      <c r="G86" s="40">
        <f t="shared" si="11"/>
        <v>-13.466666666666667</v>
      </c>
      <c r="H86" s="33" t="s">
        <v>998</v>
      </c>
      <c r="I86" s="28" t="s">
        <v>1062</v>
      </c>
      <c r="J86" s="33" t="s">
        <v>804</v>
      </c>
      <c r="K86" s="23">
        <f t="shared" si="12"/>
        <v>35.95033333333334</v>
      </c>
      <c r="L86" s="24">
        <f t="shared" si="13"/>
        <v>22.993286687651029</v>
      </c>
      <c r="M86" s="22" t="str">
        <f t="shared" si="14"/>
        <v>S</v>
      </c>
      <c r="N86" s="28" t="s">
        <v>1000</v>
      </c>
    </row>
    <row r="87" spans="1:14" ht="15" customHeight="1">
      <c r="A87" s="28" t="s">
        <v>1063</v>
      </c>
      <c r="B87" s="31">
        <v>23</v>
      </c>
      <c r="C87" s="32">
        <v>46.4</v>
      </c>
      <c r="D87" s="40">
        <f t="shared" si="10"/>
        <v>23.773333333333333</v>
      </c>
      <c r="E87" s="33">
        <v>3</v>
      </c>
      <c r="F87" s="32">
        <v>29</v>
      </c>
      <c r="G87" s="40">
        <f t="shared" si="11"/>
        <v>3.4833333333333334</v>
      </c>
      <c r="H87" s="33" t="s">
        <v>982</v>
      </c>
      <c r="I87" s="28" t="s">
        <v>1064</v>
      </c>
      <c r="J87" s="33" t="s">
        <v>61</v>
      </c>
      <c r="K87" s="23">
        <f t="shared" si="12"/>
        <v>52.900333333333343</v>
      </c>
      <c r="L87" s="24">
        <f t="shared" si="13"/>
        <v>23.448286687651027</v>
      </c>
      <c r="M87" s="22" t="str">
        <f t="shared" si="14"/>
        <v>S</v>
      </c>
      <c r="N87" s="28" t="s">
        <v>1065</v>
      </c>
    </row>
    <row r="88" spans="1:14" ht="15" customHeight="1">
      <c r="A88" s="28" t="s">
        <v>1066</v>
      </c>
      <c r="B88" s="31">
        <v>23</v>
      </c>
      <c r="C88" s="32">
        <v>59</v>
      </c>
      <c r="D88" s="40">
        <f t="shared" si="10"/>
        <v>23.983333333333334</v>
      </c>
      <c r="E88" s="33">
        <v>55</v>
      </c>
      <c r="F88" s="32">
        <v>45</v>
      </c>
      <c r="G88" s="40">
        <f t="shared" si="11"/>
        <v>55.75</v>
      </c>
      <c r="H88" s="33" t="s">
        <v>873</v>
      </c>
      <c r="I88" s="28" t="s">
        <v>1067</v>
      </c>
      <c r="J88" s="33" t="s">
        <v>138</v>
      </c>
      <c r="K88" s="23">
        <f t="shared" si="12"/>
        <v>74.833000000000013</v>
      </c>
      <c r="L88" s="24">
        <f t="shared" si="13"/>
        <v>23.658286687651028</v>
      </c>
      <c r="M88" s="22" t="str">
        <f t="shared" si="14"/>
        <v>N</v>
      </c>
      <c r="N88" s="28" t="s">
        <v>1068</v>
      </c>
    </row>
  </sheetData>
  <sheetProtection sheet="1" objects="1" scenarios="1"/>
  <autoFilter ref="A3:N3"/>
  <phoneticPr fontId="1"/>
  <pageMargins left="0.25" right="0.25" top="0.75" bottom="0.75" header="0.3" footer="0.3"/>
  <pageSetup scale="89" fitToHeight="0" orientation="landscape" horizontalDpi="4294967293" verticalDpi="4294967293" r:id="rId1"/>
  <headerFooter alignWithMargins="0">
    <oddHeader>&amp;F</oddHeader>
    <oddFooter>&amp;L&amp;B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20</vt:i4>
      </vt:variant>
    </vt:vector>
  </HeadingPairs>
  <TitlesOfParts>
    <vt:vector size="22" baseType="lpstr">
      <vt:lpstr>Deep Sky Objects</vt:lpstr>
      <vt:lpstr>Double and Multiple Stars</vt:lpstr>
      <vt:lpstr>'Double and Multiple Stars'!Amt</vt:lpstr>
      <vt:lpstr>Amt</vt:lpstr>
      <vt:lpstr>Day</vt:lpstr>
      <vt:lpstr>'Double and Multiple Stars'!Dec</vt:lpstr>
      <vt:lpstr>Dec</vt:lpstr>
      <vt:lpstr>GTZ</vt:lpstr>
      <vt:lpstr>JDZ</vt:lpstr>
      <vt:lpstr>Lat</vt:lpstr>
      <vt:lpstr>Lmt</vt:lpstr>
      <vt:lpstr>Lon</vt:lpstr>
      <vt:lpstr>Mon</vt:lpstr>
      <vt:lpstr>'Deep Sky Objects'!Print_Area</vt:lpstr>
      <vt:lpstr>'Double and Multiple Stars'!Print_Area</vt:lpstr>
      <vt:lpstr>'Double and Multiple Stars'!RA</vt:lpstr>
      <vt:lpstr>RA</vt:lpstr>
      <vt:lpstr>'Double and Multiple Stars'!Tmt</vt:lpstr>
      <vt:lpstr>Tmt</vt:lpstr>
      <vt:lpstr>Tof</vt:lpstr>
      <vt:lpstr>UTZ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Gottlieb</dc:creator>
  <cp:lastModifiedBy>喻园</cp:lastModifiedBy>
  <cp:lastPrinted>2017-10-20T21:12:23Z</cp:lastPrinted>
  <dcterms:created xsi:type="dcterms:W3CDTF">2001-02-23T02:28:49Z</dcterms:created>
  <dcterms:modified xsi:type="dcterms:W3CDTF">2020-10-04T13:46:37Z</dcterms:modified>
</cp:coreProperties>
</file>