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iurr\Desktop\DNMyE\Naturaleza\EVYTH\"/>
    </mc:Choice>
  </mc:AlternateContent>
  <xr:revisionPtr revIDLastSave="0" documentId="13_ncr:1_{401B31F6-FAFC-4EF5-952F-A7A92FC7ECAC}" xr6:coauthVersionLast="46" xr6:coauthVersionMax="46" xr10:uidLastSave="{00000000-0000-0000-0000-000000000000}"/>
  <bookViews>
    <workbookView xWindow="-90" yWindow="-90" windowWidth="19380" windowHeight="10380" xr2:uid="{FC196072-AE02-4647-934C-80D4D54D38A6}"/>
  </bookViews>
  <sheets>
    <sheet name="Metodología" sheetId="1" r:id="rId1"/>
    <sheet name="General" sheetId="2" r:id="rId2"/>
    <sheet name="Ocio" sheetId="3" r:id="rId3"/>
    <sheet name="ANEXO 1" sheetId="5" r:id="rId4"/>
    <sheet name="ANEXO 2"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8" i="6" l="1"/>
  <c r="G138" i="6"/>
  <c r="F138" i="6"/>
  <c r="H137" i="6"/>
  <c r="G137" i="6"/>
  <c r="F137" i="6"/>
  <c r="H136" i="6"/>
  <c r="G136" i="6"/>
  <c r="F136" i="6"/>
  <c r="H135" i="6"/>
  <c r="G135" i="6"/>
  <c r="F135" i="6"/>
  <c r="H134" i="6"/>
  <c r="G134" i="6"/>
  <c r="F134" i="6"/>
  <c r="H133" i="6"/>
  <c r="G133" i="6"/>
  <c r="F133" i="6"/>
  <c r="H132" i="6"/>
  <c r="G132" i="6"/>
  <c r="F132" i="6"/>
  <c r="H131" i="6"/>
  <c r="G131" i="6"/>
  <c r="F131" i="6"/>
  <c r="F139" i="6" s="1"/>
  <c r="J127" i="6"/>
  <c r="I127" i="6"/>
  <c r="H127" i="6"/>
  <c r="G127" i="6"/>
  <c r="J126" i="6"/>
  <c r="I126" i="6"/>
  <c r="H126" i="6"/>
  <c r="G126" i="6"/>
  <c r="J125" i="6"/>
  <c r="I125" i="6"/>
  <c r="H125" i="6"/>
  <c r="G125" i="6"/>
  <c r="J124" i="6"/>
  <c r="I124" i="6"/>
  <c r="H124" i="6"/>
  <c r="G124" i="6"/>
  <c r="J123" i="6"/>
  <c r="I123" i="6"/>
  <c r="H123" i="6"/>
  <c r="G123" i="6"/>
  <c r="J122" i="6"/>
  <c r="I122" i="6"/>
  <c r="H122" i="6"/>
  <c r="G122" i="6"/>
  <c r="J121" i="6"/>
  <c r="I121" i="6"/>
  <c r="H121" i="6"/>
  <c r="G121" i="6"/>
  <c r="J120" i="6"/>
  <c r="J128" i="6" s="1"/>
  <c r="I120" i="6"/>
  <c r="H120" i="6"/>
  <c r="G120" i="6"/>
  <c r="P116" i="6"/>
  <c r="O116" i="6"/>
  <c r="N116" i="6"/>
  <c r="M116" i="6"/>
  <c r="L116" i="6"/>
  <c r="K116" i="6"/>
  <c r="J116" i="6"/>
  <c r="P115" i="6"/>
  <c r="O115" i="6"/>
  <c r="N115" i="6"/>
  <c r="M115" i="6"/>
  <c r="L115" i="6"/>
  <c r="K115" i="6"/>
  <c r="J115" i="6"/>
  <c r="P114" i="6"/>
  <c r="O114" i="6"/>
  <c r="N114" i="6"/>
  <c r="M114" i="6"/>
  <c r="L114" i="6"/>
  <c r="K114" i="6"/>
  <c r="J114" i="6"/>
  <c r="P113" i="6"/>
  <c r="O113" i="6"/>
  <c r="N113" i="6"/>
  <c r="M113" i="6"/>
  <c r="L113" i="6"/>
  <c r="K113" i="6"/>
  <c r="J113" i="6"/>
  <c r="P112" i="6"/>
  <c r="O112" i="6"/>
  <c r="N112" i="6"/>
  <c r="M112" i="6"/>
  <c r="L112" i="6"/>
  <c r="K112" i="6"/>
  <c r="J112" i="6"/>
  <c r="P111" i="6"/>
  <c r="O111" i="6"/>
  <c r="N111" i="6"/>
  <c r="M111" i="6"/>
  <c r="L111" i="6"/>
  <c r="K111" i="6"/>
  <c r="J111" i="6"/>
  <c r="P110" i="6"/>
  <c r="O110" i="6"/>
  <c r="N110" i="6"/>
  <c r="M110" i="6"/>
  <c r="L110" i="6"/>
  <c r="K110" i="6"/>
  <c r="J110" i="6"/>
  <c r="P109" i="6"/>
  <c r="O109" i="6"/>
  <c r="N109" i="6"/>
  <c r="M109" i="6"/>
  <c r="L109" i="6"/>
  <c r="K109" i="6"/>
  <c r="J109" i="6"/>
  <c r="J117" i="6" s="1"/>
  <c r="P105" i="6"/>
  <c r="O105" i="6"/>
  <c r="N105" i="6"/>
  <c r="M105" i="6"/>
  <c r="L105" i="6"/>
  <c r="K105" i="6"/>
  <c r="J105" i="6"/>
  <c r="P104" i="6"/>
  <c r="O104" i="6"/>
  <c r="N104" i="6"/>
  <c r="M104" i="6"/>
  <c r="L104" i="6"/>
  <c r="K104" i="6"/>
  <c r="J104" i="6"/>
  <c r="P103" i="6"/>
  <c r="O103" i="6"/>
  <c r="N103" i="6"/>
  <c r="M103" i="6"/>
  <c r="L103" i="6"/>
  <c r="K103" i="6"/>
  <c r="J103" i="6"/>
  <c r="P102" i="6"/>
  <c r="O102" i="6"/>
  <c r="N102" i="6"/>
  <c r="M102" i="6"/>
  <c r="L102" i="6"/>
  <c r="K102" i="6"/>
  <c r="J102" i="6"/>
  <c r="P101" i="6"/>
  <c r="O101" i="6"/>
  <c r="N101" i="6"/>
  <c r="M101" i="6"/>
  <c r="L101" i="6"/>
  <c r="K101" i="6"/>
  <c r="J101" i="6"/>
  <c r="P100" i="6"/>
  <c r="O100" i="6"/>
  <c r="N100" i="6"/>
  <c r="M100" i="6"/>
  <c r="L100" i="6"/>
  <c r="K100" i="6"/>
  <c r="J100" i="6"/>
  <c r="P99" i="6"/>
  <c r="O99" i="6"/>
  <c r="N99" i="6"/>
  <c r="M99" i="6"/>
  <c r="L99" i="6"/>
  <c r="K99" i="6"/>
  <c r="J99" i="6"/>
  <c r="P98" i="6"/>
  <c r="O98" i="6"/>
  <c r="N98" i="6"/>
  <c r="M98" i="6"/>
  <c r="L98" i="6"/>
  <c r="K98" i="6"/>
  <c r="J98" i="6"/>
  <c r="J106" i="6" s="1"/>
  <c r="H92" i="6"/>
  <c r="G92" i="6"/>
  <c r="F92" i="6"/>
  <c r="H91" i="6"/>
  <c r="G91" i="6"/>
  <c r="F91" i="6"/>
  <c r="H90" i="6"/>
  <c r="G90" i="6"/>
  <c r="F90" i="6"/>
  <c r="H89" i="6"/>
  <c r="G89" i="6"/>
  <c r="F89" i="6"/>
  <c r="H88" i="6"/>
  <c r="G88" i="6"/>
  <c r="F88" i="6"/>
  <c r="H87" i="6"/>
  <c r="G87" i="6"/>
  <c r="F87" i="6"/>
  <c r="H86" i="6"/>
  <c r="G86" i="6"/>
  <c r="F86" i="6"/>
  <c r="H85" i="6"/>
  <c r="G85" i="6"/>
  <c r="F85" i="6"/>
  <c r="J81" i="6"/>
  <c r="I81" i="6"/>
  <c r="H81" i="6"/>
  <c r="G81" i="6"/>
  <c r="J80" i="6"/>
  <c r="I80" i="6"/>
  <c r="H80" i="6"/>
  <c r="G80" i="6"/>
  <c r="J79" i="6"/>
  <c r="I79" i="6"/>
  <c r="H79" i="6"/>
  <c r="G79" i="6"/>
  <c r="J78" i="6"/>
  <c r="I78" i="6"/>
  <c r="H78" i="6"/>
  <c r="G78" i="6"/>
  <c r="J77" i="6"/>
  <c r="I77" i="6"/>
  <c r="H77" i="6"/>
  <c r="G77" i="6"/>
  <c r="J76" i="6"/>
  <c r="I76" i="6"/>
  <c r="H76" i="6"/>
  <c r="G76" i="6"/>
  <c r="J75" i="6"/>
  <c r="I75" i="6"/>
  <c r="H75" i="6"/>
  <c r="G75" i="6"/>
  <c r="J74" i="6"/>
  <c r="J82" i="6" s="1"/>
  <c r="I74" i="6"/>
  <c r="H74" i="6"/>
  <c r="G74" i="6"/>
  <c r="G82" i="6" s="1"/>
  <c r="P70" i="6"/>
  <c r="O70" i="6"/>
  <c r="N70" i="6"/>
  <c r="M70" i="6"/>
  <c r="L70" i="6"/>
  <c r="K70" i="6"/>
  <c r="J70" i="6"/>
  <c r="P69" i="6"/>
  <c r="O69" i="6"/>
  <c r="N69" i="6"/>
  <c r="M69" i="6"/>
  <c r="L69" i="6"/>
  <c r="K69" i="6"/>
  <c r="J69" i="6"/>
  <c r="P68" i="6"/>
  <c r="O68" i="6"/>
  <c r="N68" i="6"/>
  <c r="M68" i="6"/>
  <c r="L68" i="6"/>
  <c r="K68" i="6"/>
  <c r="J68" i="6"/>
  <c r="P67" i="6"/>
  <c r="O67" i="6"/>
  <c r="N67" i="6"/>
  <c r="M67" i="6"/>
  <c r="L67" i="6"/>
  <c r="K67" i="6"/>
  <c r="J67" i="6"/>
  <c r="P66" i="6"/>
  <c r="O66" i="6"/>
  <c r="N66" i="6"/>
  <c r="M66" i="6"/>
  <c r="L66" i="6"/>
  <c r="K66" i="6"/>
  <c r="J66" i="6"/>
  <c r="P65" i="6"/>
  <c r="O65" i="6"/>
  <c r="N65" i="6"/>
  <c r="M65" i="6"/>
  <c r="L65" i="6"/>
  <c r="K65" i="6"/>
  <c r="J65" i="6"/>
  <c r="P64" i="6"/>
  <c r="O64" i="6"/>
  <c r="N64" i="6"/>
  <c r="M64" i="6"/>
  <c r="L64" i="6"/>
  <c r="K64" i="6"/>
  <c r="J64" i="6"/>
  <c r="P63" i="6"/>
  <c r="O63" i="6"/>
  <c r="N63" i="6"/>
  <c r="M63" i="6"/>
  <c r="L63" i="6"/>
  <c r="K63" i="6"/>
  <c r="J63" i="6"/>
  <c r="P59" i="6"/>
  <c r="O59" i="6"/>
  <c r="N59" i="6"/>
  <c r="M59" i="6"/>
  <c r="L59" i="6"/>
  <c r="K59" i="6"/>
  <c r="J59" i="6"/>
  <c r="P58" i="6"/>
  <c r="O58" i="6"/>
  <c r="N58" i="6"/>
  <c r="M58" i="6"/>
  <c r="L58" i="6"/>
  <c r="K58" i="6"/>
  <c r="J58" i="6"/>
  <c r="P57" i="6"/>
  <c r="O57" i="6"/>
  <c r="N57" i="6"/>
  <c r="M57" i="6"/>
  <c r="L57" i="6"/>
  <c r="K57" i="6"/>
  <c r="J57" i="6"/>
  <c r="P56" i="6"/>
  <c r="O56" i="6"/>
  <c r="N56" i="6"/>
  <c r="M56" i="6"/>
  <c r="L56" i="6"/>
  <c r="K56" i="6"/>
  <c r="J56" i="6"/>
  <c r="P55" i="6"/>
  <c r="O55" i="6"/>
  <c r="N55" i="6"/>
  <c r="M55" i="6"/>
  <c r="L55" i="6"/>
  <c r="K55" i="6"/>
  <c r="J55" i="6"/>
  <c r="P54" i="6"/>
  <c r="O54" i="6"/>
  <c r="N54" i="6"/>
  <c r="M54" i="6"/>
  <c r="L54" i="6"/>
  <c r="K54" i="6"/>
  <c r="J54" i="6"/>
  <c r="P53" i="6"/>
  <c r="O53" i="6"/>
  <c r="N53" i="6"/>
  <c r="M53" i="6"/>
  <c r="L53" i="6"/>
  <c r="K53" i="6"/>
  <c r="J53" i="6"/>
  <c r="P52" i="6"/>
  <c r="O52" i="6"/>
  <c r="N52" i="6"/>
  <c r="M52" i="6"/>
  <c r="L52" i="6"/>
  <c r="K52" i="6"/>
  <c r="J52" i="6"/>
  <c r="H46" i="6"/>
  <c r="G46" i="6"/>
  <c r="F46" i="6"/>
  <c r="H45" i="6"/>
  <c r="G45" i="6"/>
  <c r="F45" i="6"/>
  <c r="H44" i="6"/>
  <c r="G44" i="6"/>
  <c r="F44" i="6"/>
  <c r="H43" i="6"/>
  <c r="G43" i="6"/>
  <c r="F43" i="6"/>
  <c r="H42" i="6"/>
  <c r="G42" i="6"/>
  <c r="F42" i="6"/>
  <c r="H41" i="6"/>
  <c r="G41" i="6"/>
  <c r="F41" i="6"/>
  <c r="H40" i="6"/>
  <c r="G40" i="6"/>
  <c r="F40" i="6"/>
  <c r="H39" i="6"/>
  <c r="G39" i="6"/>
  <c r="F39" i="6"/>
  <c r="J35" i="6"/>
  <c r="I35" i="6"/>
  <c r="H35" i="6"/>
  <c r="G35" i="6"/>
  <c r="J34" i="6"/>
  <c r="I34" i="6"/>
  <c r="H34" i="6"/>
  <c r="G34" i="6"/>
  <c r="J33" i="6"/>
  <c r="I33" i="6"/>
  <c r="H33" i="6"/>
  <c r="G33" i="6"/>
  <c r="J32" i="6"/>
  <c r="I32" i="6"/>
  <c r="H32" i="6"/>
  <c r="G32" i="6"/>
  <c r="J31" i="6"/>
  <c r="I31" i="6"/>
  <c r="H31" i="6"/>
  <c r="G31" i="6"/>
  <c r="J30" i="6"/>
  <c r="I30" i="6"/>
  <c r="H30" i="6"/>
  <c r="G30" i="6"/>
  <c r="J29" i="6"/>
  <c r="I29" i="6"/>
  <c r="H29" i="6"/>
  <c r="G29" i="6"/>
  <c r="J28" i="6"/>
  <c r="J36" i="6" s="1"/>
  <c r="I28" i="6"/>
  <c r="I36" i="6" s="1"/>
  <c r="H28" i="6"/>
  <c r="H36" i="6" s="1"/>
  <c r="G28" i="6"/>
  <c r="G36" i="6" s="1"/>
  <c r="P24" i="6"/>
  <c r="O24" i="6"/>
  <c r="N24" i="6"/>
  <c r="M24" i="6"/>
  <c r="L24" i="6"/>
  <c r="K24" i="6"/>
  <c r="J24" i="6"/>
  <c r="P23" i="6"/>
  <c r="O23" i="6"/>
  <c r="N23" i="6"/>
  <c r="M23" i="6"/>
  <c r="L23" i="6"/>
  <c r="K23" i="6"/>
  <c r="J23" i="6"/>
  <c r="P22" i="6"/>
  <c r="O22" i="6"/>
  <c r="N22" i="6"/>
  <c r="M22" i="6"/>
  <c r="L22" i="6"/>
  <c r="K22" i="6"/>
  <c r="J22" i="6"/>
  <c r="P21" i="6"/>
  <c r="O21" i="6"/>
  <c r="N21" i="6"/>
  <c r="M21" i="6"/>
  <c r="L21" i="6"/>
  <c r="K21" i="6"/>
  <c r="J21" i="6"/>
  <c r="P20" i="6"/>
  <c r="O20" i="6"/>
  <c r="N20" i="6"/>
  <c r="M20" i="6"/>
  <c r="L20" i="6"/>
  <c r="K20" i="6"/>
  <c r="J20" i="6"/>
  <c r="P19" i="6"/>
  <c r="O19" i="6"/>
  <c r="N19" i="6"/>
  <c r="M19" i="6"/>
  <c r="L19" i="6"/>
  <c r="K19" i="6"/>
  <c r="J19" i="6"/>
  <c r="P18" i="6"/>
  <c r="O18" i="6"/>
  <c r="N18" i="6"/>
  <c r="M18" i="6"/>
  <c r="L18" i="6"/>
  <c r="K18" i="6"/>
  <c r="J18" i="6"/>
  <c r="P17" i="6"/>
  <c r="O17" i="6"/>
  <c r="N17" i="6"/>
  <c r="M17" i="6"/>
  <c r="L17" i="6"/>
  <c r="K17" i="6"/>
  <c r="J17" i="6"/>
  <c r="P13" i="6"/>
  <c r="O13" i="6"/>
  <c r="N13" i="6"/>
  <c r="M13" i="6"/>
  <c r="L13" i="6"/>
  <c r="K13" i="6"/>
  <c r="J13" i="6"/>
  <c r="P12" i="6"/>
  <c r="O12" i="6"/>
  <c r="N12" i="6"/>
  <c r="M12" i="6"/>
  <c r="L12" i="6"/>
  <c r="K12" i="6"/>
  <c r="J12" i="6"/>
  <c r="P11" i="6"/>
  <c r="O11" i="6"/>
  <c r="N11" i="6"/>
  <c r="M11" i="6"/>
  <c r="L11" i="6"/>
  <c r="K11" i="6"/>
  <c r="J11" i="6"/>
  <c r="P10" i="6"/>
  <c r="O10" i="6"/>
  <c r="N10" i="6"/>
  <c r="M10" i="6"/>
  <c r="L10" i="6"/>
  <c r="K10" i="6"/>
  <c r="J10" i="6"/>
  <c r="P9" i="6"/>
  <c r="O9" i="6"/>
  <c r="N9" i="6"/>
  <c r="M9" i="6"/>
  <c r="L9" i="6"/>
  <c r="K9" i="6"/>
  <c r="J9" i="6"/>
  <c r="P8" i="6"/>
  <c r="O8" i="6"/>
  <c r="N8" i="6"/>
  <c r="M8" i="6"/>
  <c r="L8" i="6"/>
  <c r="K8" i="6"/>
  <c r="J8" i="6"/>
  <c r="P7" i="6"/>
  <c r="O7" i="6"/>
  <c r="N7" i="6"/>
  <c r="M7" i="6"/>
  <c r="L7" i="6"/>
  <c r="K7" i="6"/>
  <c r="J7" i="6"/>
  <c r="P6" i="6"/>
  <c r="O6" i="6"/>
  <c r="N6" i="6"/>
  <c r="M6" i="6"/>
  <c r="L6" i="6"/>
  <c r="K6" i="6"/>
  <c r="J6" i="6"/>
  <c r="K183" i="5"/>
  <c r="L183" i="5"/>
  <c r="J183" i="5"/>
  <c r="L176" i="5"/>
  <c r="L177" i="5"/>
  <c r="L178" i="5"/>
  <c r="L179" i="5"/>
  <c r="L180" i="5"/>
  <c r="L181" i="5"/>
  <c r="L182" i="5"/>
  <c r="K176" i="5"/>
  <c r="K177" i="5"/>
  <c r="K178" i="5"/>
  <c r="K179" i="5"/>
  <c r="K180" i="5"/>
  <c r="K181" i="5"/>
  <c r="K182" i="5"/>
  <c r="K175" i="5"/>
  <c r="L175" i="5"/>
  <c r="J176" i="5"/>
  <c r="J177" i="5"/>
  <c r="J178" i="5"/>
  <c r="J179" i="5"/>
  <c r="J180" i="5"/>
  <c r="J181" i="5"/>
  <c r="J182" i="5"/>
  <c r="J175" i="5"/>
  <c r="H170" i="5"/>
  <c r="G170" i="5"/>
  <c r="F170" i="5"/>
  <c r="H169" i="5"/>
  <c r="G169" i="5"/>
  <c r="F169" i="5"/>
  <c r="H168" i="5"/>
  <c r="G168" i="5"/>
  <c r="F168" i="5"/>
  <c r="H167" i="5"/>
  <c r="G167" i="5"/>
  <c r="F167" i="5"/>
  <c r="H166" i="5"/>
  <c r="G166" i="5"/>
  <c r="F166" i="5"/>
  <c r="H165" i="5"/>
  <c r="G165" i="5"/>
  <c r="F165" i="5"/>
  <c r="H164" i="5"/>
  <c r="G164" i="5"/>
  <c r="F164" i="5"/>
  <c r="H163" i="5"/>
  <c r="G163" i="5"/>
  <c r="F163" i="5"/>
  <c r="J159" i="5"/>
  <c r="I159" i="5"/>
  <c r="H159" i="5"/>
  <c r="G159" i="5"/>
  <c r="J158" i="5"/>
  <c r="I158" i="5"/>
  <c r="H158" i="5"/>
  <c r="G158" i="5"/>
  <c r="J157" i="5"/>
  <c r="I157" i="5"/>
  <c r="H157" i="5"/>
  <c r="G157" i="5"/>
  <c r="J156" i="5"/>
  <c r="I156" i="5"/>
  <c r="H156" i="5"/>
  <c r="G156" i="5"/>
  <c r="J155" i="5"/>
  <c r="I155" i="5"/>
  <c r="H155" i="5"/>
  <c r="G155" i="5"/>
  <c r="J154" i="5"/>
  <c r="I154" i="5"/>
  <c r="H154" i="5"/>
  <c r="G154" i="5"/>
  <c r="J153" i="5"/>
  <c r="I153" i="5"/>
  <c r="H153" i="5"/>
  <c r="G153" i="5"/>
  <c r="J152" i="5"/>
  <c r="I152" i="5"/>
  <c r="H152" i="5"/>
  <c r="G152" i="5"/>
  <c r="P148" i="5"/>
  <c r="O148" i="5"/>
  <c r="N148" i="5"/>
  <c r="M148" i="5"/>
  <c r="L148" i="5"/>
  <c r="K148" i="5"/>
  <c r="J148" i="5"/>
  <c r="P147" i="5"/>
  <c r="O147" i="5"/>
  <c r="N147" i="5"/>
  <c r="M147" i="5"/>
  <c r="L147" i="5"/>
  <c r="K147" i="5"/>
  <c r="J147" i="5"/>
  <c r="P146" i="5"/>
  <c r="O146" i="5"/>
  <c r="N146" i="5"/>
  <c r="M146" i="5"/>
  <c r="L146" i="5"/>
  <c r="K146" i="5"/>
  <c r="J146" i="5"/>
  <c r="P145" i="5"/>
  <c r="O145" i="5"/>
  <c r="N145" i="5"/>
  <c r="M145" i="5"/>
  <c r="L145" i="5"/>
  <c r="K145" i="5"/>
  <c r="J145" i="5"/>
  <c r="P144" i="5"/>
  <c r="O144" i="5"/>
  <c r="N144" i="5"/>
  <c r="M144" i="5"/>
  <c r="L144" i="5"/>
  <c r="K144" i="5"/>
  <c r="J144" i="5"/>
  <c r="P143" i="5"/>
  <c r="O143" i="5"/>
  <c r="N143" i="5"/>
  <c r="M143" i="5"/>
  <c r="L143" i="5"/>
  <c r="K143" i="5"/>
  <c r="J143" i="5"/>
  <c r="P142" i="5"/>
  <c r="O142" i="5"/>
  <c r="N142" i="5"/>
  <c r="M142" i="5"/>
  <c r="L142" i="5"/>
  <c r="K142" i="5"/>
  <c r="J142" i="5"/>
  <c r="P141" i="5"/>
  <c r="O141" i="5"/>
  <c r="N141" i="5"/>
  <c r="M141" i="5"/>
  <c r="L141" i="5"/>
  <c r="K141" i="5"/>
  <c r="J141" i="5"/>
  <c r="J137" i="5"/>
  <c r="I137" i="5"/>
  <c r="H137" i="5"/>
  <c r="G137" i="5"/>
  <c r="J136" i="5"/>
  <c r="I136" i="5"/>
  <c r="H136" i="5"/>
  <c r="G136" i="5"/>
  <c r="J135" i="5"/>
  <c r="I135" i="5"/>
  <c r="H135" i="5"/>
  <c r="G135" i="5"/>
  <c r="J134" i="5"/>
  <c r="I134" i="5"/>
  <c r="H134" i="5"/>
  <c r="G134" i="5"/>
  <c r="J133" i="5"/>
  <c r="I133" i="5"/>
  <c r="H133" i="5"/>
  <c r="G133" i="5"/>
  <c r="J132" i="5"/>
  <c r="I132" i="5"/>
  <c r="H132" i="5"/>
  <c r="G132" i="5"/>
  <c r="J131" i="5"/>
  <c r="I131" i="5"/>
  <c r="H131" i="5"/>
  <c r="G131" i="5"/>
  <c r="J130" i="5"/>
  <c r="I130" i="5"/>
  <c r="H130" i="5"/>
  <c r="G130" i="5"/>
  <c r="P126" i="5"/>
  <c r="O126" i="5"/>
  <c r="N126" i="5"/>
  <c r="M126" i="5"/>
  <c r="L126" i="5"/>
  <c r="K126" i="5"/>
  <c r="J126" i="5"/>
  <c r="P125" i="5"/>
  <c r="O125" i="5"/>
  <c r="N125" i="5"/>
  <c r="M125" i="5"/>
  <c r="L125" i="5"/>
  <c r="K125" i="5"/>
  <c r="J125" i="5"/>
  <c r="P124" i="5"/>
  <c r="O124" i="5"/>
  <c r="N124" i="5"/>
  <c r="M124" i="5"/>
  <c r="L124" i="5"/>
  <c r="K124" i="5"/>
  <c r="J124" i="5"/>
  <c r="P123" i="5"/>
  <c r="O123" i="5"/>
  <c r="N123" i="5"/>
  <c r="M123" i="5"/>
  <c r="L123" i="5"/>
  <c r="K123" i="5"/>
  <c r="J123" i="5"/>
  <c r="P122" i="5"/>
  <c r="O122" i="5"/>
  <c r="N122" i="5"/>
  <c r="M122" i="5"/>
  <c r="L122" i="5"/>
  <c r="K122" i="5"/>
  <c r="J122" i="5"/>
  <c r="P121" i="5"/>
  <c r="O121" i="5"/>
  <c r="N121" i="5"/>
  <c r="M121" i="5"/>
  <c r="L121" i="5"/>
  <c r="K121" i="5"/>
  <c r="J121" i="5"/>
  <c r="P120" i="5"/>
  <c r="O120" i="5"/>
  <c r="N120" i="5"/>
  <c r="M120" i="5"/>
  <c r="L120" i="5"/>
  <c r="K120" i="5"/>
  <c r="J120" i="5"/>
  <c r="P119" i="5"/>
  <c r="P127" i="5" s="1"/>
  <c r="O119" i="5"/>
  <c r="N119" i="5"/>
  <c r="M119" i="5"/>
  <c r="L119" i="5"/>
  <c r="K119" i="5"/>
  <c r="J119" i="5"/>
  <c r="H114" i="5"/>
  <c r="G114" i="5"/>
  <c r="F114" i="5"/>
  <c r="H113" i="5"/>
  <c r="G113" i="5"/>
  <c r="F113" i="5"/>
  <c r="H112" i="5"/>
  <c r="G112" i="5"/>
  <c r="F112" i="5"/>
  <c r="H111" i="5"/>
  <c r="G111" i="5"/>
  <c r="F111" i="5"/>
  <c r="H110" i="5"/>
  <c r="G110" i="5"/>
  <c r="F110" i="5"/>
  <c r="H109" i="5"/>
  <c r="G109" i="5"/>
  <c r="F109" i="5"/>
  <c r="H108" i="5"/>
  <c r="G108" i="5"/>
  <c r="F108" i="5"/>
  <c r="H107" i="5"/>
  <c r="G107" i="5"/>
  <c r="F107" i="5"/>
  <c r="J103" i="5"/>
  <c r="I103" i="5"/>
  <c r="H103" i="5"/>
  <c r="G103" i="5"/>
  <c r="J102" i="5"/>
  <c r="I102" i="5"/>
  <c r="H102" i="5"/>
  <c r="G102" i="5"/>
  <c r="J101" i="5"/>
  <c r="I101" i="5"/>
  <c r="H101" i="5"/>
  <c r="G101" i="5"/>
  <c r="J100" i="5"/>
  <c r="I100" i="5"/>
  <c r="H100" i="5"/>
  <c r="G100" i="5"/>
  <c r="J99" i="5"/>
  <c r="I99" i="5"/>
  <c r="H99" i="5"/>
  <c r="G99" i="5"/>
  <c r="J98" i="5"/>
  <c r="I98" i="5"/>
  <c r="H98" i="5"/>
  <c r="G98" i="5"/>
  <c r="J97" i="5"/>
  <c r="I97" i="5"/>
  <c r="H97" i="5"/>
  <c r="G97" i="5"/>
  <c r="J96" i="5"/>
  <c r="I96" i="5"/>
  <c r="H96" i="5"/>
  <c r="G96" i="5"/>
  <c r="P92" i="5"/>
  <c r="O92" i="5"/>
  <c r="N92" i="5"/>
  <c r="M92" i="5"/>
  <c r="L92" i="5"/>
  <c r="K92" i="5"/>
  <c r="J92" i="5"/>
  <c r="P91" i="5"/>
  <c r="O91" i="5"/>
  <c r="N91" i="5"/>
  <c r="M91" i="5"/>
  <c r="L91" i="5"/>
  <c r="K91" i="5"/>
  <c r="J91" i="5"/>
  <c r="P90" i="5"/>
  <c r="O90" i="5"/>
  <c r="N90" i="5"/>
  <c r="M90" i="5"/>
  <c r="L90" i="5"/>
  <c r="K90" i="5"/>
  <c r="J90" i="5"/>
  <c r="P89" i="5"/>
  <c r="O89" i="5"/>
  <c r="N89" i="5"/>
  <c r="M89" i="5"/>
  <c r="L89" i="5"/>
  <c r="K89" i="5"/>
  <c r="J89" i="5"/>
  <c r="P88" i="5"/>
  <c r="O88" i="5"/>
  <c r="N88" i="5"/>
  <c r="M88" i="5"/>
  <c r="L88" i="5"/>
  <c r="K88" i="5"/>
  <c r="J88" i="5"/>
  <c r="P87" i="5"/>
  <c r="O87" i="5"/>
  <c r="N87" i="5"/>
  <c r="M87" i="5"/>
  <c r="L87" i="5"/>
  <c r="K87" i="5"/>
  <c r="J87" i="5"/>
  <c r="P86" i="5"/>
  <c r="O86" i="5"/>
  <c r="N86" i="5"/>
  <c r="M86" i="5"/>
  <c r="L86" i="5"/>
  <c r="K86" i="5"/>
  <c r="J86" i="5"/>
  <c r="P85" i="5"/>
  <c r="O85" i="5"/>
  <c r="N85" i="5"/>
  <c r="M85" i="5"/>
  <c r="L85" i="5"/>
  <c r="K85" i="5"/>
  <c r="J85" i="5"/>
  <c r="J81" i="5"/>
  <c r="I81" i="5"/>
  <c r="H81" i="5"/>
  <c r="G81" i="5"/>
  <c r="J80" i="5"/>
  <c r="I80" i="5"/>
  <c r="H80" i="5"/>
  <c r="G80" i="5"/>
  <c r="J79" i="5"/>
  <c r="I79" i="5"/>
  <c r="H79" i="5"/>
  <c r="G79" i="5"/>
  <c r="J78" i="5"/>
  <c r="I78" i="5"/>
  <c r="H78" i="5"/>
  <c r="G78" i="5"/>
  <c r="J77" i="5"/>
  <c r="I77" i="5"/>
  <c r="H77" i="5"/>
  <c r="G77" i="5"/>
  <c r="J76" i="5"/>
  <c r="I76" i="5"/>
  <c r="H76" i="5"/>
  <c r="G76" i="5"/>
  <c r="J75" i="5"/>
  <c r="I75" i="5"/>
  <c r="H75" i="5"/>
  <c r="G75" i="5"/>
  <c r="J74" i="5"/>
  <c r="I74" i="5"/>
  <c r="H74" i="5"/>
  <c r="G74" i="5"/>
  <c r="P70" i="5"/>
  <c r="O70" i="5"/>
  <c r="N70" i="5"/>
  <c r="M70" i="5"/>
  <c r="L70" i="5"/>
  <c r="K70" i="5"/>
  <c r="J70" i="5"/>
  <c r="P69" i="5"/>
  <c r="O69" i="5"/>
  <c r="N69" i="5"/>
  <c r="M69" i="5"/>
  <c r="L69" i="5"/>
  <c r="K69" i="5"/>
  <c r="J69" i="5"/>
  <c r="P68" i="5"/>
  <c r="O68" i="5"/>
  <c r="N68" i="5"/>
  <c r="M68" i="5"/>
  <c r="L68" i="5"/>
  <c r="K68" i="5"/>
  <c r="J68" i="5"/>
  <c r="P67" i="5"/>
  <c r="O67" i="5"/>
  <c r="N67" i="5"/>
  <c r="M67" i="5"/>
  <c r="L67" i="5"/>
  <c r="K67" i="5"/>
  <c r="J67" i="5"/>
  <c r="P66" i="5"/>
  <c r="O66" i="5"/>
  <c r="N66" i="5"/>
  <c r="M66" i="5"/>
  <c r="L66" i="5"/>
  <c r="K66" i="5"/>
  <c r="J66" i="5"/>
  <c r="P65" i="5"/>
  <c r="O65" i="5"/>
  <c r="N65" i="5"/>
  <c r="M65" i="5"/>
  <c r="L65" i="5"/>
  <c r="K65" i="5"/>
  <c r="J65" i="5"/>
  <c r="P64" i="5"/>
  <c r="O64" i="5"/>
  <c r="N64" i="5"/>
  <c r="M64" i="5"/>
  <c r="L64" i="5"/>
  <c r="K64" i="5"/>
  <c r="J64" i="5"/>
  <c r="P63" i="5"/>
  <c r="O63" i="5"/>
  <c r="N63" i="5"/>
  <c r="M63" i="5"/>
  <c r="L63" i="5"/>
  <c r="K63" i="5"/>
  <c r="J63" i="5"/>
  <c r="H57" i="5"/>
  <c r="G57" i="5"/>
  <c r="F57" i="5"/>
  <c r="H56" i="5"/>
  <c r="G56" i="5"/>
  <c r="F56" i="5"/>
  <c r="H55" i="5"/>
  <c r="G55" i="5"/>
  <c r="F55" i="5"/>
  <c r="H54" i="5"/>
  <c r="G54" i="5"/>
  <c r="F54" i="5"/>
  <c r="H53" i="5"/>
  <c r="G53" i="5"/>
  <c r="F53" i="5"/>
  <c r="H52" i="5"/>
  <c r="G52" i="5"/>
  <c r="F52" i="5"/>
  <c r="H51" i="5"/>
  <c r="G51" i="5"/>
  <c r="F51" i="5"/>
  <c r="H50" i="5"/>
  <c r="G50" i="5"/>
  <c r="F50" i="5"/>
  <c r="J46" i="5"/>
  <c r="I46" i="5"/>
  <c r="H46" i="5"/>
  <c r="G46" i="5"/>
  <c r="J45" i="5"/>
  <c r="I45" i="5"/>
  <c r="H45" i="5"/>
  <c r="G45" i="5"/>
  <c r="J44" i="5"/>
  <c r="I44" i="5"/>
  <c r="H44" i="5"/>
  <c r="G44" i="5"/>
  <c r="J43" i="5"/>
  <c r="I43" i="5"/>
  <c r="H43" i="5"/>
  <c r="G43" i="5"/>
  <c r="J42" i="5"/>
  <c r="I42" i="5"/>
  <c r="H42" i="5"/>
  <c r="G42" i="5"/>
  <c r="J41" i="5"/>
  <c r="I41" i="5"/>
  <c r="H41" i="5"/>
  <c r="G41" i="5"/>
  <c r="J40" i="5"/>
  <c r="I40" i="5"/>
  <c r="H40" i="5"/>
  <c r="G40" i="5"/>
  <c r="J39" i="5"/>
  <c r="I39" i="5"/>
  <c r="H39" i="5"/>
  <c r="G39" i="5"/>
  <c r="P35" i="5"/>
  <c r="O35" i="5"/>
  <c r="N35" i="5"/>
  <c r="M35" i="5"/>
  <c r="L35" i="5"/>
  <c r="K35" i="5"/>
  <c r="J35" i="5"/>
  <c r="P34" i="5"/>
  <c r="O34" i="5"/>
  <c r="N34" i="5"/>
  <c r="M34" i="5"/>
  <c r="L34" i="5"/>
  <c r="K34" i="5"/>
  <c r="J34" i="5"/>
  <c r="P33" i="5"/>
  <c r="O33" i="5"/>
  <c r="N33" i="5"/>
  <c r="M33" i="5"/>
  <c r="L33" i="5"/>
  <c r="K33" i="5"/>
  <c r="J33" i="5"/>
  <c r="P32" i="5"/>
  <c r="O32" i="5"/>
  <c r="N32" i="5"/>
  <c r="M32" i="5"/>
  <c r="L32" i="5"/>
  <c r="K32" i="5"/>
  <c r="J32" i="5"/>
  <c r="P31" i="5"/>
  <c r="O31" i="5"/>
  <c r="N31" i="5"/>
  <c r="M31" i="5"/>
  <c r="L31" i="5"/>
  <c r="K31" i="5"/>
  <c r="J31" i="5"/>
  <c r="P30" i="5"/>
  <c r="O30" i="5"/>
  <c r="N30" i="5"/>
  <c r="M30" i="5"/>
  <c r="L30" i="5"/>
  <c r="K30" i="5"/>
  <c r="J30" i="5"/>
  <c r="P29" i="5"/>
  <c r="O29" i="5"/>
  <c r="N29" i="5"/>
  <c r="M29" i="5"/>
  <c r="L29" i="5"/>
  <c r="K29" i="5"/>
  <c r="J29" i="5"/>
  <c r="P28" i="5"/>
  <c r="O28" i="5"/>
  <c r="N28" i="5"/>
  <c r="M28" i="5"/>
  <c r="L28" i="5"/>
  <c r="K28" i="5"/>
  <c r="J28" i="5"/>
  <c r="J24" i="5"/>
  <c r="I24" i="5"/>
  <c r="H24" i="5"/>
  <c r="G24" i="5"/>
  <c r="J23" i="5"/>
  <c r="I23" i="5"/>
  <c r="H23" i="5"/>
  <c r="G23" i="5"/>
  <c r="J22" i="5"/>
  <c r="I22" i="5"/>
  <c r="H22" i="5"/>
  <c r="G22" i="5"/>
  <c r="J21" i="5"/>
  <c r="I21" i="5"/>
  <c r="H21" i="5"/>
  <c r="G21" i="5"/>
  <c r="J20" i="5"/>
  <c r="I20" i="5"/>
  <c r="H20" i="5"/>
  <c r="G20" i="5"/>
  <c r="J19" i="5"/>
  <c r="I19" i="5"/>
  <c r="H19" i="5"/>
  <c r="G19" i="5"/>
  <c r="J18" i="5"/>
  <c r="I18" i="5"/>
  <c r="H18" i="5"/>
  <c r="G18" i="5"/>
  <c r="J17" i="5"/>
  <c r="I17" i="5"/>
  <c r="H17" i="5"/>
  <c r="G17" i="5"/>
  <c r="P13" i="5"/>
  <c r="O13" i="5"/>
  <c r="N13" i="5"/>
  <c r="M13" i="5"/>
  <c r="L13" i="5"/>
  <c r="K13" i="5"/>
  <c r="J13" i="5"/>
  <c r="P12" i="5"/>
  <c r="O12" i="5"/>
  <c r="N12" i="5"/>
  <c r="M12" i="5"/>
  <c r="L12" i="5"/>
  <c r="K12" i="5"/>
  <c r="J12" i="5"/>
  <c r="P11" i="5"/>
  <c r="O11" i="5"/>
  <c r="N11" i="5"/>
  <c r="M11" i="5"/>
  <c r="L11" i="5"/>
  <c r="K11" i="5"/>
  <c r="J11" i="5"/>
  <c r="P10" i="5"/>
  <c r="O10" i="5"/>
  <c r="N10" i="5"/>
  <c r="M10" i="5"/>
  <c r="L10" i="5"/>
  <c r="K10" i="5"/>
  <c r="J10" i="5"/>
  <c r="P9" i="5"/>
  <c r="O9" i="5"/>
  <c r="N9" i="5"/>
  <c r="M9" i="5"/>
  <c r="L9" i="5"/>
  <c r="K9" i="5"/>
  <c r="J9" i="5"/>
  <c r="P8" i="5"/>
  <c r="O8" i="5"/>
  <c r="N8" i="5"/>
  <c r="M8" i="5"/>
  <c r="L8" i="5"/>
  <c r="K8" i="5"/>
  <c r="J8" i="5"/>
  <c r="P7" i="5"/>
  <c r="O7" i="5"/>
  <c r="N7" i="5"/>
  <c r="M7" i="5"/>
  <c r="L7" i="5"/>
  <c r="K7" i="5"/>
  <c r="J7" i="5"/>
  <c r="P6" i="5"/>
  <c r="O6" i="5"/>
  <c r="N6" i="5"/>
  <c r="M6" i="5"/>
  <c r="L6" i="5"/>
  <c r="K6" i="5"/>
  <c r="J6" i="5"/>
  <c r="P4" i="3"/>
  <c r="P5" i="3"/>
  <c r="P6" i="3"/>
  <c r="P7" i="3"/>
  <c r="P8" i="3"/>
  <c r="P9" i="3"/>
  <c r="P10" i="3"/>
  <c r="P3" i="3"/>
  <c r="N4" i="3"/>
  <c r="N5" i="3"/>
  <c r="N6" i="3"/>
  <c r="N7" i="3"/>
  <c r="N8" i="3"/>
  <c r="N9" i="3"/>
  <c r="N10" i="3"/>
  <c r="N3" i="3"/>
  <c r="L4" i="3"/>
  <c r="L5" i="3"/>
  <c r="L6" i="3"/>
  <c r="L7" i="3"/>
  <c r="L8" i="3"/>
  <c r="L9" i="3"/>
  <c r="L10" i="3"/>
  <c r="L3" i="3"/>
  <c r="J4" i="3"/>
  <c r="J5" i="3"/>
  <c r="J6" i="3"/>
  <c r="J7" i="3"/>
  <c r="J8" i="3"/>
  <c r="J9" i="3"/>
  <c r="J10" i="3"/>
  <c r="J3" i="3"/>
  <c r="H4" i="3"/>
  <c r="H5" i="3"/>
  <c r="H6" i="3"/>
  <c r="H7" i="3"/>
  <c r="H8" i="3"/>
  <c r="H9" i="3"/>
  <c r="H10" i="3"/>
  <c r="H3" i="3"/>
  <c r="F4" i="3"/>
  <c r="F5" i="3"/>
  <c r="F6" i="3"/>
  <c r="F7" i="3"/>
  <c r="F8" i="3"/>
  <c r="F9" i="3"/>
  <c r="F10" i="3"/>
  <c r="F3" i="3"/>
  <c r="D4" i="3"/>
  <c r="D5" i="3"/>
  <c r="D6" i="3"/>
  <c r="D7" i="3"/>
  <c r="D8" i="3"/>
  <c r="D9" i="3"/>
  <c r="D10" i="3"/>
  <c r="D3" i="3"/>
  <c r="H82" i="6" l="1"/>
  <c r="K106" i="6"/>
  <c r="K117" i="6"/>
  <c r="H128" i="6"/>
  <c r="G139" i="6"/>
  <c r="L14" i="6"/>
  <c r="L25" i="6"/>
  <c r="H47" i="6"/>
  <c r="L60" i="6"/>
  <c r="L71" i="6"/>
  <c r="I82" i="6"/>
  <c r="H93" i="6"/>
  <c r="L106" i="6"/>
  <c r="L117" i="6"/>
  <c r="I128" i="6"/>
  <c r="H139" i="6"/>
  <c r="M106" i="6"/>
  <c r="M117" i="6"/>
  <c r="N106" i="6"/>
  <c r="N117" i="6"/>
  <c r="O106" i="6"/>
  <c r="O117" i="6"/>
  <c r="P106" i="6"/>
  <c r="P117" i="6"/>
  <c r="G128" i="6"/>
  <c r="J14" i="6"/>
  <c r="J25" i="6"/>
  <c r="F47" i="6"/>
  <c r="J60" i="6"/>
  <c r="J71" i="6"/>
  <c r="F93" i="6"/>
  <c r="K14" i="6"/>
  <c r="K25" i="6"/>
  <c r="G47" i="6"/>
  <c r="K60" i="6"/>
  <c r="K71" i="6"/>
  <c r="G93" i="6"/>
  <c r="M14" i="6"/>
  <c r="M25" i="6"/>
  <c r="M60" i="6"/>
  <c r="M71" i="6"/>
  <c r="N14" i="6"/>
  <c r="N25" i="6"/>
  <c r="N60" i="6"/>
  <c r="N71" i="6"/>
  <c r="O14" i="6"/>
  <c r="O25" i="6"/>
  <c r="O60" i="6"/>
  <c r="O71" i="6"/>
  <c r="P14" i="6"/>
  <c r="P25" i="6"/>
  <c r="P60" i="6"/>
  <c r="P71" i="6"/>
  <c r="P93" i="5"/>
  <c r="P14" i="5"/>
  <c r="O36" i="5"/>
  <c r="P149" i="5"/>
  <c r="P71" i="5"/>
  <c r="N14" i="5"/>
  <c r="K14" i="5"/>
  <c r="G25" i="5"/>
  <c r="J36" i="5"/>
  <c r="G47" i="5"/>
  <c r="F58" i="5"/>
  <c r="J71" i="5"/>
  <c r="G82" i="5"/>
  <c r="J93" i="5"/>
  <c r="G104" i="5"/>
  <c r="F115" i="5"/>
  <c r="J127" i="5"/>
  <c r="G138" i="5"/>
  <c r="J149" i="5"/>
  <c r="G160" i="5"/>
  <c r="F171" i="5"/>
  <c r="P36" i="5"/>
  <c r="J14" i="5"/>
  <c r="L14" i="5"/>
  <c r="H25" i="5"/>
  <c r="K36" i="5"/>
  <c r="H47" i="5"/>
  <c r="G58" i="5"/>
  <c r="K71" i="5"/>
  <c r="H82" i="5"/>
  <c r="K93" i="5"/>
  <c r="H104" i="5"/>
  <c r="G115" i="5"/>
  <c r="K127" i="5"/>
  <c r="H138" i="5"/>
  <c r="K149" i="5"/>
  <c r="H160" i="5"/>
  <c r="G171" i="5"/>
  <c r="M14" i="5"/>
  <c r="I25" i="5"/>
  <c r="L36" i="5"/>
  <c r="I47" i="5"/>
  <c r="H58" i="5"/>
  <c r="L71" i="5"/>
  <c r="I82" i="5"/>
  <c r="L93" i="5"/>
  <c r="I104" i="5"/>
  <c r="H115" i="5"/>
  <c r="L127" i="5"/>
  <c r="I138" i="5"/>
  <c r="L149" i="5"/>
  <c r="I160" i="5"/>
  <c r="H171" i="5"/>
  <c r="J25" i="5"/>
  <c r="M36" i="5"/>
  <c r="J47" i="5"/>
  <c r="M71" i="5"/>
  <c r="J82" i="5"/>
  <c r="M93" i="5"/>
  <c r="J104" i="5"/>
  <c r="M127" i="5"/>
  <c r="J138" i="5"/>
  <c r="M149" i="5"/>
  <c r="J160" i="5"/>
  <c r="O14" i="5"/>
  <c r="N36" i="5"/>
  <c r="N71" i="5"/>
  <c r="N93" i="5"/>
  <c r="N127" i="5"/>
  <c r="N149" i="5"/>
  <c r="O71" i="5"/>
  <c r="O93" i="5"/>
  <c r="O127" i="5"/>
  <c r="O149" i="5"/>
  <c r="P4" i="2"/>
  <c r="P5" i="2"/>
  <c r="P6" i="2"/>
  <c r="P7" i="2"/>
  <c r="P8" i="2"/>
  <c r="P9" i="2"/>
  <c r="P10" i="2"/>
  <c r="P3" i="2"/>
  <c r="N4" i="2"/>
  <c r="N5" i="2"/>
  <c r="N6" i="2"/>
  <c r="N7" i="2"/>
  <c r="N8" i="2"/>
  <c r="N9" i="2"/>
  <c r="N10" i="2"/>
  <c r="N3" i="2"/>
  <c r="J4" i="2"/>
  <c r="J5" i="2"/>
  <c r="J6" i="2"/>
  <c r="J7" i="2"/>
  <c r="J8" i="2"/>
  <c r="J9" i="2"/>
  <c r="J10" i="2"/>
  <c r="J3" i="2"/>
  <c r="H4" i="2"/>
  <c r="H5" i="2"/>
  <c r="H6" i="2"/>
  <c r="H7" i="2"/>
  <c r="H8" i="2"/>
  <c r="H9" i="2"/>
  <c r="H10" i="2"/>
  <c r="H3" i="2"/>
  <c r="L4" i="2"/>
  <c r="L5" i="2"/>
  <c r="L6" i="2"/>
  <c r="L7" i="2"/>
  <c r="L8" i="2"/>
  <c r="L9" i="2"/>
  <c r="L10" i="2"/>
  <c r="L3" i="2"/>
  <c r="F4" i="2"/>
  <c r="F5" i="2"/>
  <c r="F6" i="2"/>
  <c r="F7" i="2"/>
  <c r="F8" i="2"/>
  <c r="F9" i="2"/>
  <c r="F10" i="2"/>
  <c r="F3" i="2"/>
  <c r="D4" i="2"/>
  <c r="D5" i="2"/>
  <c r="D6" i="2"/>
  <c r="D7" i="2"/>
  <c r="D8" i="2"/>
  <c r="D9" i="2"/>
  <c r="D10" i="2"/>
  <c r="D3" i="2"/>
</calcChain>
</file>

<file path=xl/sharedStrings.xml><?xml version="1.0" encoding="utf-8"?>
<sst xmlns="http://schemas.openxmlformats.org/spreadsheetml/2006/main" count="547" uniqueCount="105">
  <si>
    <t>Caracterización del turista interno que realiza actividades relacionadas con la naturaleza en base a la EVyTH</t>
  </si>
  <si>
    <t>Esparcimiento, ocio, recreación</t>
  </si>
  <si>
    <t>Visitas a familiares o amigos</t>
  </si>
  <si>
    <t>Trabajo, negocios, motivos profesionales</t>
  </si>
  <si>
    <t>Estudios y formación</t>
  </si>
  <si>
    <t>Razones de salud</t>
  </si>
  <si>
    <t>Motivos religiosos (peregrinaciones, etc.)</t>
  </si>
  <si>
    <t>Compras</t>
  </si>
  <si>
    <t>NS/NR</t>
  </si>
  <si>
    <r>
      <t xml:space="preserve">Otros (trámites, etc.). </t>
    </r>
    <r>
      <rPr>
        <sz val="9"/>
        <color rgb="FF000000"/>
        <rFont val="Calibri"/>
        <family val="2"/>
        <scheme val="minor"/>
      </rPr>
      <t>Especificar </t>
    </r>
  </si>
  <si>
    <t>1. Visitaron espacios rurales como estancias, granjas, etc.?</t>
  </si>
  <si>
    <t>2. Fueron a un spa, a termas, etc.?</t>
  </si>
  <si>
    <t>3. Fueron a la playa (mar, río, lago)?</t>
  </si>
  <si>
    <t>4. Hicieron esquí, snowboard, u otro deporte de nieve?</t>
  </si>
  <si>
    <t>Ondas 6 a 11</t>
  </si>
  <si>
    <t>5. Realizaron deportes de aventura como mountain bike, montañismo, rafting, travesías, ala delta, etc.?</t>
  </si>
  <si>
    <t>6. Fueron a cazar y/o a pescar?</t>
  </si>
  <si>
    <t>7. Fueron a ver algún espectáculo deportivo?</t>
  </si>
  <si>
    <t>8. Asistieron a algún acto o festividad religiosa?</t>
  </si>
  <si>
    <t>9. Fueron al teatro, al cine, a ver conciertos o a recitales?</t>
  </si>
  <si>
    <t>10. Visitaron museos, monumentos, parques temáticos, zoológicos, etc.?</t>
  </si>
  <si>
    <t>11. Visitaron parques nacionales o provinciales, reservas, etc.?</t>
  </si>
  <si>
    <t>12. Fueron a casinos o bingos?</t>
  </si>
  <si>
    <t>13. Salieron a la noche a discotecas, pubs, etc. ?</t>
  </si>
  <si>
    <t>MOTIVO DEL VIAJE</t>
  </si>
  <si>
    <t>ACTIVIDADES REALIZADAS</t>
  </si>
  <si>
    <t>¿CUÁLES DE LAS SIGUIENTES ACTIVIDADES TURÍSTICAS REALIZARON EN ESTE VIAJE? NO IMPORTA SI EN ELLAS PARTICIPARON TODOS O ALGUNO/S DE USTEDES</t>
  </si>
  <si>
    <t>¿CUÁL FUE EL MOTIVO DEL VIAJE?</t>
  </si>
  <si>
    <t>AMPLIO</t>
  </si>
  <si>
    <t>ESTRICTO</t>
  </si>
  <si>
    <t>X</t>
  </si>
  <si>
    <t>Año</t>
  </si>
  <si>
    <t>Total Turistas</t>
  </si>
  <si>
    <t>Turismo de Naturaleza "estricto"</t>
  </si>
  <si>
    <t>Turismo de Naturaleza "amplio"</t>
  </si>
  <si>
    <t>TURISTAS TOTAL</t>
  </si>
  <si>
    <t>TURISMO NATURALEZA</t>
  </si>
  <si>
    <t>TURISMO NATURALEZA "ESTRICTO" (sin esquí y sin caza y pesca)</t>
  </si>
  <si>
    <t>Estadía media</t>
  </si>
  <si>
    <t>Gasto $ constantes</t>
  </si>
  <si>
    <t>Gasto promedio</t>
  </si>
  <si>
    <t>Gasto diario</t>
  </si>
  <si>
    <t>TURISMO NATURALEZA "AMPLIO"</t>
  </si>
  <si>
    <t>TURISMO NATURALEZA "ESTRICTO"</t>
  </si>
  <si>
    <t>(1): Gasto en $ constantes: pesos de noviembre 2020 (IPC turístico)</t>
  </si>
  <si>
    <t>Visitaron espacios rurales como estancias, granjas, etc.?</t>
  </si>
  <si>
    <t>Visitaron parques nacionales o provinciales, reservas, etc.?</t>
  </si>
  <si>
    <t xml:space="preserve"> Hicieron esquí, snowboard, u otro deporte de nieve?</t>
  </si>
  <si>
    <t>Realizaron deportes de aventura como mountain bike, montañismo, rafting, travesías, ala delta, etc.?</t>
  </si>
  <si>
    <t>Fueron a cazar y/o a pescar?</t>
  </si>
  <si>
    <t>Turistas</t>
  </si>
  <si>
    <t>Participación</t>
  </si>
  <si>
    <t>TURISTAS OCIO</t>
  </si>
  <si>
    <t>GENERAL</t>
  </si>
  <si>
    <t>OCIO</t>
  </si>
  <si>
    <t>Región de destino</t>
  </si>
  <si>
    <t>CABA</t>
  </si>
  <si>
    <t>PBA</t>
  </si>
  <si>
    <t>Córdoba</t>
  </si>
  <si>
    <t>Litoral</t>
  </si>
  <si>
    <t>Norte</t>
  </si>
  <si>
    <t>Cuyo</t>
  </si>
  <si>
    <t>Patagonia</t>
  </si>
  <si>
    <t>Perfiles. Participación promedio 2012-2019</t>
  </si>
  <si>
    <t>Motivo del Viaje</t>
  </si>
  <si>
    <t>Ocio, esparcimiento, recreación</t>
  </si>
  <si>
    <t>Visita a familiares o amigos</t>
  </si>
  <si>
    <t>Trabajo, motivos profesionales</t>
  </si>
  <si>
    <t>Resto</t>
  </si>
  <si>
    <t>Tipo de Alojamiento</t>
  </si>
  <si>
    <t>Segunda vivienda del hogar</t>
  </si>
  <si>
    <t>Vivienda de familiares y amigos</t>
  </si>
  <si>
    <t>Vivienda alquilada por temporada</t>
  </si>
  <si>
    <t>Camping</t>
  </si>
  <si>
    <t>Hotel o similar hasta 4 estrellas</t>
  </si>
  <si>
    <t>Hotel similar 4 o 5 estrellas</t>
  </si>
  <si>
    <t>Automovil</t>
  </si>
  <si>
    <t>Omnibus</t>
  </si>
  <si>
    <t>Avión</t>
  </si>
  <si>
    <t>Tipo de Transporte</t>
  </si>
  <si>
    <t>Contratación de Paquete Turístico</t>
  </si>
  <si>
    <t>Si</t>
  </si>
  <si>
    <t>No</t>
  </si>
  <si>
    <t>Estadía y Gasto</t>
  </si>
  <si>
    <t>TOTAL TURISTAS</t>
  </si>
  <si>
    <t>REGIÓN DE DESTINO</t>
  </si>
  <si>
    <t>TIPO DE ALOJAMIENTO</t>
  </si>
  <si>
    <t>TIPO DE TRANSPORTE</t>
  </si>
  <si>
    <t>CONTRATACIÓN DE PAQUETE TURÍSTICO</t>
  </si>
  <si>
    <t>TURISMO DE NATURALEZA "AMPLIO"</t>
  </si>
  <si>
    <t>TURISMO DE NATURALEZA "ESTRICTO"</t>
  </si>
  <si>
    <t>Series del Perfil de Turistas. Totales y Participaciones. Todos los Motivos de Viaje</t>
  </si>
  <si>
    <t>año</t>
  </si>
  <si>
    <t>Razones para visitar la ciudad/localidad: "Conocer o visitar los atractivos naturales, del destino (paisajes, etc)"</t>
  </si>
  <si>
    <t>Turistas de Naturaleza "amplio"</t>
  </si>
  <si>
    <t>Turistas de Naturaleza "estricto"</t>
  </si>
  <si>
    <t>Naturaleza "amplio" SI</t>
  </si>
  <si>
    <t>Total SI</t>
  </si>
  <si>
    <t>Naturaleza "estricto" SI</t>
  </si>
  <si>
    <t>Series del Perfil de Turistas. Totales y Participaciones. Motivo "Esparcimiento, ocio, recreación"</t>
  </si>
  <si>
    <t>Estadía y gasto</t>
  </si>
  <si>
    <t>*La Encuesta de Viajes y Turismo de los Hogares brinda información con periodicidad trimestral acerca de los viajes turísticos realizados por los hogares argentinos, sus características (tipo de alojamiento, pernoctaciones, actividades realizadas, gasto turístico, entre otras) y aspectos socio-demográficos que permitan caracterizar a los turistas residentes. Se trata de una encuesta telefónica, con cobertura de los 31 grandes aglomerados urbanos del país (aproximadamente un 62% de la población argentina).</t>
  </si>
  <si>
    <t>*Para este informe se analizó la población residente en los 31 Grandes Aglomerados Urbanos que realizó un viaje (de más de un día) en el país. Contiene datos anuales para el período 2012-2019.</t>
  </si>
  <si>
    <t>*Se analizó, por un lado, aquellos turistas cuyo motivo de viaje era cualquiera de los posibles y, por otro, a quienes tuvieron como motivo "Esparcimiento, ocio, recreación". Por esto, la información se divide en GENERAL y OCIO</t>
  </si>
  <si>
    <t>*Para analizar el Turismo de Naturaleza se tomaron 2 clasificaciones, según haya realizado alguna de las actividades relacionadas: Turismo de Naturaleza "amplio" y "estricto". Este último no contiene actividades de caza/pesca ni esquí, snowboard u otro deporte de nieve. A continuación se detallan las opciones elegidas en base a las preguntas del cuestionario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</si>
</sst>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9"/>
      <color rgb="FF000000"/>
      <name val="Calibri"/>
      <family val="2"/>
      <scheme val="minor"/>
    </font>
    <font>
      <sz val="11"/>
      <color theme="1"/>
      <name val="Encode Sans"/>
    </font>
    <font>
      <sz val="11"/>
      <color rgb="FF000000"/>
      <name val="Encode Sans"/>
    </font>
    <font>
      <b/>
      <sz val="11"/>
      <color rgb="FF000000"/>
      <name val="Encode Sans"/>
    </font>
    <font>
      <b/>
      <sz val="10"/>
      <color theme="1"/>
      <name val="Encode Sans"/>
    </font>
    <font>
      <sz val="10"/>
      <color theme="1"/>
      <name val="Encode Sans"/>
    </font>
    <font>
      <b/>
      <sz val="11"/>
      <color theme="1"/>
      <name val="Encode Sans"/>
    </font>
  </fonts>
  <fills count="8">
    <fill>
      <patternFill patternType="none"/>
    </fill>
    <fill>
      <patternFill patternType="gray125"/>
    </fill>
    <fill>
      <patternFill patternType="solid">
        <fgColor rgb="FFDDD9C3"/>
        <bgColor indexed="64"/>
      </patternFill>
    </fill>
    <fill>
      <patternFill patternType="solid">
        <fgColor rgb="FFFFFFFF"/>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1"/>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31">
    <xf numFmtId="0" fontId="0" fillId="0" borderId="0" xfId="0"/>
    <xf numFmtId="0" fontId="3" fillId="0" borderId="0" xfId="0" applyFont="1" applyAlignment="1">
      <alignment horizontal="justify" vertical="center"/>
    </xf>
    <xf numFmtId="0" fontId="4" fillId="2" borderId="1" xfId="0" applyFont="1" applyFill="1" applyBorder="1" applyAlignment="1">
      <alignment vertical="center" wrapText="1"/>
    </xf>
    <xf numFmtId="0" fontId="4" fillId="2" borderId="0" xfId="0" applyFont="1" applyFill="1" applyBorder="1" applyAlignment="1">
      <alignment vertical="center" wrapText="1"/>
    </xf>
    <xf numFmtId="0" fontId="4" fillId="0" borderId="2" xfId="0" applyFont="1" applyBorder="1" applyAlignment="1">
      <alignment vertical="center" wrapText="1"/>
    </xf>
    <xf numFmtId="0" fontId="0" fillId="0" borderId="0" xfId="0" applyBorder="1" applyAlignment="1">
      <alignment vertical="top" wrapText="1"/>
    </xf>
    <xf numFmtId="0" fontId="4" fillId="0" borderId="0" xfId="0" applyFont="1" applyBorder="1" applyAlignment="1">
      <alignment vertical="center" wrapText="1"/>
    </xf>
    <xf numFmtId="0" fontId="0" fillId="0" borderId="0" xfId="0" applyBorder="1"/>
    <xf numFmtId="0" fontId="0" fillId="0" borderId="0" xfId="0" applyBorder="1" applyAlignment="1">
      <alignment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2" xfId="0" applyBorder="1" applyAlignment="1">
      <alignment wrapText="1"/>
    </xf>
    <xf numFmtId="0" fontId="0" fillId="3" borderId="0" xfId="0" applyFill="1" applyBorder="1" applyAlignment="1">
      <alignment vertical="top" wrapText="1"/>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3" fontId="7" fillId="0" borderId="3" xfId="0" applyNumberFormat="1" applyFont="1"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11" xfId="0" applyBorder="1" applyAlignment="1">
      <alignment horizontal="center" vertical="center"/>
    </xf>
    <xf numFmtId="165" fontId="0" fillId="0" borderId="11" xfId="0" applyNumberFormat="1" applyBorder="1" applyAlignment="1">
      <alignment horizontal="center" vertical="center" wrapText="1"/>
    </xf>
    <xf numFmtId="3" fontId="0" fillId="0" borderId="0" xfId="0" applyNumberFormat="1" applyAlignment="1">
      <alignment horizontal="center" vertical="center" wrapText="1"/>
    </xf>
    <xf numFmtId="3"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8" xfId="0" applyNumberFormat="1" applyBorder="1" applyAlignment="1">
      <alignment horizontal="center" vertical="center" wrapText="1"/>
    </xf>
    <xf numFmtId="3" fontId="0" fillId="0" borderId="9" xfId="0" applyNumberFormat="1" applyBorder="1" applyAlignment="1">
      <alignment horizontal="center" vertical="center" wrapText="1"/>
    </xf>
    <xf numFmtId="3" fontId="0" fillId="0" borderId="10" xfId="0" applyNumberFormat="1" applyBorder="1" applyAlignment="1">
      <alignment horizontal="center" vertical="center" wrapText="1"/>
    </xf>
    <xf numFmtId="165" fontId="0" fillId="0" borderId="9" xfId="0" applyNumberFormat="1" applyBorder="1" applyAlignment="1">
      <alignment horizontal="center" vertical="center" wrapText="1"/>
    </xf>
    <xf numFmtId="0" fontId="8" fillId="0" borderId="0" xfId="0" applyFont="1" applyBorder="1" applyAlignment="1">
      <alignment horizontal="center" vertical="center"/>
    </xf>
    <xf numFmtId="3" fontId="7" fillId="0" borderId="0" xfId="0" applyNumberFormat="1" applyFont="1" applyBorder="1" applyAlignment="1">
      <alignment horizontal="center" vertical="center" wrapText="1"/>
    </xf>
    <xf numFmtId="164" fontId="7" fillId="0" borderId="0" xfId="1" applyNumberFormat="1" applyFont="1" applyFill="1" applyBorder="1" applyAlignment="1">
      <alignment horizontal="center" vertical="center" wrapText="1"/>
    </xf>
    <xf numFmtId="164" fontId="7" fillId="0" borderId="3" xfId="1" applyNumberFormat="1" applyFont="1" applyBorder="1" applyAlignment="1">
      <alignment horizontal="center" vertical="center" wrapText="1"/>
    </xf>
    <xf numFmtId="3" fontId="7" fillId="0" borderId="13" xfId="0" applyNumberFormat="1" applyFont="1" applyBorder="1" applyAlignment="1">
      <alignment horizontal="center" vertical="center" wrapText="1"/>
    </xf>
    <xf numFmtId="0" fontId="8" fillId="0" borderId="0" xfId="0" applyFont="1" applyBorder="1" applyAlignment="1">
      <alignment horizontal="center" vertical="center"/>
    </xf>
    <xf numFmtId="0" fontId="8" fillId="0" borderId="17" xfId="0" applyFont="1" applyBorder="1" applyAlignment="1">
      <alignment horizontal="center" vertical="center" wrapText="1"/>
    </xf>
    <xf numFmtId="3" fontId="7" fillId="0" borderId="17" xfId="0" applyNumberFormat="1" applyFont="1" applyBorder="1" applyAlignment="1">
      <alignment horizontal="center" vertical="center" wrapText="1"/>
    </xf>
    <xf numFmtId="0" fontId="8" fillId="0" borderId="3" xfId="0" applyFont="1" applyBorder="1" applyAlignment="1">
      <alignment vertical="center" wrapText="1"/>
    </xf>
    <xf numFmtId="0" fontId="8" fillId="0" borderId="17" xfId="0" applyFont="1" applyBorder="1" applyAlignment="1">
      <alignment vertical="center" wrapText="1"/>
    </xf>
    <xf numFmtId="164" fontId="7" fillId="0" borderId="0" xfId="1" applyNumberFormat="1" applyFont="1" applyBorder="1" applyAlignment="1">
      <alignment horizontal="center" vertical="center" wrapText="1"/>
    </xf>
    <xf numFmtId="164" fontId="6" fillId="0" borderId="3" xfId="1" applyNumberFormat="1" applyFont="1" applyBorder="1" applyAlignment="1">
      <alignment horizontal="center" vertical="center" wrapText="1"/>
    </xf>
    <xf numFmtId="0" fontId="0" fillId="0" borderId="0" xfId="0"/>
    <xf numFmtId="164" fontId="6" fillId="0" borderId="3" xfId="1"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3" fontId="6" fillId="0" borderId="3" xfId="0" applyNumberFormat="1" applyFont="1" applyBorder="1" applyAlignment="1">
      <alignment horizontal="center" vertical="center" wrapText="1"/>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165" fontId="0" fillId="0" borderId="0" xfId="0" applyNumberFormat="1" applyBorder="1" applyAlignment="1">
      <alignment horizontal="center" vertical="center" wrapText="1"/>
    </xf>
    <xf numFmtId="165" fontId="0" fillId="0" borderId="9" xfId="0" applyNumberFormat="1" applyBorder="1" applyAlignment="1">
      <alignment horizontal="center" vertical="center" wrapText="1"/>
    </xf>
    <xf numFmtId="3" fontId="0" fillId="0" borderId="0" xfId="0" applyNumberFormat="1" applyBorder="1" applyAlignment="1">
      <alignment horizontal="center" vertical="center" wrapText="1"/>
    </xf>
    <xf numFmtId="3" fontId="0" fillId="0" borderId="12" xfId="0" applyNumberFormat="1" applyBorder="1" applyAlignment="1">
      <alignment horizontal="center" vertical="center" wrapText="1"/>
    </xf>
    <xf numFmtId="3" fontId="0" fillId="0" borderId="9" xfId="0" applyNumberFormat="1" applyBorder="1" applyAlignment="1">
      <alignment horizontal="center" vertical="center" wrapText="1"/>
    </xf>
    <xf numFmtId="3" fontId="0" fillId="0" borderId="10" xfId="0" applyNumberFormat="1" applyBorder="1" applyAlignment="1">
      <alignment horizontal="center" vertical="center" wrapText="1"/>
    </xf>
    <xf numFmtId="165" fontId="0" fillId="0" borderId="11" xfId="0" applyNumberFormat="1" applyBorder="1" applyAlignment="1">
      <alignment horizontal="center" vertical="center" wrapText="1"/>
    </xf>
    <xf numFmtId="165" fontId="0" fillId="0" borderId="8" xfId="0" applyNumberFormat="1" applyBorder="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9" fillId="4" borderId="15" xfId="0" applyFont="1" applyFill="1" applyBorder="1" applyAlignment="1">
      <alignment horizontal="center" vertical="center" wrapText="1"/>
    </xf>
    <xf numFmtId="9" fontId="10" fillId="0" borderId="0" xfId="0" applyNumberFormat="1" applyFont="1" applyAlignment="1">
      <alignment horizontal="center" vertical="center" wrapText="1"/>
    </xf>
    <xf numFmtId="0" fontId="2" fillId="0" borderId="0" xfId="0" applyFont="1" applyBorder="1" applyAlignment="1">
      <alignment vertical="center" wrapText="1"/>
    </xf>
    <xf numFmtId="164" fontId="7" fillId="0" borderId="15" xfId="1" applyNumberFormat="1" applyFont="1" applyBorder="1" applyAlignment="1">
      <alignment horizontal="center" vertical="center" wrapText="1"/>
    </xf>
    <xf numFmtId="0" fontId="9" fillId="5" borderId="15" xfId="0" applyFont="1" applyFill="1" applyBorder="1" applyAlignment="1">
      <alignment horizontal="center" vertical="center" wrapText="1"/>
    </xf>
    <xf numFmtId="164" fontId="7" fillId="0" borderId="21" xfId="1"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164" fontId="7" fillId="0" borderId="6" xfId="1" applyNumberFormat="1" applyFont="1" applyBorder="1" applyAlignment="1">
      <alignment horizontal="center" vertical="center" wrapText="1"/>
    </xf>
    <xf numFmtId="164" fontId="7" fillId="0" borderId="7" xfId="1" applyNumberFormat="1" applyFont="1" applyBorder="1" applyAlignment="1">
      <alignment horizontal="center" vertical="center" wrapText="1"/>
    </xf>
    <xf numFmtId="164" fontId="7" fillId="0" borderId="27" xfId="1" applyNumberFormat="1" applyFont="1" applyBorder="1" applyAlignment="1">
      <alignment horizontal="center" vertical="center" wrapText="1"/>
    </xf>
    <xf numFmtId="164" fontId="7" fillId="0" borderId="24" xfId="1" applyNumberFormat="1" applyFont="1" applyBorder="1" applyAlignment="1">
      <alignment horizontal="center" vertical="center" wrapText="1"/>
    </xf>
    <xf numFmtId="164" fontId="7" fillId="0" borderId="29" xfId="1" applyNumberFormat="1" applyFont="1" applyBorder="1" applyAlignment="1">
      <alignment horizontal="center" vertical="center" wrapText="1"/>
    </xf>
    <xf numFmtId="0" fontId="10" fillId="0" borderId="0" xfId="0" applyFont="1" applyAlignment="1">
      <alignment horizontal="center" vertical="center" wrapText="1"/>
    </xf>
    <xf numFmtId="164" fontId="10" fillId="0" borderId="0" xfId="0" applyNumberFormat="1" applyFont="1" applyAlignment="1">
      <alignment horizontal="center" vertical="center" wrapText="1"/>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7" fillId="0" borderId="24" xfId="0" applyFont="1" applyBorder="1" applyAlignment="1">
      <alignment horizontal="center" vertical="center"/>
    </xf>
    <xf numFmtId="0" fontId="7" fillId="0" borderId="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2" fillId="0" borderId="0" xfId="0" applyFont="1"/>
    <xf numFmtId="0" fontId="9" fillId="0" borderId="0" xfId="0" applyFont="1" applyAlignment="1">
      <alignment horizontal="left" vertical="center"/>
    </xf>
    <xf numFmtId="0" fontId="9" fillId="0" borderId="15" xfId="0" applyFont="1" applyBorder="1" applyAlignment="1">
      <alignment horizontal="center" vertical="center" wrapText="1"/>
    </xf>
    <xf numFmtId="3" fontId="10" fillId="0" borderId="0" xfId="0" applyNumberFormat="1" applyFont="1" applyAlignment="1">
      <alignment horizontal="center" vertical="center" wrapText="1"/>
    </xf>
    <xf numFmtId="9" fontId="10" fillId="4" borderId="0" xfId="1" applyFont="1" applyFill="1" applyAlignment="1">
      <alignment horizontal="center" vertical="center" wrapText="1"/>
    </xf>
    <xf numFmtId="0" fontId="10" fillId="0" borderId="15" xfId="0" applyFont="1" applyBorder="1" applyAlignment="1">
      <alignment horizontal="center" vertical="center" wrapText="1"/>
    </xf>
    <xf numFmtId="3" fontId="10" fillId="0" borderId="15" xfId="0" applyNumberFormat="1" applyFont="1" applyBorder="1" applyAlignment="1">
      <alignment horizontal="center" vertical="center" wrapText="1"/>
    </xf>
    <xf numFmtId="164" fontId="10" fillId="4" borderId="0" xfId="1" applyNumberFormat="1" applyFont="1" applyFill="1" applyAlignment="1">
      <alignment horizontal="center" vertical="center" wrapText="1"/>
    </xf>
    <xf numFmtId="0" fontId="9" fillId="6" borderId="15" xfId="0" applyFont="1" applyFill="1" applyBorder="1" applyAlignment="1">
      <alignment horizontal="center" vertical="center" wrapText="1"/>
    </xf>
    <xf numFmtId="9" fontId="10" fillId="6" borderId="0" xfId="1" applyFont="1" applyFill="1" applyAlignment="1">
      <alignment horizontal="center" vertical="center" wrapText="1"/>
    </xf>
    <xf numFmtId="164" fontId="10" fillId="6" borderId="0" xfId="1" applyNumberFormat="1" applyFont="1" applyFill="1" applyAlignment="1">
      <alignment horizontal="center" vertical="center" wrapText="1"/>
    </xf>
    <xf numFmtId="9" fontId="10" fillId="5" borderId="0" xfId="1" applyFont="1" applyFill="1" applyAlignment="1">
      <alignment horizontal="center" vertical="center" wrapText="1"/>
    </xf>
    <xf numFmtId="164" fontId="10" fillId="5" borderId="0" xfId="1" applyNumberFormat="1" applyFont="1" applyFill="1" applyAlignment="1">
      <alignment horizontal="center" vertical="center" wrapText="1"/>
    </xf>
    <xf numFmtId="0" fontId="0" fillId="7" borderId="0" xfId="0" applyFill="1"/>
    <xf numFmtId="9" fontId="0" fillId="0" borderId="0" xfId="0" applyNumberFormat="1"/>
    <xf numFmtId="0" fontId="11" fillId="0" borderId="0" xfId="0" applyFont="1" applyBorder="1" applyAlignment="1">
      <alignment vertical="center" wrapText="1"/>
    </xf>
    <xf numFmtId="0" fontId="9" fillId="0" borderId="0" xfId="0" applyFont="1" applyBorder="1" applyAlignment="1">
      <alignment horizontal="center" vertical="center" wrapText="1"/>
    </xf>
    <xf numFmtId="164" fontId="8" fillId="0" borderId="0" xfId="1" applyNumberFormat="1" applyFont="1" applyBorder="1" applyAlignment="1">
      <alignment horizontal="center" vertical="center" wrapText="1"/>
    </xf>
    <xf numFmtId="3" fontId="6" fillId="0" borderId="0" xfId="0" applyNumberFormat="1" applyFont="1" applyBorder="1" applyAlignment="1">
      <alignment horizontal="center" vertical="center" wrapText="1"/>
    </xf>
    <xf numFmtId="164" fontId="6" fillId="0" borderId="0" xfId="1" applyNumberFormat="1" applyFont="1" applyBorder="1" applyAlignment="1">
      <alignment horizontal="center" vertical="center" wrapText="1"/>
    </xf>
    <xf numFmtId="164" fontId="7" fillId="0" borderId="32" xfId="1" applyNumberFormat="1" applyFont="1" applyBorder="1" applyAlignment="1">
      <alignment horizontal="center" vertical="center" wrapText="1"/>
    </xf>
    <xf numFmtId="164" fontId="7" fillId="0" borderId="33" xfId="1" applyNumberFormat="1" applyFont="1" applyBorder="1" applyAlignment="1">
      <alignment horizontal="center" vertical="center" wrapText="1"/>
    </xf>
    <xf numFmtId="0" fontId="7" fillId="0" borderId="34" xfId="0" applyFont="1" applyBorder="1" applyAlignment="1">
      <alignment horizontal="center" vertical="center" wrapText="1"/>
    </xf>
    <xf numFmtId="0" fontId="7" fillId="0" borderId="35" xfId="0" applyFont="1" applyBorder="1" applyAlignment="1">
      <alignment horizontal="center" vertical="center" wrapText="1"/>
    </xf>
    <xf numFmtId="0" fontId="0" fillId="0" borderId="0" xfId="0" applyAlignment="1">
      <alignment horizontal="left" vertical="top" wrapText="1"/>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28"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8" fillId="0" borderId="17"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8" xfId="0" applyFont="1" applyBorder="1" applyAlignment="1">
      <alignment horizontal="center"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0400-77F7-4DB3-BFD9-4FB4589D3307}">
  <dimension ref="A1:H33"/>
  <sheetViews>
    <sheetView tabSelected="1" topLeftCell="A28" workbookViewId="0">
      <selection activeCell="A6" sqref="A6:H6"/>
    </sheetView>
  </sheetViews>
  <sheetFormatPr baseColWidth="10" defaultRowHeight="14.75" x14ac:dyDescent="0.75"/>
  <cols>
    <col min="1" max="1" width="91.1328125" bestFit="1" customWidth="1"/>
  </cols>
  <sheetData>
    <row r="1" spans="1:8" x14ac:dyDescent="0.75">
      <c r="A1" s="87" t="s">
        <v>0</v>
      </c>
    </row>
    <row r="3" spans="1:8" ht="57" customHeight="1" x14ac:dyDescent="0.75">
      <c r="A3" s="111" t="s">
        <v>101</v>
      </c>
      <c r="B3" s="111"/>
      <c r="C3" s="111"/>
      <c r="D3" s="111"/>
      <c r="E3" s="111"/>
      <c r="F3" s="111"/>
      <c r="G3" s="111"/>
      <c r="H3" s="111"/>
    </row>
    <row r="4" spans="1:8" ht="28.25" customHeight="1" x14ac:dyDescent="0.75">
      <c r="A4" s="111" t="s">
        <v>102</v>
      </c>
      <c r="B4" s="111"/>
      <c r="C4" s="111"/>
      <c r="D4" s="111"/>
      <c r="E4" s="111"/>
      <c r="F4" s="111"/>
      <c r="G4" s="111"/>
      <c r="H4" s="111"/>
    </row>
    <row r="5" spans="1:8" s="42" customFormat="1" ht="29.5" customHeight="1" x14ac:dyDescent="0.75">
      <c r="A5" s="111" t="s">
        <v>103</v>
      </c>
      <c r="B5" s="111"/>
      <c r="C5" s="111"/>
      <c r="D5" s="111"/>
      <c r="E5" s="111"/>
      <c r="F5" s="111"/>
      <c r="G5" s="111"/>
      <c r="H5" s="111"/>
    </row>
    <row r="6" spans="1:8" s="42" customFormat="1" ht="28.5" customHeight="1" x14ac:dyDescent="0.75">
      <c r="A6" s="111" t="s">
        <v>104</v>
      </c>
      <c r="B6" s="111"/>
      <c r="C6" s="111"/>
      <c r="D6" s="111"/>
      <c r="E6" s="111"/>
      <c r="F6" s="111"/>
      <c r="G6" s="111"/>
      <c r="H6" s="111"/>
    </row>
    <row r="7" spans="1:8" x14ac:dyDescent="0.75">
      <c r="A7" s="2" t="s">
        <v>24</v>
      </c>
    </row>
    <row r="8" spans="1:8" ht="34" customHeight="1" x14ac:dyDescent="0.75">
      <c r="A8" s="1" t="s">
        <v>27</v>
      </c>
      <c r="B8" s="61" t="s">
        <v>53</v>
      </c>
      <c r="C8" s="61" t="s">
        <v>54</v>
      </c>
    </row>
    <row r="9" spans="1:8" ht="13.9" customHeight="1" x14ac:dyDescent="0.75">
      <c r="A9" s="2" t="s">
        <v>1</v>
      </c>
      <c r="B9" s="9" t="s">
        <v>30</v>
      </c>
      <c r="C9" s="10" t="s">
        <v>30</v>
      </c>
      <c r="D9" s="6"/>
      <c r="E9" s="12"/>
    </row>
    <row r="10" spans="1:8" ht="13.9" customHeight="1" x14ac:dyDescent="0.75">
      <c r="A10" s="2" t="s">
        <v>2</v>
      </c>
      <c r="B10" s="9" t="s">
        <v>30</v>
      </c>
      <c r="C10" s="4"/>
      <c r="D10" s="6"/>
      <c r="E10" s="12"/>
    </row>
    <row r="11" spans="1:8" ht="13.9" customHeight="1" x14ac:dyDescent="0.75">
      <c r="A11" s="2" t="s">
        <v>3</v>
      </c>
      <c r="B11" s="9" t="s">
        <v>30</v>
      </c>
      <c r="C11" s="4"/>
      <c r="D11" s="6"/>
      <c r="E11" s="12"/>
    </row>
    <row r="12" spans="1:8" ht="13.9" customHeight="1" x14ac:dyDescent="0.75">
      <c r="A12" s="2" t="s">
        <v>4</v>
      </c>
      <c r="B12" s="9" t="s">
        <v>30</v>
      </c>
      <c r="C12" s="4"/>
      <c r="D12" s="6"/>
      <c r="E12" s="12"/>
    </row>
    <row r="13" spans="1:8" ht="13.9" customHeight="1" x14ac:dyDescent="0.75">
      <c r="A13" s="2" t="s">
        <v>5</v>
      </c>
      <c r="B13" s="9" t="s">
        <v>30</v>
      </c>
      <c r="C13" s="4"/>
      <c r="D13" s="6"/>
      <c r="E13" s="12"/>
    </row>
    <row r="14" spans="1:8" ht="13.9" customHeight="1" x14ac:dyDescent="0.75">
      <c r="A14" s="2" t="s">
        <v>6</v>
      </c>
      <c r="B14" s="9" t="s">
        <v>30</v>
      </c>
      <c r="C14" s="4"/>
      <c r="D14" s="6"/>
      <c r="E14" s="12"/>
    </row>
    <row r="15" spans="1:8" ht="13.9" customHeight="1" x14ac:dyDescent="0.75">
      <c r="A15" s="2" t="s">
        <v>7</v>
      </c>
      <c r="B15" s="9" t="s">
        <v>30</v>
      </c>
      <c r="C15" s="11"/>
      <c r="D15" s="8"/>
      <c r="E15" s="12"/>
    </row>
    <row r="16" spans="1:8" ht="13.9" customHeight="1" x14ac:dyDescent="0.75">
      <c r="A16" s="2" t="s">
        <v>9</v>
      </c>
      <c r="B16" s="9" t="s">
        <v>30</v>
      </c>
      <c r="C16" s="4"/>
      <c r="D16" s="6"/>
      <c r="E16" s="12"/>
    </row>
    <row r="17" spans="1:7" ht="13.9" customHeight="1" x14ac:dyDescent="0.75">
      <c r="A17" s="2" t="s">
        <v>8</v>
      </c>
      <c r="B17" s="9" t="s">
        <v>30</v>
      </c>
      <c r="C17" s="4"/>
      <c r="D17" s="6"/>
      <c r="E17" s="12"/>
    </row>
    <row r="19" spans="1:7" x14ac:dyDescent="0.75">
      <c r="A19" s="3" t="s">
        <v>25</v>
      </c>
    </row>
    <row r="20" spans="1:7" ht="29.5" x14ac:dyDescent="0.75">
      <c r="A20" s="1" t="s">
        <v>26</v>
      </c>
      <c r="B20" s="61" t="s">
        <v>28</v>
      </c>
      <c r="C20" s="61" t="s">
        <v>29</v>
      </c>
      <c r="D20" s="7"/>
      <c r="E20" s="7"/>
      <c r="F20" s="7"/>
    </row>
    <row r="21" spans="1:7" ht="25" customHeight="1" x14ac:dyDescent="0.75">
      <c r="A21" s="2" t="s">
        <v>10</v>
      </c>
      <c r="B21" s="9" t="s">
        <v>30</v>
      </c>
      <c r="C21" s="10" t="s">
        <v>30</v>
      </c>
      <c r="D21" s="6"/>
      <c r="E21" s="6"/>
      <c r="F21" s="6"/>
      <c r="G21" s="5"/>
    </row>
    <row r="22" spans="1:7" ht="25" customHeight="1" x14ac:dyDescent="0.75">
      <c r="A22" s="2" t="s">
        <v>11</v>
      </c>
      <c r="B22" s="9"/>
      <c r="C22" s="10"/>
      <c r="D22" s="6"/>
      <c r="E22" s="6"/>
      <c r="F22" s="6"/>
      <c r="G22" s="5"/>
    </row>
    <row r="23" spans="1:7" ht="25" customHeight="1" x14ac:dyDescent="0.75">
      <c r="A23" s="2" t="s">
        <v>12</v>
      </c>
      <c r="B23" s="9"/>
      <c r="C23" s="10"/>
      <c r="D23" s="6"/>
      <c r="E23" s="6"/>
      <c r="F23" s="8"/>
      <c r="G23" s="5"/>
    </row>
    <row r="24" spans="1:7" ht="25" customHeight="1" x14ac:dyDescent="0.75">
      <c r="A24" s="2" t="s">
        <v>13</v>
      </c>
      <c r="B24" s="9" t="s">
        <v>30</v>
      </c>
      <c r="C24" s="10"/>
      <c r="D24" s="6" t="s">
        <v>14</v>
      </c>
      <c r="E24" s="6"/>
      <c r="F24" s="6"/>
    </row>
    <row r="25" spans="1:7" ht="25" customHeight="1" x14ac:dyDescent="0.75">
      <c r="A25" s="2" t="s">
        <v>15</v>
      </c>
      <c r="B25" s="9" t="s">
        <v>30</v>
      </c>
      <c r="C25" s="10" t="s">
        <v>30</v>
      </c>
      <c r="D25" s="6"/>
      <c r="E25" s="6"/>
      <c r="F25" s="6"/>
      <c r="G25" s="5"/>
    </row>
    <row r="26" spans="1:7" ht="25" customHeight="1" x14ac:dyDescent="0.75">
      <c r="A26" s="2" t="s">
        <v>16</v>
      </c>
      <c r="B26" s="9" t="s">
        <v>30</v>
      </c>
      <c r="C26" s="10"/>
      <c r="D26" s="6"/>
      <c r="E26" s="6"/>
      <c r="F26" s="6"/>
      <c r="G26" s="5"/>
    </row>
    <row r="27" spans="1:7" ht="25" customHeight="1" x14ac:dyDescent="0.75">
      <c r="A27" s="2" t="s">
        <v>17</v>
      </c>
      <c r="B27" s="9"/>
      <c r="C27" s="10"/>
      <c r="D27" s="6"/>
      <c r="E27" s="6"/>
      <c r="F27" s="6"/>
      <c r="G27" s="5"/>
    </row>
    <row r="28" spans="1:7" ht="25" customHeight="1" x14ac:dyDescent="0.75">
      <c r="A28" s="2" t="s">
        <v>18</v>
      </c>
      <c r="B28" s="9"/>
      <c r="C28" s="10"/>
      <c r="D28" s="6"/>
      <c r="E28" s="6"/>
      <c r="F28" s="6"/>
      <c r="G28" s="5"/>
    </row>
    <row r="29" spans="1:7" ht="25" customHeight="1" x14ac:dyDescent="0.75">
      <c r="A29" s="2" t="s">
        <v>19</v>
      </c>
      <c r="B29" s="9"/>
      <c r="C29" s="10"/>
      <c r="D29" s="6"/>
      <c r="E29" s="6"/>
      <c r="F29" s="6"/>
      <c r="G29" s="5"/>
    </row>
    <row r="30" spans="1:7" ht="25" customHeight="1" x14ac:dyDescent="0.75">
      <c r="A30" s="2" t="s">
        <v>20</v>
      </c>
      <c r="B30" s="9"/>
      <c r="C30" s="10"/>
      <c r="D30" s="6"/>
      <c r="E30" s="6"/>
      <c r="F30" s="6"/>
      <c r="G30" s="5"/>
    </row>
    <row r="31" spans="1:7" ht="25" customHeight="1" x14ac:dyDescent="0.75">
      <c r="A31" s="2" t="s">
        <v>21</v>
      </c>
      <c r="B31" s="9" t="s">
        <v>30</v>
      </c>
      <c r="C31" s="10" t="s">
        <v>30</v>
      </c>
      <c r="D31" s="6"/>
      <c r="E31" s="6"/>
      <c r="F31" s="6"/>
      <c r="G31" s="5"/>
    </row>
    <row r="32" spans="1:7" ht="25" customHeight="1" x14ac:dyDescent="0.75">
      <c r="A32" s="2" t="s">
        <v>22</v>
      </c>
      <c r="B32" s="9"/>
      <c r="C32" s="10"/>
      <c r="D32" s="6"/>
      <c r="E32" s="6"/>
      <c r="F32" s="6"/>
      <c r="G32" s="5"/>
    </row>
    <row r="33" spans="1:7" ht="25" customHeight="1" x14ac:dyDescent="0.75">
      <c r="A33" s="2" t="s">
        <v>23</v>
      </c>
      <c r="B33" s="9"/>
      <c r="C33" s="10"/>
      <c r="D33" s="6"/>
      <c r="E33" s="6"/>
      <c r="F33" s="6"/>
      <c r="G33" s="5"/>
    </row>
  </sheetData>
  <mergeCells count="4">
    <mergeCell ref="A4:H4"/>
    <mergeCell ref="A6:H6"/>
    <mergeCell ref="A5:H5"/>
    <mergeCell ref="A3:H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6EC6-5446-4BFF-9628-0355FFEE9739}">
  <dimension ref="A1:P60"/>
  <sheetViews>
    <sheetView topLeftCell="A25" zoomScale="70" zoomScaleNormal="70" workbookViewId="0">
      <selection activeCell="E36" sqref="E36"/>
    </sheetView>
  </sheetViews>
  <sheetFormatPr baseColWidth="10" defaultRowHeight="14.75" x14ac:dyDescent="0.75"/>
  <cols>
    <col min="1" max="1" width="14.6796875" customWidth="1"/>
    <col min="2" max="2" width="24.40625" customWidth="1"/>
    <col min="3" max="16" width="14.6796875" customWidth="1"/>
  </cols>
  <sheetData>
    <row r="1" spans="1:16" ht="113.75" customHeight="1" x14ac:dyDescent="0.75">
      <c r="A1" s="116" t="s">
        <v>31</v>
      </c>
      <c r="B1" s="118" t="s">
        <v>32</v>
      </c>
      <c r="C1" s="115" t="s">
        <v>45</v>
      </c>
      <c r="D1" s="115"/>
      <c r="E1" s="115" t="s">
        <v>46</v>
      </c>
      <c r="F1" s="115"/>
      <c r="G1" s="115" t="s">
        <v>48</v>
      </c>
      <c r="H1" s="115"/>
      <c r="I1" s="120" t="s">
        <v>49</v>
      </c>
      <c r="J1" s="120"/>
      <c r="K1" s="115" t="s">
        <v>47</v>
      </c>
      <c r="L1" s="115"/>
      <c r="M1" s="124" t="s">
        <v>34</v>
      </c>
      <c r="N1" s="115"/>
      <c r="O1" s="115" t="s">
        <v>33</v>
      </c>
      <c r="P1" s="115"/>
    </row>
    <row r="2" spans="1:16" ht="30.75" customHeight="1" x14ac:dyDescent="0.75">
      <c r="A2" s="117"/>
      <c r="B2" s="119"/>
      <c r="C2" s="38" t="s">
        <v>50</v>
      </c>
      <c r="D2" s="38" t="s">
        <v>51</v>
      </c>
      <c r="E2" s="38" t="s">
        <v>50</v>
      </c>
      <c r="F2" s="38" t="s">
        <v>51</v>
      </c>
      <c r="G2" s="38" t="s">
        <v>50</v>
      </c>
      <c r="H2" s="38" t="s">
        <v>51</v>
      </c>
      <c r="I2" s="38" t="s">
        <v>50</v>
      </c>
      <c r="J2" s="38" t="s">
        <v>51</v>
      </c>
      <c r="K2" s="38" t="s">
        <v>50</v>
      </c>
      <c r="L2" s="38" t="s">
        <v>51</v>
      </c>
      <c r="M2" s="39" t="s">
        <v>50</v>
      </c>
      <c r="N2" s="38" t="s">
        <v>51</v>
      </c>
      <c r="O2" s="38" t="s">
        <v>50</v>
      </c>
      <c r="P2" s="38" t="s">
        <v>51</v>
      </c>
    </row>
    <row r="3" spans="1:16" ht="23" x14ac:dyDescent="0.75">
      <c r="A3" s="13">
        <v>2012</v>
      </c>
      <c r="B3" s="34">
        <v>29330580</v>
      </c>
      <c r="C3" s="15">
        <v>2508897</v>
      </c>
      <c r="D3" s="33">
        <f>C3/B3</f>
        <v>8.5538608510298805E-2</v>
      </c>
      <c r="E3" s="15">
        <v>4298636</v>
      </c>
      <c r="F3" s="33">
        <f>E3/B3</f>
        <v>0.14655816557326859</v>
      </c>
      <c r="G3" s="15">
        <v>1894873</v>
      </c>
      <c r="H3" s="33">
        <f t="shared" ref="H3:H10" si="0">G3/B3</f>
        <v>6.4604007148852838E-2</v>
      </c>
      <c r="I3" s="15">
        <v>3235620</v>
      </c>
      <c r="J3" s="33">
        <f t="shared" ref="J3:J10" si="1">I3/B3</f>
        <v>0.11031558189439145</v>
      </c>
      <c r="K3" s="15">
        <v>178123</v>
      </c>
      <c r="L3" s="33">
        <f t="shared" ref="L3:L10" si="2">K3/B3</f>
        <v>6.0729450287038307E-3</v>
      </c>
      <c r="M3" s="37">
        <v>9236126</v>
      </c>
      <c r="N3" s="33">
        <f>M3/B3</f>
        <v>0.31489748924160382</v>
      </c>
      <c r="O3" s="15">
        <v>6948239</v>
      </c>
      <c r="P3" s="33">
        <f>O3/B3</f>
        <v>0.23689401982504266</v>
      </c>
    </row>
    <row r="4" spans="1:16" ht="23" x14ac:dyDescent="0.75">
      <c r="A4" s="13">
        <v>2013</v>
      </c>
      <c r="B4" s="34">
        <v>30242823</v>
      </c>
      <c r="C4" s="15">
        <v>1694063</v>
      </c>
      <c r="D4" s="33">
        <f t="shared" ref="D4:D10" si="3">C4/B4</f>
        <v>5.6015372638989425E-2</v>
      </c>
      <c r="E4" s="15">
        <v>3251087</v>
      </c>
      <c r="F4" s="33">
        <f t="shared" ref="F4:F10" si="4">E4/B4</f>
        <v>0.10749945532531802</v>
      </c>
      <c r="G4" s="15">
        <v>1653260</v>
      </c>
      <c r="H4" s="33">
        <f t="shared" si="0"/>
        <v>5.466619303363314E-2</v>
      </c>
      <c r="I4" s="15">
        <v>2680452</v>
      </c>
      <c r="J4" s="33">
        <f t="shared" si="1"/>
        <v>8.8631011727972622E-2</v>
      </c>
      <c r="K4" s="15">
        <v>337174</v>
      </c>
      <c r="L4" s="33">
        <f t="shared" si="2"/>
        <v>1.1148893077871732E-2</v>
      </c>
      <c r="M4" s="37">
        <v>7502189</v>
      </c>
      <c r="N4" s="33">
        <f t="shared" ref="N4:N10" si="5">M4/B4</f>
        <v>0.24806510291714501</v>
      </c>
      <c r="O4" s="15">
        <v>5408883</v>
      </c>
      <c r="P4" s="33">
        <f t="shared" ref="P4:P10" si="6">O4/B4</f>
        <v>0.17884848249781443</v>
      </c>
    </row>
    <row r="5" spans="1:16" ht="23" x14ac:dyDescent="0.75">
      <c r="A5" s="13">
        <v>2014</v>
      </c>
      <c r="B5" s="34">
        <v>28923565</v>
      </c>
      <c r="C5" s="15">
        <v>1128626</v>
      </c>
      <c r="D5" s="33">
        <f t="shared" si="3"/>
        <v>3.9020985137897077E-2</v>
      </c>
      <c r="E5" s="15">
        <v>2633858</v>
      </c>
      <c r="F5" s="33">
        <f t="shared" si="4"/>
        <v>9.1062702678594426E-2</v>
      </c>
      <c r="G5" s="15">
        <v>972099</v>
      </c>
      <c r="H5" s="33">
        <f t="shared" si="0"/>
        <v>3.3609238695160852E-2</v>
      </c>
      <c r="I5" s="15">
        <v>2406944</v>
      </c>
      <c r="J5" s="33">
        <f t="shared" si="1"/>
        <v>8.321740421694214E-2</v>
      </c>
      <c r="K5" s="15">
        <v>148227</v>
      </c>
      <c r="L5" s="33">
        <f t="shared" si="2"/>
        <v>5.1247832001345616E-3</v>
      </c>
      <c r="M5" s="37">
        <v>6359266</v>
      </c>
      <c r="N5" s="33">
        <f t="shared" si="5"/>
        <v>0.21986452914777277</v>
      </c>
      <c r="O5" s="15">
        <v>4248226</v>
      </c>
      <c r="P5" s="33">
        <f t="shared" si="6"/>
        <v>0.1468776756945418</v>
      </c>
    </row>
    <row r="6" spans="1:16" ht="23" x14ac:dyDescent="0.75">
      <c r="A6" s="13">
        <v>2015</v>
      </c>
      <c r="B6" s="34">
        <v>27172794</v>
      </c>
      <c r="C6" s="15">
        <v>806445</v>
      </c>
      <c r="D6" s="33">
        <f t="shared" si="3"/>
        <v>2.9678398180179779E-2</v>
      </c>
      <c r="E6" s="15">
        <v>3138405</v>
      </c>
      <c r="F6" s="33">
        <f t="shared" si="4"/>
        <v>0.1154980603025217</v>
      </c>
      <c r="G6" s="15">
        <v>939048</v>
      </c>
      <c r="H6" s="33">
        <f t="shared" si="0"/>
        <v>3.455838954212806E-2</v>
      </c>
      <c r="I6" s="15">
        <v>1754773</v>
      </c>
      <c r="J6" s="33">
        <f t="shared" si="1"/>
        <v>6.4578305786294921E-2</v>
      </c>
      <c r="K6" s="15">
        <v>325037</v>
      </c>
      <c r="L6" s="33">
        <f t="shared" si="2"/>
        <v>1.1961854198725386E-2</v>
      </c>
      <c r="M6" s="37">
        <v>5901941</v>
      </c>
      <c r="N6" s="33">
        <f t="shared" si="5"/>
        <v>0.21720037328513217</v>
      </c>
      <c r="O6" s="15">
        <v>4302985</v>
      </c>
      <c r="P6" s="33">
        <f t="shared" si="6"/>
        <v>0.15835636924197047</v>
      </c>
    </row>
    <row r="7" spans="1:16" ht="23" x14ac:dyDescent="0.75">
      <c r="A7" s="13">
        <v>2016</v>
      </c>
      <c r="B7" s="34">
        <v>25564905</v>
      </c>
      <c r="C7" s="15">
        <v>2483361</v>
      </c>
      <c r="D7" s="33">
        <f t="shared" si="3"/>
        <v>9.7139457392859466E-2</v>
      </c>
      <c r="E7" s="15">
        <v>3185380</v>
      </c>
      <c r="F7" s="33">
        <f t="shared" si="4"/>
        <v>0.12459971981120212</v>
      </c>
      <c r="G7" s="15">
        <v>1166402</v>
      </c>
      <c r="H7" s="33">
        <f t="shared" si="0"/>
        <v>4.5625125538311211E-2</v>
      </c>
      <c r="I7" s="15">
        <v>1178776</v>
      </c>
      <c r="J7" s="33">
        <f t="shared" si="1"/>
        <v>4.6109148459577691E-2</v>
      </c>
      <c r="K7" s="15">
        <v>277588</v>
      </c>
      <c r="L7" s="33">
        <f t="shared" si="2"/>
        <v>1.0858166693754582E-2</v>
      </c>
      <c r="M7" s="37">
        <v>6236922</v>
      </c>
      <c r="N7" s="33">
        <f t="shared" si="5"/>
        <v>0.24396421578722863</v>
      </c>
      <c r="O7" s="15">
        <v>5283081</v>
      </c>
      <c r="P7" s="33">
        <f t="shared" si="6"/>
        <v>0.20665365273213415</v>
      </c>
    </row>
    <row r="8" spans="1:16" ht="23" x14ac:dyDescent="0.75">
      <c r="A8" s="13">
        <v>2017</v>
      </c>
      <c r="B8" s="34">
        <v>30374885</v>
      </c>
      <c r="C8" s="15">
        <v>3305188</v>
      </c>
      <c r="D8" s="33">
        <f t="shared" si="3"/>
        <v>0.10881318563016781</v>
      </c>
      <c r="E8" s="15">
        <v>4058131</v>
      </c>
      <c r="F8" s="33">
        <f t="shared" si="4"/>
        <v>0.13360152639261022</v>
      </c>
      <c r="G8" s="15">
        <v>1294934</v>
      </c>
      <c r="H8" s="33">
        <f t="shared" si="0"/>
        <v>4.2631733420554513E-2</v>
      </c>
      <c r="I8" s="15">
        <v>979904</v>
      </c>
      <c r="J8" s="33">
        <f t="shared" si="1"/>
        <v>3.2260336129667652E-2</v>
      </c>
      <c r="K8" s="15">
        <v>195592</v>
      </c>
      <c r="L8" s="33">
        <f t="shared" si="2"/>
        <v>6.4392671774724415E-3</v>
      </c>
      <c r="M8" s="37">
        <v>8133340</v>
      </c>
      <c r="N8" s="33">
        <f t="shared" si="5"/>
        <v>0.26776529359699636</v>
      </c>
      <c r="O8" s="15">
        <v>7219446</v>
      </c>
      <c r="P8" s="33">
        <f t="shared" si="6"/>
        <v>0.23767813441927435</v>
      </c>
    </row>
    <row r="9" spans="1:16" ht="23" x14ac:dyDescent="0.75">
      <c r="A9" s="13">
        <v>2018</v>
      </c>
      <c r="B9" s="34">
        <v>27522410</v>
      </c>
      <c r="C9" s="15">
        <v>757651</v>
      </c>
      <c r="D9" s="33">
        <f t="shared" si="3"/>
        <v>2.7528512219678437E-2</v>
      </c>
      <c r="E9" s="15">
        <v>3233164</v>
      </c>
      <c r="F9" s="33">
        <f t="shared" si="4"/>
        <v>0.11747386947581989</v>
      </c>
      <c r="G9" s="15">
        <v>662531</v>
      </c>
      <c r="H9" s="33">
        <f t="shared" si="0"/>
        <v>2.4072419530121091E-2</v>
      </c>
      <c r="I9" s="15">
        <v>817197</v>
      </c>
      <c r="J9" s="33">
        <f t="shared" si="1"/>
        <v>2.9692058217285478E-2</v>
      </c>
      <c r="K9" s="15">
        <v>94350</v>
      </c>
      <c r="L9" s="33">
        <f t="shared" si="2"/>
        <v>3.4281154884328808E-3</v>
      </c>
      <c r="M9" s="37">
        <v>5062657</v>
      </c>
      <c r="N9" s="33">
        <f t="shared" si="5"/>
        <v>0.18394671832880913</v>
      </c>
      <c r="O9" s="15">
        <v>4327241</v>
      </c>
      <c r="P9" s="33">
        <f t="shared" si="6"/>
        <v>0.15722609320913394</v>
      </c>
    </row>
    <row r="10" spans="1:16" ht="23" x14ac:dyDescent="0.75">
      <c r="A10" s="13">
        <v>2019</v>
      </c>
      <c r="B10" s="34">
        <v>26756716</v>
      </c>
      <c r="C10" s="15">
        <v>865857</v>
      </c>
      <c r="D10" s="33">
        <f t="shared" si="3"/>
        <v>3.236036141356062E-2</v>
      </c>
      <c r="E10" s="15">
        <v>2896800</v>
      </c>
      <c r="F10" s="33">
        <f t="shared" si="4"/>
        <v>0.10826440733608714</v>
      </c>
      <c r="G10" s="15">
        <v>703637</v>
      </c>
      <c r="H10" s="33">
        <f t="shared" si="0"/>
        <v>2.6297584501775179E-2</v>
      </c>
      <c r="I10" s="15">
        <v>570965</v>
      </c>
      <c r="J10" s="33">
        <f t="shared" si="1"/>
        <v>2.1339128464046186E-2</v>
      </c>
      <c r="K10" s="15">
        <v>306763</v>
      </c>
      <c r="L10" s="33">
        <f t="shared" si="2"/>
        <v>1.146489726168189E-2</v>
      </c>
      <c r="M10" s="37">
        <v>4601683</v>
      </c>
      <c r="N10" s="33">
        <f t="shared" si="5"/>
        <v>0.17198235388827238</v>
      </c>
      <c r="O10" s="15">
        <v>3946467</v>
      </c>
      <c r="P10" s="33">
        <f t="shared" si="6"/>
        <v>0.14749444588042868</v>
      </c>
    </row>
    <row r="12" spans="1:16" ht="23" x14ac:dyDescent="0.75">
      <c r="A12" s="30"/>
      <c r="B12" s="31"/>
      <c r="C12" s="31"/>
      <c r="D12" s="31"/>
      <c r="E12" s="31"/>
      <c r="F12" s="31"/>
      <c r="G12" s="32"/>
      <c r="H12" s="32"/>
      <c r="I12" s="32"/>
      <c r="J12" s="32"/>
    </row>
    <row r="13" spans="1:16" ht="15.5" thickBot="1" x14ac:dyDescent="0.9">
      <c r="A13" t="s">
        <v>83</v>
      </c>
    </row>
    <row r="14" spans="1:16" ht="59" customHeight="1" x14ac:dyDescent="0.75">
      <c r="A14" s="16"/>
      <c r="B14" s="121" t="s">
        <v>35</v>
      </c>
      <c r="C14" s="122"/>
      <c r="D14" s="122"/>
      <c r="E14" s="123"/>
      <c r="F14" s="121" t="s">
        <v>42</v>
      </c>
      <c r="G14" s="122"/>
      <c r="H14" s="122"/>
      <c r="I14" s="123"/>
      <c r="J14" s="121" t="s">
        <v>43</v>
      </c>
      <c r="K14" s="122"/>
      <c r="L14" s="122"/>
      <c r="M14" s="123"/>
    </row>
    <row r="15" spans="1:16" ht="30.25" customHeight="1" thickBot="1" x14ac:dyDescent="0.9">
      <c r="A15" s="17"/>
      <c r="B15" s="18" t="s">
        <v>38</v>
      </c>
      <c r="C15" s="19" t="s">
        <v>39</v>
      </c>
      <c r="D15" s="19" t="s">
        <v>40</v>
      </c>
      <c r="E15" s="20" t="s">
        <v>41</v>
      </c>
      <c r="F15" s="18" t="s">
        <v>38</v>
      </c>
      <c r="G15" s="19" t="s">
        <v>39</v>
      </c>
      <c r="H15" s="19" t="s">
        <v>40</v>
      </c>
      <c r="I15" s="20" t="s">
        <v>41</v>
      </c>
      <c r="J15" s="18" t="s">
        <v>38</v>
      </c>
      <c r="K15" s="19" t="s">
        <v>39</v>
      </c>
      <c r="L15" s="19" t="s">
        <v>40</v>
      </c>
      <c r="M15" s="20" t="s">
        <v>41</v>
      </c>
    </row>
    <row r="16" spans="1:16" x14ac:dyDescent="0.75">
      <c r="A16" s="21">
        <v>2012</v>
      </c>
      <c r="B16" s="22">
        <v>5.5619789652982927</v>
      </c>
      <c r="C16" s="23">
        <v>331095584046.60461</v>
      </c>
      <c r="D16" s="23">
        <v>11288.409027254307</v>
      </c>
      <c r="E16" s="24">
        <v>2029.5670116129072</v>
      </c>
      <c r="F16" s="25">
        <v>6.6660986435221732</v>
      </c>
      <c r="G16" s="23">
        <v>124184221642.34796</v>
      </c>
      <c r="H16" s="23">
        <v>13445.48803712162</v>
      </c>
      <c r="I16" s="24">
        <v>2016.9950605497513</v>
      </c>
      <c r="J16" s="25">
        <v>7.2856618777793889</v>
      </c>
      <c r="K16" s="23">
        <v>104606817367.13837</v>
      </c>
      <c r="L16" s="23">
        <v>15055.155323116889</v>
      </c>
      <c r="M16" s="24">
        <v>2066.4087320650651</v>
      </c>
    </row>
    <row r="17" spans="1:13" x14ac:dyDescent="0.75">
      <c r="A17" s="21">
        <v>2013</v>
      </c>
      <c r="B17" s="22">
        <v>5.6507700025225969</v>
      </c>
      <c r="C17" s="23">
        <v>316611449058.2326</v>
      </c>
      <c r="D17" s="23">
        <v>10468.978013667329</v>
      </c>
      <c r="E17" s="24">
        <v>1852.6639748200341</v>
      </c>
      <c r="F17" s="25">
        <v>6.9772911612863746</v>
      </c>
      <c r="G17" s="23">
        <v>110488096503.50529</v>
      </c>
      <c r="H17" s="23">
        <v>14727.447749384253</v>
      </c>
      <c r="I17" s="24">
        <v>2110.7686936012879</v>
      </c>
      <c r="J17" s="25">
        <v>7.3701767999048933</v>
      </c>
      <c r="K17" s="23">
        <v>90762772782.573532</v>
      </c>
      <c r="L17" s="23">
        <v>16780.317263762874</v>
      </c>
      <c r="M17" s="24">
        <v>2276.7862589102901</v>
      </c>
    </row>
    <row r="18" spans="1:13" x14ac:dyDescent="0.75">
      <c r="A18" s="21">
        <v>2014</v>
      </c>
      <c r="B18" s="22">
        <v>5.437706036582961</v>
      </c>
      <c r="C18" s="23">
        <v>308036522572.13568</v>
      </c>
      <c r="D18" s="23">
        <v>10650.019199643462</v>
      </c>
      <c r="E18" s="24">
        <v>1958.5500076675542</v>
      </c>
      <c r="F18" s="25">
        <v>6.6243643527413267</v>
      </c>
      <c r="G18" s="23">
        <v>87219423730.680069</v>
      </c>
      <c r="H18" s="23">
        <v>13715.328739304201</v>
      </c>
      <c r="I18" s="24">
        <v>2070.4369519814313</v>
      </c>
      <c r="J18" s="25">
        <v>7.4503741090986999</v>
      </c>
      <c r="K18" s="23">
        <v>69804562666.900406</v>
      </c>
      <c r="L18" s="23">
        <v>16431.461665857798</v>
      </c>
      <c r="M18" s="24">
        <v>2205.4545751992546</v>
      </c>
    </row>
    <row r="19" spans="1:13" x14ac:dyDescent="0.75">
      <c r="A19" s="21">
        <v>2015</v>
      </c>
      <c r="B19" s="22">
        <v>6.2264396513659577</v>
      </c>
      <c r="C19" s="23">
        <v>329618576330.41058</v>
      </c>
      <c r="D19" s="23">
        <v>12130.463151136044</v>
      </c>
      <c r="E19" s="24">
        <v>1948.2182162441518</v>
      </c>
      <c r="F19" s="25">
        <v>7.5025817777575181</v>
      </c>
      <c r="G19" s="23">
        <v>103469079701.18123</v>
      </c>
      <c r="H19" s="23">
        <v>17531.364630920783</v>
      </c>
      <c r="I19" s="24">
        <v>2336.7109016918726</v>
      </c>
      <c r="J19" s="25">
        <v>7.7421608488061358</v>
      </c>
      <c r="K19" s="23">
        <v>85846614517.869385</v>
      </c>
      <c r="L19" s="23">
        <v>19950.479613075433</v>
      </c>
      <c r="M19" s="24">
        <v>2576.8619385054308</v>
      </c>
    </row>
    <row r="20" spans="1:13" x14ac:dyDescent="0.75">
      <c r="A20" s="21">
        <v>2016</v>
      </c>
      <c r="B20" s="22">
        <v>5.9338422732257694</v>
      </c>
      <c r="C20" s="23">
        <v>280374725376.75964</v>
      </c>
      <c r="D20" s="23">
        <v>10967.172589796819</v>
      </c>
      <c r="E20" s="24">
        <v>1848.2413392216472</v>
      </c>
      <c r="F20" s="25">
        <v>6.4675274117585335</v>
      </c>
      <c r="G20" s="23">
        <v>92708298414.737244</v>
      </c>
      <c r="H20" s="23">
        <v>14864.431271504958</v>
      </c>
      <c r="I20" s="24">
        <v>2298.3174751575252</v>
      </c>
      <c r="J20" s="25">
        <v>6.5643676483476145</v>
      </c>
      <c r="K20" s="23">
        <v>84141254156.033569</v>
      </c>
      <c r="L20" s="23">
        <v>15926.550086215519</v>
      </c>
      <c r="M20" s="24">
        <v>2426.2123847107432</v>
      </c>
    </row>
    <row r="21" spans="1:13" x14ac:dyDescent="0.75">
      <c r="A21" s="21">
        <v>2017</v>
      </c>
      <c r="B21" s="22">
        <v>5.35505494094871</v>
      </c>
      <c r="C21" s="23">
        <v>298086906789.17139</v>
      </c>
      <c r="D21" s="23">
        <v>9813.5978717012877</v>
      </c>
      <c r="E21" s="24">
        <v>1832.5858427070955</v>
      </c>
      <c r="F21" s="25">
        <v>6.1413275480921827</v>
      </c>
      <c r="G21" s="23">
        <v>105405051184.65715</v>
      </c>
      <c r="H21" s="23">
        <v>12959.626818091601</v>
      </c>
      <c r="I21" s="24">
        <v>2110.2321471385349</v>
      </c>
      <c r="J21" s="25">
        <v>6.318617522729582</v>
      </c>
      <c r="K21" s="23">
        <v>97361126057.540497</v>
      </c>
      <c r="L21" s="23">
        <v>13485.955301492731</v>
      </c>
      <c r="M21" s="24">
        <v>2134.3205618919828</v>
      </c>
    </row>
    <row r="22" spans="1:13" x14ac:dyDescent="0.75">
      <c r="A22" s="21">
        <v>2018</v>
      </c>
      <c r="B22" s="22">
        <v>5.3344058169324748</v>
      </c>
      <c r="C22" s="23">
        <v>251292795198.93979</v>
      </c>
      <c r="D22" s="23">
        <v>9130.4793148179906</v>
      </c>
      <c r="E22" s="24">
        <v>1711.6206805706488</v>
      </c>
      <c r="F22" s="25">
        <v>5.9598635657126264</v>
      </c>
      <c r="G22" s="23">
        <v>68869626542.656433</v>
      </c>
      <c r="H22" s="23">
        <v>13603.454972884087</v>
      </c>
      <c r="I22" s="24">
        <v>2282.5111385343448</v>
      </c>
      <c r="J22" s="25">
        <v>6.1954959291613312</v>
      </c>
      <c r="K22" s="23">
        <v>62712672225.82132</v>
      </c>
      <c r="L22" s="23">
        <v>14492.530512125699</v>
      </c>
      <c r="M22" s="24">
        <v>2339.2042667498799</v>
      </c>
    </row>
    <row r="23" spans="1:13" ht="15.5" thickBot="1" x14ac:dyDescent="0.9">
      <c r="A23" s="17">
        <v>2019</v>
      </c>
      <c r="B23" s="26">
        <v>5.2792546738546067</v>
      </c>
      <c r="C23" s="27">
        <v>235071238125.41125</v>
      </c>
      <c r="D23" s="27">
        <v>8785.504100182221</v>
      </c>
      <c r="E23" s="28">
        <v>1664.1561438004192</v>
      </c>
      <c r="F23" s="29">
        <v>6.6358656169927368</v>
      </c>
      <c r="G23" s="27">
        <v>67983082797.671158</v>
      </c>
      <c r="H23" s="27">
        <v>14773.525859489051</v>
      </c>
      <c r="I23" s="28">
        <v>2226.3148038528493</v>
      </c>
      <c r="J23" s="29">
        <v>6.9265844614942855</v>
      </c>
      <c r="K23" s="27">
        <v>60138364764.56604</v>
      </c>
      <c r="L23" s="27">
        <v>15238.532278254459</v>
      </c>
      <c r="M23" s="28">
        <v>2200.0067079189303</v>
      </c>
    </row>
    <row r="24" spans="1:13" x14ac:dyDescent="0.75">
      <c r="A24" t="s">
        <v>44</v>
      </c>
    </row>
    <row r="26" spans="1:13" x14ac:dyDescent="0.75">
      <c r="A26" t="s">
        <v>63</v>
      </c>
    </row>
    <row r="27" spans="1:13" ht="15.5" thickBot="1" x14ac:dyDescent="0.9"/>
    <row r="28" spans="1:13" ht="45" thickBot="1" x14ac:dyDescent="0.9">
      <c r="C28" s="68" t="s">
        <v>35</v>
      </c>
      <c r="D28" s="69" t="s">
        <v>42</v>
      </c>
      <c r="E28" s="70" t="s">
        <v>43</v>
      </c>
      <c r="F28" s="64"/>
    </row>
    <row r="29" spans="1:13" ht="18" customHeight="1" x14ac:dyDescent="0.75">
      <c r="A29" s="112" t="s">
        <v>55</v>
      </c>
      <c r="B29" s="78" t="s">
        <v>56</v>
      </c>
      <c r="C29" s="71">
        <v>3.3301279535100828E-2</v>
      </c>
      <c r="D29" s="71">
        <v>1.0447189560829443E-2</v>
      </c>
      <c r="E29" s="72">
        <v>1.2587422392402525E-2</v>
      </c>
    </row>
    <row r="30" spans="1:13" ht="23" x14ac:dyDescent="0.75">
      <c r="A30" s="113"/>
      <c r="B30" s="79" t="s">
        <v>57</v>
      </c>
      <c r="C30" s="33">
        <v>0.37227697145405153</v>
      </c>
      <c r="D30" s="33">
        <v>0.25385708218344549</v>
      </c>
      <c r="E30" s="73">
        <v>0.20662651763204676</v>
      </c>
    </row>
    <row r="31" spans="1:13" ht="23" x14ac:dyDescent="0.75">
      <c r="A31" s="113"/>
      <c r="B31" s="79" t="s">
        <v>58</v>
      </c>
      <c r="C31" s="33">
        <v>0.13519976938146797</v>
      </c>
      <c r="D31" s="33">
        <v>0.13232535115552072</v>
      </c>
      <c r="E31" s="73">
        <v>0.14861091899936568</v>
      </c>
    </row>
    <row r="32" spans="1:13" ht="23" x14ac:dyDescent="0.75">
      <c r="A32" s="113"/>
      <c r="B32" s="79" t="s">
        <v>59</v>
      </c>
      <c r="C32" s="33">
        <v>0.18371618978698728</v>
      </c>
      <c r="D32" s="33">
        <v>0.20187072444212675</v>
      </c>
      <c r="E32" s="73">
        <v>0.17510822588568056</v>
      </c>
    </row>
    <row r="33" spans="1:7" ht="23" x14ac:dyDescent="0.75">
      <c r="A33" s="113"/>
      <c r="B33" s="79" t="s">
        <v>60</v>
      </c>
      <c r="C33" s="33">
        <v>0.12463043842842214</v>
      </c>
      <c r="D33" s="33">
        <v>0.13321445595440048</v>
      </c>
      <c r="E33" s="73">
        <v>0.15310526344078504</v>
      </c>
    </row>
    <row r="34" spans="1:7" ht="23" x14ac:dyDescent="0.75">
      <c r="A34" s="113"/>
      <c r="B34" s="79" t="s">
        <v>61</v>
      </c>
      <c r="C34" s="33">
        <v>7.4629701785184993E-2</v>
      </c>
      <c r="D34" s="33">
        <v>0.11422148808464716</v>
      </c>
      <c r="E34" s="73">
        <v>0.13603256690997112</v>
      </c>
    </row>
    <row r="35" spans="1:7" ht="23.75" thickBot="1" x14ac:dyDescent="0.9">
      <c r="A35" s="114"/>
      <c r="B35" s="80" t="s">
        <v>62</v>
      </c>
      <c r="C35" s="74">
        <v>7.6245649628785245E-2</v>
      </c>
      <c r="D35" s="74">
        <v>0.15406370861902999</v>
      </c>
      <c r="E35" s="75">
        <v>0.1679290847397483</v>
      </c>
    </row>
    <row r="36" spans="1:7" s="60" customFormat="1" ht="38.9" customHeight="1" x14ac:dyDescent="0.75">
      <c r="A36" s="112" t="s">
        <v>64</v>
      </c>
      <c r="B36" s="81" t="s">
        <v>65</v>
      </c>
      <c r="C36" s="71">
        <v>0.56434818346188564</v>
      </c>
      <c r="D36" s="71">
        <v>0.77782220174558214</v>
      </c>
      <c r="E36" s="72">
        <v>0.77870982089580443</v>
      </c>
    </row>
    <row r="37" spans="1:7" s="60" customFormat="1" ht="38.9" customHeight="1" x14ac:dyDescent="0.75">
      <c r="A37" s="113"/>
      <c r="B37" s="82" t="s">
        <v>66</v>
      </c>
      <c r="C37" s="33">
        <v>0.3850221917264568</v>
      </c>
      <c r="D37" s="33">
        <v>0.20360310425112049</v>
      </c>
      <c r="E37" s="73">
        <v>0.2013097551242754</v>
      </c>
    </row>
    <row r="38" spans="1:7" s="60" customFormat="1" ht="38.9" customHeight="1" x14ac:dyDescent="0.75">
      <c r="A38" s="113"/>
      <c r="B38" s="82" t="s">
        <v>67</v>
      </c>
      <c r="C38" s="33">
        <v>2.4143827016179727E-2</v>
      </c>
      <c r="D38" s="33">
        <v>1.0486850479497328E-2</v>
      </c>
      <c r="E38" s="73">
        <v>1.1865024217797351E-2</v>
      </c>
    </row>
    <row r="39" spans="1:7" s="60" customFormat="1" ht="38.9" customHeight="1" thickBot="1" x14ac:dyDescent="0.9">
      <c r="A39" s="114"/>
      <c r="B39" s="83" t="s">
        <v>68</v>
      </c>
      <c r="C39" s="33">
        <v>2.6485797795477918E-2</v>
      </c>
      <c r="D39" s="33">
        <v>8.0878435238001291E-3</v>
      </c>
      <c r="E39" s="73">
        <v>8.1153997621228741E-3</v>
      </c>
    </row>
    <row r="40" spans="1:7" ht="46" x14ac:dyDescent="0.75">
      <c r="A40" s="112" t="s">
        <v>69</v>
      </c>
      <c r="B40" s="81" t="s">
        <v>70</v>
      </c>
      <c r="C40" s="71">
        <v>0.15115068073013013</v>
      </c>
      <c r="D40" s="71">
        <v>9.9053231502241657E-2</v>
      </c>
      <c r="E40" s="72">
        <v>8.2423835156505421E-2</v>
      </c>
    </row>
    <row r="41" spans="1:7" ht="46" x14ac:dyDescent="0.75">
      <c r="A41" s="113"/>
      <c r="B41" s="82" t="s">
        <v>71</v>
      </c>
      <c r="C41" s="33">
        <v>0.43993888437725825</v>
      </c>
      <c r="D41" s="33">
        <v>0.28217031070643533</v>
      </c>
      <c r="E41" s="73">
        <v>0.2763413730975422</v>
      </c>
    </row>
    <row r="42" spans="1:7" ht="46" x14ac:dyDescent="0.75">
      <c r="A42" s="113"/>
      <c r="B42" s="82" t="s">
        <v>72</v>
      </c>
      <c r="C42" s="33">
        <v>0.10196602648515167</v>
      </c>
      <c r="D42" s="33">
        <v>0.11252779233967337</v>
      </c>
      <c r="E42" s="73">
        <v>0.10772011900014106</v>
      </c>
    </row>
    <row r="43" spans="1:7" ht="23.75" thickBot="1" x14ac:dyDescent="0.9">
      <c r="A43" s="113"/>
      <c r="B43" s="83" t="s">
        <v>73</v>
      </c>
      <c r="C43" s="33">
        <v>4.5936260151926284E-2</v>
      </c>
      <c r="D43" s="33">
        <v>8.8907025301602161E-2</v>
      </c>
      <c r="E43" s="73">
        <v>6.3492013122002894E-2</v>
      </c>
    </row>
    <row r="44" spans="1:7" ht="46" x14ac:dyDescent="0.75">
      <c r="A44" s="113"/>
      <c r="B44" s="81" t="s">
        <v>74</v>
      </c>
      <c r="C44" s="71">
        <v>0.22835393015648048</v>
      </c>
      <c r="D44" s="71">
        <v>0.3628824570077247</v>
      </c>
      <c r="E44" s="72">
        <v>0.40556557952192146</v>
      </c>
    </row>
    <row r="45" spans="1:7" ht="46" x14ac:dyDescent="0.75">
      <c r="A45" s="113"/>
      <c r="B45" s="82" t="s">
        <v>75</v>
      </c>
      <c r="C45" s="33">
        <v>2.8236222205775516E-2</v>
      </c>
      <c r="D45" s="33">
        <v>5.2240641055447894E-2</v>
      </c>
      <c r="E45" s="73">
        <v>6.2054937240116619E-2</v>
      </c>
    </row>
    <row r="46" spans="1:7" ht="23.75" thickBot="1" x14ac:dyDescent="0.9">
      <c r="A46" s="114"/>
      <c r="B46" s="82" t="s">
        <v>68</v>
      </c>
      <c r="C46" s="33">
        <v>4.4179958932776923E-3</v>
      </c>
      <c r="D46" s="33">
        <v>2.2185420868748259E-3</v>
      </c>
      <c r="E46" s="73">
        <v>2.402142861770244E-3</v>
      </c>
    </row>
    <row r="47" spans="1:7" ht="29.5" customHeight="1" x14ac:dyDescent="0.75">
      <c r="A47" s="112" t="s">
        <v>79</v>
      </c>
      <c r="B47" s="84" t="s">
        <v>76</v>
      </c>
      <c r="C47" s="71">
        <v>0.68508739778357186</v>
      </c>
      <c r="D47" s="71">
        <v>0.68069868838970704</v>
      </c>
      <c r="E47" s="72">
        <v>0.64213604147365944</v>
      </c>
      <c r="F47" s="63"/>
      <c r="G47" s="63"/>
    </row>
    <row r="48" spans="1:7" ht="23" x14ac:dyDescent="0.75">
      <c r="A48" s="113"/>
      <c r="B48" s="85" t="s">
        <v>77</v>
      </c>
      <c r="C48" s="33">
        <v>0.24828003202149224</v>
      </c>
      <c r="D48" s="33">
        <v>0.21322731331102196</v>
      </c>
      <c r="E48" s="73">
        <v>0.23756274988852383</v>
      </c>
    </row>
    <row r="49" spans="1:5" ht="23" x14ac:dyDescent="0.75">
      <c r="A49" s="113"/>
      <c r="B49" s="85" t="s">
        <v>78</v>
      </c>
      <c r="C49" s="33">
        <v>4.7833884676332671E-2</v>
      </c>
      <c r="D49" s="33">
        <v>8.7644514046022665E-2</v>
      </c>
      <c r="E49" s="73">
        <v>0.10105508149697766</v>
      </c>
    </row>
    <row r="50" spans="1:5" ht="23.75" thickBot="1" x14ac:dyDescent="0.9">
      <c r="A50" s="114"/>
      <c r="B50" s="86" t="s">
        <v>68</v>
      </c>
      <c r="C50" s="74">
        <v>1.879868551860318E-2</v>
      </c>
      <c r="D50" s="74">
        <v>1.8429484253248297E-2</v>
      </c>
      <c r="E50" s="75">
        <v>1.9246127140839123E-2</v>
      </c>
    </row>
    <row r="51" spans="1:5" ht="21.5" customHeight="1" x14ac:dyDescent="0.75">
      <c r="A51" s="112" t="s">
        <v>80</v>
      </c>
      <c r="B51" s="84" t="s">
        <v>81</v>
      </c>
      <c r="C51" s="71">
        <v>4.4938579773142022E-2</v>
      </c>
      <c r="D51" s="71">
        <v>9.4040160077057608E-2</v>
      </c>
      <c r="E51" s="72">
        <v>0.11274260159519491</v>
      </c>
    </row>
    <row r="52" spans="1:5" ht="23" x14ac:dyDescent="0.75">
      <c r="A52" s="113"/>
      <c r="B52" s="85" t="s">
        <v>82</v>
      </c>
      <c r="C52" s="33">
        <v>0.95217253123045908</v>
      </c>
      <c r="D52" s="33">
        <v>0.90151087598531643</v>
      </c>
      <c r="E52" s="73">
        <v>0.88214236049501904</v>
      </c>
    </row>
    <row r="53" spans="1:5" ht="23.75" thickBot="1" x14ac:dyDescent="0.9">
      <c r="A53" s="114"/>
      <c r="B53" s="86" t="s">
        <v>8</v>
      </c>
      <c r="C53" s="74">
        <v>2.888888996399012E-3</v>
      </c>
      <c r="D53" s="74">
        <v>4.4489639376260335E-3</v>
      </c>
      <c r="E53" s="75">
        <v>5.1150379097860505E-3</v>
      </c>
    </row>
    <row r="55" spans="1:5" x14ac:dyDescent="0.75">
      <c r="A55" s="7"/>
      <c r="B55" s="7"/>
      <c r="C55" s="7"/>
      <c r="D55" s="7"/>
    </row>
    <row r="56" spans="1:5" ht="20.75" x14ac:dyDescent="0.75">
      <c r="A56" s="7"/>
      <c r="B56" s="103"/>
      <c r="C56" s="103"/>
      <c r="D56" s="103"/>
    </row>
    <row r="57" spans="1:5" ht="18.5" customHeight="1" x14ac:dyDescent="0.75">
      <c r="A57" s="104"/>
      <c r="B57" s="40"/>
      <c r="C57" s="40"/>
      <c r="D57" s="40"/>
    </row>
    <row r="58" spans="1:5" ht="14.75" customHeight="1" x14ac:dyDescent="0.75">
      <c r="A58" s="102"/>
      <c r="B58" s="7"/>
      <c r="C58" s="7"/>
      <c r="D58" s="7"/>
    </row>
    <row r="59" spans="1:5" ht="14.75" customHeight="1" x14ac:dyDescent="0.75">
      <c r="A59" s="102"/>
      <c r="B59" s="7"/>
      <c r="C59" s="7"/>
      <c r="D59" s="7"/>
    </row>
    <row r="60" spans="1:5" ht="15.5" customHeight="1" x14ac:dyDescent="0.75">
      <c r="A60" s="102"/>
    </row>
  </sheetData>
  <sortState xmlns:xlrd2="http://schemas.microsoft.com/office/spreadsheetml/2017/richdata2" ref="B29:C35">
    <sortCondition descending="1" ref="C29:C35"/>
  </sortState>
  <mergeCells count="17">
    <mergeCell ref="O1:P1"/>
    <mergeCell ref="A1:A2"/>
    <mergeCell ref="B1:B2"/>
    <mergeCell ref="I1:J1"/>
    <mergeCell ref="B14:E14"/>
    <mergeCell ref="F14:I14"/>
    <mergeCell ref="M1:N1"/>
    <mergeCell ref="J14:M14"/>
    <mergeCell ref="C1:D1"/>
    <mergeCell ref="E1:F1"/>
    <mergeCell ref="K1:L1"/>
    <mergeCell ref="G1:H1"/>
    <mergeCell ref="A47:A50"/>
    <mergeCell ref="A51:A53"/>
    <mergeCell ref="A29:A35"/>
    <mergeCell ref="A36:A39"/>
    <mergeCell ref="A40:A4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1E462-FDFA-430A-8D8C-1DBE914BE9CD}">
  <dimension ref="A1:P49"/>
  <sheetViews>
    <sheetView zoomScale="70" zoomScaleNormal="70" workbookViewId="0">
      <selection activeCell="H43" sqref="H43"/>
    </sheetView>
  </sheetViews>
  <sheetFormatPr baseColWidth="10" defaultRowHeight="14.75" x14ac:dyDescent="0.75"/>
  <cols>
    <col min="1" max="16" width="14.81640625" customWidth="1"/>
  </cols>
  <sheetData>
    <row r="1" spans="1:16" ht="98.5" customHeight="1" x14ac:dyDescent="0.75">
      <c r="A1" s="116" t="s">
        <v>31</v>
      </c>
      <c r="B1" s="118" t="s">
        <v>32</v>
      </c>
      <c r="C1" s="115" t="s">
        <v>45</v>
      </c>
      <c r="D1" s="115"/>
      <c r="E1" s="115" t="s">
        <v>46</v>
      </c>
      <c r="F1" s="115"/>
      <c r="G1" s="115" t="s">
        <v>48</v>
      </c>
      <c r="H1" s="115"/>
      <c r="I1" s="120" t="s">
        <v>49</v>
      </c>
      <c r="J1" s="120"/>
      <c r="K1" s="115" t="s">
        <v>47</v>
      </c>
      <c r="L1" s="115"/>
      <c r="M1" s="124" t="s">
        <v>34</v>
      </c>
      <c r="N1" s="115"/>
      <c r="O1" s="115" t="s">
        <v>33</v>
      </c>
      <c r="P1" s="115"/>
    </row>
    <row r="2" spans="1:16" ht="23" x14ac:dyDescent="0.75">
      <c r="A2" s="117"/>
      <c r="B2" s="119"/>
      <c r="C2" s="14" t="s">
        <v>50</v>
      </c>
      <c r="D2" s="14" t="s">
        <v>51</v>
      </c>
      <c r="E2" s="14" t="s">
        <v>50</v>
      </c>
      <c r="F2" s="14" t="s">
        <v>51</v>
      </c>
      <c r="G2" s="14" t="s">
        <v>50</v>
      </c>
      <c r="H2" s="14" t="s">
        <v>51</v>
      </c>
      <c r="I2" s="14" t="s">
        <v>50</v>
      </c>
      <c r="J2" s="14" t="s">
        <v>51</v>
      </c>
      <c r="K2" s="14" t="s">
        <v>50</v>
      </c>
      <c r="L2" s="14" t="s">
        <v>51</v>
      </c>
      <c r="M2" s="36" t="s">
        <v>50</v>
      </c>
      <c r="N2" s="14" t="s">
        <v>51</v>
      </c>
      <c r="O2" s="14" t="s">
        <v>50</v>
      </c>
      <c r="P2" s="14" t="s">
        <v>51</v>
      </c>
    </row>
    <row r="3" spans="1:16" ht="23" x14ac:dyDescent="0.75">
      <c r="A3" s="13">
        <v>2012</v>
      </c>
      <c r="B3" s="34">
        <v>17780603</v>
      </c>
      <c r="C3" s="15">
        <v>1802492</v>
      </c>
      <c r="D3" s="33">
        <f>C3/B3</f>
        <v>0.10137406476034587</v>
      </c>
      <c r="E3" s="15">
        <v>3181031</v>
      </c>
      <c r="F3" s="33">
        <f>E3/B3</f>
        <v>0.17890456246056446</v>
      </c>
      <c r="G3" s="15">
        <v>1476829</v>
      </c>
      <c r="H3" s="33">
        <f>G3/B3</f>
        <v>8.3058431707856026E-2</v>
      </c>
      <c r="I3" s="15">
        <v>2561429</v>
      </c>
      <c r="J3" s="33">
        <f>I3/B3</f>
        <v>0.14405748781410843</v>
      </c>
      <c r="K3" s="15">
        <v>163856</v>
      </c>
      <c r="L3" s="33">
        <f>K3/B3</f>
        <v>9.2154354945105064E-3</v>
      </c>
      <c r="M3" s="44">
        <v>6873290</v>
      </c>
      <c r="N3" s="33">
        <f>M3/B3</f>
        <v>0.38656113068831244</v>
      </c>
      <c r="O3" s="45">
        <v>5106115</v>
      </c>
      <c r="P3" s="41">
        <f>O3/B3</f>
        <v>0.28717333152312102</v>
      </c>
    </row>
    <row r="4" spans="1:16" ht="23" x14ac:dyDescent="0.75">
      <c r="A4" s="13">
        <v>2013</v>
      </c>
      <c r="B4" s="34">
        <v>16272598</v>
      </c>
      <c r="C4" s="15">
        <v>1174781</v>
      </c>
      <c r="D4" s="33">
        <f t="shared" ref="D4:D10" si="0">C4/B4</f>
        <v>7.2193819327436223E-2</v>
      </c>
      <c r="E4" s="15">
        <v>2469561</v>
      </c>
      <c r="F4" s="33">
        <f t="shared" ref="F4:F10" si="1">E4/B4</f>
        <v>0.15176193746075459</v>
      </c>
      <c r="G4" s="15">
        <v>1490315</v>
      </c>
      <c r="H4" s="33">
        <f t="shared" ref="H4:H10" si="2">G4/B4</f>
        <v>9.1584330910159523E-2</v>
      </c>
      <c r="I4" s="15">
        <v>2025183</v>
      </c>
      <c r="J4" s="33">
        <f t="shared" ref="J4:J10" si="3">I4/B4</f>
        <v>0.12445357526806722</v>
      </c>
      <c r="K4" s="15">
        <v>283509</v>
      </c>
      <c r="L4" s="33">
        <f t="shared" ref="L4:L10" si="4">K4/B4</f>
        <v>1.7422479188633554E-2</v>
      </c>
      <c r="M4" s="44">
        <v>5661207</v>
      </c>
      <c r="N4" s="33">
        <f t="shared" ref="N4:N10" si="5">M4/B4</f>
        <v>0.347898165984313</v>
      </c>
      <c r="O4" s="45">
        <v>4126401</v>
      </c>
      <c r="P4" s="43">
        <f t="shared" ref="P4:P10" si="6">O4/B4</f>
        <v>0.25357972955517</v>
      </c>
    </row>
    <row r="5" spans="1:16" ht="23" x14ac:dyDescent="0.75">
      <c r="A5" s="13">
        <v>2014</v>
      </c>
      <c r="B5" s="34">
        <v>15329254</v>
      </c>
      <c r="C5" s="15">
        <v>676988</v>
      </c>
      <c r="D5" s="33">
        <f t="shared" si="0"/>
        <v>4.4163140619889268E-2</v>
      </c>
      <c r="E5" s="15">
        <v>1739583</v>
      </c>
      <c r="F5" s="33">
        <f t="shared" si="1"/>
        <v>0.11348125616549899</v>
      </c>
      <c r="G5" s="15">
        <v>813791</v>
      </c>
      <c r="H5" s="33">
        <f t="shared" si="2"/>
        <v>5.3087449656715191E-2</v>
      </c>
      <c r="I5" s="15">
        <v>1702264</v>
      </c>
      <c r="J5" s="33">
        <f t="shared" si="3"/>
        <v>0.11104676065775934</v>
      </c>
      <c r="K5" s="15">
        <v>143477</v>
      </c>
      <c r="L5" s="33">
        <f t="shared" si="4"/>
        <v>9.3596857355224203E-3</v>
      </c>
      <c r="M5" s="44">
        <v>4439851</v>
      </c>
      <c r="N5" s="33">
        <f t="shared" si="5"/>
        <v>0.28963255485231049</v>
      </c>
      <c r="O5" s="45">
        <v>2897623</v>
      </c>
      <c r="P5" s="43">
        <f t="shared" si="6"/>
        <v>0.18902570209874531</v>
      </c>
    </row>
    <row r="6" spans="1:16" ht="23" x14ac:dyDescent="0.75">
      <c r="A6" s="13">
        <v>2015</v>
      </c>
      <c r="B6" s="34">
        <v>14594920</v>
      </c>
      <c r="C6" s="15">
        <v>542449</v>
      </c>
      <c r="D6" s="33">
        <f t="shared" si="0"/>
        <v>3.7166973166005708E-2</v>
      </c>
      <c r="E6" s="15">
        <v>2499100</v>
      </c>
      <c r="F6" s="33">
        <f t="shared" si="1"/>
        <v>0.17123081181671432</v>
      </c>
      <c r="G6" s="15">
        <v>780029</v>
      </c>
      <c r="H6" s="33">
        <f t="shared" si="2"/>
        <v>5.3445239850578148E-2</v>
      </c>
      <c r="I6" s="15">
        <v>1316452</v>
      </c>
      <c r="J6" s="33">
        <f t="shared" si="3"/>
        <v>9.0199329629761585E-2</v>
      </c>
      <c r="K6" s="15">
        <v>297501</v>
      </c>
      <c r="L6" s="33">
        <f t="shared" si="4"/>
        <v>2.0383873292899174E-2</v>
      </c>
      <c r="M6" s="44">
        <v>4513426</v>
      </c>
      <c r="N6" s="33">
        <f t="shared" si="5"/>
        <v>0.30924636791431537</v>
      </c>
      <c r="O6" s="45">
        <v>3310887</v>
      </c>
      <c r="P6" s="43">
        <f t="shared" si="6"/>
        <v>0.22685201426249682</v>
      </c>
    </row>
    <row r="7" spans="1:16" ht="23" x14ac:dyDescent="0.75">
      <c r="A7" s="13">
        <v>2016</v>
      </c>
      <c r="B7" s="34">
        <v>14483877</v>
      </c>
      <c r="C7" s="15">
        <v>2000595</v>
      </c>
      <c r="D7" s="33">
        <f t="shared" si="0"/>
        <v>0.13812565516815697</v>
      </c>
      <c r="E7" s="15">
        <v>2483287</v>
      </c>
      <c r="F7" s="33">
        <f t="shared" si="1"/>
        <v>0.1714518150078187</v>
      </c>
      <c r="G7" s="15">
        <v>976645</v>
      </c>
      <c r="H7" s="33">
        <f t="shared" si="2"/>
        <v>6.7429804878900865E-2</v>
      </c>
      <c r="I7" s="15">
        <v>813427</v>
      </c>
      <c r="J7" s="33">
        <f t="shared" si="3"/>
        <v>5.6160860797147064E-2</v>
      </c>
      <c r="K7" s="15">
        <v>253139</v>
      </c>
      <c r="L7" s="33">
        <f t="shared" si="4"/>
        <v>1.7477295616360179E-2</v>
      </c>
      <c r="M7" s="44">
        <v>4784885</v>
      </c>
      <c r="N7" s="33">
        <f t="shared" si="5"/>
        <v>0.33035940584140561</v>
      </c>
      <c r="O7" s="45">
        <v>4187947</v>
      </c>
      <c r="P7" s="43">
        <f t="shared" si="6"/>
        <v>0.28914544082361371</v>
      </c>
    </row>
    <row r="8" spans="1:16" ht="23" x14ac:dyDescent="0.75">
      <c r="A8" s="13">
        <v>2017</v>
      </c>
      <c r="B8" s="34">
        <v>17433355</v>
      </c>
      <c r="C8" s="15">
        <v>2945877</v>
      </c>
      <c r="D8" s="33">
        <f t="shared" si="0"/>
        <v>0.16897935021686875</v>
      </c>
      <c r="E8" s="15">
        <v>3302689</v>
      </c>
      <c r="F8" s="33">
        <f t="shared" si="1"/>
        <v>0.1894465523130803</v>
      </c>
      <c r="G8" s="15">
        <v>1248791</v>
      </c>
      <c r="H8" s="33">
        <f t="shared" si="2"/>
        <v>7.1632281910165879E-2</v>
      </c>
      <c r="I8" s="15">
        <v>786285</v>
      </c>
      <c r="J8" s="33">
        <f t="shared" si="3"/>
        <v>4.5102334002835372E-2</v>
      </c>
      <c r="K8" s="15">
        <v>174082</v>
      </c>
      <c r="L8" s="33">
        <f t="shared" si="4"/>
        <v>9.9855707636309823E-3</v>
      </c>
      <c r="M8" s="44">
        <v>6899111</v>
      </c>
      <c r="N8" s="33">
        <f t="shared" si="5"/>
        <v>0.39574201294013689</v>
      </c>
      <c r="O8" s="45">
        <v>6175350</v>
      </c>
      <c r="P8" s="43">
        <f t="shared" si="6"/>
        <v>0.35422613719504936</v>
      </c>
    </row>
    <row r="9" spans="1:16" ht="23" x14ac:dyDescent="0.75">
      <c r="A9" s="13">
        <v>2018</v>
      </c>
      <c r="B9" s="34">
        <v>16250073</v>
      </c>
      <c r="C9" s="15">
        <v>662512</v>
      </c>
      <c r="D9" s="33">
        <f t="shared" si="0"/>
        <v>4.0769786080345607E-2</v>
      </c>
      <c r="E9" s="15">
        <v>2671520</v>
      </c>
      <c r="F9" s="33">
        <f t="shared" si="1"/>
        <v>0.16440049223163489</v>
      </c>
      <c r="G9" s="15">
        <v>508198</v>
      </c>
      <c r="H9" s="33">
        <f t="shared" si="2"/>
        <v>3.1273582586367456E-2</v>
      </c>
      <c r="I9" s="15">
        <v>736131</v>
      </c>
      <c r="J9" s="33">
        <f t="shared" si="3"/>
        <v>4.5300165728486268E-2</v>
      </c>
      <c r="K9" s="15">
        <v>86214</v>
      </c>
      <c r="L9" s="33">
        <f t="shared" si="4"/>
        <v>5.305453089349199E-3</v>
      </c>
      <c r="M9" s="44">
        <v>4242691</v>
      </c>
      <c r="N9" s="33">
        <f t="shared" si="5"/>
        <v>0.26108750403767417</v>
      </c>
      <c r="O9" s="45">
        <v>3584616</v>
      </c>
      <c r="P9" s="43">
        <f t="shared" si="6"/>
        <v>0.22059076288457288</v>
      </c>
    </row>
    <row r="10" spans="1:16" ht="23" x14ac:dyDescent="0.75">
      <c r="A10" s="13">
        <v>2019</v>
      </c>
      <c r="B10" s="34">
        <v>15310227</v>
      </c>
      <c r="C10" s="15">
        <v>766050</v>
      </c>
      <c r="D10" s="33">
        <f t="shared" si="0"/>
        <v>5.0035182365356173E-2</v>
      </c>
      <c r="E10" s="15">
        <v>2251983</v>
      </c>
      <c r="F10" s="33">
        <f t="shared" si="1"/>
        <v>0.14709011172727876</v>
      </c>
      <c r="G10" s="15">
        <v>621802</v>
      </c>
      <c r="H10" s="33">
        <f t="shared" si="2"/>
        <v>4.061350625304249E-2</v>
      </c>
      <c r="I10" s="15">
        <v>446187</v>
      </c>
      <c r="J10" s="33">
        <f t="shared" si="3"/>
        <v>2.9143068878077379E-2</v>
      </c>
      <c r="K10" s="15">
        <v>275911</v>
      </c>
      <c r="L10" s="33">
        <f t="shared" si="4"/>
        <v>1.8021352655319872E-2</v>
      </c>
      <c r="M10" s="44">
        <v>3715470</v>
      </c>
      <c r="N10" s="33">
        <f t="shared" si="5"/>
        <v>0.2426789622387702</v>
      </c>
      <c r="O10" s="45">
        <v>3172636</v>
      </c>
      <c r="P10" s="43">
        <f t="shared" si="6"/>
        <v>0.20722331550015555</v>
      </c>
    </row>
    <row r="11" spans="1:16" s="42" customFormat="1" ht="23" x14ac:dyDescent="0.75">
      <c r="A11" s="35"/>
      <c r="B11" s="31"/>
      <c r="C11" s="31"/>
      <c r="D11" s="40"/>
      <c r="E11" s="31"/>
      <c r="F11" s="40"/>
      <c r="G11" s="31"/>
      <c r="H11" s="40"/>
      <c r="I11" s="31"/>
      <c r="J11" s="40"/>
      <c r="K11" s="31"/>
      <c r="L11" s="40"/>
      <c r="M11" s="105"/>
      <c r="N11" s="40"/>
      <c r="O11" s="105"/>
      <c r="P11" s="106"/>
    </row>
    <row r="12" spans="1:16" ht="23" x14ac:dyDescent="0.75">
      <c r="C12" s="31"/>
      <c r="D12" s="40"/>
      <c r="E12" s="31"/>
      <c r="F12" s="40"/>
      <c r="G12" s="31"/>
      <c r="H12" s="40"/>
      <c r="I12" s="31"/>
      <c r="J12" s="40"/>
      <c r="K12" s="31"/>
      <c r="L12" s="40"/>
    </row>
    <row r="13" spans="1:16" ht="15.5" thickBot="1" x14ac:dyDescent="0.9">
      <c r="A13" t="s">
        <v>100</v>
      </c>
      <c r="C13" s="7"/>
      <c r="D13" s="7"/>
      <c r="E13" s="7"/>
      <c r="F13" s="7"/>
      <c r="G13" s="7"/>
      <c r="H13" s="7"/>
      <c r="I13" s="7"/>
      <c r="J13" s="7"/>
      <c r="K13" s="7"/>
      <c r="L13" s="7"/>
    </row>
    <row r="14" spans="1:16" ht="15.5" customHeight="1" x14ac:dyDescent="0.75">
      <c r="A14" s="46"/>
      <c r="B14" s="121" t="s">
        <v>52</v>
      </c>
      <c r="C14" s="122"/>
      <c r="D14" s="122"/>
      <c r="E14" s="123"/>
      <c r="F14" s="122" t="s">
        <v>36</v>
      </c>
      <c r="G14" s="122"/>
      <c r="H14" s="122"/>
      <c r="I14" s="123"/>
      <c r="J14" s="122" t="s">
        <v>37</v>
      </c>
      <c r="K14" s="122"/>
      <c r="L14" s="122"/>
      <c r="M14" s="123"/>
    </row>
    <row r="15" spans="1:16" ht="14.75" customHeight="1" thickBot="1" x14ac:dyDescent="0.9">
      <c r="A15" s="48"/>
      <c r="B15" s="51" t="s">
        <v>38</v>
      </c>
      <c r="C15" s="49" t="s">
        <v>39</v>
      </c>
      <c r="D15" s="49" t="s">
        <v>40</v>
      </c>
      <c r="E15" s="50" t="s">
        <v>41</v>
      </c>
      <c r="F15" s="51" t="s">
        <v>38</v>
      </c>
      <c r="G15" s="49" t="s">
        <v>39</v>
      </c>
      <c r="H15" s="49" t="s">
        <v>40</v>
      </c>
      <c r="I15" s="50" t="s">
        <v>41</v>
      </c>
      <c r="J15" s="51" t="s">
        <v>38</v>
      </c>
      <c r="K15" s="49" t="s">
        <v>39</v>
      </c>
      <c r="L15" s="49" t="s">
        <v>40</v>
      </c>
      <c r="M15" s="50" t="s">
        <v>41</v>
      </c>
    </row>
    <row r="16" spans="1:16" x14ac:dyDescent="0.75">
      <c r="A16" s="47">
        <v>2012</v>
      </c>
      <c r="B16" s="58">
        <v>5.9647314835791212</v>
      </c>
      <c r="C16" s="54">
        <v>225812890960.31342</v>
      </c>
      <c r="D16" s="54">
        <v>12694.197540362118</v>
      </c>
      <c r="E16" s="55">
        <v>2128.2093880184193</v>
      </c>
      <c r="F16" s="52">
        <v>6.7588128829134027</v>
      </c>
      <c r="G16" s="54">
        <v>101964278949.26514</v>
      </c>
      <c r="H16" s="54">
        <v>14834.857680858095</v>
      </c>
      <c r="I16" s="55">
        <v>2194.8910167880686</v>
      </c>
      <c r="J16" s="52">
        <v>7.4625385444707009</v>
      </c>
      <c r="K16" s="54">
        <v>86074316423.063156</v>
      </c>
      <c r="L16" s="54">
        <v>16857.104946336531</v>
      </c>
      <c r="M16" s="55">
        <v>2258.8968681209221</v>
      </c>
    </row>
    <row r="17" spans="1:13" x14ac:dyDescent="0.75">
      <c r="A17" s="47">
        <v>2013</v>
      </c>
      <c r="B17" s="58">
        <v>6.094692255041239</v>
      </c>
      <c r="C17" s="54">
        <v>200070728291.63596</v>
      </c>
      <c r="D17" s="54">
        <v>12294.946897332311</v>
      </c>
      <c r="E17" s="55">
        <v>2017.3203802312605</v>
      </c>
      <c r="F17" s="52">
        <v>7.0775249871626364</v>
      </c>
      <c r="G17" s="54">
        <v>90054950309.159439</v>
      </c>
      <c r="H17" s="54">
        <v>15907.37634380079</v>
      </c>
      <c r="I17" s="55">
        <v>2247.5902766368076</v>
      </c>
      <c r="J17" s="52">
        <v>7.3893938083089736</v>
      </c>
      <c r="K17" s="54">
        <v>74835356604.62529</v>
      </c>
      <c r="L17" s="54">
        <v>18135.74507291591</v>
      </c>
      <c r="M17" s="55">
        <v>2454.2940251097793</v>
      </c>
    </row>
    <row r="18" spans="1:13" x14ac:dyDescent="0.75">
      <c r="A18" s="47">
        <v>2014</v>
      </c>
      <c r="B18" s="58">
        <v>5.4464117431937922</v>
      </c>
      <c r="C18" s="54">
        <v>186815561598.46512</v>
      </c>
      <c r="D18" s="54">
        <v>12186.865818680095</v>
      </c>
      <c r="E18" s="55">
        <v>2237.5953918485197</v>
      </c>
      <c r="F18" s="52">
        <v>5.8183283628211804</v>
      </c>
      <c r="G18" s="54">
        <v>66168205461.6968</v>
      </c>
      <c r="H18" s="54">
        <v>14903.249109417591</v>
      </c>
      <c r="I18" s="55">
        <v>2561.4314249860126</v>
      </c>
      <c r="J18" s="52">
        <v>6.3113734947576043</v>
      </c>
      <c r="K18" s="54">
        <v>53697694191.299271</v>
      </c>
      <c r="L18" s="54">
        <v>18531.635824018264</v>
      </c>
      <c r="M18" s="55">
        <v>2936.228673427604</v>
      </c>
    </row>
    <row r="19" spans="1:13" x14ac:dyDescent="0.75">
      <c r="A19" s="47">
        <v>2015</v>
      </c>
      <c r="B19" s="58">
        <v>6.2040904643533574</v>
      </c>
      <c r="C19" s="54">
        <v>207772465272.38031</v>
      </c>
      <c r="D19" s="54">
        <v>14235.944100576113</v>
      </c>
      <c r="E19" s="55">
        <v>2294.6061445059704</v>
      </c>
      <c r="F19" s="52">
        <v>6.6749385056938948</v>
      </c>
      <c r="G19" s="54">
        <v>84817049768.445679</v>
      </c>
      <c r="H19" s="54">
        <v>18792.16581116998</v>
      </c>
      <c r="I19" s="55">
        <v>2815.3316761105407</v>
      </c>
      <c r="J19" s="52">
        <v>7.036971663484735</v>
      </c>
      <c r="K19" s="54">
        <v>70338345395.171143</v>
      </c>
      <c r="L19" s="54">
        <v>21244.562377142785</v>
      </c>
      <c r="M19" s="55">
        <v>3018.9921734916288</v>
      </c>
    </row>
    <row r="20" spans="1:13" x14ac:dyDescent="0.75">
      <c r="A20" s="47">
        <v>2016</v>
      </c>
      <c r="B20" s="58">
        <v>6.0965361001063174</v>
      </c>
      <c r="C20" s="54">
        <v>184821564093.26074</v>
      </c>
      <c r="D20" s="54">
        <v>12760.503564981997</v>
      </c>
      <c r="E20" s="55">
        <v>2093.0743877264117</v>
      </c>
      <c r="F20" s="52">
        <v>6.1362542673439213</v>
      </c>
      <c r="G20" s="54">
        <v>76127628808.144226</v>
      </c>
      <c r="H20" s="54">
        <v>15910.022666823597</v>
      </c>
      <c r="I20" s="55">
        <v>2592.7906461591679</v>
      </c>
      <c r="J20" s="52">
        <v>6.2200932819827912</v>
      </c>
      <c r="K20" s="54">
        <v>69789663150.903915</v>
      </c>
      <c r="L20" s="54">
        <v>16664.409351623581</v>
      </c>
      <c r="M20" s="55">
        <v>2679.1253114955589</v>
      </c>
    </row>
    <row r="21" spans="1:13" x14ac:dyDescent="0.75">
      <c r="A21" s="47">
        <v>2017</v>
      </c>
      <c r="B21" s="58">
        <v>5.3626088610024061</v>
      </c>
      <c r="C21" s="54">
        <v>200458671245.81812</v>
      </c>
      <c r="D21" s="54">
        <v>11498.571057941406</v>
      </c>
      <c r="E21" s="55">
        <v>2144.2121467333786</v>
      </c>
      <c r="F21" s="52">
        <v>6.0089478195089212</v>
      </c>
      <c r="G21" s="54">
        <v>91949288137.945023</v>
      </c>
      <c r="H21" s="54">
        <v>13327.700936822877</v>
      </c>
      <c r="I21" s="55">
        <v>2217.9758149259615</v>
      </c>
      <c r="J21" s="52">
        <v>6.1931195802667034</v>
      </c>
      <c r="K21" s="54">
        <v>85649069456.926041</v>
      </c>
      <c r="L21" s="54">
        <v>13869.508522905753</v>
      </c>
      <c r="M21" s="55">
        <v>2239.5027809730213</v>
      </c>
    </row>
    <row r="22" spans="1:13" x14ac:dyDescent="0.75">
      <c r="A22" s="47">
        <v>2018</v>
      </c>
      <c r="B22" s="58">
        <v>5.4015333961884</v>
      </c>
      <c r="C22" s="54">
        <v>168849829818.75336</v>
      </c>
      <c r="D22" s="54">
        <v>10390.712079801326</v>
      </c>
      <c r="E22" s="55">
        <v>1923.6596939553399</v>
      </c>
      <c r="F22" s="52">
        <v>5.7385046424545179</v>
      </c>
      <c r="G22" s="54">
        <v>58743720589.589149</v>
      </c>
      <c r="H22" s="54">
        <v>13845.863530855569</v>
      </c>
      <c r="I22" s="55">
        <v>2412.7999180171978</v>
      </c>
      <c r="J22" s="52">
        <v>6.0529197548635647</v>
      </c>
      <c r="K22" s="54">
        <v>53314799388.085388</v>
      </c>
      <c r="L22" s="54">
        <v>14873.224743762063</v>
      </c>
      <c r="M22" s="55">
        <v>2457.1984011206027</v>
      </c>
    </row>
    <row r="23" spans="1:13" ht="15.5" thickBot="1" x14ac:dyDescent="0.9">
      <c r="A23" s="48">
        <v>2019</v>
      </c>
      <c r="B23" s="59">
        <v>5.4126144569901138</v>
      </c>
      <c r="C23" s="56">
        <v>159313403645.63528</v>
      </c>
      <c r="D23" s="56">
        <v>10405.685274662177</v>
      </c>
      <c r="E23" s="57">
        <v>1922.4878027703912</v>
      </c>
      <c r="F23" s="53">
        <v>6.6401241296525253</v>
      </c>
      <c r="G23" s="56">
        <v>59149646956.335754</v>
      </c>
      <c r="H23" s="56">
        <v>15919.8289735446</v>
      </c>
      <c r="I23" s="57">
        <v>2397.5197846757237</v>
      </c>
      <c r="J23" s="53">
        <v>6.957250374767221</v>
      </c>
      <c r="K23" s="56">
        <v>51741489096.606926</v>
      </c>
      <c r="L23" s="56">
        <v>16308.674898919046</v>
      </c>
      <c r="M23" s="57">
        <v>2344.1264896930934</v>
      </c>
    </row>
    <row r="24" spans="1:13" x14ac:dyDescent="0.75">
      <c r="A24" s="42" t="s">
        <v>44</v>
      </c>
      <c r="B24" s="42"/>
      <c r="C24" s="42"/>
      <c r="D24" s="42"/>
      <c r="E24" s="42"/>
      <c r="F24" s="42"/>
      <c r="G24" s="42"/>
      <c r="H24" s="42"/>
      <c r="I24" s="42"/>
      <c r="J24" s="42"/>
      <c r="K24" s="42"/>
      <c r="L24" s="42"/>
      <c r="M24" s="42"/>
    </row>
    <row r="25" spans="1:13" x14ac:dyDescent="0.75">
      <c r="A25" s="42"/>
      <c r="B25" s="42"/>
      <c r="C25" s="42"/>
      <c r="D25" s="42"/>
      <c r="E25" s="42"/>
      <c r="F25" s="42"/>
      <c r="G25" s="42"/>
      <c r="H25" s="42"/>
      <c r="I25" s="42"/>
      <c r="J25" s="42"/>
      <c r="K25" s="42"/>
      <c r="L25" s="42"/>
      <c r="M25" s="42"/>
    </row>
    <row r="26" spans="1:13" x14ac:dyDescent="0.75">
      <c r="A26" s="42" t="s">
        <v>63</v>
      </c>
      <c r="B26" s="42"/>
      <c r="C26" s="42"/>
      <c r="D26" s="42"/>
      <c r="E26" s="42"/>
    </row>
    <row r="27" spans="1:13" ht="15.5" thickBot="1" x14ac:dyDescent="0.9">
      <c r="A27" s="42"/>
      <c r="B27" s="42"/>
      <c r="C27" s="42"/>
      <c r="D27" s="42"/>
      <c r="E27" s="42"/>
    </row>
    <row r="28" spans="1:13" ht="45" thickBot="1" x14ac:dyDescent="0.9">
      <c r="A28" s="42"/>
      <c r="B28" s="42"/>
      <c r="C28" s="68" t="s">
        <v>35</v>
      </c>
      <c r="D28" s="69" t="s">
        <v>42</v>
      </c>
      <c r="E28" s="70" t="s">
        <v>43</v>
      </c>
    </row>
    <row r="29" spans="1:13" ht="23" x14ac:dyDescent="0.75">
      <c r="A29" s="112" t="s">
        <v>55</v>
      </c>
      <c r="B29" s="78" t="s">
        <v>56</v>
      </c>
      <c r="C29" s="71">
        <v>1.4484058470152229E-2</v>
      </c>
      <c r="D29" s="71">
        <v>8.3256767916184103E-3</v>
      </c>
      <c r="E29" s="72">
        <v>9.9257360200004259E-3</v>
      </c>
    </row>
    <row r="30" spans="1:13" ht="23" x14ac:dyDescent="0.75">
      <c r="A30" s="113"/>
      <c r="B30" s="79" t="s">
        <v>57</v>
      </c>
      <c r="C30" s="33">
        <v>0.44499925051688666</v>
      </c>
      <c r="D30" s="33">
        <v>0.27326103580666594</v>
      </c>
      <c r="E30" s="73">
        <v>0.22518319535982126</v>
      </c>
    </row>
    <row r="31" spans="1:13" ht="23" x14ac:dyDescent="0.75">
      <c r="A31" s="113"/>
      <c r="B31" s="79" t="s">
        <v>58</v>
      </c>
      <c r="C31" s="33">
        <v>0.14279235855216957</v>
      </c>
      <c r="D31" s="33">
        <v>0.13873778519670082</v>
      </c>
      <c r="E31" s="73">
        <v>0.15549002490608324</v>
      </c>
    </row>
    <row r="32" spans="1:13" ht="23" x14ac:dyDescent="0.75">
      <c r="A32" s="113"/>
      <c r="B32" s="79" t="s">
        <v>59</v>
      </c>
      <c r="C32" s="33">
        <v>0.14515342634908521</v>
      </c>
      <c r="D32" s="33">
        <v>0.18736253869193867</v>
      </c>
      <c r="E32" s="73">
        <v>0.16656749495807788</v>
      </c>
    </row>
    <row r="33" spans="1:5" ht="23" x14ac:dyDescent="0.75">
      <c r="A33" s="113"/>
      <c r="B33" s="79" t="s">
        <v>60</v>
      </c>
      <c r="C33" s="33">
        <v>0.10378241918051068</v>
      </c>
      <c r="D33" s="33">
        <v>0.12141424030339562</v>
      </c>
      <c r="E33" s="73">
        <v>0.13960023133224223</v>
      </c>
    </row>
    <row r="34" spans="1:5" ht="23" x14ac:dyDescent="0.75">
      <c r="A34" s="113"/>
      <c r="B34" s="79" t="s">
        <v>61</v>
      </c>
      <c r="C34" s="33">
        <v>7.0824651784501647E-2</v>
      </c>
      <c r="D34" s="33">
        <v>0.11056530503241953</v>
      </c>
      <c r="E34" s="73">
        <v>0.12938478596820471</v>
      </c>
    </row>
    <row r="35" spans="1:5" ht="23.75" thickBot="1" x14ac:dyDescent="0.9">
      <c r="A35" s="114"/>
      <c r="B35" s="80" t="s">
        <v>62</v>
      </c>
      <c r="C35" s="74">
        <v>7.7963835146693958E-2</v>
      </c>
      <c r="D35" s="74">
        <v>0.16033341817726099</v>
      </c>
      <c r="E35" s="75">
        <v>0.17384853145557025</v>
      </c>
    </row>
    <row r="36" spans="1:5" ht="69" x14ac:dyDescent="0.75">
      <c r="A36" s="125" t="s">
        <v>69</v>
      </c>
      <c r="B36" s="84" t="s">
        <v>70</v>
      </c>
      <c r="C36" s="71">
        <v>0.24098007038524416</v>
      </c>
      <c r="D36" s="71">
        <v>0.11914829466488742</v>
      </c>
      <c r="E36" s="72">
        <v>9.7523276700403519E-2</v>
      </c>
    </row>
    <row r="37" spans="1:5" ht="69" x14ac:dyDescent="0.75">
      <c r="A37" s="126"/>
      <c r="B37" s="85" t="s">
        <v>71</v>
      </c>
      <c r="C37" s="33">
        <v>0.13186420661690759</v>
      </c>
      <c r="D37" s="33">
        <v>0.12737245761862895</v>
      </c>
      <c r="E37" s="73">
        <v>0.12427746434857745</v>
      </c>
    </row>
    <row r="38" spans="1:5" ht="69" x14ac:dyDescent="0.75">
      <c r="A38" s="126"/>
      <c r="B38" s="109" t="s">
        <v>72</v>
      </c>
      <c r="C38" s="67">
        <v>0.16763517468663089</v>
      </c>
      <c r="D38" s="67">
        <v>0.13799195209365528</v>
      </c>
      <c r="E38" s="107">
        <v>0.13004569907253827</v>
      </c>
    </row>
    <row r="39" spans="1:5" ht="23" x14ac:dyDescent="0.75">
      <c r="A39" s="126"/>
      <c r="B39" s="85" t="s">
        <v>73</v>
      </c>
      <c r="C39" s="33">
        <v>7.5361025938690665E-2</v>
      </c>
      <c r="D39" s="33">
        <v>0.1118006448929459</v>
      </c>
      <c r="E39" s="73">
        <v>7.932463586384092E-2</v>
      </c>
    </row>
    <row r="40" spans="1:5" ht="69" x14ac:dyDescent="0.75">
      <c r="A40" s="126"/>
      <c r="B40" s="110" t="s">
        <v>74</v>
      </c>
      <c r="C40" s="65">
        <v>0.33797365868685592</v>
      </c>
      <c r="D40" s="65">
        <v>0.43757491374872259</v>
      </c>
      <c r="E40" s="108">
        <v>0.49032176028185315</v>
      </c>
    </row>
    <row r="41" spans="1:5" ht="46" x14ac:dyDescent="0.75">
      <c r="A41" s="126"/>
      <c r="B41" s="85" t="s">
        <v>75</v>
      </c>
      <c r="C41" s="33">
        <v>4.246504908226946E-2</v>
      </c>
      <c r="D41" s="33">
        <v>6.3569460716419349E-2</v>
      </c>
      <c r="E41" s="73">
        <v>7.5746303177725821E-2</v>
      </c>
    </row>
    <row r="42" spans="1:5" ht="23.75" thickBot="1" x14ac:dyDescent="0.9">
      <c r="A42" s="127"/>
      <c r="B42" s="86" t="s">
        <v>68</v>
      </c>
      <c r="C42" s="74">
        <v>3.7208146034013101E-3</v>
      </c>
      <c r="D42" s="74">
        <v>2.542276264740516E-3</v>
      </c>
      <c r="E42" s="75">
        <v>2.760860555060874E-3</v>
      </c>
    </row>
    <row r="43" spans="1:5" ht="23" x14ac:dyDescent="0.75">
      <c r="A43" s="112" t="s">
        <v>79</v>
      </c>
      <c r="B43" s="84" t="s">
        <v>76</v>
      </c>
      <c r="C43" s="71">
        <v>0.741023861525961</v>
      </c>
      <c r="D43" s="71">
        <v>0.69304765857422113</v>
      </c>
      <c r="E43" s="72">
        <v>0.64985441883771344</v>
      </c>
    </row>
    <row r="44" spans="1:5" ht="23" x14ac:dyDescent="0.75">
      <c r="A44" s="113"/>
      <c r="B44" s="85" t="s">
        <v>77</v>
      </c>
      <c r="C44" s="33">
        <v>0.19732445359282855</v>
      </c>
      <c r="D44" s="33">
        <v>0.19514035694292223</v>
      </c>
      <c r="E44" s="73">
        <v>0.22310519332416201</v>
      </c>
    </row>
    <row r="45" spans="1:5" ht="23" x14ac:dyDescent="0.75">
      <c r="A45" s="113"/>
      <c r="B45" s="85" t="s">
        <v>78</v>
      </c>
      <c r="C45" s="33">
        <v>4.3170997904615184E-2</v>
      </c>
      <c r="D45" s="33">
        <v>9.3151861845530634E-2</v>
      </c>
      <c r="E45" s="73">
        <v>0.10659626893174405</v>
      </c>
    </row>
    <row r="46" spans="1:5" ht="23.75" thickBot="1" x14ac:dyDescent="0.9">
      <c r="A46" s="114"/>
      <c r="B46" s="86" t="s">
        <v>68</v>
      </c>
      <c r="C46" s="74">
        <v>1.8480686976595304E-2</v>
      </c>
      <c r="D46" s="74">
        <v>1.8660122637326033E-2</v>
      </c>
      <c r="E46" s="75">
        <v>2.0444118906380513E-2</v>
      </c>
    </row>
    <row r="47" spans="1:5" ht="23" x14ac:dyDescent="0.75">
      <c r="A47" s="112" t="s">
        <v>80</v>
      </c>
      <c r="B47" s="84" t="s">
        <v>81</v>
      </c>
      <c r="C47" s="71">
        <v>8.3856556164793761E-2</v>
      </c>
      <c r="D47" s="71">
        <v>0.11928380888647756</v>
      </c>
      <c r="E47" s="72">
        <v>0.14268354255703519</v>
      </c>
    </row>
    <row r="48" spans="1:5" ht="23" x14ac:dyDescent="0.75">
      <c r="A48" s="113"/>
      <c r="B48" s="85" t="s">
        <v>82</v>
      </c>
      <c r="C48" s="33">
        <v>0.91143210656481388</v>
      </c>
      <c r="D48" s="33">
        <v>0.87553328000075781</v>
      </c>
      <c r="E48" s="73">
        <v>0.85135077670371517</v>
      </c>
    </row>
    <row r="49" spans="1:5" ht="23.75" thickBot="1" x14ac:dyDescent="0.9">
      <c r="A49" s="114"/>
      <c r="B49" s="86" t="s">
        <v>8</v>
      </c>
      <c r="C49" s="74">
        <v>4.711337270392464E-3</v>
      </c>
      <c r="D49" s="74">
        <v>5.1829111127646241E-3</v>
      </c>
      <c r="E49" s="75">
        <v>5.9656807392496616E-3</v>
      </c>
    </row>
  </sheetData>
  <mergeCells count="16">
    <mergeCell ref="A29:A35"/>
    <mergeCell ref="A36:A42"/>
    <mergeCell ref="A43:A46"/>
    <mergeCell ref="A47:A49"/>
    <mergeCell ref="O1:P1"/>
    <mergeCell ref="A1:A2"/>
    <mergeCell ref="B1:B2"/>
    <mergeCell ref="C1:D1"/>
    <mergeCell ref="E1:F1"/>
    <mergeCell ref="G1:H1"/>
    <mergeCell ref="I1:J1"/>
    <mergeCell ref="B14:E14"/>
    <mergeCell ref="F14:I14"/>
    <mergeCell ref="J14:M14"/>
    <mergeCell ref="K1:L1"/>
    <mergeCell ref="M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1181-D948-4E88-A065-AF9304AE9FD8}">
  <dimension ref="A1:P183"/>
  <sheetViews>
    <sheetView topLeftCell="A88" workbookViewId="0">
      <selection activeCell="C123" sqref="C123"/>
    </sheetView>
  </sheetViews>
  <sheetFormatPr baseColWidth="10" defaultRowHeight="14.75" x14ac:dyDescent="0.75"/>
  <cols>
    <col min="6" max="6" width="10.76953125" customWidth="1"/>
  </cols>
  <sheetData>
    <row r="1" spans="1:16" x14ac:dyDescent="0.75">
      <c r="A1" t="s">
        <v>91</v>
      </c>
    </row>
    <row r="2" spans="1:16" ht="15.5" thickBot="1" x14ac:dyDescent="0.9"/>
    <row r="3" spans="1:16" ht="15.5" thickBot="1" x14ac:dyDescent="0.9">
      <c r="A3" s="128" t="s">
        <v>84</v>
      </c>
      <c r="B3" s="129"/>
      <c r="C3" s="129"/>
      <c r="D3" s="129"/>
      <c r="E3" s="129"/>
      <c r="F3" s="129"/>
      <c r="G3" s="129"/>
      <c r="H3" s="129"/>
      <c r="I3" s="129"/>
      <c r="J3" s="129"/>
      <c r="K3" s="129"/>
      <c r="L3" s="129"/>
      <c r="M3" s="129"/>
      <c r="N3" s="129"/>
      <c r="O3" s="129"/>
      <c r="P3" s="130"/>
    </row>
    <row r="4" spans="1:16" ht="20.75" x14ac:dyDescent="0.75">
      <c r="A4" s="88" t="s">
        <v>85</v>
      </c>
      <c r="B4" s="76"/>
      <c r="C4" s="76"/>
      <c r="D4" s="76"/>
      <c r="E4" s="76"/>
      <c r="F4" s="76"/>
      <c r="G4" s="76"/>
      <c r="H4" s="76"/>
      <c r="I4" s="76"/>
      <c r="J4" s="76"/>
      <c r="K4" s="76"/>
      <c r="L4" s="76"/>
      <c r="M4" s="76"/>
      <c r="N4" s="76"/>
      <c r="O4" s="76"/>
      <c r="P4" s="76"/>
    </row>
    <row r="5" spans="1:16" ht="20.75" x14ac:dyDescent="0.75">
      <c r="A5" s="89" t="s">
        <v>31</v>
      </c>
      <c r="B5" s="89" t="s">
        <v>56</v>
      </c>
      <c r="C5" s="89" t="s">
        <v>57</v>
      </c>
      <c r="D5" s="89" t="s">
        <v>58</v>
      </c>
      <c r="E5" s="89" t="s">
        <v>59</v>
      </c>
      <c r="F5" s="89" t="s">
        <v>60</v>
      </c>
      <c r="G5" s="89" t="s">
        <v>61</v>
      </c>
      <c r="H5" s="89" t="s">
        <v>62</v>
      </c>
      <c r="I5" s="76"/>
      <c r="J5" s="62" t="s">
        <v>56</v>
      </c>
      <c r="K5" s="62" t="s">
        <v>57</v>
      </c>
      <c r="L5" s="62" t="s">
        <v>58</v>
      </c>
      <c r="M5" s="62" t="s">
        <v>59</v>
      </c>
      <c r="N5" s="62" t="s">
        <v>60</v>
      </c>
      <c r="O5" s="62" t="s">
        <v>61</v>
      </c>
      <c r="P5" s="62" t="s">
        <v>62</v>
      </c>
    </row>
    <row r="6" spans="1:16" ht="20.75" x14ac:dyDescent="0.75">
      <c r="A6" s="76">
        <v>2012</v>
      </c>
      <c r="B6" s="90">
        <v>1014629</v>
      </c>
      <c r="C6" s="90">
        <v>10135595</v>
      </c>
      <c r="D6" s="90">
        <v>4266246</v>
      </c>
      <c r="E6" s="90">
        <v>5678427</v>
      </c>
      <c r="F6" s="90">
        <v>4020635</v>
      </c>
      <c r="G6" s="90">
        <v>2189307</v>
      </c>
      <c r="H6" s="90">
        <v>2025741</v>
      </c>
      <c r="I6" s="76"/>
      <c r="J6" s="91">
        <f>B6/SUM($B6:$H6)</f>
        <v>3.4592872012759381E-2</v>
      </c>
      <c r="K6" s="91">
        <f t="shared" ref="K6:P6" si="0">C6/SUM($B6:$H6)</f>
        <v>0.34556408362875879</v>
      </c>
      <c r="L6" s="91">
        <f t="shared" si="0"/>
        <v>0.14545385737343072</v>
      </c>
      <c r="M6" s="91">
        <f t="shared" si="0"/>
        <v>0.19360091072184729</v>
      </c>
      <c r="N6" s="91">
        <f t="shared" si="0"/>
        <v>0.13707996909709935</v>
      </c>
      <c r="O6" s="91">
        <f t="shared" si="0"/>
        <v>7.4642472122951539E-2</v>
      </c>
      <c r="P6" s="91">
        <f t="shared" si="0"/>
        <v>6.9065835043152918E-2</v>
      </c>
    </row>
    <row r="7" spans="1:16" ht="20.75" x14ac:dyDescent="0.75">
      <c r="A7" s="76">
        <v>2013</v>
      </c>
      <c r="B7" s="90">
        <v>1093932</v>
      </c>
      <c r="C7" s="90">
        <v>10525721</v>
      </c>
      <c r="D7" s="90">
        <v>4447122</v>
      </c>
      <c r="E7" s="90">
        <v>5630718</v>
      </c>
      <c r="F7" s="90">
        <v>4038603</v>
      </c>
      <c r="G7" s="90">
        <v>2371674</v>
      </c>
      <c r="H7" s="90">
        <v>2135053</v>
      </c>
      <c r="I7" s="76"/>
      <c r="J7" s="91">
        <f t="shared" ref="J7:P13" si="1">B7/SUM($B7:$H7)</f>
        <v>3.6171623264137739E-2</v>
      </c>
      <c r="K7" s="91">
        <f t="shared" si="1"/>
        <v>0.34804029372522532</v>
      </c>
      <c r="L7" s="91">
        <f t="shared" si="1"/>
        <v>0.14704718537684131</v>
      </c>
      <c r="M7" s="91">
        <f t="shared" si="1"/>
        <v>0.18618361123232444</v>
      </c>
      <c r="N7" s="91">
        <f t="shared" si="1"/>
        <v>0.13353922019779702</v>
      </c>
      <c r="O7" s="91">
        <f t="shared" si="1"/>
        <v>7.8421052161697993E-2</v>
      </c>
      <c r="P7" s="91">
        <f t="shared" si="1"/>
        <v>7.0597014041976172E-2</v>
      </c>
    </row>
    <row r="8" spans="1:16" ht="20.75" x14ac:dyDescent="0.75">
      <c r="A8" s="76">
        <v>2014</v>
      </c>
      <c r="B8" s="90">
        <v>933570</v>
      </c>
      <c r="C8" s="90">
        <v>10840549</v>
      </c>
      <c r="D8" s="90">
        <v>3840939</v>
      </c>
      <c r="E8" s="90">
        <v>5677493</v>
      </c>
      <c r="F8" s="90">
        <v>3266643</v>
      </c>
      <c r="G8" s="90">
        <v>2381909</v>
      </c>
      <c r="H8" s="90">
        <v>1982462</v>
      </c>
      <c r="I8" s="76"/>
      <c r="J8" s="91">
        <f t="shared" si="1"/>
        <v>3.2277141493450061E-2</v>
      </c>
      <c r="K8" s="91">
        <f t="shared" si="1"/>
        <v>0.37479989067737673</v>
      </c>
      <c r="L8" s="91">
        <f t="shared" si="1"/>
        <v>0.13279618193677023</v>
      </c>
      <c r="M8" s="91">
        <f t="shared" si="1"/>
        <v>0.1962929880877409</v>
      </c>
      <c r="N8" s="91">
        <f t="shared" si="1"/>
        <v>0.11294053827735274</v>
      </c>
      <c r="O8" s="91">
        <f t="shared" si="1"/>
        <v>8.2351847014709281E-2</v>
      </c>
      <c r="P8" s="91">
        <f t="shared" si="1"/>
        <v>6.8541412512600014E-2</v>
      </c>
    </row>
    <row r="9" spans="1:16" ht="20.75" x14ac:dyDescent="0.75">
      <c r="A9" s="76">
        <v>2015</v>
      </c>
      <c r="B9" s="90">
        <v>871835</v>
      </c>
      <c r="C9" s="90">
        <v>10035907</v>
      </c>
      <c r="D9" s="90">
        <v>4002912</v>
      </c>
      <c r="E9" s="90">
        <v>4942690</v>
      </c>
      <c r="F9" s="90">
        <v>3147381</v>
      </c>
      <c r="G9" s="90">
        <v>1904983</v>
      </c>
      <c r="H9" s="90">
        <v>2267086</v>
      </c>
      <c r="I9" s="76"/>
      <c r="J9" s="91">
        <f t="shared" si="1"/>
        <v>3.208484927976122E-2</v>
      </c>
      <c r="K9" s="91">
        <f t="shared" si="1"/>
        <v>0.36933658717612916</v>
      </c>
      <c r="L9" s="91">
        <f t="shared" si="1"/>
        <v>0.14731322807658279</v>
      </c>
      <c r="M9" s="91">
        <f t="shared" si="1"/>
        <v>0.18189848272503739</v>
      </c>
      <c r="N9" s="91">
        <f t="shared" si="1"/>
        <v>0.11582839070579198</v>
      </c>
      <c r="O9" s="91">
        <f t="shared" si="1"/>
        <v>7.0106261431930772E-2</v>
      </c>
      <c r="P9" s="91">
        <f t="shared" si="1"/>
        <v>8.3432200604766665E-2</v>
      </c>
    </row>
    <row r="10" spans="1:16" ht="20.75" x14ac:dyDescent="0.75">
      <c r="A10" s="76">
        <v>2016</v>
      </c>
      <c r="B10" s="90">
        <v>899968</v>
      </c>
      <c r="C10" s="90">
        <v>9529844</v>
      </c>
      <c r="D10" s="90">
        <v>2876754</v>
      </c>
      <c r="E10" s="90">
        <v>5205012</v>
      </c>
      <c r="F10" s="90">
        <v>3263564</v>
      </c>
      <c r="G10" s="90">
        <v>1716657</v>
      </c>
      <c r="H10" s="90">
        <v>2073106</v>
      </c>
      <c r="I10" s="76"/>
      <c r="J10" s="91">
        <f t="shared" si="1"/>
        <v>3.5203260094258122E-2</v>
      </c>
      <c r="K10" s="91">
        <f t="shared" si="1"/>
        <v>0.37277056183075979</v>
      </c>
      <c r="L10" s="91">
        <f t="shared" si="1"/>
        <v>0.11252746685348528</v>
      </c>
      <c r="M10" s="91">
        <f t="shared" si="1"/>
        <v>0.20359989602934178</v>
      </c>
      <c r="N10" s="91">
        <f t="shared" si="1"/>
        <v>0.12765797486828134</v>
      </c>
      <c r="O10" s="91">
        <f t="shared" si="1"/>
        <v>6.7148968478466867E-2</v>
      </c>
      <c r="P10" s="91">
        <f t="shared" si="1"/>
        <v>8.1091871845406824E-2</v>
      </c>
    </row>
    <row r="11" spans="1:16" ht="20.75" x14ac:dyDescent="0.75">
      <c r="A11" s="76">
        <v>2017</v>
      </c>
      <c r="B11" s="90">
        <v>1179049</v>
      </c>
      <c r="C11" s="90">
        <v>11319361</v>
      </c>
      <c r="D11" s="90">
        <v>3966462</v>
      </c>
      <c r="E11" s="90">
        <v>5288772</v>
      </c>
      <c r="F11" s="90">
        <v>4112098</v>
      </c>
      <c r="G11" s="90">
        <v>2221216</v>
      </c>
      <c r="H11" s="90">
        <v>2287927</v>
      </c>
      <c r="I11" s="76"/>
      <c r="J11" s="91">
        <f t="shared" si="1"/>
        <v>3.8816574943411307E-2</v>
      </c>
      <c r="K11" s="91">
        <f t="shared" si="1"/>
        <v>0.37265527095822748</v>
      </c>
      <c r="L11" s="91">
        <f t="shared" si="1"/>
        <v>0.1305836055017163</v>
      </c>
      <c r="M11" s="91">
        <f t="shared" si="1"/>
        <v>0.1741166098242018</v>
      </c>
      <c r="N11" s="91">
        <f t="shared" si="1"/>
        <v>0.13537822447722847</v>
      </c>
      <c r="O11" s="91">
        <f t="shared" si="1"/>
        <v>7.3126729533297005E-2</v>
      </c>
      <c r="P11" s="91">
        <f t="shared" si="1"/>
        <v>7.5322984761917622E-2</v>
      </c>
    </row>
    <row r="12" spans="1:16" ht="20.75" x14ac:dyDescent="0.75">
      <c r="A12" s="76">
        <v>2018</v>
      </c>
      <c r="B12" s="90">
        <v>830760</v>
      </c>
      <c r="C12" s="90">
        <v>10738695</v>
      </c>
      <c r="D12" s="90">
        <v>3670789</v>
      </c>
      <c r="E12" s="90">
        <v>4599530</v>
      </c>
      <c r="F12" s="90">
        <v>3478689</v>
      </c>
      <c r="G12" s="90">
        <v>1977630</v>
      </c>
      <c r="H12" s="90">
        <v>2226317</v>
      </c>
      <c r="I12" s="76"/>
      <c r="J12" s="91">
        <f t="shared" si="1"/>
        <v>3.0184856631377849E-2</v>
      </c>
      <c r="K12" s="91">
        <f t="shared" si="1"/>
        <v>0.39018003873934004</v>
      </c>
      <c r="L12" s="91">
        <f t="shared" si="1"/>
        <v>0.13337454823178638</v>
      </c>
      <c r="M12" s="91">
        <f t="shared" si="1"/>
        <v>0.16711944920521132</v>
      </c>
      <c r="N12" s="91">
        <f t="shared" si="1"/>
        <v>0.12639478156164377</v>
      </c>
      <c r="O12" s="91">
        <f t="shared" si="1"/>
        <v>7.1855262675034628E-2</v>
      </c>
      <c r="P12" s="91">
        <f t="shared" si="1"/>
        <v>8.0891062955605997E-2</v>
      </c>
    </row>
    <row r="13" spans="1:16" ht="20.75" x14ac:dyDescent="0.75">
      <c r="A13" s="92">
        <v>2019</v>
      </c>
      <c r="B13" s="93">
        <v>723968</v>
      </c>
      <c r="C13" s="93">
        <v>10824314</v>
      </c>
      <c r="D13" s="93">
        <v>3542489</v>
      </c>
      <c r="E13" s="93">
        <v>4462599</v>
      </c>
      <c r="F13" s="93">
        <v>2893417</v>
      </c>
      <c r="G13" s="93">
        <v>2122386</v>
      </c>
      <c r="H13" s="93">
        <v>2166173</v>
      </c>
      <c r="I13" s="76"/>
      <c r="J13" s="91">
        <f t="shared" si="1"/>
        <v>2.7079058561650934E-2</v>
      </c>
      <c r="K13" s="91">
        <f t="shared" si="1"/>
        <v>0.40486904489659492</v>
      </c>
      <c r="L13" s="91">
        <f t="shared" si="1"/>
        <v>0.13250208170113079</v>
      </c>
      <c r="M13" s="91">
        <f t="shared" si="1"/>
        <v>0.16691757047019329</v>
      </c>
      <c r="N13" s="91">
        <f t="shared" si="1"/>
        <v>0.10822440824218246</v>
      </c>
      <c r="O13" s="91">
        <f t="shared" si="1"/>
        <v>7.9385020863391859E-2</v>
      </c>
      <c r="P13" s="91">
        <f t="shared" si="1"/>
        <v>8.1022815264855746E-2</v>
      </c>
    </row>
    <row r="14" spans="1:16" ht="20.75" x14ac:dyDescent="0.75">
      <c r="A14" s="76"/>
      <c r="B14" s="76"/>
      <c r="C14" s="76"/>
      <c r="D14" s="76"/>
      <c r="E14" s="76"/>
      <c r="F14" s="76"/>
      <c r="G14" s="76"/>
      <c r="H14" s="76"/>
      <c r="I14" s="76"/>
      <c r="J14" s="63">
        <f>AVERAGE(J6:J13)</f>
        <v>3.3301279535100828E-2</v>
      </c>
      <c r="K14" s="63">
        <f t="shared" ref="K14:P14" si="2">AVERAGE(K6:K13)</f>
        <v>0.37227697145405153</v>
      </c>
      <c r="L14" s="63">
        <f t="shared" si="2"/>
        <v>0.13519976938146797</v>
      </c>
      <c r="M14" s="63">
        <f t="shared" si="2"/>
        <v>0.18371618978698728</v>
      </c>
      <c r="N14" s="63">
        <f t="shared" si="2"/>
        <v>0.12463043842842214</v>
      </c>
      <c r="O14" s="63">
        <f t="shared" si="2"/>
        <v>7.4629701785184993E-2</v>
      </c>
      <c r="P14" s="63">
        <f t="shared" si="2"/>
        <v>7.6245649628785245E-2</v>
      </c>
    </row>
    <row r="15" spans="1:16" ht="20.75" x14ac:dyDescent="0.75">
      <c r="A15" s="88" t="s">
        <v>24</v>
      </c>
      <c r="B15" s="76"/>
      <c r="C15" s="76"/>
      <c r="D15" s="76"/>
      <c r="E15" s="76"/>
      <c r="F15" s="76"/>
      <c r="G15" s="76"/>
      <c r="H15" s="76"/>
      <c r="I15" s="76"/>
      <c r="J15" s="76"/>
      <c r="K15" s="76"/>
      <c r="L15" s="76"/>
      <c r="M15" s="76"/>
      <c r="N15" s="76"/>
      <c r="O15" s="76"/>
      <c r="P15" s="76"/>
    </row>
    <row r="16" spans="1:16" ht="83" x14ac:dyDescent="0.75">
      <c r="A16" s="89" t="s">
        <v>31</v>
      </c>
      <c r="B16" s="89" t="s">
        <v>65</v>
      </c>
      <c r="C16" s="89" t="s">
        <v>66</v>
      </c>
      <c r="D16" s="89" t="s">
        <v>67</v>
      </c>
      <c r="E16" s="89" t="s">
        <v>68</v>
      </c>
      <c r="F16" s="76"/>
      <c r="G16" s="62" t="s">
        <v>65</v>
      </c>
      <c r="H16" s="62" t="s">
        <v>66</v>
      </c>
      <c r="I16" s="62" t="s">
        <v>67</v>
      </c>
      <c r="J16" s="62" t="s">
        <v>68</v>
      </c>
      <c r="K16" s="76"/>
      <c r="L16" s="76"/>
      <c r="M16" s="76"/>
      <c r="N16" s="76"/>
      <c r="O16" s="76"/>
      <c r="P16" s="76"/>
    </row>
    <row r="17" spans="1:16" ht="20.75" x14ac:dyDescent="0.75">
      <c r="A17" s="76">
        <v>2012</v>
      </c>
      <c r="B17" s="90">
        <v>17788670</v>
      </c>
      <c r="C17" s="90">
        <v>9658356</v>
      </c>
      <c r="D17" s="90">
        <v>1174055</v>
      </c>
      <c r="E17" s="90">
        <v>709499</v>
      </c>
      <c r="F17" s="76"/>
      <c r="G17" s="91">
        <f>B17/SUM($B17:$E17)</f>
        <v>0.60648885906790795</v>
      </c>
      <c r="H17" s="91">
        <f t="shared" ref="H17:J24" si="3">C17/SUM($B17:$E17)</f>
        <v>0.32929304500626988</v>
      </c>
      <c r="I17" s="91">
        <f t="shared" si="3"/>
        <v>4.0028359480105746E-2</v>
      </c>
      <c r="J17" s="91">
        <f t="shared" si="3"/>
        <v>2.418973644571638E-2</v>
      </c>
      <c r="K17" s="76"/>
      <c r="L17" s="76"/>
      <c r="M17" s="76"/>
      <c r="N17" s="76"/>
      <c r="O17" s="76"/>
      <c r="P17" s="76"/>
    </row>
    <row r="18" spans="1:16" ht="20.75" x14ac:dyDescent="0.75">
      <c r="A18" s="76">
        <v>2013</v>
      </c>
      <c r="B18" s="90">
        <v>16272598</v>
      </c>
      <c r="C18" s="90">
        <v>12046505</v>
      </c>
      <c r="D18" s="90">
        <v>1040389</v>
      </c>
      <c r="E18" s="90">
        <v>883331</v>
      </c>
      <c r="F18" s="76"/>
      <c r="G18" s="91">
        <f t="shared" ref="G18:G24" si="4">B18/SUM($B18:$E18)</f>
        <v>0.53806478317186202</v>
      </c>
      <c r="H18" s="91">
        <f t="shared" si="3"/>
        <v>0.39832607557832811</v>
      </c>
      <c r="I18" s="91">
        <f t="shared" si="3"/>
        <v>3.4401186688160688E-2</v>
      </c>
      <c r="J18" s="91">
        <f t="shared" si="3"/>
        <v>2.9207954561649221E-2</v>
      </c>
      <c r="K18" s="76"/>
      <c r="L18" s="76"/>
      <c r="M18" s="76"/>
      <c r="N18" s="76"/>
      <c r="O18" s="76"/>
      <c r="P18" s="76"/>
    </row>
    <row r="19" spans="1:16" ht="20.75" x14ac:dyDescent="0.75">
      <c r="A19" s="76">
        <v>2014</v>
      </c>
      <c r="B19" s="90">
        <v>15329254</v>
      </c>
      <c r="C19" s="90">
        <v>12072093</v>
      </c>
      <c r="D19" s="90">
        <v>712981</v>
      </c>
      <c r="E19" s="90">
        <v>809237</v>
      </c>
      <c r="F19" s="76"/>
      <c r="G19" s="91">
        <f t="shared" si="4"/>
        <v>0.52999185957885897</v>
      </c>
      <c r="H19" s="91">
        <f t="shared" si="3"/>
        <v>0.41737915087576516</v>
      </c>
      <c r="I19" s="91">
        <f t="shared" si="3"/>
        <v>2.4650522852214102E-2</v>
      </c>
      <c r="J19" s="91">
        <f t="shared" si="3"/>
        <v>2.7978466693161785E-2</v>
      </c>
      <c r="K19" s="76"/>
      <c r="L19" s="76"/>
      <c r="M19" s="76"/>
      <c r="N19" s="76"/>
      <c r="O19" s="76"/>
      <c r="P19" s="76"/>
    </row>
    <row r="20" spans="1:16" ht="20.75" x14ac:dyDescent="0.75">
      <c r="A20" s="76">
        <v>2015</v>
      </c>
      <c r="B20" s="90">
        <v>14594920</v>
      </c>
      <c r="C20" s="90">
        <v>11190943</v>
      </c>
      <c r="D20" s="90">
        <v>593075</v>
      </c>
      <c r="E20" s="90">
        <v>793856</v>
      </c>
      <c r="F20" s="76"/>
      <c r="G20" s="91">
        <f t="shared" si="4"/>
        <v>0.53711517483259175</v>
      </c>
      <c r="H20" s="91">
        <f t="shared" si="3"/>
        <v>0.41184366245149467</v>
      </c>
      <c r="I20" s="91">
        <f t="shared" si="3"/>
        <v>2.1826058814562829E-2</v>
      </c>
      <c r="J20" s="91">
        <f t="shared" si="3"/>
        <v>2.921510390135074E-2</v>
      </c>
      <c r="K20" s="76"/>
      <c r="L20" s="76"/>
      <c r="M20" s="76"/>
      <c r="N20" s="76"/>
      <c r="O20" s="76"/>
      <c r="P20" s="76"/>
    </row>
    <row r="21" spans="1:16" ht="20.75" x14ac:dyDescent="0.75">
      <c r="A21" s="76">
        <v>2016</v>
      </c>
      <c r="B21" s="90">
        <v>14483877</v>
      </c>
      <c r="C21" s="90">
        <v>10028763</v>
      </c>
      <c r="D21" s="90">
        <v>446285</v>
      </c>
      <c r="E21" s="90">
        <v>605980</v>
      </c>
      <c r="F21" s="76"/>
      <c r="G21" s="91">
        <f t="shared" si="4"/>
        <v>0.56655313211607872</v>
      </c>
      <c r="H21" s="91">
        <f t="shared" si="3"/>
        <v>0.39228633941725971</v>
      </c>
      <c r="I21" s="91">
        <f t="shared" si="3"/>
        <v>1.7456939503589002E-2</v>
      </c>
      <c r="J21" s="91">
        <f t="shared" si="3"/>
        <v>2.3703588963072619E-2</v>
      </c>
      <c r="K21" s="76"/>
      <c r="L21" s="76"/>
      <c r="M21" s="76"/>
      <c r="N21" s="76"/>
      <c r="O21" s="76"/>
      <c r="P21" s="76"/>
    </row>
    <row r="22" spans="1:16" ht="20.75" x14ac:dyDescent="0.75">
      <c r="A22" s="76">
        <v>2017</v>
      </c>
      <c r="B22" s="90">
        <v>17433355</v>
      </c>
      <c r="C22" s="90">
        <v>11471467</v>
      </c>
      <c r="D22" s="90">
        <v>621174</v>
      </c>
      <c r="E22" s="90">
        <v>848889</v>
      </c>
      <c r="F22" s="76"/>
      <c r="G22" s="91">
        <f t="shared" si="4"/>
        <v>0.57393978610947827</v>
      </c>
      <c r="H22" s="91">
        <f t="shared" si="3"/>
        <v>0.37766289485540439</v>
      </c>
      <c r="I22" s="91">
        <f t="shared" si="3"/>
        <v>2.0450250264321988E-2</v>
      </c>
      <c r="J22" s="91">
        <f t="shared" si="3"/>
        <v>2.7947068770795346E-2</v>
      </c>
      <c r="K22" s="76"/>
      <c r="L22" s="76"/>
      <c r="M22" s="76"/>
      <c r="N22" s="76"/>
      <c r="O22" s="76"/>
      <c r="P22" s="76"/>
    </row>
    <row r="23" spans="1:16" ht="20.75" x14ac:dyDescent="0.75">
      <c r="A23" s="76">
        <v>2018</v>
      </c>
      <c r="B23" s="90">
        <v>16250073</v>
      </c>
      <c r="C23" s="90">
        <v>10132725</v>
      </c>
      <c r="D23" s="90">
        <v>511728</v>
      </c>
      <c r="E23" s="90">
        <v>627884</v>
      </c>
      <c r="F23" s="76"/>
      <c r="G23" s="91">
        <f t="shared" si="4"/>
        <v>0.59043059819252752</v>
      </c>
      <c r="H23" s="91">
        <f t="shared" si="3"/>
        <v>0.3681627081349344</v>
      </c>
      <c r="I23" s="91">
        <f t="shared" si="3"/>
        <v>1.8593139190935679E-2</v>
      </c>
      <c r="J23" s="91">
        <f t="shared" si="3"/>
        <v>2.2813554481602445E-2</v>
      </c>
      <c r="K23" s="76"/>
      <c r="L23" s="76"/>
      <c r="M23" s="76"/>
      <c r="N23" s="76"/>
      <c r="O23" s="76"/>
      <c r="P23" s="76"/>
    </row>
    <row r="24" spans="1:16" ht="20.75" x14ac:dyDescent="0.75">
      <c r="A24" s="92">
        <v>2019</v>
      </c>
      <c r="B24" s="93">
        <v>15310227</v>
      </c>
      <c r="C24" s="93">
        <v>10307320</v>
      </c>
      <c r="D24" s="93">
        <v>421262</v>
      </c>
      <c r="E24" s="93">
        <v>717907</v>
      </c>
      <c r="F24" s="76"/>
      <c r="G24" s="91">
        <f t="shared" si="4"/>
        <v>0.57220127462577997</v>
      </c>
      <c r="H24" s="91">
        <f t="shared" si="3"/>
        <v>0.38522365749219745</v>
      </c>
      <c r="I24" s="91">
        <f t="shared" si="3"/>
        <v>1.5744159335547757E-2</v>
      </c>
      <c r="J24" s="91">
        <f t="shared" si="3"/>
        <v>2.6830908546474838E-2</v>
      </c>
      <c r="K24" s="76"/>
      <c r="L24" s="76"/>
      <c r="M24" s="76"/>
      <c r="N24" s="76"/>
      <c r="O24" s="76"/>
      <c r="P24" s="76"/>
    </row>
    <row r="25" spans="1:16" ht="20.75" x14ac:dyDescent="0.75">
      <c r="A25" s="76"/>
      <c r="B25" s="76"/>
      <c r="C25" s="76"/>
      <c r="D25" s="76"/>
      <c r="E25" s="76"/>
      <c r="F25" s="76"/>
      <c r="G25" s="63">
        <f>AVERAGE(G17:G24)</f>
        <v>0.56434818346188564</v>
      </c>
      <c r="H25" s="63">
        <f t="shared" ref="H25:J25" si="5">AVERAGE(H17:H24)</f>
        <v>0.3850221917264568</v>
      </c>
      <c r="I25" s="63">
        <f t="shared" si="5"/>
        <v>2.4143827016179727E-2</v>
      </c>
      <c r="J25" s="63">
        <f t="shared" si="5"/>
        <v>2.6485797795477918E-2</v>
      </c>
      <c r="K25" s="76"/>
      <c r="L25" s="76"/>
      <c r="M25" s="76"/>
      <c r="N25" s="76"/>
      <c r="O25" s="76"/>
      <c r="P25" s="76"/>
    </row>
    <row r="26" spans="1:16" ht="20.75" x14ac:dyDescent="0.75">
      <c r="A26" s="88" t="s">
        <v>86</v>
      </c>
      <c r="B26" s="76"/>
      <c r="C26" s="76"/>
      <c r="D26" s="76"/>
      <c r="E26" s="76"/>
      <c r="F26" s="76"/>
      <c r="G26" s="76"/>
      <c r="H26" s="76"/>
      <c r="I26" s="76"/>
      <c r="J26" s="76"/>
      <c r="K26" s="76"/>
      <c r="L26" s="76"/>
      <c r="M26" s="76"/>
      <c r="N26" s="76"/>
      <c r="O26" s="76"/>
      <c r="P26" s="76"/>
    </row>
    <row r="27" spans="1:16" ht="83" x14ac:dyDescent="0.75">
      <c r="A27" s="89" t="s">
        <v>31</v>
      </c>
      <c r="B27" s="89" t="s">
        <v>70</v>
      </c>
      <c r="C27" s="89" t="s">
        <v>71</v>
      </c>
      <c r="D27" s="89" t="s">
        <v>72</v>
      </c>
      <c r="E27" s="89" t="s">
        <v>73</v>
      </c>
      <c r="F27" s="89" t="s">
        <v>74</v>
      </c>
      <c r="G27" s="89" t="s">
        <v>75</v>
      </c>
      <c r="H27" s="89" t="s">
        <v>68</v>
      </c>
      <c r="I27" s="76"/>
      <c r="J27" s="62" t="s">
        <v>70</v>
      </c>
      <c r="K27" s="62" t="s">
        <v>71</v>
      </c>
      <c r="L27" s="62" t="s">
        <v>72</v>
      </c>
      <c r="M27" s="62" t="s">
        <v>73</v>
      </c>
      <c r="N27" s="62" t="s">
        <v>74</v>
      </c>
      <c r="O27" s="62" t="s">
        <v>75</v>
      </c>
      <c r="P27" s="62" t="s">
        <v>68</v>
      </c>
    </row>
    <row r="28" spans="1:16" ht="20.75" x14ac:dyDescent="0.75">
      <c r="A28" s="76">
        <v>2012</v>
      </c>
      <c r="B28" s="90">
        <v>4844504</v>
      </c>
      <c r="C28" s="90">
        <v>12279275</v>
      </c>
      <c r="D28" s="90">
        <v>2820944</v>
      </c>
      <c r="E28" s="90">
        <v>2127678</v>
      </c>
      <c r="F28" s="90">
        <v>5978063</v>
      </c>
      <c r="G28" s="90">
        <v>1046922</v>
      </c>
      <c r="H28" s="90">
        <v>233194</v>
      </c>
      <c r="I28" s="76"/>
      <c r="J28" s="91">
        <f>B28/SUM($B28:$H28)</f>
        <v>0.16516904882208261</v>
      </c>
      <c r="K28" s="91">
        <f t="shared" ref="K28:P35" si="6">C28/SUM($B28:$H28)</f>
        <v>0.4186509438272274</v>
      </c>
      <c r="L28" s="91">
        <f t="shared" si="6"/>
        <v>9.6177573031286795E-2</v>
      </c>
      <c r="M28" s="91">
        <f t="shared" si="6"/>
        <v>7.2541286261642288E-2</v>
      </c>
      <c r="N28" s="91">
        <f t="shared" si="6"/>
        <v>0.20381673325246211</v>
      </c>
      <c r="O28" s="91">
        <f t="shared" si="6"/>
        <v>3.569387308399629E-2</v>
      </c>
      <c r="P28" s="91">
        <f t="shared" si="6"/>
        <v>7.9505417213024763E-3</v>
      </c>
    </row>
    <row r="29" spans="1:16" ht="20.75" x14ac:dyDescent="0.75">
      <c r="A29" s="76">
        <v>2013</v>
      </c>
      <c r="B29" s="90">
        <v>4460449</v>
      </c>
      <c r="C29" s="90">
        <v>14216278</v>
      </c>
      <c r="D29" s="90">
        <v>2557814</v>
      </c>
      <c r="E29" s="90">
        <v>1585214</v>
      </c>
      <c r="F29" s="90">
        <v>6269774</v>
      </c>
      <c r="G29" s="90">
        <v>986485</v>
      </c>
      <c r="H29" s="90">
        <v>166809</v>
      </c>
      <c r="I29" s="76"/>
      <c r="J29" s="91">
        <f t="shared" ref="J29:J35" si="7">B29/SUM($B29:$H29)</f>
        <v>0.14748785191117905</v>
      </c>
      <c r="K29" s="91">
        <f t="shared" si="6"/>
        <v>0.47007113059518285</v>
      </c>
      <c r="L29" s="91">
        <f t="shared" si="6"/>
        <v>8.4575900867455395E-2</v>
      </c>
      <c r="M29" s="91">
        <f t="shared" si="6"/>
        <v>5.2416204664491803E-2</v>
      </c>
      <c r="N29" s="91">
        <f t="shared" si="6"/>
        <v>0.20731444283491657</v>
      </c>
      <c r="O29" s="91">
        <f t="shared" si="6"/>
        <v>3.2618813395826174E-2</v>
      </c>
      <c r="P29" s="91">
        <f t="shared" si="6"/>
        <v>5.5156557309481331E-3</v>
      </c>
    </row>
    <row r="30" spans="1:16" ht="20.75" x14ac:dyDescent="0.75">
      <c r="A30" s="76">
        <v>2014</v>
      </c>
      <c r="B30" s="90">
        <v>4235932</v>
      </c>
      <c r="C30" s="90">
        <v>13833403</v>
      </c>
      <c r="D30" s="90">
        <v>2377717</v>
      </c>
      <c r="E30" s="90">
        <v>1274388</v>
      </c>
      <c r="F30" s="90">
        <v>6434250</v>
      </c>
      <c r="G30" s="90">
        <v>687096</v>
      </c>
      <c r="H30" s="90">
        <v>80779</v>
      </c>
      <c r="I30" s="76"/>
      <c r="J30" s="91">
        <f t="shared" si="7"/>
        <v>0.14645262435664483</v>
      </c>
      <c r="K30" s="91">
        <f t="shared" si="6"/>
        <v>0.47827447965007081</v>
      </c>
      <c r="L30" s="91">
        <f t="shared" si="6"/>
        <v>8.220691329025312E-2</v>
      </c>
      <c r="M30" s="91">
        <f t="shared" si="6"/>
        <v>4.4060543712367409E-2</v>
      </c>
      <c r="N30" s="91">
        <f t="shared" si="6"/>
        <v>0.22245701731442857</v>
      </c>
      <c r="O30" s="91">
        <f t="shared" si="6"/>
        <v>2.3755577848028071E-2</v>
      </c>
      <c r="P30" s="91">
        <f t="shared" si="6"/>
        <v>2.7928438282072074E-3</v>
      </c>
    </row>
    <row r="31" spans="1:16" ht="20.75" x14ac:dyDescent="0.75">
      <c r="A31" s="76">
        <v>2015</v>
      </c>
      <c r="B31" s="90">
        <v>2396966</v>
      </c>
      <c r="C31" s="90">
        <v>12810464</v>
      </c>
      <c r="D31" s="90">
        <v>3016761</v>
      </c>
      <c r="E31" s="90">
        <v>1603975</v>
      </c>
      <c r="F31" s="90">
        <v>6407104</v>
      </c>
      <c r="G31" s="90">
        <v>771349</v>
      </c>
      <c r="H31" s="90">
        <v>166175</v>
      </c>
      <c r="I31" s="76"/>
      <c r="J31" s="91">
        <f t="shared" si="7"/>
        <v>8.8211981439965281E-2</v>
      </c>
      <c r="K31" s="91">
        <f t="shared" si="6"/>
        <v>0.47144448966123986</v>
      </c>
      <c r="L31" s="91">
        <f t="shared" si="6"/>
        <v>0.11102137674911162</v>
      </c>
      <c r="M31" s="91">
        <f t="shared" si="6"/>
        <v>5.9028710849535752E-2</v>
      </c>
      <c r="N31" s="91">
        <f t="shared" si="6"/>
        <v>0.2357911372676656</v>
      </c>
      <c r="O31" s="91">
        <f t="shared" si="6"/>
        <v>2.83868121916355E-2</v>
      </c>
      <c r="P31" s="91">
        <f t="shared" si="6"/>
        <v>6.1154918408463993E-3</v>
      </c>
    </row>
    <row r="32" spans="1:16" ht="20.75" x14ac:dyDescent="0.75">
      <c r="A32" s="76">
        <v>2016</v>
      </c>
      <c r="B32" s="90">
        <v>3074718</v>
      </c>
      <c r="C32" s="90">
        <v>11283088</v>
      </c>
      <c r="D32" s="90">
        <v>2764028</v>
      </c>
      <c r="E32" s="90">
        <v>1072768</v>
      </c>
      <c r="F32" s="90">
        <v>6565256</v>
      </c>
      <c r="G32" s="90">
        <v>760099</v>
      </c>
      <c r="H32" s="90">
        <v>44948</v>
      </c>
      <c r="I32" s="76"/>
      <c r="J32" s="91">
        <f t="shared" si="7"/>
        <v>0.12027105127126426</v>
      </c>
      <c r="K32" s="91">
        <f t="shared" si="6"/>
        <v>0.44135067194656113</v>
      </c>
      <c r="L32" s="91">
        <f t="shared" si="6"/>
        <v>0.10811806263312929</v>
      </c>
      <c r="M32" s="91">
        <f t="shared" si="6"/>
        <v>4.1962526361822974E-2</v>
      </c>
      <c r="N32" s="91">
        <f t="shared" si="6"/>
        <v>0.25680736932134113</v>
      </c>
      <c r="O32" s="91">
        <f t="shared" si="6"/>
        <v>2.9732126913829721E-2</v>
      </c>
      <c r="P32" s="91">
        <f t="shared" si="6"/>
        <v>1.7581915520515331E-3</v>
      </c>
    </row>
    <row r="33" spans="1:16" ht="20.75" x14ac:dyDescent="0.75">
      <c r="A33" s="76">
        <v>2017</v>
      </c>
      <c r="B33" s="90">
        <v>4662899</v>
      </c>
      <c r="C33" s="90">
        <v>12470237</v>
      </c>
      <c r="D33" s="90">
        <v>3383345</v>
      </c>
      <c r="E33" s="90">
        <v>985018</v>
      </c>
      <c r="F33" s="90">
        <v>7986654</v>
      </c>
      <c r="G33" s="90">
        <v>752894</v>
      </c>
      <c r="H33" s="90">
        <v>133838</v>
      </c>
      <c r="I33" s="76"/>
      <c r="J33" s="91">
        <f t="shared" si="7"/>
        <v>0.15351165938570632</v>
      </c>
      <c r="K33" s="91">
        <f t="shared" si="6"/>
        <v>0.41054433621724001</v>
      </c>
      <c r="L33" s="91">
        <f t="shared" si="6"/>
        <v>0.11138626533071648</v>
      </c>
      <c r="M33" s="91">
        <f t="shared" si="6"/>
        <v>3.242869890700821E-2</v>
      </c>
      <c r="N33" s="91">
        <f t="shared" si="6"/>
        <v>0.26293610658937472</v>
      </c>
      <c r="O33" s="91">
        <f t="shared" si="6"/>
        <v>2.4786727587610621E-2</v>
      </c>
      <c r="P33" s="91">
        <f t="shared" si="6"/>
        <v>4.4062059823436368E-3</v>
      </c>
    </row>
    <row r="34" spans="1:16" ht="20.75" x14ac:dyDescent="0.75">
      <c r="A34" s="76">
        <v>2018</v>
      </c>
      <c r="B34" s="90">
        <v>5596566</v>
      </c>
      <c r="C34" s="90">
        <v>11158629</v>
      </c>
      <c r="D34" s="90">
        <v>2802826</v>
      </c>
      <c r="E34" s="90">
        <v>925466</v>
      </c>
      <c r="F34" s="90">
        <v>6395672</v>
      </c>
      <c r="G34" s="90">
        <v>531048</v>
      </c>
      <c r="H34" s="90">
        <v>112203</v>
      </c>
      <c r="I34" s="76"/>
      <c r="J34" s="91">
        <f t="shared" si="7"/>
        <v>0.2033457825822666</v>
      </c>
      <c r="K34" s="91">
        <f t="shared" si="6"/>
        <v>0.40543793221596508</v>
      </c>
      <c r="L34" s="91">
        <f t="shared" si="6"/>
        <v>0.10183795677776765</v>
      </c>
      <c r="M34" s="91">
        <f t="shared" si="6"/>
        <v>3.3625907033577367E-2</v>
      </c>
      <c r="N34" s="91">
        <f t="shared" si="6"/>
        <v>0.23238052190923686</v>
      </c>
      <c r="O34" s="91">
        <f t="shared" si="6"/>
        <v>1.929511260096772E-2</v>
      </c>
      <c r="P34" s="91">
        <f t="shared" si="6"/>
        <v>4.0767868802187015E-3</v>
      </c>
    </row>
    <row r="35" spans="1:16" ht="20.75" x14ac:dyDescent="0.75">
      <c r="A35" s="92">
        <v>2019</v>
      </c>
      <c r="B35" s="93">
        <v>4943449</v>
      </c>
      <c r="C35" s="93">
        <v>11337813</v>
      </c>
      <c r="D35" s="93">
        <v>3221620</v>
      </c>
      <c r="E35" s="93">
        <v>840862</v>
      </c>
      <c r="F35" s="93">
        <v>5493906</v>
      </c>
      <c r="G35" s="93">
        <v>846067</v>
      </c>
      <c r="H35" s="93">
        <v>72999</v>
      </c>
      <c r="I35" s="76"/>
      <c r="J35" s="91">
        <f t="shared" si="7"/>
        <v>0.18475544607193201</v>
      </c>
      <c r="K35" s="91">
        <f t="shared" si="6"/>
        <v>0.42373709090457889</v>
      </c>
      <c r="L35" s="91">
        <f t="shared" si="6"/>
        <v>0.12040416320149304</v>
      </c>
      <c r="M35" s="91">
        <f t="shared" si="6"/>
        <v>3.1426203424964411E-2</v>
      </c>
      <c r="N35" s="91">
        <f t="shared" si="6"/>
        <v>0.20532811276241822</v>
      </c>
      <c r="O35" s="91">
        <f t="shared" si="6"/>
        <v>3.162073402431001E-2</v>
      </c>
      <c r="P35" s="91">
        <f t="shared" si="6"/>
        <v>2.728249610303447E-3</v>
      </c>
    </row>
    <row r="36" spans="1:16" ht="20.75" x14ac:dyDescent="0.75">
      <c r="A36" s="76"/>
      <c r="B36" s="76"/>
      <c r="C36" s="76"/>
      <c r="D36" s="76"/>
      <c r="E36" s="76"/>
      <c r="F36" s="76"/>
      <c r="G36" s="76"/>
      <c r="H36" s="76"/>
      <c r="I36" s="76"/>
      <c r="J36" s="63">
        <f>AVERAGE(J28:J35)</f>
        <v>0.15115068073013013</v>
      </c>
      <c r="K36" s="63">
        <f t="shared" ref="K36:P36" si="8">AVERAGE(K28:K35)</f>
        <v>0.43993888437725825</v>
      </c>
      <c r="L36" s="63">
        <f t="shared" si="8"/>
        <v>0.10196602648515167</v>
      </c>
      <c r="M36" s="63">
        <f t="shared" si="8"/>
        <v>4.5936260151926284E-2</v>
      </c>
      <c r="N36" s="63">
        <f t="shared" si="8"/>
        <v>0.22835393015648048</v>
      </c>
      <c r="O36" s="63">
        <f t="shared" si="8"/>
        <v>2.8236222205775516E-2</v>
      </c>
      <c r="P36" s="63">
        <f t="shared" si="8"/>
        <v>4.4179958932776923E-3</v>
      </c>
    </row>
    <row r="37" spans="1:16" ht="20.75" x14ac:dyDescent="0.75">
      <c r="A37" s="88" t="s">
        <v>87</v>
      </c>
      <c r="B37" s="76"/>
      <c r="C37" s="76"/>
      <c r="D37" s="76"/>
      <c r="E37" s="76"/>
      <c r="F37" s="76"/>
      <c r="G37" s="76"/>
      <c r="H37" s="76"/>
      <c r="I37" s="76"/>
      <c r="J37" s="76"/>
      <c r="K37" s="76"/>
      <c r="L37" s="76"/>
      <c r="M37" s="76"/>
      <c r="N37" s="76"/>
      <c r="O37" s="76"/>
      <c r="P37" s="76"/>
    </row>
    <row r="38" spans="1:16" ht="20.75" x14ac:dyDescent="0.75">
      <c r="A38" s="89" t="s">
        <v>31</v>
      </c>
      <c r="B38" s="89" t="s">
        <v>76</v>
      </c>
      <c r="C38" s="89" t="s">
        <v>77</v>
      </c>
      <c r="D38" s="89" t="s">
        <v>78</v>
      </c>
      <c r="E38" s="89" t="s">
        <v>68</v>
      </c>
      <c r="F38" s="76"/>
      <c r="G38" s="62" t="s">
        <v>76</v>
      </c>
      <c r="H38" s="62" t="s">
        <v>77</v>
      </c>
      <c r="I38" s="62" t="s">
        <v>78</v>
      </c>
      <c r="J38" s="62" t="s">
        <v>68</v>
      </c>
      <c r="K38" s="76"/>
      <c r="L38" s="76"/>
      <c r="M38" s="76"/>
      <c r="N38" s="76"/>
      <c r="O38" s="76"/>
      <c r="P38" s="76"/>
    </row>
    <row r="39" spans="1:16" ht="20.75" x14ac:dyDescent="0.75">
      <c r="A39" s="76">
        <v>2012</v>
      </c>
      <c r="B39" s="90">
        <v>19330345</v>
      </c>
      <c r="C39" s="90">
        <v>8110657</v>
      </c>
      <c r="D39" s="90">
        <v>957841</v>
      </c>
      <c r="E39" s="90">
        <v>931737</v>
      </c>
      <c r="F39" s="76"/>
      <c r="G39" s="91">
        <f>B39/SUM($B39:$E39)</f>
        <v>0.6590508950044629</v>
      </c>
      <c r="H39" s="91">
        <f t="shared" ref="H39:J46" si="9">C39/SUM($B39:$E39)</f>
        <v>0.27652562615536413</v>
      </c>
      <c r="I39" s="91">
        <f t="shared" si="9"/>
        <v>3.2656735734513262E-2</v>
      </c>
      <c r="J39" s="91">
        <f t="shared" si="9"/>
        <v>3.1766743105659689E-2</v>
      </c>
      <c r="K39" s="76"/>
      <c r="L39" s="76"/>
      <c r="M39" s="76"/>
      <c r="N39" s="76"/>
      <c r="O39" s="76"/>
      <c r="P39" s="76"/>
    </row>
    <row r="40" spans="1:16" ht="20.75" x14ac:dyDescent="0.75">
      <c r="A40" s="76">
        <v>2013</v>
      </c>
      <c r="B40" s="90">
        <v>20741159</v>
      </c>
      <c r="C40" s="90">
        <v>7951727</v>
      </c>
      <c r="D40" s="90">
        <v>1032258</v>
      </c>
      <c r="E40" s="90">
        <v>517679</v>
      </c>
      <c r="F40" s="76"/>
      <c r="G40" s="91">
        <f t="shared" ref="G40:G46" si="10">B40/SUM($B40:$E40)</f>
        <v>0.68582086401127307</v>
      </c>
      <c r="H40" s="91">
        <f t="shared" si="9"/>
        <v>0.26292938989194231</v>
      </c>
      <c r="I40" s="91">
        <f t="shared" si="9"/>
        <v>3.4132329511699352E-2</v>
      </c>
      <c r="J40" s="91">
        <f t="shared" si="9"/>
        <v>1.7117416585085327E-2</v>
      </c>
      <c r="K40" s="76"/>
      <c r="L40" s="76"/>
      <c r="M40" s="76"/>
      <c r="N40" s="76"/>
      <c r="O40" s="76"/>
      <c r="P40" s="76"/>
    </row>
    <row r="41" spans="1:16" ht="20.75" x14ac:dyDescent="0.75">
      <c r="A41" s="76">
        <v>2014</v>
      </c>
      <c r="B41" s="90">
        <v>19557317</v>
      </c>
      <c r="C41" s="90">
        <v>7876904</v>
      </c>
      <c r="D41" s="90">
        <v>1171565</v>
      </c>
      <c r="E41" s="90">
        <v>317779</v>
      </c>
      <c r="F41" s="76"/>
      <c r="G41" s="91">
        <f t="shared" si="10"/>
        <v>0.67617242203718664</v>
      </c>
      <c r="H41" s="91">
        <f t="shared" si="9"/>
        <v>0.27233517030144799</v>
      </c>
      <c r="I41" s="91">
        <f t="shared" si="9"/>
        <v>4.0505553170917898E-2</v>
      </c>
      <c r="J41" s="91">
        <f t="shared" si="9"/>
        <v>1.0986854490447494E-2</v>
      </c>
      <c r="K41" s="76"/>
      <c r="L41" s="76"/>
      <c r="M41" s="76"/>
      <c r="N41" s="76"/>
      <c r="O41" s="76"/>
      <c r="P41" s="76"/>
    </row>
    <row r="42" spans="1:16" ht="20.75" x14ac:dyDescent="0.75">
      <c r="A42" s="76">
        <v>2015</v>
      </c>
      <c r="B42" s="90">
        <v>18499221</v>
      </c>
      <c r="C42" s="90">
        <v>6766078</v>
      </c>
      <c r="D42" s="90">
        <v>1373251</v>
      </c>
      <c r="E42" s="90">
        <v>534244</v>
      </c>
      <c r="F42" s="76"/>
      <c r="G42" s="91">
        <f t="shared" si="10"/>
        <v>0.68079936866264101</v>
      </c>
      <c r="H42" s="91">
        <f t="shared" si="9"/>
        <v>0.24900192449845238</v>
      </c>
      <c r="I42" s="91">
        <f t="shared" si="9"/>
        <v>5.0537717983656742E-2</v>
      </c>
      <c r="J42" s="91">
        <f t="shared" si="9"/>
        <v>1.9660988855249851E-2</v>
      </c>
      <c r="K42" s="76"/>
      <c r="L42" s="76"/>
      <c r="M42" s="76"/>
      <c r="N42" s="76"/>
      <c r="O42" s="76"/>
      <c r="P42" s="76"/>
    </row>
    <row r="43" spans="1:16" ht="20.75" x14ac:dyDescent="0.75">
      <c r="A43" s="76">
        <v>2016</v>
      </c>
      <c r="B43" s="90">
        <v>17516686</v>
      </c>
      <c r="C43" s="90">
        <v>6370040</v>
      </c>
      <c r="D43" s="90">
        <v>1262016</v>
      </c>
      <c r="E43" s="90">
        <v>416163</v>
      </c>
      <c r="F43" s="76"/>
      <c r="G43" s="91">
        <f t="shared" si="10"/>
        <v>0.68518486573683723</v>
      </c>
      <c r="H43" s="91">
        <f t="shared" si="9"/>
        <v>0.24917127601295605</v>
      </c>
      <c r="I43" s="91">
        <f t="shared" si="9"/>
        <v>4.936517464078196E-2</v>
      </c>
      <c r="J43" s="91">
        <f t="shared" si="9"/>
        <v>1.6278683609424718E-2</v>
      </c>
      <c r="K43" s="76"/>
      <c r="L43" s="76"/>
      <c r="M43" s="76"/>
      <c r="N43" s="76"/>
      <c r="O43" s="76"/>
      <c r="P43" s="76"/>
    </row>
    <row r="44" spans="1:16" ht="20.75" x14ac:dyDescent="0.75">
      <c r="A44" s="76">
        <v>2017</v>
      </c>
      <c r="B44" s="90">
        <v>20660915</v>
      </c>
      <c r="C44" s="90">
        <v>7390341</v>
      </c>
      <c r="D44" s="90">
        <v>1580599</v>
      </c>
      <c r="E44" s="90">
        <v>743030</v>
      </c>
      <c r="F44" s="76"/>
      <c r="G44" s="91">
        <f t="shared" si="10"/>
        <v>0.68019730774289355</v>
      </c>
      <c r="H44" s="91">
        <f t="shared" si="9"/>
        <v>0.24330432855959783</v>
      </c>
      <c r="I44" s="91">
        <f t="shared" si="9"/>
        <v>5.2036378080114541E-2</v>
      </c>
      <c r="J44" s="91">
        <f t="shared" si="9"/>
        <v>2.4461985617394107E-2</v>
      </c>
      <c r="K44" s="76"/>
      <c r="L44" s="76"/>
      <c r="M44" s="76"/>
      <c r="N44" s="76"/>
      <c r="O44" s="76"/>
      <c r="P44" s="76"/>
    </row>
    <row r="45" spans="1:16" ht="20.75" x14ac:dyDescent="0.75">
      <c r="A45" s="76">
        <v>2018</v>
      </c>
      <c r="B45" s="90">
        <v>19415765</v>
      </c>
      <c r="C45" s="90">
        <v>6094110</v>
      </c>
      <c r="D45" s="90">
        <v>1652048</v>
      </c>
      <c r="E45" s="90">
        <v>360487</v>
      </c>
      <c r="F45" s="76"/>
      <c r="G45" s="91">
        <f t="shared" si="10"/>
        <v>0.70545293816929544</v>
      </c>
      <c r="H45" s="91">
        <f t="shared" si="9"/>
        <v>0.22142355992807317</v>
      </c>
      <c r="I45" s="91">
        <f t="shared" si="9"/>
        <v>6.0025557354897334E-2</v>
      </c>
      <c r="J45" s="91">
        <f t="shared" si="9"/>
        <v>1.3097944547734009E-2</v>
      </c>
      <c r="K45" s="76"/>
      <c r="L45" s="76"/>
      <c r="M45" s="76"/>
      <c r="N45" s="76"/>
      <c r="O45" s="76"/>
      <c r="P45" s="76"/>
    </row>
    <row r="46" spans="1:16" ht="20.75" x14ac:dyDescent="0.75">
      <c r="A46" s="92">
        <v>2019</v>
      </c>
      <c r="B46" s="93">
        <v>18944304</v>
      </c>
      <c r="C46" s="93">
        <v>5660356</v>
      </c>
      <c r="D46" s="93">
        <v>1696687</v>
      </c>
      <c r="E46" s="93">
        <v>455369</v>
      </c>
      <c r="F46" s="76"/>
      <c r="G46" s="91">
        <f t="shared" si="10"/>
        <v>0.70802052090398537</v>
      </c>
      <c r="H46" s="91">
        <f t="shared" si="9"/>
        <v>0.21154898082410412</v>
      </c>
      <c r="I46" s="91">
        <f t="shared" si="9"/>
        <v>6.3411630934080254E-2</v>
      </c>
      <c r="J46" s="91">
        <f t="shared" si="9"/>
        <v>1.7018867337830246E-2</v>
      </c>
      <c r="K46" s="76"/>
      <c r="L46" s="76"/>
      <c r="M46" s="76"/>
      <c r="N46" s="76"/>
      <c r="O46" s="76"/>
      <c r="P46" s="76"/>
    </row>
    <row r="47" spans="1:16" ht="20.75" x14ac:dyDescent="0.75">
      <c r="A47" s="76"/>
      <c r="B47" s="76"/>
      <c r="C47" s="76"/>
      <c r="D47" s="76"/>
      <c r="E47" s="76"/>
      <c r="F47" s="76"/>
      <c r="G47" s="63">
        <f>AVERAGE(G39:G46)</f>
        <v>0.68508739778357186</v>
      </c>
      <c r="H47" s="63">
        <f t="shared" ref="H47:J47" si="11">AVERAGE(H39:H46)</f>
        <v>0.24828003202149224</v>
      </c>
      <c r="I47" s="63">
        <f t="shared" si="11"/>
        <v>4.7833884676332671E-2</v>
      </c>
      <c r="J47" s="63">
        <f t="shared" si="11"/>
        <v>1.879868551860318E-2</v>
      </c>
      <c r="K47" s="76"/>
      <c r="L47" s="76"/>
      <c r="M47" s="76"/>
      <c r="N47" s="76"/>
      <c r="O47" s="76"/>
      <c r="P47" s="76"/>
    </row>
    <row r="48" spans="1:16" ht="20.75" x14ac:dyDescent="0.75">
      <c r="A48" s="88" t="s">
        <v>88</v>
      </c>
      <c r="B48" s="76"/>
      <c r="C48" s="76"/>
      <c r="D48" s="76"/>
      <c r="E48" s="76"/>
      <c r="F48" s="76"/>
      <c r="G48" s="76"/>
      <c r="H48" s="76"/>
      <c r="I48" s="76"/>
      <c r="J48" s="76"/>
      <c r="K48" s="76"/>
      <c r="L48" s="76"/>
      <c r="M48" s="76"/>
      <c r="N48" s="76"/>
      <c r="O48" s="76"/>
      <c r="P48" s="76"/>
    </row>
    <row r="49" spans="1:16" ht="20.75" x14ac:dyDescent="0.75">
      <c r="A49" s="89" t="s">
        <v>31</v>
      </c>
      <c r="B49" s="89" t="s">
        <v>81</v>
      </c>
      <c r="C49" s="89" t="s">
        <v>82</v>
      </c>
      <c r="D49" s="89" t="s">
        <v>8</v>
      </c>
      <c r="E49" s="76"/>
      <c r="F49" s="62" t="s">
        <v>81</v>
      </c>
      <c r="G49" s="76" t="s">
        <v>82</v>
      </c>
      <c r="H49" s="76" t="s">
        <v>8</v>
      </c>
      <c r="I49" s="76"/>
      <c r="J49" s="76"/>
      <c r="K49" s="76"/>
      <c r="L49" s="76"/>
      <c r="M49" s="76"/>
      <c r="N49" s="76"/>
      <c r="O49" s="76"/>
      <c r="P49" s="76"/>
    </row>
    <row r="50" spans="1:16" ht="20.75" x14ac:dyDescent="0.75">
      <c r="A50" s="76">
        <v>2012</v>
      </c>
      <c r="B50" s="90">
        <v>990489</v>
      </c>
      <c r="C50" s="90">
        <v>23372771</v>
      </c>
      <c r="D50" s="90">
        <v>122022</v>
      </c>
      <c r="E50" s="76"/>
      <c r="F50" s="94">
        <f t="shared" ref="F50:F57" si="12">B50/SUM(B50:D50)</f>
        <v>4.0452423623301544E-2</v>
      </c>
      <c r="G50" s="94">
        <f>C50/SUM(B50:D50)</f>
        <v>0.95456409282931676</v>
      </c>
      <c r="H50" s="94">
        <f>D50/SUM(B50:D50)</f>
        <v>4.9834835473816473E-3</v>
      </c>
      <c r="I50" s="76"/>
      <c r="J50" s="76"/>
      <c r="K50" s="76"/>
      <c r="L50" s="76"/>
      <c r="M50" s="76"/>
      <c r="N50" s="76"/>
      <c r="O50" s="76"/>
      <c r="P50" s="76"/>
    </row>
    <row r="51" spans="1:16" ht="20.75" x14ac:dyDescent="0.75">
      <c r="A51" s="76">
        <v>2013</v>
      </c>
      <c r="B51" s="90">
        <v>1040185</v>
      </c>
      <c r="C51" s="90">
        <v>24712208</v>
      </c>
      <c r="D51" s="90">
        <v>15264</v>
      </c>
      <c r="E51" s="76"/>
      <c r="F51" s="94">
        <f t="shared" si="12"/>
        <v>4.0367853390783651E-2</v>
      </c>
      <c r="G51" s="94">
        <f t="shared" ref="G51:G57" si="13">C51/SUM(B51:D51)</f>
        <v>0.95903977610381885</v>
      </c>
      <c r="H51" s="94">
        <f t="shared" ref="H51:H57" si="14">D51/SUM(B51:D51)</f>
        <v>5.9237050539752217E-4</v>
      </c>
      <c r="I51" s="76"/>
      <c r="J51" s="76"/>
      <c r="K51" s="76"/>
      <c r="L51" s="76"/>
      <c r="M51" s="76"/>
      <c r="N51" s="76"/>
      <c r="O51" s="76"/>
      <c r="P51" s="76"/>
    </row>
    <row r="52" spans="1:16" ht="20.75" x14ac:dyDescent="0.75">
      <c r="A52" s="76">
        <v>2014</v>
      </c>
      <c r="B52" s="90">
        <v>914858</v>
      </c>
      <c r="C52" s="90">
        <v>23738314</v>
      </c>
      <c r="D52" s="90">
        <v>16401</v>
      </c>
      <c r="E52" s="76"/>
      <c r="F52" s="94">
        <f t="shared" si="12"/>
        <v>3.7084468385407403E-2</v>
      </c>
      <c r="G52" s="94">
        <f t="shared" si="13"/>
        <v>0.9622507045419878</v>
      </c>
      <c r="H52" s="94">
        <f t="shared" si="14"/>
        <v>6.6482707260478318E-4</v>
      </c>
      <c r="I52" s="76"/>
      <c r="J52" s="76"/>
      <c r="K52" s="76"/>
      <c r="L52" s="76"/>
      <c r="M52" s="76"/>
      <c r="N52" s="76"/>
      <c r="O52" s="76"/>
      <c r="P52" s="76"/>
    </row>
    <row r="53" spans="1:16" ht="20.75" x14ac:dyDescent="0.75">
      <c r="A53" s="76">
        <v>2015</v>
      </c>
      <c r="B53" s="90">
        <v>976609</v>
      </c>
      <c r="C53" s="90">
        <v>23774956</v>
      </c>
      <c r="D53" s="90">
        <v>22444</v>
      </c>
      <c r="E53" s="76"/>
      <c r="F53" s="94">
        <f t="shared" si="12"/>
        <v>3.9420709018068087E-2</v>
      </c>
      <c r="G53" s="94">
        <f t="shared" si="13"/>
        <v>0.95967334152498285</v>
      </c>
      <c r="H53" s="94">
        <f t="shared" si="14"/>
        <v>9.0594945694901462E-4</v>
      </c>
      <c r="I53" s="76"/>
      <c r="J53" s="76"/>
      <c r="K53" s="76"/>
      <c r="L53" s="76"/>
      <c r="M53" s="76"/>
      <c r="N53" s="76"/>
      <c r="O53" s="76"/>
      <c r="P53" s="76"/>
    </row>
    <row r="54" spans="1:16" ht="20.75" x14ac:dyDescent="0.75">
      <c r="A54" s="76">
        <v>2016</v>
      </c>
      <c r="B54" s="90">
        <v>883295</v>
      </c>
      <c r="C54" s="90">
        <v>21581698</v>
      </c>
      <c r="D54" s="90">
        <v>25194</v>
      </c>
      <c r="E54" s="76"/>
      <c r="F54" s="94">
        <f t="shared" si="12"/>
        <v>3.9274684554645986E-2</v>
      </c>
      <c r="G54" s="94">
        <f t="shared" si="13"/>
        <v>0.95960509354590962</v>
      </c>
      <c r="H54" s="94">
        <f t="shared" si="14"/>
        <v>1.1202218994444111E-3</v>
      </c>
      <c r="I54" s="76"/>
      <c r="J54" s="76"/>
      <c r="K54" s="76"/>
      <c r="L54" s="76"/>
      <c r="M54" s="76"/>
      <c r="N54" s="76"/>
      <c r="O54" s="76"/>
      <c r="P54" s="76"/>
    </row>
    <row r="55" spans="1:16" ht="20.75" x14ac:dyDescent="0.75">
      <c r="A55" s="76">
        <v>2017</v>
      </c>
      <c r="B55" s="90">
        <v>1496997</v>
      </c>
      <c r="C55" s="90">
        <v>24179065</v>
      </c>
      <c r="D55" s="90">
        <v>35924</v>
      </c>
      <c r="E55" s="76"/>
      <c r="F55" s="94">
        <f t="shared" si="12"/>
        <v>5.8221756965797976E-2</v>
      </c>
      <c r="G55" s="94">
        <f t="shared" si="13"/>
        <v>0.94038107363624113</v>
      </c>
      <c r="H55" s="94">
        <f t="shared" si="14"/>
        <v>1.3971693979609354E-3</v>
      </c>
      <c r="I55" s="76"/>
      <c r="J55" s="76"/>
      <c r="K55" s="76"/>
      <c r="L55" s="76"/>
      <c r="M55" s="76"/>
      <c r="N55" s="76"/>
      <c r="O55" s="76"/>
      <c r="P55" s="76"/>
    </row>
    <row r="56" spans="1:16" ht="20.75" x14ac:dyDescent="0.75">
      <c r="A56" s="76">
        <v>2018</v>
      </c>
      <c r="B56" s="90">
        <v>1305719</v>
      </c>
      <c r="C56" s="90">
        <v>20501313</v>
      </c>
      <c r="D56" s="90">
        <v>118812</v>
      </c>
      <c r="E56" s="76"/>
      <c r="F56" s="94">
        <f t="shared" si="12"/>
        <v>5.9551595824543856E-2</v>
      </c>
      <c r="G56" s="94">
        <f t="shared" si="13"/>
        <v>0.93502959338760228</v>
      </c>
      <c r="H56" s="94">
        <f t="shared" si="14"/>
        <v>5.4188107878538226E-3</v>
      </c>
      <c r="I56" s="76"/>
      <c r="J56" s="76"/>
      <c r="K56" s="76"/>
      <c r="L56" s="76"/>
      <c r="M56" s="76"/>
      <c r="N56" s="76"/>
      <c r="O56" s="76"/>
      <c r="P56" s="76"/>
    </row>
    <row r="57" spans="1:16" ht="20.75" x14ac:dyDescent="0.75">
      <c r="A57" s="92">
        <v>2019</v>
      </c>
      <c r="B57" s="93">
        <v>984545</v>
      </c>
      <c r="C57" s="93">
        <v>20653599</v>
      </c>
      <c r="D57" s="93">
        <v>175123</v>
      </c>
      <c r="E57" s="76"/>
      <c r="F57" s="94">
        <f t="shared" si="12"/>
        <v>4.5135146422587688E-2</v>
      </c>
      <c r="G57" s="94">
        <f t="shared" si="13"/>
        <v>0.9468365742738124</v>
      </c>
      <c r="H57" s="94">
        <f t="shared" si="14"/>
        <v>8.0282793035999604E-3</v>
      </c>
      <c r="I57" s="76"/>
      <c r="J57" s="76"/>
      <c r="K57" s="76"/>
      <c r="L57" s="76"/>
      <c r="M57" s="76"/>
      <c r="N57" s="76"/>
      <c r="O57" s="76"/>
      <c r="P57" s="76"/>
    </row>
    <row r="58" spans="1:16" ht="20.75" x14ac:dyDescent="0.75">
      <c r="A58" s="76"/>
      <c r="B58" s="76"/>
      <c r="C58" s="76"/>
      <c r="D58" s="76"/>
      <c r="E58" s="76"/>
      <c r="F58" s="77">
        <f>AVERAGE(F50:F57)</f>
        <v>4.4938579773142022E-2</v>
      </c>
      <c r="G58" s="77">
        <f t="shared" ref="G58:H58" si="15">AVERAGE(G50:G57)</f>
        <v>0.95217253123045908</v>
      </c>
      <c r="H58" s="77">
        <f t="shared" si="15"/>
        <v>2.888888996399012E-3</v>
      </c>
      <c r="I58" s="76"/>
      <c r="J58" s="76"/>
      <c r="K58" s="76"/>
      <c r="L58" s="76"/>
      <c r="M58" s="76"/>
      <c r="N58" s="76"/>
      <c r="O58" s="76"/>
      <c r="P58" s="76"/>
    </row>
    <row r="59" spans="1:16" ht="15.5" thickBot="1" x14ac:dyDescent="0.9"/>
    <row r="60" spans="1:16" ht="15.5" thickBot="1" x14ac:dyDescent="0.9">
      <c r="A60" s="128" t="s">
        <v>89</v>
      </c>
      <c r="B60" s="129"/>
      <c r="C60" s="129"/>
      <c r="D60" s="129"/>
      <c r="E60" s="129"/>
      <c r="F60" s="129"/>
      <c r="G60" s="129"/>
      <c r="H60" s="129"/>
      <c r="I60" s="129"/>
      <c r="J60" s="129"/>
      <c r="K60" s="129"/>
      <c r="L60" s="129"/>
      <c r="M60" s="129"/>
      <c r="N60" s="129"/>
      <c r="O60" s="129"/>
      <c r="P60" s="130"/>
    </row>
    <row r="61" spans="1:16" ht="20.75" x14ac:dyDescent="0.75">
      <c r="A61" s="88" t="s">
        <v>85</v>
      </c>
      <c r="B61" s="76"/>
      <c r="C61" s="76"/>
      <c r="D61" s="76"/>
      <c r="E61" s="76"/>
      <c r="F61" s="76"/>
      <c r="G61" s="76"/>
      <c r="H61" s="76"/>
      <c r="I61" s="76"/>
      <c r="J61" s="76"/>
      <c r="K61" s="76"/>
      <c r="L61" s="76"/>
      <c r="M61" s="76"/>
      <c r="N61" s="76"/>
      <c r="O61" s="76"/>
      <c r="P61" s="76"/>
    </row>
    <row r="62" spans="1:16" ht="20.75" x14ac:dyDescent="0.75">
      <c r="A62" s="89" t="s">
        <v>31</v>
      </c>
      <c r="B62" s="89" t="s">
        <v>56</v>
      </c>
      <c r="C62" s="89" t="s">
        <v>57</v>
      </c>
      <c r="D62" s="89" t="s">
        <v>58</v>
      </c>
      <c r="E62" s="89" t="s">
        <v>59</v>
      </c>
      <c r="F62" s="89" t="s">
        <v>60</v>
      </c>
      <c r="G62" s="89" t="s">
        <v>61</v>
      </c>
      <c r="H62" s="89" t="s">
        <v>62</v>
      </c>
      <c r="I62" s="76"/>
      <c r="J62" s="95" t="s">
        <v>56</v>
      </c>
      <c r="K62" s="95" t="s">
        <v>57</v>
      </c>
      <c r="L62" s="95" t="s">
        <v>58</v>
      </c>
      <c r="M62" s="95" t="s">
        <v>59</v>
      </c>
      <c r="N62" s="95" t="s">
        <v>60</v>
      </c>
      <c r="O62" s="95" t="s">
        <v>61</v>
      </c>
      <c r="P62" s="95" t="s">
        <v>62</v>
      </c>
    </row>
    <row r="63" spans="1:16" ht="20.75" x14ac:dyDescent="0.75">
      <c r="A63" s="76">
        <v>2012</v>
      </c>
      <c r="B63" s="90">
        <v>49280</v>
      </c>
      <c r="C63" s="90">
        <v>2210356</v>
      </c>
      <c r="D63" s="90">
        <v>1419809</v>
      </c>
      <c r="E63" s="90">
        <v>2164348</v>
      </c>
      <c r="F63" s="90">
        <v>1415844</v>
      </c>
      <c r="G63" s="90">
        <v>947295</v>
      </c>
      <c r="H63" s="90">
        <v>1029194</v>
      </c>
      <c r="I63" s="76"/>
      <c r="J63" s="96">
        <f>B63/SUM($B63:$H63)</f>
        <v>5.3355703462685542E-3</v>
      </c>
      <c r="K63" s="96">
        <f t="shared" ref="K63:P70" si="16">C63/SUM($B63:$H63)</f>
        <v>0.23931635406446383</v>
      </c>
      <c r="L63" s="96">
        <f t="shared" si="16"/>
        <v>0.15372343339620961</v>
      </c>
      <c r="M63" s="96">
        <f t="shared" si="16"/>
        <v>0.23433504480125109</v>
      </c>
      <c r="N63" s="96">
        <f t="shared" si="16"/>
        <v>0.15329414085515941</v>
      </c>
      <c r="O63" s="96">
        <f t="shared" si="16"/>
        <v>0.10256410534026929</v>
      </c>
      <c r="P63" s="96">
        <f t="shared" si="16"/>
        <v>0.11143135119637822</v>
      </c>
    </row>
    <row r="64" spans="1:16" ht="20.75" x14ac:dyDescent="0.75">
      <c r="A64" s="76">
        <v>2013</v>
      </c>
      <c r="B64" s="90">
        <v>30933</v>
      </c>
      <c r="C64" s="90">
        <v>1938995</v>
      </c>
      <c r="D64" s="90">
        <v>1095061</v>
      </c>
      <c r="E64" s="90">
        <v>1598825</v>
      </c>
      <c r="F64" s="90">
        <v>1031935</v>
      </c>
      <c r="G64" s="90">
        <v>885768</v>
      </c>
      <c r="H64" s="90">
        <v>920672</v>
      </c>
      <c r="I64" s="76"/>
      <c r="J64" s="96">
        <f t="shared" ref="J64:J70" si="17">B64/SUM($B64:$H64)</f>
        <v>4.1231965763592468E-3</v>
      </c>
      <c r="K64" s="96">
        <f t="shared" si="16"/>
        <v>0.25845723161599898</v>
      </c>
      <c r="L64" s="96">
        <f t="shared" si="16"/>
        <v>0.14596553086039288</v>
      </c>
      <c r="M64" s="96">
        <f t="shared" si="16"/>
        <v>0.21311446565795664</v>
      </c>
      <c r="N64" s="96">
        <f t="shared" si="16"/>
        <v>0.13755118672696728</v>
      </c>
      <c r="O64" s="96">
        <f t="shared" si="16"/>
        <v>0.11806793990394003</v>
      </c>
      <c r="P64" s="96">
        <f t="shared" si="16"/>
        <v>0.12272044865838491</v>
      </c>
    </row>
    <row r="65" spans="1:16" ht="20.75" x14ac:dyDescent="0.75">
      <c r="A65" s="76">
        <v>2014</v>
      </c>
      <c r="B65" s="90">
        <v>23554</v>
      </c>
      <c r="C65" s="90">
        <v>1792360</v>
      </c>
      <c r="D65" s="90">
        <v>622755</v>
      </c>
      <c r="E65" s="90">
        <v>1529577</v>
      </c>
      <c r="F65" s="90">
        <v>648153</v>
      </c>
      <c r="G65" s="90">
        <v>787492</v>
      </c>
      <c r="H65" s="90">
        <v>955375</v>
      </c>
      <c r="I65" s="76"/>
      <c r="J65" s="96">
        <f t="shared" si="17"/>
        <v>3.7038865806210968E-3</v>
      </c>
      <c r="K65" s="96">
        <f t="shared" si="16"/>
        <v>0.28185013805052345</v>
      </c>
      <c r="L65" s="96">
        <f t="shared" si="16"/>
        <v>9.7928754670743454E-2</v>
      </c>
      <c r="M65" s="96">
        <f t="shared" si="16"/>
        <v>0.24052728726868794</v>
      </c>
      <c r="N65" s="96">
        <f t="shared" si="16"/>
        <v>0.10192261182344001</v>
      </c>
      <c r="O65" s="96">
        <f t="shared" si="16"/>
        <v>0.12383378836488362</v>
      </c>
      <c r="P65" s="96">
        <f t="shared" si="16"/>
        <v>0.15023353324110048</v>
      </c>
    </row>
    <row r="66" spans="1:16" ht="20.75" x14ac:dyDescent="0.75">
      <c r="A66" s="76">
        <v>2015</v>
      </c>
      <c r="B66" s="90">
        <v>24325</v>
      </c>
      <c r="C66" s="90">
        <v>1533417</v>
      </c>
      <c r="D66" s="90">
        <v>673376</v>
      </c>
      <c r="E66" s="90">
        <v>1231078</v>
      </c>
      <c r="F66" s="90">
        <v>671005</v>
      </c>
      <c r="G66" s="90">
        <v>668789</v>
      </c>
      <c r="H66" s="90">
        <v>1099951</v>
      </c>
      <c r="I66" s="76"/>
      <c r="J66" s="96">
        <f t="shared" si="17"/>
        <v>4.1215254439175182E-3</v>
      </c>
      <c r="K66" s="96">
        <f t="shared" si="16"/>
        <v>0.25981571147525873</v>
      </c>
      <c r="L66" s="96">
        <f t="shared" si="16"/>
        <v>0.11409399043467225</v>
      </c>
      <c r="M66" s="96">
        <f t="shared" si="16"/>
        <v>0.20858866599988038</v>
      </c>
      <c r="N66" s="96">
        <f t="shared" si="16"/>
        <v>0.11369225819099174</v>
      </c>
      <c r="O66" s="96">
        <f t="shared" si="16"/>
        <v>0.11331678849381924</v>
      </c>
      <c r="P66" s="96">
        <f t="shared" si="16"/>
        <v>0.18637105996146014</v>
      </c>
    </row>
    <row r="67" spans="1:16" ht="20.75" x14ac:dyDescent="0.75">
      <c r="A67" s="76">
        <v>2016</v>
      </c>
      <c r="B67" s="90">
        <v>121400</v>
      </c>
      <c r="C67" s="90">
        <v>1353253</v>
      </c>
      <c r="D67" s="90">
        <v>888449</v>
      </c>
      <c r="E67" s="90">
        <v>1324497</v>
      </c>
      <c r="F67" s="90">
        <v>741370</v>
      </c>
      <c r="G67" s="90">
        <v>692499</v>
      </c>
      <c r="H67" s="90">
        <v>1115454</v>
      </c>
      <c r="I67" s="76"/>
      <c r="J67" s="96">
        <f t="shared" si="17"/>
        <v>1.9464729557304068E-2</v>
      </c>
      <c r="K67" s="96">
        <f t="shared" si="16"/>
        <v>0.21697449479085998</v>
      </c>
      <c r="L67" s="96">
        <f t="shared" si="16"/>
        <v>0.14244991359519968</v>
      </c>
      <c r="M67" s="96">
        <f t="shared" si="16"/>
        <v>0.21236388718666036</v>
      </c>
      <c r="N67" s="96">
        <f t="shared" si="16"/>
        <v>0.11886792876357921</v>
      </c>
      <c r="O67" s="96">
        <f t="shared" si="16"/>
        <v>0.11103217260052314</v>
      </c>
      <c r="P67" s="96">
        <f t="shared" si="16"/>
        <v>0.17884687350587358</v>
      </c>
    </row>
    <row r="68" spans="1:16" ht="20.75" x14ac:dyDescent="0.75">
      <c r="A68" s="76">
        <v>2017</v>
      </c>
      <c r="B68" s="90">
        <v>133855</v>
      </c>
      <c r="C68" s="90">
        <v>2512241</v>
      </c>
      <c r="D68" s="90">
        <v>1206677</v>
      </c>
      <c r="E68" s="90">
        <v>1364690</v>
      </c>
      <c r="F68" s="90">
        <v>1148801</v>
      </c>
      <c r="G68" s="90">
        <v>867096</v>
      </c>
      <c r="H68" s="90">
        <v>899980</v>
      </c>
      <c r="I68" s="76"/>
      <c r="J68" s="96">
        <f t="shared" si="17"/>
        <v>1.6457568477402887E-2</v>
      </c>
      <c r="K68" s="96">
        <f t="shared" si="16"/>
        <v>0.30888183698210081</v>
      </c>
      <c r="L68" s="96">
        <f t="shared" si="16"/>
        <v>0.14836180462147161</v>
      </c>
      <c r="M68" s="96">
        <f t="shared" si="16"/>
        <v>0.16778961656588806</v>
      </c>
      <c r="N68" s="96">
        <f t="shared" si="16"/>
        <v>0.14124590881482885</v>
      </c>
      <c r="O68" s="96">
        <f t="shared" si="16"/>
        <v>0.10661007654911758</v>
      </c>
      <c r="P68" s="96">
        <f t="shared" si="16"/>
        <v>0.11065318798919017</v>
      </c>
    </row>
    <row r="69" spans="1:16" ht="20.75" x14ac:dyDescent="0.75">
      <c r="A69" s="76">
        <v>2018</v>
      </c>
      <c r="B69" s="90">
        <v>70465</v>
      </c>
      <c r="C69" s="90">
        <v>1428259</v>
      </c>
      <c r="D69" s="90">
        <v>607299</v>
      </c>
      <c r="E69" s="90">
        <v>838563</v>
      </c>
      <c r="F69" s="90">
        <v>793236</v>
      </c>
      <c r="G69" s="90">
        <v>613017</v>
      </c>
      <c r="H69" s="90">
        <v>711818</v>
      </c>
      <c r="I69" s="76"/>
      <c r="J69" s="96">
        <f t="shared" si="17"/>
        <v>1.3918580697843049E-2</v>
      </c>
      <c r="K69" s="96">
        <f t="shared" si="16"/>
        <v>0.28211648547393198</v>
      </c>
      <c r="L69" s="96">
        <f t="shared" si="16"/>
        <v>0.1199565761614899</v>
      </c>
      <c r="M69" s="96">
        <f t="shared" si="16"/>
        <v>0.1656369372841178</v>
      </c>
      <c r="N69" s="96">
        <f t="shared" si="16"/>
        <v>0.15668373346248818</v>
      </c>
      <c r="O69" s="96">
        <f t="shared" si="16"/>
        <v>0.12108602261618751</v>
      </c>
      <c r="P69" s="96">
        <f t="shared" si="16"/>
        <v>0.14060166430394158</v>
      </c>
    </row>
    <row r="70" spans="1:16" ht="20.75" x14ac:dyDescent="0.75">
      <c r="A70" s="92">
        <v>2019</v>
      </c>
      <c r="B70" s="93">
        <v>75709</v>
      </c>
      <c r="C70" s="93">
        <v>844153</v>
      </c>
      <c r="D70" s="93">
        <v>626394</v>
      </c>
      <c r="E70" s="93">
        <v>794296</v>
      </c>
      <c r="F70" s="93">
        <v>655546</v>
      </c>
      <c r="G70" s="93">
        <v>539598</v>
      </c>
      <c r="H70" s="93">
        <v>1065987</v>
      </c>
      <c r="I70" s="76"/>
      <c r="J70" s="96">
        <f t="shared" si="17"/>
        <v>1.6452458806919121E-2</v>
      </c>
      <c r="K70" s="96">
        <f t="shared" si="16"/>
        <v>0.18344440501442624</v>
      </c>
      <c r="L70" s="96">
        <f t="shared" si="16"/>
        <v>0.13612280550398626</v>
      </c>
      <c r="M70" s="96">
        <f t="shared" si="16"/>
        <v>0.17260989077257169</v>
      </c>
      <c r="N70" s="96">
        <f t="shared" si="16"/>
        <v>0.14245787899774931</v>
      </c>
      <c r="O70" s="96">
        <f t="shared" si="16"/>
        <v>0.11726101080843683</v>
      </c>
      <c r="P70" s="96">
        <f t="shared" si="16"/>
        <v>0.23165155009591057</v>
      </c>
    </row>
    <row r="71" spans="1:16" ht="20.75" x14ac:dyDescent="0.75">
      <c r="A71" s="76"/>
      <c r="B71" s="76"/>
      <c r="C71" s="76"/>
      <c r="D71" s="76"/>
      <c r="E71" s="76"/>
      <c r="F71" s="76"/>
      <c r="G71" s="76"/>
      <c r="H71" s="76"/>
      <c r="I71" s="76"/>
      <c r="J71" s="63">
        <f>AVERAGE(J63:J70)</f>
        <v>1.0447189560829443E-2</v>
      </c>
      <c r="K71" s="63">
        <f t="shared" ref="K71:P71" si="18">AVERAGE(K63:K70)</f>
        <v>0.25385708218344549</v>
      </c>
      <c r="L71" s="63">
        <f t="shared" si="18"/>
        <v>0.13232535115552072</v>
      </c>
      <c r="M71" s="63">
        <f t="shared" si="18"/>
        <v>0.20187072444212675</v>
      </c>
      <c r="N71" s="63">
        <f t="shared" si="18"/>
        <v>0.13321445595440048</v>
      </c>
      <c r="O71" s="63">
        <f t="shared" si="18"/>
        <v>0.11422148808464716</v>
      </c>
      <c r="P71" s="63">
        <f t="shared" si="18"/>
        <v>0.15406370861902999</v>
      </c>
    </row>
    <row r="72" spans="1:16" ht="20.75" x14ac:dyDescent="0.75">
      <c r="A72" s="88" t="s">
        <v>24</v>
      </c>
      <c r="B72" s="76"/>
      <c r="C72" s="76"/>
      <c r="D72" s="76"/>
      <c r="E72" s="76"/>
      <c r="F72" s="76"/>
      <c r="G72" s="76"/>
      <c r="H72" s="76"/>
      <c r="I72" s="76"/>
      <c r="J72" s="76"/>
      <c r="K72" s="76"/>
      <c r="L72" s="76"/>
      <c r="M72" s="76"/>
      <c r="N72" s="76"/>
      <c r="O72" s="76"/>
      <c r="P72" s="76"/>
    </row>
    <row r="73" spans="1:16" ht="83" x14ac:dyDescent="0.75">
      <c r="A73" s="89" t="s">
        <v>31</v>
      </c>
      <c r="B73" s="89" t="s">
        <v>65</v>
      </c>
      <c r="C73" s="89" t="s">
        <v>66</v>
      </c>
      <c r="D73" s="89" t="s">
        <v>67</v>
      </c>
      <c r="E73" s="89" t="s">
        <v>68</v>
      </c>
      <c r="F73" s="76"/>
      <c r="G73" s="95" t="s">
        <v>65</v>
      </c>
      <c r="H73" s="95" t="s">
        <v>66</v>
      </c>
      <c r="I73" s="95" t="s">
        <v>67</v>
      </c>
      <c r="J73" s="95" t="s">
        <v>68</v>
      </c>
      <c r="K73" s="76"/>
      <c r="L73" s="76"/>
      <c r="M73" s="76"/>
      <c r="N73" s="76"/>
      <c r="O73" s="76"/>
      <c r="P73" s="76"/>
    </row>
    <row r="74" spans="1:16" ht="20.75" x14ac:dyDescent="0.75">
      <c r="A74" s="76">
        <v>2012</v>
      </c>
      <c r="B74" s="90">
        <v>6873290</v>
      </c>
      <c r="C74" s="90">
        <v>2070900</v>
      </c>
      <c r="D74" s="90">
        <v>209636</v>
      </c>
      <c r="E74" s="90">
        <v>82300</v>
      </c>
      <c r="F74" s="76"/>
      <c r="G74" s="96">
        <f>B74/SUM($B74:$E74)</f>
        <v>0.74417455976672475</v>
      </c>
      <c r="H74" s="96">
        <f t="shared" ref="H74:J81" si="19">C74/SUM($B74:$E74)</f>
        <v>0.22421738291573762</v>
      </c>
      <c r="I74" s="96">
        <f t="shared" si="19"/>
        <v>2.2697394990064016E-2</v>
      </c>
      <c r="J74" s="96">
        <f t="shared" si="19"/>
        <v>8.9106623274736608E-3</v>
      </c>
      <c r="K74" s="76"/>
      <c r="L74" s="76"/>
      <c r="M74" s="76"/>
      <c r="N74" s="76"/>
      <c r="O74" s="76"/>
      <c r="P74" s="76"/>
    </row>
    <row r="75" spans="1:16" ht="20.75" x14ac:dyDescent="0.75">
      <c r="A75" s="76">
        <v>2013</v>
      </c>
      <c r="B75" s="90">
        <v>5661207</v>
      </c>
      <c r="C75" s="90">
        <v>1720656</v>
      </c>
      <c r="D75" s="90">
        <v>51991</v>
      </c>
      <c r="E75" s="90">
        <v>68335</v>
      </c>
      <c r="F75" s="76"/>
      <c r="G75" s="96">
        <f t="shared" ref="G75:G81" si="20">B75/SUM($B75:$E75)</f>
        <v>0.75460735526657619</v>
      </c>
      <c r="H75" s="96">
        <f t="shared" si="19"/>
        <v>0.22935385925361251</v>
      </c>
      <c r="I75" s="96">
        <f t="shared" si="19"/>
        <v>6.9301106650338984E-3</v>
      </c>
      <c r="J75" s="96">
        <f t="shared" si="19"/>
        <v>9.1086748147773938E-3</v>
      </c>
      <c r="K75" s="76"/>
      <c r="L75" s="76"/>
      <c r="M75" s="76"/>
      <c r="N75" s="76"/>
      <c r="O75" s="76"/>
      <c r="P75" s="76"/>
    </row>
    <row r="76" spans="1:16" ht="20.75" x14ac:dyDescent="0.75">
      <c r="A76" s="76">
        <v>2014</v>
      </c>
      <c r="B76" s="90">
        <v>4439851</v>
      </c>
      <c r="C76" s="90">
        <v>1792908</v>
      </c>
      <c r="D76" s="90">
        <v>76546</v>
      </c>
      <c r="E76" s="90">
        <v>49961</v>
      </c>
      <c r="F76" s="76"/>
      <c r="G76" s="96">
        <f t="shared" si="20"/>
        <v>0.69817035488057899</v>
      </c>
      <c r="H76" s="96">
        <f t="shared" si="19"/>
        <v>0.28193631151771287</v>
      </c>
      <c r="I76" s="96">
        <f t="shared" si="19"/>
        <v>1.2036923758182156E-2</v>
      </c>
      <c r="J76" s="96">
        <f t="shared" si="19"/>
        <v>7.8564098435259661E-3</v>
      </c>
      <c r="K76" s="76"/>
      <c r="L76" s="76"/>
      <c r="M76" s="76"/>
      <c r="N76" s="76"/>
      <c r="O76" s="76"/>
      <c r="P76" s="76"/>
    </row>
    <row r="77" spans="1:16" ht="20.75" x14ac:dyDescent="0.75">
      <c r="A77" s="76">
        <v>2015</v>
      </c>
      <c r="B77" s="90">
        <v>4513426</v>
      </c>
      <c r="C77" s="90">
        <v>1308843</v>
      </c>
      <c r="D77" s="90">
        <v>52672</v>
      </c>
      <c r="E77" s="90">
        <v>27000</v>
      </c>
      <c r="F77" s="76"/>
      <c r="G77" s="96">
        <f t="shared" si="20"/>
        <v>0.7647358724866955</v>
      </c>
      <c r="H77" s="96">
        <f t="shared" si="19"/>
        <v>0.22176483973662223</v>
      </c>
      <c r="I77" s="96">
        <f t="shared" si="19"/>
        <v>8.9245216107717781E-3</v>
      </c>
      <c r="J77" s="96">
        <f t="shared" si="19"/>
        <v>4.5747661659105033E-3</v>
      </c>
      <c r="K77" s="76"/>
      <c r="L77" s="76"/>
      <c r="M77" s="76"/>
      <c r="N77" s="76"/>
      <c r="O77" s="76"/>
      <c r="P77" s="76"/>
    </row>
    <row r="78" spans="1:16" ht="20.75" x14ac:dyDescent="0.75">
      <c r="A78" s="76">
        <v>2016</v>
      </c>
      <c r="B78" s="90">
        <v>4784885</v>
      </c>
      <c r="C78" s="90">
        <v>1362426</v>
      </c>
      <c r="D78" s="90">
        <v>24489</v>
      </c>
      <c r="E78" s="90">
        <v>65122</v>
      </c>
      <c r="F78" s="76"/>
      <c r="G78" s="96">
        <f t="shared" si="20"/>
        <v>0.76718692329325266</v>
      </c>
      <c r="H78" s="96">
        <f t="shared" si="19"/>
        <v>0.21844525232157785</v>
      </c>
      <c r="I78" s="96">
        <f t="shared" si="19"/>
        <v>3.926456030715151E-3</v>
      </c>
      <c r="J78" s="96">
        <f t="shared" si="19"/>
        <v>1.0441368354454328E-2</v>
      </c>
      <c r="K78" s="76"/>
      <c r="L78" s="76"/>
      <c r="M78" s="76"/>
      <c r="N78" s="76"/>
      <c r="O78" s="76"/>
      <c r="P78" s="76"/>
    </row>
    <row r="79" spans="1:16" ht="20.75" x14ac:dyDescent="0.75">
      <c r="A79" s="76">
        <v>2017</v>
      </c>
      <c r="B79" s="90">
        <v>6899111</v>
      </c>
      <c r="C79" s="90">
        <v>1103813</v>
      </c>
      <c r="D79" s="90">
        <v>67647</v>
      </c>
      <c r="E79" s="90">
        <v>62769</v>
      </c>
      <c r="F79" s="76"/>
      <c r="G79" s="96">
        <f t="shared" si="20"/>
        <v>0.84825065717159254</v>
      </c>
      <c r="H79" s="96">
        <f t="shared" si="19"/>
        <v>0.13571460187327716</v>
      </c>
      <c r="I79" s="96">
        <f t="shared" si="19"/>
        <v>8.3172472809448523E-3</v>
      </c>
      <c r="J79" s="96">
        <f t="shared" si="19"/>
        <v>7.7174936741855127E-3</v>
      </c>
      <c r="K79" s="76"/>
      <c r="L79" s="76"/>
      <c r="M79" s="76"/>
      <c r="N79" s="76"/>
      <c r="O79" s="76"/>
      <c r="P79" s="76"/>
    </row>
    <row r="80" spans="1:16" ht="20.75" x14ac:dyDescent="0.75">
      <c r="A80" s="76">
        <v>2018</v>
      </c>
      <c r="B80" s="90">
        <v>4242691</v>
      </c>
      <c r="C80" s="90">
        <v>713962</v>
      </c>
      <c r="D80" s="90">
        <v>90679</v>
      </c>
      <c r="E80" s="90">
        <v>15325</v>
      </c>
      <c r="F80" s="76"/>
      <c r="G80" s="96">
        <f t="shared" si="20"/>
        <v>0.83803643027761909</v>
      </c>
      <c r="H80" s="96">
        <f t="shared" si="19"/>
        <v>0.14102515734326856</v>
      </c>
      <c r="I80" s="96">
        <f t="shared" si="19"/>
        <v>1.7911345761721563E-2</v>
      </c>
      <c r="J80" s="96">
        <f t="shared" si="19"/>
        <v>3.0270666173908287E-3</v>
      </c>
      <c r="K80" s="76"/>
      <c r="L80" s="76"/>
      <c r="M80" s="76"/>
      <c r="N80" s="76"/>
      <c r="O80" s="76"/>
      <c r="P80" s="76"/>
    </row>
    <row r="81" spans="1:16" ht="20.75" x14ac:dyDescent="0.75">
      <c r="A81" s="92">
        <v>2019</v>
      </c>
      <c r="B81" s="93">
        <v>3715470</v>
      </c>
      <c r="C81" s="93">
        <v>811587</v>
      </c>
      <c r="D81" s="93">
        <v>14499</v>
      </c>
      <c r="E81" s="93">
        <v>60127</v>
      </c>
      <c r="F81" s="76"/>
      <c r="G81" s="96">
        <f t="shared" si="20"/>
        <v>0.80741546082161675</v>
      </c>
      <c r="H81" s="96">
        <f t="shared" si="19"/>
        <v>0.17636742904715513</v>
      </c>
      <c r="I81" s="96">
        <f t="shared" si="19"/>
        <v>3.1508037385452234E-3</v>
      </c>
      <c r="J81" s="96">
        <f t="shared" si="19"/>
        <v>1.3066306392682851E-2</v>
      </c>
      <c r="K81" s="76"/>
      <c r="L81" s="76"/>
      <c r="M81" s="76"/>
      <c r="N81" s="76"/>
      <c r="O81" s="76"/>
      <c r="P81" s="76"/>
    </row>
    <row r="82" spans="1:16" ht="20.75" x14ac:dyDescent="0.75">
      <c r="A82" s="76"/>
      <c r="B82" s="76"/>
      <c r="C82" s="76"/>
      <c r="D82" s="76"/>
      <c r="E82" s="76"/>
      <c r="F82" s="76"/>
      <c r="G82" s="63">
        <f>AVERAGE(G74:G81)</f>
        <v>0.77782220174558214</v>
      </c>
      <c r="H82" s="63">
        <f t="shared" ref="H82:J82" si="21">AVERAGE(H74:H81)</f>
        <v>0.20360310425112049</v>
      </c>
      <c r="I82" s="63">
        <f t="shared" si="21"/>
        <v>1.0486850479497328E-2</v>
      </c>
      <c r="J82" s="63">
        <f t="shared" si="21"/>
        <v>8.0878435238001291E-3</v>
      </c>
      <c r="K82" s="76"/>
      <c r="L82" s="76"/>
      <c r="M82" s="76"/>
      <c r="N82" s="76"/>
      <c r="O82" s="76"/>
      <c r="P82" s="76"/>
    </row>
    <row r="83" spans="1:16" ht="20.75" x14ac:dyDescent="0.75">
      <c r="A83" s="88" t="s">
        <v>86</v>
      </c>
      <c r="B83" s="76"/>
      <c r="C83" s="76"/>
      <c r="D83" s="76"/>
      <c r="E83" s="76"/>
      <c r="F83" s="76"/>
      <c r="G83" s="76"/>
      <c r="H83" s="76"/>
      <c r="I83" s="76"/>
      <c r="J83" s="76"/>
      <c r="K83" s="76"/>
      <c r="L83" s="76"/>
      <c r="M83" s="76"/>
      <c r="N83" s="76"/>
      <c r="O83" s="76"/>
      <c r="P83" s="76"/>
    </row>
    <row r="84" spans="1:16" ht="83" x14ac:dyDescent="0.75">
      <c r="A84" s="89" t="s">
        <v>31</v>
      </c>
      <c r="B84" s="89" t="s">
        <v>70</v>
      </c>
      <c r="C84" s="89" t="s">
        <v>71</v>
      </c>
      <c r="D84" s="89" t="s">
        <v>72</v>
      </c>
      <c r="E84" s="89" t="s">
        <v>73</v>
      </c>
      <c r="F84" s="89" t="s">
        <v>74</v>
      </c>
      <c r="G84" s="89" t="s">
        <v>75</v>
      </c>
      <c r="H84" s="89" t="s">
        <v>68</v>
      </c>
      <c r="I84" s="76"/>
      <c r="J84" s="95" t="s">
        <v>70</v>
      </c>
      <c r="K84" s="95" t="s">
        <v>71</v>
      </c>
      <c r="L84" s="95" t="s">
        <v>72</v>
      </c>
      <c r="M84" s="95" t="s">
        <v>73</v>
      </c>
      <c r="N84" s="95" t="s">
        <v>74</v>
      </c>
      <c r="O84" s="95" t="s">
        <v>75</v>
      </c>
      <c r="P84" s="95" t="s">
        <v>68</v>
      </c>
    </row>
    <row r="85" spans="1:16" ht="20.75" x14ac:dyDescent="0.75">
      <c r="A85" s="76">
        <v>2012</v>
      </c>
      <c r="B85" s="90">
        <v>1201324</v>
      </c>
      <c r="C85" s="90">
        <v>3221846</v>
      </c>
      <c r="D85" s="90">
        <v>889969</v>
      </c>
      <c r="E85" s="90">
        <v>992723</v>
      </c>
      <c r="F85" s="90">
        <v>2481239</v>
      </c>
      <c r="G85" s="90">
        <v>397184</v>
      </c>
      <c r="H85" s="90">
        <v>51841</v>
      </c>
      <c r="I85" s="76"/>
      <c r="J85" s="96">
        <f>B85/SUM($B85:$H85)</f>
        <v>0.13006795273256341</v>
      </c>
      <c r="K85" s="96">
        <f t="shared" ref="K85:P92" si="22">C85/SUM($B85:$H85)</f>
        <v>0.34883088429066472</v>
      </c>
      <c r="L85" s="96">
        <f t="shared" si="22"/>
        <v>9.6357390533650153E-2</v>
      </c>
      <c r="M85" s="96">
        <f t="shared" si="22"/>
        <v>0.10748261771223129</v>
      </c>
      <c r="N85" s="96">
        <f t="shared" si="22"/>
        <v>0.26864499250010232</v>
      </c>
      <c r="O85" s="96">
        <f t="shared" si="22"/>
        <v>4.3003311128496945E-2</v>
      </c>
      <c r="P85" s="96">
        <f t="shared" si="22"/>
        <v>5.612851102291155E-3</v>
      </c>
    </row>
    <row r="86" spans="1:16" ht="20.75" x14ac:dyDescent="0.75">
      <c r="A86" s="76">
        <v>2013</v>
      </c>
      <c r="B86" s="90">
        <v>914620</v>
      </c>
      <c r="C86" s="90">
        <v>2616587</v>
      </c>
      <c r="D86" s="90">
        <v>640560</v>
      </c>
      <c r="E86" s="90">
        <v>611390</v>
      </c>
      <c r="F86" s="90">
        <v>2303820</v>
      </c>
      <c r="G86" s="90">
        <v>383039</v>
      </c>
      <c r="H86" s="90">
        <v>32173</v>
      </c>
      <c r="I86" s="76"/>
      <c r="J86" s="96">
        <f t="shared" ref="J86:J92" si="23">B86/SUM($B86:$H86)</f>
        <v>0.12191375077327431</v>
      </c>
      <c r="K86" s="96">
        <f t="shared" si="22"/>
        <v>0.34877647044082732</v>
      </c>
      <c r="L86" s="96">
        <f t="shared" si="22"/>
        <v>8.5383079525189254E-2</v>
      </c>
      <c r="M86" s="96">
        <f t="shared" si="22"/>
        <v>8.1494881027390803E-2</v>
      </c>
      <c r="N86" s="96">
        <f t="shared" si="22"/>
        <v>0.30708637172430608</v>
      </c>
      <c r="O86" s="96">
        <f t="shared" si="22"/>
        <v>5.1056964840528546E-2</v>
      </c>
      <c r="P86" s="96">
        <f t="shared" si="22"/>
        <v>4.2884816684836922E-3</v>
      </c>
    </row>
    <row r="87" spans="1:16" ht="20.75" x14ac:dyDescent="0.75">
      <c r="A87" s="76">
        <v>2014</v>
      </c>
      <c r="B87" s="90">
        <v>946323</v>
      </c>
      <c r="C87" s="90">
        <v>2191027</v>
      </c>
      <c r="D87" s="90">
        <v>521539</v>
      </c>
      <c r="E87" s="90">
        <v>596641</v>
      </c>
      <c r="F87" s="90">
        <v>1821516</v>
      </c>
      <c r="G87" s="90">
        <v>272137</v>
      </c>
      <c r="H87" s="90">
        <v>10083</v>
      </c>
      <c r="I87" s="76"/>
      <c r="J87" s="96">
        <f t="shared" si="23"/>
        <v>0.14881009852394914</v>
      </c>
      <c r="K87" s="96">
        <f t="shared" si="22"/>
        <v>0.34454086367829245</v>
      </c>
      <c r="L87" s="96">
        <f t="shared" si="22"/>
        <v>8.2012452380510581E-2</v>
      </c>
      <c r="M87" s="96">
        <f t="shared" si="22"/>
        <v>9.3822305907631479E-2</v>
      </c>
      <c r="N87" s="96">
        <f t="shared" si="22"/>
        <v>0.28643494390704838</v>
      </c>
      <c r="O87" s="96">
        <f t="shared" si="22"/>
        <v>4.2793775256452553E-2</v>
      </c>
      <c r="P87" s="96">
        <f t="shared" si="22"/>
        <v>1.5855603461154165E-3</v>
      </c>
    </row>
    <row r="88" spans="1:16" ht="20.75" x14ac:dyDescent="0.75">
      <c r="A88" s="76">
        <v>2015</v>
      </c>
      <c r="B88" s="90">
        <v>515896</v>
      </c>
      <c r="C88" s="90">
        <v>1693322</v>
      </c>
      <c r="D88" s="90">
        <v>611353</v>
      </c>
      <c r="E88" s="90">
        <v>588419</v>
      </c>
      <c r="F88" s="90">
        <v>2158548</v>
      </c>
      <c r="G88" s="90">
        <v>331275</v>
      </c>
      <c r="H88" s="90">
        <v>3128</v>
      </c>
      <c r="I88" s="76"/>
      <c r="J88" s="96">
        <f t="shared" si="23"/>
        <v>8.7411243182539441E-2</v>
      </c>
      <c r="K88" s="96">
        <f t="shared" si="22"/>
        <v>0.28690934050340389</v>
      </c>
      <c r="L88" s="96">
        <f t="shared" si="22"/>
        <v>0.10358507480844013</v>
      </c>
      <c r="M88" s="96">
        <f t="shared" si="22"/>
        <v>9.9699234539958978E-2</v>
      </c>
      <c r="N88" s="96">
        <f t="shared" si="22"/>
        <v>0.3657352725145846</v>
      </c>
      <c r="O88" s="96">
        <f t="shared" si="22"/>
        <v>5.612983931896303E-2</v>
      </c>
      <c r="P88" s="96">
        <f t="shared" si="22"/>
        <v>5.2999513210992793E-4</v>
      </c>
    </row>
    <row r="89" spans="1:16" ht="20.75" x14ac:dyDescent="0.75">
      <c r="A89" s="76">
        <v>2016</v>
      </c>
      <c r="B89" s="90">
        <v>429139</v>
      </c>
      <c r="C89" s="90">
        <v>1844272</v>
      </c>
      <c r="D89" s="90">
        <v>627566</v>
      </c>
      <c r="E89" s="90">
        <v>577177</v>
      </c>
      <c r="F89" s="90">
        <v>2240157</v>
      </c>
      <c r="G89" s="90">
        <v>513697</v>
      </c>
      <c r="H89" s="90">
        <v>4914</v>
      </c>
      <c r="I89" s="76"/>
      <c r="J89" s="96">
        <f t="shared" si="23"/>
        <v>6.880621563008163E-2</v>
      </c>
      <c r="K89" s="96">
        <f t="shared" si="22"/>
        <v>0.29570227108820663</v>
      </c>
      <c r="L89" s="96">
        <f t="shared" si="22"/>
        <v>0.10062110765534665</v>
      </c>
      <c r="M89" s="96">
        <f t="shared" si="22"/>
        <v>9.2541962205074879E-2</v>
      </c>
      <c r="N89" s="96">
        <f t="shared" si="22"/>
        <v>0.35917669004037567</v>
      </c>
      <c r="O89" s="96">
        <f t="shared" si="22"/>
        <v>8.2363864739690512E-2</v>
      </c>
      <c r="P89" s="96">
        <f t="shared" si="22"/>
        <v>7.8788864122398834E-4</v>
      </c>
    </row>
    <row r="90" spans="1:16" ht="20.75" x14ac:dyDescent="0.75">
      <c r="A90" s="76">
        <v>2017</v>
      </c>
      <c r="B90" s="90">
        <v>865188</v>
      </c>
      <c r="C90" s="90">
        <v>1546831</v>
      </c>
      <c r="D90" s="90">
        <v>1127861</v>
      </c>
      <c r="E90" s="90">
        <v>657662</v>
      </c>
      <c r="F90" s="90">
        <v>3725800</v>
      </c>
      <c r="G90" s="90">
        <v>204699</v>
      </c>
      <c r="H90" s="90">
        <v>5299</v>
      </c>
      <c r="I90" s="76"/>
      <c r="J90" s="96">
        <f t="shared" si="23"/>
        <v>0.10637548657747002</v>
      </c>
      <c r="K90" s="96">
        <f t="shared" si="22"/>
        <v>0.19018398345575127</v>
      </c>
      <c r="L90" s="96">
        <f t="shared" si="22"/>
        <v>0.1386713207612125</v>
      </c>
      <c r="M90" s="96">
        <f t="shared" si="22"/>
        <v>8.0860015688511727E-2</v>
      </c>
      <c r="N90" s="96">
        <f t="shared" si="22"/>
        <v>0.45808978845099307</v>
      </c>
      <c r="O90" s="96">
        <f t="shared" si="22"/>
        <v>2.516788920664819E-2</v>
      </c>
      <c r="P90" s="96">
        <f t="shared" si="22"/>
        <v>6.5151585941323001E-4</v>
      </c>
    </row>
    <row r="91" spans="1:16" ht="20.75" x14ac:dyDescent="0.75">
      <c r="A91" s="76">
        <v>2018</v>
      </c>
      <c r="B91" s="90">
        <v>305487</v>
      </c>
      <c r="C91" s="90">
        <v>1089373</v>
      </c>
      <c r="D91" s="90">
        <v>648420</v>
      </c>
      <c r="E91" s="90">
        <v>547003</v>
      </c>
      <c r="F91" s="90">
        <v>2248285</v>
      </c>
      <c r="G91" s="90">
        <v>204536</v>
      </c>
      <c r="H91" s="90">
        <v>19553</v>
      </c>
      <c r="I91" s="76"/>
      <c r="J91" s="96">
        <f t="shared" si="23"/>
        <v>6.0341239787724113E-2</v>
      </c>
      <c r="K91" s="96">
        <f t="shared" si="22"/>
        <v>0.21517811694531153</v>
      </c>
      <c r="L91" s="96">
        <f t="shared" si="22"/>
        <v>0.12807899093302194</v>
      </c>
      <c r="M91" s="96">
        <f t="shared" si="22"/>
        <v>0.10804662452937262</v>
      </c>
      <c r="N91" s="96">
        <f t="shared" si="22"/>
        <v>0.44409190668062243</v>
      </c>
      <c r="O91" s="96">
        <f t="shared" si="22"/>
        <v>4.0400919912212105E-2</v>
      </c>
      <c r="P91" s="96">
        <f t="shared" si="22"/>
        <v>3.8622012117352608E-3</v>
      </c>
    </row>
    <row r="92" spans="1:16" ht="20.75" x14ac:dyDescent="0.75">
      <c r="A92" s="92">
        <v>2019</v>
      </c>
      <c r="B92" s="93">
        <v>316135</v>
      </c>
      <c r="C92" s="93">
        <v>1045689</v>
      </c>
      <c r="D92" s="93">
        <v>761638</v>
      </c>
      <c r="E92" s="93">
        <v>217699</v>
      </c>
      <c r="F92" s="93">
        <v>1904175</v>
      </c>
      <c r="G92" s="93">
        <v>354369</v>
      </c>
      <c r="H92" s="93">
        <v>1978</v>
      </c>
      <c r="I92" s="76"/>
      <c r="J92" s="96">
        <f t="shared" si="23"/>
        <v>6.8699864810331357E-2</v>
      </c>
      <c r="K92" s="96">
        <f t="shared" si="22"/>
        <v>0.2272405552490252</v>
      </c>
      <c r="L92" s="96">
        <f t="shared" si="22"/>
        <v>0.16551292212001564</v>
      </c>
      <c r="M92" s="96">
        <f t="shared" si="22"/>
        <v>4.7308560802645463E-2</v>
      </c>
      <c r="N92" s="96">
        <f t="shared" si="22"/>
        <v>0.41379969024376517</v>
      </c>
      <c r="O92" s="96">
        <f t="shared" si="22"/>
        <v>7.700856404059124E-2</v>
      </c>
      <c r="P92" s="96">
        <f t="shared" si="22"/>
        <v>4.2984273362593642E-4</v>
      </c>
    </row>
    <row r="93" spans="1:16" ht="20.75" x14ac:dyDescent="0.75">
      <c r="A93" s="76"/>
      <c r="B93" s="76"/>
      <c r="C93" s="76"/>
      <c r="D93" s="76"/>
      <c r="E93" s="76"/>
      <c r="F93" s="76"/>
      <c r="G93" s="76"/>
      <c r="H93" s="76"/>
      <c r="I93" s="76"/>
      <c r="J93" s="63">
        <f>AVERAGE(J85:J92)</f>
        <v>9.9053231502241657E-2</v>
      </c>
      <c r="K93" s="63">
        <f t="shared" ref="K93:P93" si="24">AVERAGE(K85:K92)</f>
        <v>0.28217031070643533</v>
      </c>
      <c r="L93" s="63">
        <f t="shared" si="24"/>
        <v>0.11252779233967337</v>
      </c>
      <c r="M93" s="63">
        <f t="shared" si="24"/>
        <v>8.8907025301602161E-2</v>
      </c>
      <c r="N93" s="63">
        <f t="shared" si="24"/>
        <v>0.3628824570077247</v>
      </c>
      <c r="O93" s="63">
        <f t="shared" si="24"/>
        <v>5.2240641055447894E-2</v>
      </c>
      <c r="P93" s="63">
        <f t="shared" si="24"/>
        <v>2.2185420868748259E-3</v>
      </c>
    </row>
    <row r="94" spans="1:16" ht="20.75" x14ac:dyDescent="0.75">
      <c r="A94" s="88" t="s">
        <v>87</v>
      </c>
      <c r="B94" s="76"/>
      <c r="C94" s="76"/>
      <c r="D94" s="76"/>
      <c r="E94" s="76"/>
      <c r="F94" s="76"/>
      <c r="G94" s="76"/>
      <c r="H94" s="76"/>
      <c r="I94" s="76"/>
      <c r="J94" s="76"/>
      <c r="K94" s="76"/>
      <c r="L94" s="76"/>
      <c r="M94" s="76"/>
      <c r="N94" s="76"/>
      <c r="O94" s="76"/>
      <c r="P94" s="76"/>
    </row>
    <row r="95" spans="1:16" ht="20.75" x14ac:dyDescent="0.75">
      <c r="A95" s="89" t="s">
        <v>31</v>
      </c>
      <c r="B95" s="89" t="s">
        <v>76</v>
      </c>
      <c r="C95" s="89" t="s">
        <v>77</v>
      </c>
      <c r="D95" s="89" t="s">
        <v>78</v>
      </c>
      <c r="E95" s="89" t="s">
        <v>68</v>
      </c>
      <c r="F95" s="76"/>
      <c r="G95" s="95" t="s">
        <v>76</v>
      </c>
      <c r="H95" s="95" t="s">
        <v>77</v>
      </c>
      <c r="I95" s="95" t="s">
        <v>78</v>
      </c>
      <c r="J95" s="95" t="s">
        <v>68</v>
      </c>
      <c r="K95" s="76"/>
      <c r="L95" s="76"/>
      <c r="M95" s="76"/>
      <c r="N95" s="76"/>
      <c r="O95" s="76"/>
      <c r="P95" s="76"/>
    </row>
    <row r="96" spans="1:16" ht="20.75" x14ac:dyDescent="0.75">
      <c r="A96" s="76">
        <v>2012</v>
      </c>
      <c r="B96" s="90">
        <v>6312135</v>
      </c>
      <c r="C96" s="90">
        <v>2370493</v>
      </c>
      <c r="D96" s="90">
        <v>431780</v>
      </c>
      <c r="E96" s="90">
        <v>121718</v>
      </c>
      <c r="F96" s="76"/>
      <c r="G96" s="96">
        <f>B96/SUM($B96:$E96)</f>
        <v>0.68341802612913682</v>
      </c>
      <c r="H96" s="96">
        <f t="shared" ref="H96:J103" si="25">C96/SUM($B96:$E96)</f>
        <v>0.25665446746828702</v>
      </c>
      <c r="I96" s="96">
        <f t="shared" si="25"/>
        <v>4.6749037421100578E-2</v>
      </c>
      <c r="J96" s="96">
        <f t="shared" si="25"/>
        <v>1.3178468981475566E-2</v>
      </c>
      <c r="K96" s="76"/>
      <c r="L96" s="76"/>
      <c r="M96" s="76"/>
      <c r="N96" s="76"/>
      <c r="O96" s="76"/>
      <c r="P96" s="76"/>
    </row>
    <row r="97" spans="1:16" ht="20.75" x14ac:dyDescent="0.75">
      <c r="A97" s="76">
        <v>2013</v>
      </c>
      <c r="B97" s="90">
        <v>5323181</v>
      </c>
      <c r="C97" s="90">
        <v>1680301</v>
      </c>
      <c r="D97" s="90">
        <v>394275</v>
      </c>
      <c r="E97" s="90">
        <v>104432</v>
      </c>
      <c r="F97" s="76"/>
      <c r="G97" s="96">
        <f t="shared" ref="G97:G103" si="26">B97/SUM($B97:$E97)</f>
        <v>0.70955037256459419</v>
      </c>
      <c r="H97" s="96">
        <f t="shared" si="25"/>
        <v>0.22397476256596574</v>
      </c>
      <c r="I97" s="96">
        <f t="shared" si="25"/>
        <v>5.2554661046262628E-2</v>
      </c>
      <c r="J97" s="96">
        <f t="shared" si="25"/>
        <v>1.3920203823177475E-2</v>
      </c>
      <c r="K97" s="76"/>
      <c r="L97" s="76"/>
      <c r="M97" s="76"/>
      <c r="N97" s="76"/>
      <c r="O97" s="76"/>
      <c r="P97" s="76"/>
    </row>
    <row r="98" spans="1:16" ht="20.75" x14ac:dyDescent="0.75">
      <c r="A98" s="76">
        <v>2014</v>
      </c>
      <c r="B98" s="90">
        <v>4418806</v>
      </c>
      <c r="C98" s="90">
        <v>1402763</v>
      </c>
      <c r="D98" s="90">
        <v>474547</v>
      </c>
      <c r="E98" s="90">
        <v>63150</v>
      </c>
      <c r="F98" s="76"/>
      <c r="G98" s="96">
        <f t="shared" si="26"/>
        <v>0.69486101068896944</v>
      </c>
      <c r="H98" s="96">
        <f t="shared" si="25"/>
        <v>0.22058567765525142</v>
      </c>
      <c r="I98" s="96">
        <f t="shared" si="25"/>
        <v>7.4622920318162506E-2</v>
      </c>
      <c r="J98" s="96">
        <f t="shared" si="25"/>
        <v>9.9303913376166363E-3</v>
      </c>
      <c r="K98" s="76"/>
      <c r="L98" s="76"/>
      <c r="M98" s="76"/>
      <c r="N98" s="76"/>
      <c r="O98" s="76"/>
      <c r="P98" s="76"/>
    </row>
    <row r="99" spans="1:16" ht="20.75" x14ac:dyDescent="0.75">
      <c r="A99" s="76">
        <v>2015</v>
      </c>
      <c r="B99" s="90">
        <v>4112555</v>
      </c>
      <c r="C99" s="90">
        <v>1198631</v>
      </c>
      <c r="D99" s="90">
        <v>524607</v>
      </c>
      <c r="E99" s="90">
        <v>66148</v>
      </c>
      <c r="F99" s="76"/>
      <c r="G99" s="96">
        <f t="shared" si="26"/>
        <v>0.69681398034985442</v>
      </c>
      <c r="H99" s="96">
        <f t="shared" si="25"/>
        <v>0.20309098311894341</v>
      </c>
      <c r="I99" s="96">
        <f t="shared" si="25"/>
        <v>8.8887198296289299E-2</v>
      </c>
      <c r="J99" s="96">
        <f t="shared" si="25"/>
        <v>1.1207838234912887E-2</v>
      </c>
      <c r="K99" s="76"/>
      <c r="L99" s="76"/>
      <c r="M99" s="76"/>
      <c r="N99" s="76"/>
      <c r="O99" s="76"/>
      <c r="P99" s="76"/>
    </row>
    <row r="100" spans="1:16" ht="20.75" x14ac:dyDescent="0.75">
      <c r="A100" s="76">
        <v>2016</v>
      </c>
      <c r="B100" s="90">
        <v>4318874</v>
      </c>
      <c r="C100" s="90">
        <v>1140748</v>
      </c>
      <c r="D100" s="90">
        <v>640665</v>
      </c>
      <c r="E100" s="90">
        <v>136635</v>
      </c>
      <c r="F100" s="76"/>
      <c r="G100" s="96">
        <f t="shared" si="26"/>
        <v>0.69246881715051112</v>
      </c>
      <c r="H100" s="96">
        <f t="shared" si="25"/>
        <v>0.1829023996131425</v>
      </c>
      <c r="I100" s="96">
        <f t="shared" si="25"/>
        <v>0.10272134235444984</v>
      </c>
      <c r="J100" s="96">
        <f t="shared" si="25"/>
        <v>2.1907440881896553E-2</v>
      </c>
      <c r="K100" s="76"/>
      <c r="L100" s="76"/>
      <c r="M100" s="76"/>
      <c r="N100" s="76"/>
      <c r="O100" s="76"/>
      <c r="P100" s="76"/>
    </row>
    <row r="101" spans="1:16" ht="20.75" x14ac:dyDescent="0.75">
      <c r="A101" s="76">
        <v>2017</v>
      </c>
      <c r="B101" s="90">
        <v>5358866</v>
      </c>
      <c r="C101" s="90">
        <v>1672772</v>
      </c>
      <c r="D101" s="90">
        <v>586587</v>
      </c>
      <c r="E101" s="90">
        <v>515115</v>
      </c>
      <c r="F101" s="76"/>
      <c r="G101" s="96">
        <f t="shared" si="26"/>
        <v>0.65887642715046957</v>
      </c>
      <c r="H101" s="96">
        <f t="shared" si="25"/>
        <v>0.20566851994383611</v>
      </c>
      <c r="I101" s="96">
        <f t="shared" si="25"/>
        <v>7.2121293343202178E-2</v>
      </c>
      <c r="J101" s="96">
        <f t="shared" si="25"/>
        <v>6.3333759562492167E-2</v>
      </c>
      <c r="K101" s="76"/>
      <c r="L101" s="76"/>
      <c r="M101" s="76"/>
      <c r="N101" s="76"/>
      <c r="O101" s="76"/>
      <c r="P101" s="76"/>
    </row>
    <row r="102" spans="1:16" ht="20.75" x14ac:dyDescent="0.75">
      <c r="A102" s="76">
        <v>2018</v>
      </c>
      <c r="B102" s="90">
        <v>3376894</v>
      </c>
      <c r="C102" s="90">
        <v>1109918</v>
      </c>
      <c r="D102" s="90">
        <v>530995</v>
      </c>
      <c r="E102" s="90">
        <v>44850</v>
      </c>
      <c r="F102" s="76"/>
      <c r="G102" s="96">
        <f t="shared" si="26"/>
        <v>0.66702010426540848</v>
      </c>
      <c r="H102" s="96">
        <f t="shared" si="25"/>
        <v>0.21923626269763091</v>
      </c>
      <c r="I102" s="96">
        <f t="shared" si="25"/>
        <v>0.10488464851559172</v>
      </c>
      <c r="J102" s="96">
        <f t="shared" si="25"/>
        <v>8.8589845213689171E-3</v>
      </c>
      <c r="K102" s="76"/>
      <c r="L102" s="76"/>
      <c r="M102" s="76"/>
      <c r="N102" s="76"/>
      <c r="O102" s="76"/>
      <c r="P102" s="76"/>
    </row>
    <row r="103" spans="1:16" ht="20.75" x14ac:dyDescent="0.75">
      <c r="A103" s="92">
        <v>2019</v>
      </c>
      <c r="B103" s="93">
        <v>2956953</v>
      </c>
      <c r="C103" s="93">
        <v>891371</v>
      </c>
      <c r="D103" s="93">
        <v>729896</v>
      </c>
      <c r="E103" s="93">
        <v>23463</v>
      </c>
      <c r="F103" s="76"/>
      <c r="G103" s="96">
        <f t="shared" si="26"/>
        <v>0.64258076881871262</v>
      </c>
      <c r="H103" s="96">
        <f t="shared" si="25"/>
        <v>0.19370543342511859</v>
      </c>
      <c r="I103" s="96">
        <f t="shared" si="25"/>
        <v>0.15861501107312259</v>
      </c>
      <c r="J103" s="96">
        <f t="shared" si="25"/>
        <v>5.0987866830461814E-3</v>
      </c>
      <c r="K103" s="76"/>
      <c r="L103" s="76"/>
      <c r="M103" s="76"/>
      <c r="N103" s="76"/>
      <c r="O103" s="76"/>
      <c r="P103" s="76"/>
    </row>
    <row r="104" spans="1:16" ht="20.75" x14ac:dyDescent="0.75">
      <c r="A104" s="76"/>
      <c r="B104" s="76"/>
      <c r="C104" s="76"/>
      <c r="D104" s="76"/>
      <c r="E104" s="76"/>
      <c r="F104" s="76"/>
      <c r="G104" s="63">
        <f>AVERAGE(G96:G103)</f>
        <v>0.68069868838970704</v>
      </c>
      <c r="H104" s="63">
        <f t="shared" ref="H104:J104" si="27">AVERAGE(H96:H103)</f>
        <v>0.21322731331102196</v>
      </c>
      <c r="I104" s="63">
        <f t="shared" si="27"/>
        <v>8.7644514046022665E-2</v>
      </c>
      <c r="J104" s="63">
        <f t="shared" si="27"/>
        <v>1.8429484253248297E-2</v>
      </c>
      <c r="K104" s="76"/>
      <c r="L104" s="76"/>
      <c r="M104" s="76"/>
      <c r="N104" s="76"/>
      <c r="O104" s="76"/>
      <c r="P104" s="76"/>
    </row>
    <row r="105" spans="1:16" ht="20.75" x14ac:dyDescent="0.75">
      <c r="A105" s="88" t="s">
        <v>88</v>
      </c>
      <c r="B105" s="76"/>
      <c r="C105" s="76"/>
      <c r="D105" s="76"/>
      <c r="E105" s="76"/>
      <c r="F105" s="76"/>
      <c r="G105" s="76"/>
      <c r="H105" s="76"/>
      <c r="I105" s="76"/>
      <c r="J105" s="76"/>
      <c r="K105" s="76"/>
      <c r="L105" s="76"/>
      <c r="M105" s="76"/>
      <c r="N105" s="76"/>
      <c r="O105" s="76"/>
      <c r="P105" s="76"/>
    </row>
    <row r="106" spans="1:16" ht="20.75" x14ac:dyDescent="0.75">
      <c r="A106" s="89" t="s">
        <v>31</v>
      </c>
      <c r="B106" s="89" t="s">
        <v>81</v>
      </c>
      <c r="C106" s="89" t="s">
        <v>82</v>
      </c>
      <c r="D106" s="89" t="s">
        <v>8</v>
      </c>
      <c r="E106" s="76"/>
      <c r="F106" s="95" t="s">
        <v>81</v>
      </c>
      <c r="G106" s="76" t="s">
        <v>82</v>
      </c>
      <c r="H106" s="76" t="s">
        <v>8</v>
      </c>
      <c r="I106" s="76"/>
      <c r="J106" s="76"/>
      <c r="K106" s="76"/>
      <c r="L106" s="76"/>
      <c r="M106" s="76"/>
      <c r="N106" s="76"/>
      <c r="O106" s="76"/>
      <c r="P106" s="76"/>
    </row>
    <row r="107" spans="1:16" ht="20.75" x14ac:dyDescent="0.75">
      <c r="A107" s="76">
        <v>2012</v>
      </c>
      <c r="B107" s="90">
        <v>501273</v>
      </c>
      <c r="C107" s="90">
        <v>7517039</v>
      </c>
      <c r="D107" s="90">
        <v>16490</v>
      </c>
      <c r="E107" s="76"/>
      <c r="F107" s="97">
        <f t="shared" ref="F107:F114" si="28">B107/SUM(B107:D107)</f>
        <v>6.2387722808850798E-2</v>
      </c>
      <c r="G107" s="97">
        <f>C107/SUM(B107:D107)</f>
        <v>0.93555995530443692</v>
      </c>
      <c r="H107" s="97">
        <f>D107/SUM(B107:D107)</f>
        <v>2.0523218867123296E-3</v>
      </c>
      <c r="I107" s="76"/>
      <c r="J107" s="76"/>
      <c r="K107" s="76"/>
      <c r="L107" s="76"/>
      <c r="M107" s="76"/>
      <c r="N107" s="76"/>
      <c r="O107" s="76"/>
      <c r="P107" s="76"/>
    </row>
    <row r="108" spans="1:16" ht="20.75" x14ac:dyDescent="0.75">
      <c r="A108" s="76">
        <v>2013</v>
      </c>
      <c r="B108" s="90">
        <v>566108</v>
      </c>
      <c r="C108" s="90">
        <v>6010500</v>
      </c>
      <c r="D108" s="90">
        <v>10961</v>
      </c>
      <c r="E108" s="76"/>
      <c r="F108" s="97">
        <f t="shared" si="28"/>
        <v>8.5935798167730768E-2</v>
      </c>
      <c r="G108" s="97">
        <f t="shared" ref="G108:G114" si="29">C108/SUM(B108:D108)</f>
        <v>0.91240031034210045</v>
      </c>
      <c r="H108" s="97">
        <f t="shared" ref="H108:H114" si="30">D108/SUM(B108:D108)</f>
        <v>1.6638914901688315E-3</v>
      </c>
      <c r="I108" s="76"/>
      <c r="J108" s="76"/>
      <c r="K108" s="76"/>
      <c r="L108" s="76"/>
      <c r="M108" s="76"/>
      <c r="N108" s="76"/>
      <c r="O108" s="76"/>
      <c r="P108" s="76"/>
    </row>
    <row r="109" spans="1:16" ht="20.75" x14ac:dyDescent="0.75">
      <c r="A109" s="76">
        <v>2014</v>
      </c>
      <c r="B109" s="90">
        <v>374006</v>
      </c>
      <c r="C109" s="90">
        <v>5032636</v>
      </c>
      <c r="D109" s="90">
        <v>6301</v>
      </c>
      <c r="E109" s="76"/>
      <c r="F109" s="97">
        <f t="shared" si="28"/>
        <v>6.9094760465794672E-2</v>
      </c>
      <c r="G109" s="97">
        <f t="shared" si="29"/>
        <v>0.92974117776595833</v>
      </c>
      <c r="H109" s="97">
        <f t="shared" si="30"/>
        <v>1.1640617682469592E-3</v>
      </c>
      <c r="I109" s="76"/>
      <c r="J109" s="76"/>
      <c r="K109" s="76"/>
      <c r="L109" s="76"/>
      <c r="M109" s="76"/>
      <c r="N109" s="76"/>
      <c r="O109" s="76"/>
      <c r="P109" s="76"/>
    </row>
    <row r="110" spans="1:16" ht="20.75" x14ac:dyDescent="0.75">
      <c r="A110" s="76">
        <v>2015</v>
      </c>
      <c r="B110" s="90">
        <v>490959</v>
      </c>
      <c r="C110" s="90">
        <v>4890019</v>
      </c>
      <c r="D110" s="90">
        <v>3248</v>
      </c>
      <c r="E110" s="76"/>
      <c r="F110" s="97">
        <f t="shared" si="28"/>
        <v>9.1184693956011503E-2</v>
      </c>
      <c r="G110" s="97">
        <f t="shared" si="29"/>
        <v>0.90821206242085672</v>
      </c>
      <c r="H110" s="97">
        <f t="shared" si="30"/>
        <v>6.0324362313171848E-4</v>
      </c>
      <c r="I110" s="76"/>
      <c r="J110" s="76"/>
      <c r="K110" s="76"/>
      <c r="L110" s="76"/>
      <c r="M110" s="76"/>
      <c r="N110" s="76"/>
      <c r="O110" s="76"/>
      <c r="P110" s="76"/>
    </row>
    <row r="111" spans="1:16" ht="20.75" x14ac:dyDescent="0.75">
      <c r="A111" s="76">
        <v>2016</v>
      </c>
      <c r="B111" s="90">
        <v>496717</v>
      </c>
      <c r="C111" s="90">
        <v>5296074</v>
      </c>
      <c r="D111" s="90">
        <v>14992</v>
      </c>
      <c r="E111" s="76"/>
      <c r="F111" s="97">
        <f t="shared" si="28"/>
        <v>8.5526094897140609E-2</v>
      </c>
      <c r="G111" s="97">
        <f t="shared" si="29"/>
        <v>0.91189254143965093</v>
      </c>
      <c r="H111" s="97">
        <f t="shared" si="30"/>
        <v>2.5813636632084909E-3</v>
      </c>
      <c r="I111" s="76"/>
      <c r="J111" s="76"/>
      <c r="K111" s="76"/>
      <c r="L111" s="76"/>
      <c r="M111" s="76"/>
      <c r="N111" s="76"/>
      <c r="O111" s="76"/>
      <c r="P111" s="76"/>
    </row>
    <row r="112" spans="1:16" ht="20.75" x14ac:dyDescent="0.75">
      <c r="A112" s="76">
        <v>2017</v>
      </c>
      <c r="B112" s="90">
        <v>896796</v>
      </c>
      <c r="C112" s="90">
        <v>6368347</v>
      </c>
      <c r="D112" s="90">
        <v>3009</v>
      </c>
      <c r="E112" s="76"/>
      <c r="F112" s="97">
        <f t="shared" si="28"/>
        <v>0.1233870728075032</v>
      </c>
      <c r="G112" s="97">
        <f t="shared" si="29"/>
        <v>0.87619892924638887</v>
      </c>
      <c r="H112" s="97">
        <f t="shared" si="30"/>
        <v>4.139979461078965E-4</v>
      </c>
      <c r="I112" s="76"/>
      <c r="J112" s="76"/>
      <c r="K112" s="76"/>
      <c r="L112" s="76"/>
      <c r="M112" s="76"/>
      <c r="N112" s="76"/>
      <c r="O112" s="76"/>
      <c r="P112" s="76"/>
    </row>
    <row r="113" spans="1:16" ht="20.75" x14ac:dyDescent="0.75">
      <c r="A113" s="76">
        <v>2018</v>
      </c>
      <c r="B113" s="90">
        <v>636482</v>
      </c>
      <c r="C113" s="90">
        <v>4088928</v>
      </c>
      <c r="D113" s="90">
        <v>31760</v>
      </c>
      <c r="E113" s="76"/>
      <c r="F113" s="97">
        <f t="shared" si="28"/>
        <v>0.13379425162439013</v>
      </c>
      <c r="G113" s="97">
        <f t="shared" si="29"/>
        <v>0.85952951019198387</v>
      </c>
      <c r="H113" s="97">
        <f t="shared" si="30"/>
        <v>6.6762381836259791E-3</v>
      </c>
      <c r="I113" s="76"/>
      <c r="J113" s="76"/>
      <c r="K113" s="76"/>
      <c r="L113" s="76"/>
      <c r="M113" s="76"/>
      <c r="N113" s="76"/>
      <c r="O113" s="76"/>
      <c r="P113" s="76"/>
    </row>
    <row r="114" spans="1:16" ht="20.75" x14ac:dyDescent="0.75">
      <c r="A114" s="92">
        <v>2019</v>
      </c>
      <c r="B114" s="93">
        <v>432887</v>
      </c>
      <c r="C114" s="93">
        <v>3765079</v>
      </c>
      <c r="D114" s="93">
        <v>87582</v>
      </c>
      <c r="E114" s="76"/>
      <c r="F114" s="97">
        <f t="shared" si="28"/>
        <v>0.10101088588903916</v>
      </c>
      <c r="G114" s="97">
        <f t="shared" si="29"/>
        <v>0.87855252117115479</v>
      </c>
      <c r="H114" s="97">
        <f t="shared" si="30"/>
        <v>2.0436592939806063E-2</v>
      </c>
      <c r="I114" s="76"/>
      <c r="J114" s="76"/>
      <c r="K114" s="76"/>
      <c r="L114" s="76"/>
      <c r="M114" s="76"/>
      <c r="N114" s="76"/>
      <c r="O114" s="76"/>
      <c r="P114" s="76"/>
    </row>
    <row r="115" spans="1:16" ht="21.5" thickBot="1" x14ac:dyDescent="0.9">
      <c r="A115" s="76"/>
      <c r="B115" s="76"/>
      <c r="C115" s="76"/>
      <c r="D115" s="76"/>
      <c r="E115" s="76"/>
      <c r="F115" s="77">
        <f>AVERAGE(F107:F114)</f>
        <v>9.4040160077057608E-2</v>
      </c>
      <c r="G115" s="77">
        <f>AVERAGE(G107:G114)</f>
        <v>0.90151087598531643</v>
      </c>
      <c r="H115" s="77">
        <f>AVERAGE(H107:H114)</f>
        <v>4.4489639376260335E-3</v>
      </c>
      <c r="I115" s="76"/>
      <c r="J115" s="76"/>
      <c r="K115" s="76"/>
      <c r="L115" s="76"/>
      <c r="M115" s="76"/>
      <c r="N115" s="76"/>
      <c r="O115" s="76"/>
      <c r="P115" s="76"/>
    </row>
    <row r="116" spans="1:16" ht="15.5" thickBot="1" x14ac:dyDescent="0.9">
      <c r="A116" s="128" t="s">
        <v>90</v>
      </c>
      <c r="B116" s="129"/>
      <c r="C116" s="129"/>
      <c r="D116" s="129"/>
      <c r="E116" s="129"/>
      <c r="F116" s="129"/>
      <c r="G116" s="129"/>
      <c r="H116" s="129"/>
      <c r="I116" s="129"/>
      <c r="J116" s="129"/>
      <c r="K116" s="129"/>
      <c r="L116" s="129"/>
      <c r="M116" s="129"/>
      <c r="N116" s="129"/>
      <c r="O116" s="129"/>
      <c r="P116" s="130"/>
    </row>
    <row r="117" spans="1:16" ht="20.75" x14ac:dyDescent="0.75">
      <c r="A117" s="88" t="s">
        <v>85</v>
      </c>
      <c r="B117" s="76"/>
      <c r="C117" s="76"/>
      <c r="D117" s="76"/>
      <c r="E117" s="76"/>
      <c r="F117" s="76"/>
      <c r="G117" s="76"/>
      <c r="H117" s="76"/>
      <c r="I117" s="76"/>
      <c r="J117" s="76"/>
      <c r="K117" s="76"/>
      <c r="L117" s="76"/>
      <c r="M117" s="76"/>
      <c r="N117" s="76"/>
      <c r="O117" s="76"/>
      <c r="P117" s="76"/>
    </row>
    <row r="118" spans="1:16" ht="20.75" x14ac:dyDescent="0.75">
      <c r="A118" s="89" t="s">
        <v>31</v>
      </c>
      <c r="B118" s="89" t="s">
        <v>56</v>
      </c>
      <c r="C118" s="89" t="s">
        <v>57</v>
      </c>
      <c r="D118" s="89" t="s">
        <v>58</v>
      </c>
      <c r="E118" s="89" t="s">
        <v>59</v>
      </c>
      <c r="F118" s="89" t="s">
        <v>60</v>
      </c>
      <c r="G118" s="89" t="s">
        <v>61</v>
      </c>
      <c r="H118" s="89" t="s">
        <v>62</v>
      </c>
      <c r="I118" s="76"/>
      <c r="J118" s="66" t="s">
        <v>56</v>
      </c>
      <c r="K118" s="66" t="s">
        <v>57</v>
      </c>
      <c r="L118" s="66" t="s">
        <v>58</v>
      </c>
      <c r="M118" s="66" t="s">
        <v>59</v>
      </c>
      <c r="N118" s="66" t="s">
        <v>60</v>
      </c>
      <c r="O118" s="66" t="s">
        <v>61</v>
      </c>
      <c r="P118" s="66" t="s">
        <v>62</v>
      </c>
    </row>
    <row r="119" spans="1:16" ht="20.75" x14ac:dyDescent="0.75">
      <c r="A119" s="76">
        <v>2012</v>
      </c>
      <c r="B119" s="90">
        <v>48638</v>
      </c>
      <c r="C119" s="90">
        <v>1355968</v>
      </c>
      <c r="D119" s="90">
        <v>1196753</v>
      </c>
      <c r="E119" s="90">
        <v>1329488</v>
      </c>
      <c r="F119" s="90">
        <v>1286414</v>
      </c>
      <c r="G119" s="90">
        <v>902881</v>
      </c>
      <c r="H119" s="90">
        <v>828097</v>
      </c>
      <c r="I119" s="76"/>
      <c r="J119" s="98">
        <f>B119/SUM($B119:$H119)</f>
        <v>7.0000470622844152E-3</v>
      </c>
      <c r="K119" s="98">
        <f t="shared" ref="K119:P126" si="31">C119/SUM($B119:$H119)</f>
        <v>0.19515275741090657</v>
      </c>
      <c r="L119" s="98">
        <f t="shared" si="31"/>
        <v>0.17223831822710761</v>
      </c>
      <c r="M119" s="98">
        <f t="shared" si="31"/>
        <v>0.1913417198228213</v>
      </c>
      <c r="N119" s="98">
        <f t="shared" si="31"/>
        <v>0.18514245120238379</v>
      </c>
      <c r="O119" s="98">
        <f t="shared" si="31"/>
        <v>0.12994386059546886</v>
      </c>
      <c r="P119" s="98">
        <f t="shared" si="31"/>
        <v>0.11918084567902745</v>
      </c>
    </row>
    <row r="120" spans="1:16" ht="20.75" x14ac:dyDescent="0.75">
      <c r="A120" s="76">
        <v>2013</v>
      </c>
      <c r="B120" s="90">
        <v>30009</v>
      </c>
      <c r="C120" s="90">
        <v>998075</v>
      </c>
      <c r="D120" s="90">
        <v>956463</v>
      </c>
      <c r="E120" s="90">
        <v>1026461</v>
      </c>
      <c r="F120" s="90">
        <v>901249</v>
      </c>
      <c r="G120" s="90">
        <v>729957</v>
      </c>
      <c r="H120" s="90">
        <v>766669</v>
      </c>
      <c r="I120" s="76"/>
      <c r="J120" s="98">
        <f t="shared" ref="J120:J126" si="32">B120/SUM($B120:$H120)</f>
        <v>5.5480956049520757E-3</v>
      </c>
      <c r="K120" s="98">
        <f t="shared" si="31"/>
        <v>0.18452515981580669</v>
      </c>
      <c r="L120" s="98">
        <f t="shared" si="31"/>
        <v>0.17683188931984664</v>
      </c>
      <c r="M120" s="98">
        <f t="shared" si="31"/>
        <v>0.18977319346711696</v>
      </c>
      <c r="N120" s="98">
        <f t="shared" si="31"/>
        <v>0.16662386670223778</v>
      </c>
      <c r="O120" s="98">
        <f t="shared" si="31"/>
        <v>0.13495522088386827</v>
      </c>
      <c r="P120" s="98">
        <f t="shared" si="31"/>
        <v>0.14174257420617159</v>
      </c>
    </row>
    <row r="121" spans="1:16" ht="20.75" x14ac:dyDescent="0.75">
      <c r="A121" s="76">
        <v>2014</v>
      </c>
      <c r="B121" s="90">
        <v>23554</v>
      </c>
      <c r="C121" s="90">
        <v>847224</v>
      </c>
      <c r="D121" s="90">
        <v>504619</v>
      </c>
      <c r="E121" s="90">
        <v>827801</v>
      </c>
      <c r="F121" s="90">
        <v>484018</v>
      </c>
      <c r="G121" s="90">
        <v>713813</v>
      </c>
      <c r="H121" s="90">
        <v>847197</v>
      </c>
      <c r="I121" s="76"/>
      <c r="J121" s="98">
        <f t="shared" si="32"/>
        <v>5.5444319581867824E-3</v>
      </c>
      <c r="K121" s="98">
        <f t="shared" si="31"/>
        <v>0.19943006798602522</v>
      </c>
      <c r="L121" s="98">
        <f t="shared" si="31"/>
        <v>0.11878346396825404</v>
      </c>
      <c r="M121" s="98">
        <f t="shared" si="31"/>
        <v>0.19485804192149853</v>
      </c>
      <c r="N121" s="98">
        <f t="shared" si="31"/>
        <v>0.11393414568810604</v>
      </c>
      <c r="O121" s="98">
        <f t="shared" si="31"/>
        <v>0.16802613608598035</v>
      </c>
      <c r="P121" s="98">
        <f t="shared" si="31"/>
        <v>0.199423712391949</v>
      </c>
    </row>
    <row r="122" spans="1:16" ht="20.75" x14ac:dyDescent="0.75">
      <c r="A122" s="76">
        <v>2015</v>
      </c>
      <c r="B122" s="90">
        <v>24325</v>
      </c>
      <c r="C122" s="90">
        <v>826746</v>
      </c>
      <c r="D122" s="90">
        <v>510526</v>
      </c>
      <c r="E122" s="90">
        <v>798346</v>
      </c>
      <c r="F122" s="90">
        <v>616172</v>
      </c>
      <c r="G122" s="90">
        <v>634023</v>
      </c>
      <c r="H122" s="90">
        <v>892847</v>
      </c>
      <c r="I122" s="76"/>
      <c r="J122" s="98">
        <f t="shared" si="32"/>
        <v>5.6530524740383706E-3</v>
      </c>
      <c r="K122" s="98">
        <f t="shared" si="31"/>
        <v>0.19213313548617994</v>
      </c>
      <c r="L122" s="98">
        <f t="shared" si="31"/>
        <v>0.11864461530774567</v>
      </c>
      <c r="M122" s="98">
        <f t="shared" si="31"/>
        <v>0.18553306599953287</v>
      </c>
      <c r="N122" s="98">
        <f t="shared" si="31"/>
        <v>0.14319640900444691</v>
      </c>
      <c r="O122" s="98">
        <f t="shared" si="31"/>
        <v>0.14734492451170525</v>
      </c>
      <c r="P122" s="98">
        <f t="shared" si="31"/>
        <v>0.20749479721635097</v>
      </c>
    </row>
    <row r="123" spans="1:16" ht="20.75" x14ac:dyDescent="0.75">
      <c r="A123" s="76">
        <v>2016</v>
      </c>
      <c r="B123" s="90">
        <v>121400</v>
      </c>
      <c r="C123" s="90">
        <v>981176</v>
      </c>
      <c r="D123" s="90">
        <v>866909</v>
      </c>
      <c r="E123" s="90">
        <v>964810</v>
      </c>
      <c r="F123" s="90">
        <v>659442</v>
      </c>
      <c r="G123" s="90">
        <v>685334</v>
      </c>
      <c r="H123" s="90">
        <v>1004010</v>
      </c>
      <c r="I123" s="76"/>
      <c r="J123" s="98">
        <f t="shared" si="32"/>
        <v>2.2979015464650268E-2</v>
      </c>
      <c r="K123" s="98">
        <f t="shared" si="31"/>
        <v>0.18572041579525281</v>
      </c>
      <c r="L123" s="98">
        <f t="shared" si="31"/>
        <v>0.16409155945176687</v>
      </c>
      <c r="M123" s="98">
        <f t="shared" si="31"/>
        <v>0.18262260222775309</v>
      </c>
      <c r="N123" s="98">
        <f t="shared" si="31"/>
        <v>0.12482148201021336</v>
      </c>
      <c r="O123" s="98">
        <f t="shared" si="31"/>
        <v>0.12972241008608423</v>
      </c>
      <c r="P123" s="98">
        <f t="shared" si="31"/>
        <v>0.19004251496427937</v>
      </c>
    </row>
    <row r="124" spans="1:16" ht="20.75" x14ac:dyDescent="0.75">
      <c r="A124" s="76">
        <v>2017</v>
      </c>
      <c r="B124" s="90">
        <v>133855</v>
      </c>
      <c r="C124" s="90">
        <v>2149001</v>
      </c>
      <c r="D124" s="90">
        <v>1159346</v>
      </c>
      <c r="E124" s="90">
        <v>1035238</v>
      </c>
      <c r="F124" s="90">
        <v>1123956</v>
      </c>
      <c r="G124" s="90">
        <v>800849</v>
      </c>
      <c r="H124" s="90">
        <v>817201</v>
      </c>
      <c r="I124" s="76"/>
      <c r="J124" s="98">
        <f t="shared" si="32"/>
        <v>1.8540896351326681E-2</v>
      </c>
      <c r="K124" s="98">
        <f t="shared" si="31"/>
        <v>0.29766840835155495</v>
      </c>
      <c r="L124" s="98">
        <f t="shared" si="31"/>
        <v>0.16058656024298817</v>
      </c>
      <c r="M124" s="98">
        <f t="shared" si="31"/>
        <v>0.14339576748686811</v>
      </c>
      <c r="N124" s="98">
        <f t="shared" si="31"/>
        <v>0.15568452205335423</v>
      </c>
      <c r="O124" s="98">
        <f t="shared" si="31"/>
        <v>0.11092942588669547</v>
      </c>
      <c r="P124" s="98">
        <f t="shared" si="31"/>
        <v>0.1131944196272124</v>
      </c>
    </row>
    <row r="125" spans="1:16" ht="20.75" x14ac:dyDescent="0.75">
      <c r="A125" s="76">
        <v>2018</v>
      </c>
      <c r="B125" s="90">
        <v>70317</v>
      </c>
      <c r="C125" s="90">
        <v>999161</v>
      </c>
      <c r="D125" s="90">
        <v>567170</v>
      </c>
      <c r="E125" s="90">
        <v>676944</v>
      </c>
      <c r="F125" s="90">
        <v>766537</v>
      </c>
      <c r="G125" s="90">
        <v>597016</v>
      </c>
      <c r="H125" s="90">
        <v>650096</v>
      </c>
      <c r="I125" s="76"/>
      <c r="J125" s="98">
        <f t="shared" si="32"/>
        <v>1.6249846033534993E-2</v>
      </c>
      <c r="K125" s="98">
        <f t="shared" si="31"/>
        <v>0.23090024336522971</v>
      </c>
      <c r="L125" s="98">
        <f t="shared" si="31"/>
        <v>0.1310696584729161</v>
      </c>
      <c r="M125" s="98">
        <f t="shared" si="31"/>
        <v>0.15643778564678973</v>
      </c>
      <c r="N125" s="98">
        <f t="shared" si="31"/>
        <v>0.17714220215606202</v>
      </c>
      <c r="O125" s="98">
        <f t="shared" si="31"/>
        <v>0.13796689391693229</v>
      </c>
      <c r="P125" s="98">
        <f t="shared" si="31"/>
        <v>0.15023337040853513</v>
      </c>
    </row>
    <row r="126" spans="1:16" ht="20.75" x14ac:dyDescent="0.75">
      <c r="A126" s="92">
        <v>2019</v>
      </c>
      <c r="B126" s="93">
        <v>75709</v>
      </c>
      <c r="C126" s="93">
        <v>660962</v>
      </c>
      <c r="D126" s="93">
        <v>578715</v>
      </c>
      <c r="E126" s="93">
        <v>619215</v>
      </c>
      <c r="F126" s="93">
        <v>624714</v>
      </c>
      <c r="G126" s="93">
        <v>510561</v>
      </c>
      <c r="H126" s="93">
        <v>876591</v>
      </c>
      <c r="I126" s="76"/>
      <c r="J126" s="98">
        <f t="shared" si="32"/>
        <v>1.9183994190246616E-2</v>
      </c>
      <c r="K126" s="98">
        <f t="shared" si="31"/>
        <v>0.16748195284541845</v>
      </c>
      <c r="L126" s="98">
        <f t="shared" si="31"/>
        <v>0.14664128700430029</v>
      </c>
      <c r="M126" s="98">
        <f t="shared" si="31"/>
        <v>0.15690363051306397</v>
      </c>
      <c r="N126" s="98">
        <f t="shared" si="31"/>
        <v>0.1582970287094761</v>
      </c>
      <c r="O126" s="98">
        <f t="shared" si="31"/>
        <v>0.12937166331303415</v>
      </c>
      <c r="P126" s="98">
        <f t="shared" si="31"/>
        <v>0.22212044342446041</v>
      </c>
    </row>
    <row r="127" spans="1:16" ht="20.75" x14ac:dyDescent="0.75">
      <c r="A127" s="76"/>
      <c r="B127" s="76"/>
      <c r="C127" s="76"/>
      <c r="D127" s="76"/>
      <c r="E127" s="76"/>
      <c r="F127" s="76"/>
      <c r="G127" s="76"/>
      <c r="H127" s="76"/>
      <c r="I127" s="76"/>
      <c r="J127" s="63">
        <f>AVERAGE(J119:J126)</f>
        <v>1.2587422392402525E-2</v>
      </c>
      <c r="K127" s="63">
        <f t="shared" ref="K127:P127" si="33">AVERAGE(K119:K126)</f>
        <v>0.20662651763204676</v>
      </c>
      <c r="L127" s="63">
        <f t="shared" si="33"/>
        <v>0.14861091899936568</v>
      </c>
      <c r="M127" s="63">
        <f t="shared" si="33"/>
        <v>0.17510822588568056</v>
      </c>
      <c r="N127" s="63">
        <f t="shared" si="33"/>
        <v>0.15310526344078504</v>
      </c>
      <c r="O127" s="63">
        <f t="shared" si="33"/>
        <v>0.13603256690997112</v>
      </c>
      <c r="P127" s="63">
        <f t="shared" si="33"/>
        <v>0.1679290847397483</v>
      </c>
    </row>
    <row r="128" spans="1:16" ht="20.75" x14ac:dyDescent="0.75">
      <c r="A128" s="88" t="s">
        <v>24</v>
      </c>
      <c r="B128" s="76"/>
      <c r="C128" s="76"/>
      <c r="D128" s="76"/>
      <c r="E128" s="76"/>
      <c r="F128" s="76"/>
      <c r="G128" s="76"/>
      <c r="H128" s="76"/>
      <c r="I128" s="76"/>
      <c r="J128" s="76"/>
      <c r="K128" s="76"/>
      <c r="L128" s="76"/>
      <c r="M128" s="76"/>
      <c r="N128" s="76"/>
      <c r="O128" s="76"/>
      <c r="P128" s="76"/>
    </row>
    <row r="129" spans="1:16" ht="83" x14ac:dyDescent="0.75">
      <c r="A129" s="89" t="s">
        <v>31</v>
      </c>
      <c r="B129" s="89" t="s">
        <v>65</v>
      </c>
      <c r="C129" s="89" t="s">
        <v>66</v>
      </c>
      <c r="D129" s="89" t="s">
        <v>67</v>
      </c>
      <c r="E129" s="89" t="s">
        <v>68</v>
      </c>
      <c r="F129" s="76"/>
      <c r="G129" s="66" t="s">
        <v>65</v>
      </c>
      <c r="H129" s="66" t="s">
        <v>66</v>
      </c>
      <c r="I129" s="66" t="s">
        <v>67</v>
      </c>
      <c r="J129" s="66" t="s">
        <v>68</v>
      </c>
      <c r="K129" s="76"/>
      <c r="L129" s="76"/>
      <c r="M129" s="76"/>
      <c r="N129" s="76"/>
      <c r="O129" s="76"/>
      <c r="P129" s="76"/>
    </row>
    <row r="130" spans="1:16" ht="20.75" x14ac:dyDescent="0.75">
      <c r="A130" s="76">
        <v>2012</v>
      </c>
      <c r="B130" s="90">
        <v>5106115</v>
      </c>
      <c r="C130" s="90">
        <v>1557622</v>
      </c>
      <c r="D130" s="90">
        <v>206639</v>
      </c>
      <c r="E130" s="90">
        <v>77863</v>
      </c>
      <c r="F130" s="76"/>
      <c r="G130" s="98">
        <f>B130/SUM($B130:$E130)</f>
        <v>0.73487901035068026</v>
      </c>
      <c r="H130" s="98">
        <f t="shared" ref="H130:J137" si="34">C130/SUM($B130:$E130)</f>
        <v>0.22417507515213567</v>
      </c>
      <c r="I130" s="98">
        <f t="shared" si="34"/>
        <v>2.9739765716176429E-2</v>
      </c>
      <c r="J130" s="98">
        <f t="shared" si="34"/>
        <v>1.1206148781007676E-2</v>
      </c>
      <c r="K130" s="76"/>
      <c r="L130" s="76"/>
      <c r="M130" s="76"/>
      <c r="N130" s="76"/>
      <c r="O130" s="76"/>
      <c r="P130" s="76"/>
    </row>
    <row r="131" spans="1:16" ht="20.75" x14ac:dyDescent="0.75">
      <c r="A131" s="76">
        <v>2013</v>
      </c>
      <c r="B131" s="90">
        <v>4126401</v>
      </c>
      <c r="C131" s="90">
        <v>1199482</v>
      </c>
      <c r="D131" s="90">
        <v>26749</v>
      </c>
      <c r="E131" s="90">
        <v>56251</v>
      </c>
      <c r="F131" s="76"/>
      <c r="G131" s="98">
        <f t="shared" ref="G131:G137" si="35">B131/SUM($B131:$E131)</f>
        <v>0.7628933737335416</v>
      </c>
      <c r="H131" s="98">
        <f t="shared" si="34"/>
        <v>0.22176149863104822</v>
      </c>
      <c r="I131" s="98">
        <f t="shared" si="34"/>
        <v>4.94538336288657E-3</v>
      </c>
      <c r="J131" s="98">
        <f t="shared" si="34"/>
        <v>1.0399744272523551E-2</v>
      </c>
      <c r="K131" s="76"/>
      <c r="L131" s="76"/>
      <c r="M131" s="76"/>
      <c r="N131" s="76"/>
      <c r="O131" s="76"/>
      <c r="P131" s="76"/>
    </row>
    <row r="132" spans="1:16" ht="20.75" x14ac:dyDescent="0.75">
      <c r="A132" s="76">
        <v>2014</v>
      </c>
      <c r="B132" s="90">
        <v>2897623</v>
      </c>
      <c r="C132" s="90">
        <v>1260097</v>
      </c>
      <c r="D132" s="90">
        <v>44925</v>
      </c>
      <c r="E132" s="90">
        <v>45581</v>
      </c>
      <c r="F132" s="76"/>
      <c r="G132" s="98">
        <f t="shared" si="35"/>
        <v>0.68207835458847998</v>
      </c>
      <c r="H132" s="98">
        <f t="shared" si="34"/>
        <v>0.29661722328331874</v>
      </c>
      <c r="I132" s="98">
        <f t="shared" si="34"/>
        <v>1.0575002365693351E-2</v>
      </c>
      <c r="J132" s="98">
        <f t="shared" si="34"/>
        <v>1.0729419762507927E-2</v>
      </c>
      <c r="K132" s="76"/>
      <c r="L132" s="76"/>
      <c r="M132" s="76"/>
      <c r="N132" s="76"/>
      <c r="O132" s="76"/>
      <c r="P132" s="76"/>
    </row>
    <row r="133" spans="1:16" ht="20.75" x14ac:dyDescent="0.75">
      <c r="A133" s="76">
        <v>2015</v>
      </c>
      <c r="B133" s="90">
        <v>3310887</v>
      </c>
      <c r="C133" s="90">
        <v>914752</v>
      </c>
      <c r="D133" s="90">
        <v>50346</v>
      </c>
      <c r="E133" s="90">
        <v>27000</v>
      </c>
      <c r="F133" s="76"/>
      <c r="G133" s="98">
        <f t="shared" si="35"/>
        <v>0.76943958670550794</v>
      </c>
      <c r="H133" s="98">
        <f t="shared" si="34"/>
        <v>0.21258544940314689</v>
      </c>
      <c r="I133" s="98">
        <f t="shared" si="34"/>
        <v>1.1700249942772285E-2</v>
      </c>
      <c r="J133" s="98">
        <f t="shared" si="34"/>
        <v>6.2747139485729089E-3</v>
      </c>
      <c r="K133" s="76"/>
      <c r="L133" s="76"/>
      <c r="M133" s="76"/>
      <c r="N133" s="76"/>
      <c r="O133" s="76"/>
      <c r="P133" s="76"/>
    </row>
    <row r="134" spans="1:16" ht="20.75" x14ac:dyDescent="0.75">
      <c r="A134" s="76">
        <v>2016</v>
      </c>
      <c r="B134" s="90">
        <v>4187947</v>
      </c>
      <c r="C134" s="90">
        <v>1005941</v>
      </c>
      <c r="D134" s="90">
        <v>24489</v>
      </c>
      <c r="E134" s="90">
        <v>64704</v>
      </c>
      <c r="F134" s="76"/>
      <c r="G134" s="98">
        <f t="shared" si="35"/>
        <v>0.79270921645910786</v>
      </c>
      <c r="H134" s="98">
        <f t="shared" si="34"/>
        <v>0.19040802137994856</v>
      </c>
      <c r="I134" s="98">
        <f t="shared" si="34"/>
        <v>4.6353633419589819E-3</v>
      </c>
      <c r="J134" s="98">
        <f t="shared" si="34"/>
        <v>1.2247398818984604E-2</v>
      </c>
      <c r="K134" s="76"/>
      <c r="L134" s="76"/>
      <c r="M134" s="76"/>
      <c r="N134" s="76"/>
      <c r="O134" s="76"/>
      <c r="P134" s="76"/>
    </row>
    <row r="135" spans="1:16" ht="20.75" x14ac:dyDescent="0.75">
      <c r="A135" s="76">
        <v>2017</v>
      </c>
      <c r="B135" s="90">
        <v>6175350</v>
      </c>
      <c r="C135" s="90">
        <v>918253</v>
      </c>
      <c r="D135" s="90">
        <v>63074</v>
      </c>
      <c r="E135" s="90">
        <v>62769</v>
      </c>
      <c r="F135" s="76"/>
      <c r="G135" s="98">
        <f t="shared" si="35"/>
        <v>0.85537726856049623</v>
      </c>
      <c r="H135" s="98">
        <f t="shared" si="34"/>
        <v>0.12719161553393432</v>
      </c>
      <c r="I135" s="98">
        <f t="shared" si="34"/>
        <v>8.7366814572752537E-3</v>
      </c>
      <c r="J135" s="98">
        <f t="shared" si="34"/>
        <v>8.6944344482942325E-3</v>
      </c>
      <c r="K135" s="76"/>
      <c r="L135" s="76"/>
      <c r="M135" s="76"/>
      <c r="N135" s="76"/>
      <c r="O135" s="76"/>
      <c r="P135" s="76"/>
    </row>
    <row r="136" spans="1:16" ht="20.75" x14ac:dyDescent="0.75">
      <c r="A136" s="76">
        <v>2018</v>
      </c>
      <c r="B136" s="90">
        <v>3584616</v>
      </c>
      <c r="C136" s="90">
        <v>638443</v>
      </c>
      <c r="D136" s="90">
        <v>90679</v>
      </c>
      <c r="E136" s="90">
        <v>13503</v>
      </c>
      <c r="F136" s="76"/>
      <c r="G136" s="98">
        <f t="shared" si="35"/>
        <v>0.82838372071257416</v>
      </c>
      <c r="H136" s="98">
        <f t="shared" si="34"/>
        <v>0.14754043049601351</v>
      </c>
      <c r="I136" s="98">
        <f t="shared" si="34"/>
        <v>2.0955384735909095E-2</v>
      </c>
      <c r="J136" s="98">
        <f t="shared" si="34"/>
        <v>3.1204640555032642E-3</v>
      </c>
      <c r="K136" s="76"/>
      <c r="L136" s="76"/>
      <c r="M136" s="76"/>
      <c r="N136" s="76"/>
      <c r="O136" s="76"/>
      <c r="P136" s="76"/>
    </row>
    <row r="137" spans="1:16" ht="20.75" x14ac:dyDescent="0.75">
      <c r="A137" s="92">
        <v>2019</v>
      </c>
      <c r="B137" s="93">
        <v>3172636</v>
      </c>
      <c r="C137" s="93">
        <v>750613</v>
      </c>
      <c r="D137" s="93">
        <v>14335</v>
      </c>
      <c r="E137" s="93">
        <v>8883</v>
      </c>
      <c r="F137" s="76"/>
      <c r="G137" s="98">
        <f t="shared" si="35"/>
        <v>0.80391803605604706</v>
      </c>
      <c r="H137" s="98">
        <f t="shared" si="34"/>
        <v>0.19019872711465724</v>
      </c>
      <c r="I137" s="98">
        <f t="shared" si="34"/>
        <v>3.6323628197068416E-3</v>
      </c>
      <c r="J137" s="98">
        <f t="shared" si="34"/>
        <v>2.2508740095888297E-3</v>
      </c>
      <c r="K137" s="76"/>
      <c r="L137" s="76"/>
      <c r="M137" s="76"/>
      <c r="N137" s="76"/>
      <c r="O137" s="76"/>
      <c r="P137" s="76"/>
    </row>
    <row r="138" spans="1:16" ht="20.75" x14ac:dyDescent="0.75">
      <c r="A138" s="76"/>
      <c r="B138" s="76"/>
      <c r="C138" s="76"/>
      <c r="D138" s="76"/>
      <c r="E138" s="76"/>
      <c r="F138" s="76"/>
      <c r="G138" s="63">
        <f>AVERAGE(G130:G137)</f>
        <v>0.77870982089580443</v>
      </c>
      <c r="H138" s="63">
        <f t="shared" ref="H138:J138" si="36">AVERAGE(H130:H137)</f>
        <v>0.2013097551242754</v>
      </c>
      <c r="I138" s="63">
        <f t="shared" si="36"/>
        <v>1.1865024217797351E-2</v>
      </c>
      <c r="J138" s="63">
        <f t="shared" si="36"/>
        <v>8.1153997621228741E-3</v>
      </c>
      <c r="K138" s="76"/>
      <c r="L138" s="76"/>
      <c r="M138" s="76"/>
      <c r="N138" s="76"/>
      <c r="O138" s="76"/>
      <c r="P138" s="76"/>
    </row>
    <row r="139" spans="1:16" ht="20.75" x14ac:dyDescent="0.75">
      <c r="A139" s="88" t="s">
        <v>86</v>
      </c>
      <c r="B139" s="76"/>
      <c r="C139" s="76"/>
      <c r="D139" s="76"/>
      <c r="E139" s="76"/>
      <c r="F139" s="76"/>
      <c r="G139" s="76"/>
      <c r="H139" s="76"/>
      <c r="I139" s="76"/>
      <c r="J139" s="76"/>
      <c r="K139" s="76"/>
      <c r="L139" s="76"/>
      <c r="M139" s="76"/>
      <c r="N139" s="76"/>
      <c r="O139" s="76"/>
      <c r="P139" s="76"/>
    </row>
    <row r="140" spans="1:16" ht="83" x14ac:dyDescent="0.75">
      <c r="A140" s="89" t="s">
        <v>31</v>
      </c>
      <c r="B140" s="89" t="s">
        <v>70</v>
      </c>
      <c r="C140" s="89" t="s">
        <v>71</v>
      </c>
      <c r="D140" s="89" t="s">
        <v>72</v>
      </c>
      <c r="E140" s="89" t="s">
        <v>73</v>
      </c>
      <c r="F140" s="89" t="s">
        <v>74</v>
      </c>
      <c r="G140" s="89" t="s">
        <v>75</v>
      </c>
      <c r="H140" s="89" t="s">
        <v>68</v>
      </c>
      <c r="I140" s="76"/>
      <c r="J140" s="66" t="s">
        <v>70</v>
      </c>
      <c r="K140" s="66" t="s">
        <v>71</v>
      </c>
      <c r="L140" s="66" t="s">
        <v>72</v>
      </c>
      <c r="M140" s="66" t="s">
        <v>73</v>
      </c>
      <c r="N140" s="66" t="s">
        <v>74</v>
      </c>
      <c r="O140" s="66" t="s">
        <v>75</v>
      </c>
      <c r="P140" s="66" t="s">
        <v>68</v>
      </c>
    </row>
    <row r="141" spans="1:16" ht="20.75" x14ac:dyDescent="0.75">
      <c r="A141" s="76">
        <v>2012</v>
      </c>
      <c r="B141" s="90">
        <v>930335</v>
      </c>
      <c r="C141" s="90">
        <v>2311587</v>
      </c>
      <c r="D141" s="90">
        <v>599417</v>
      </c>
      <c r="E141" s="90">
        <v>636164</v>
      </c>
      <c r="F141" s="90">
        <v>2046304</v>
      </c>
      <c r="G141" s="90">
        <v>386325</v>
      </c>
      <c r="H141" s="90">
        <v>38107</v>
      </c>
      <c r="I141" s="76"/>
      <c r="J141" s="98">
        <f>B141/SUM($B141:$H141)</f>
        <v>0.13389507758728506</v>
      </c>
      <c r="K141" s="98">
        <f t="shared" ref="K141:P148" si="37">C141/SUM($B141:$H141)</f>
        <v>0.33268674264083314</v>
      </c>
      <c r="L141" s="98">
        <f t="shared" si="37"/>
        <v>8.6268909287662676E-2</v>
      </c>
      <c r="M141" s="98">
        <f t="shared" si="37"/>
        <v>9.1557587469285384E-2</v>
      </c>
      <c r="N141" s="98">
        <f t="shared" si="37"/>
        <v>0.29450685274355126</v>
      </c>
      <c r="O141" s="98">
        <f t="shared" si="37"/>
        <v>5.560041904142906E-2</v>
      </c>
      <c r="P141" s="98">
        <f t="shared" si="37"/>
        <v>5.4844112299533739E-3</v>
      </c>
    </row>
    <row r="142" spans="1:16" ht="20.75" x14ac:dyDescent="0.75">
      <c r="A142" s="76">
        <v>2013</v>
      </c>
      <c r="B142" s="90">
        <v>479550</v>
      </c>
      <c r="C142" s="90">
        <v>1865463</v>
      </c>
      <c r="D142" s="90">
        <v>412370</v>
      </c>
      <c r="E142" s="90">
        <v>301067</v>
      </c>
      <c r="F142" s="90">
        <v>1989707</v>
      </c>
      <c r="G142" s="90">
        <v>331649</v>
      </c>
      <c r="H142" s="90">
        <v>29077</v>
      </c>
      <c r="I142" s="76"/>
      <c r="J142" s="98">
        <f t="shared" ref="J142:J148" si="38">B142/SUM($B142:$H142)</f>
        <v>8.8659710332059313E-2</v>
      </c>
      <c r="K142" s="98">
        <f t="shared" si="37"/>
        <v>0.34488876908596472</v>
      </c>
      <c r="L142" s="98">
        <f t="shared" si="37"/>
        <v>7.6239401000169529E-2</v>
      </c>
      <c r="M142" s="98">
        <f t="shared" si="37"/>
        <v>5.5661584841084563E-2</v>
      </c>
      <c r="N142" s="98">
        <f t="shared" si="37"/>
        <v>0.3678591309887827</v>
      </c>
      <c r="O142" s="98">
        <f t="shared" si="37"/>
        <v>6.1315617291037725E-2</v>
      </c>
      <c r="P142" s="98">
        <f t="shared" si="37"/>
        <v>5.3757864609014468E-3</v>
      </c>
    </row>
    <row r="143" spans="1:16" ht="20.75" x14ac:dyDescent="0.75">
      <c r="A143" s="76">
        <v>2014</v>
      </c>
      <c r="B143" s="90">
        <v>384511</v>
      </c>
      <c r="C143" s="90">
        <v>1518129</v>
      </c>
      <c r="D143" s="90">
        <v>283097</v>
      </c>
      <c r="E143" s="90">
        <v>247596</v>
      </c>
      <c r="F143" s="90">
        <v>1552210</v>
      </c>
      <c r="G143" s="90">
        <v>255858</v>
      </c>
      <c r="H143" s="90">
        <v>6825</v>
      </c>
      <c r="I143" s="76"/>
      <c r="J143" s="98">
        <f t="shared" si="38"/>
        <v>9.0510956808795007E-2</v>
      </c>
      <c r="K143" s="98">
        <f t="shared" si="37"/>
        <v>0.35735598812304242</v>
      </c>
      <c r="L143" s="98">
        <f t="shared" si="37"/>
        <v>6.6638874673805013E-2</v>
      </c>
      <c r="M143" s="98">
        <f t="shared" si="37"/>
        <v>5.8282210033082045E-2</v>
      </c>
      <c r="N143" s="98">
        <f t="shared" si="37"/>
        <v>0.3653783955938314</v>
      </c>
      <c r="O143" s="98">
        <f t="shared" si="37"/>
        <v>6.022702182040221E-2</v>
      </c>
      <c r="P143" s="98">
        <f t="shared" si="37"/>
        <v>1.6065529470418946E-3</v>
      </c>
    </row>
    <row r="144" spans="1:16" ht="20.75" x14ac:dyDescent="0.75">
      <c r="A144" s="76">
        <v>2015</v>
      </c>
      <c r="B144" s="90">
        <v>275066</v>
      </c>
      <c r="C144" s="90">
        <v>1173921</v>
      </c>
      <c r="D144" s="90">
        <v>470742</v>
      </c>
      <c r="E144" s="90">
        <v>277997</v>
      </c>
      <c r="F144" s="90">
        <v>1793794</v>
      </c>
      <c r="G144" s="90">
        <v>308451</v>
      </c>
      <c r="H144" s="90">
        <v>3014</v>
      </c>
      <c r="I144" s="76"/>
      <c r="J144" s="98">
        <f t="shared" si="38"/>
        <v>6.3924461739931701E-2</v>
      </c>
      <c r="K144" s="98">
        <f t="shared" si="37"/>
        <v>0.27281549900824659</v>
      </c>
      <c r="L144" s="98">
        <f t="shared" si="37"/>
        <v>0.10939894050292995</v>
      </c>
      <c r="M144" s="98">
        <f t="shared" si="37"/>
        <v>6.4605616798571228E-2</v>
      </c>
      <c r="N144" s="98">
        <f t="shared" si="37"/>
        <v>0.4168720086172738</v>
      </c>
      <c r="O144" s="98">
        <f t="shared" si="37"/>
        <v>7.1683029338935653E-2</v>
      </c>
      <c r="P144" s="98">
        <f t="shared" si="37"/>
        <v>7.0044399411106476E-4</v>
      </c>
    </row>
    <row r="145" spans="1:16" ht="20.75" x14ac:dyDescent="0.75">
      <c r="A145" s="76">
        <v>2016</v>
      </c>
      <c r="B145" s="90">
        <v>369165</v>
      </c>
      <c r="C145" s="90">
        <v>1429815</v>
      </c>
      <c r="D145" s="90">
        <v>526194</v>
      </c>
      <c r="E145" s="90">
        <v>422934</v>
      </c>
      <c r="F145" s="90">
        <v>2057105</v>
      </c>
      <c r="G145" s="90">
        <v>473316</v>
      </c>
      <c r="H145" s="90">
        <v>4552</v>
      </c>
      <c r="I145" s="76"/>
      <c r="J145" s="98">
        <f t="shared" si="38"/>
        <v>6.9876838912748068E-2</v>
      </c>
      <c r="K145" s="98">
        <f t="shared" si="37"/>
        <v>0.27064037064735519</v>
      </c>
      <c r="L145" s="98">
        <f t="shared" si="37"/>
        <v>9.9599835777645654E-2</v>
      </c>
      <c r="M145" s="98">
        <f t="shared" si="37"/>
        <v>8.0054422788520568E-2</v>
      </c>
      <c r="N145" s="98">
        <f t="shared" si="37"/>
        <v>0.38937600994571159</v>
      </c>
      <c r="O145" s="98">
        <f t="shared" si="37"/>
        <v>8.95909034898386E-2</v>
      </c>
      <c r="P145" s="98">
        <f t="shared" si="37"/>
        <v>8.6161843818029671E-4</v>
      </c>
    </row>
    <row r="146" spans="1:16" ht="20.75" x14ac:dyDescent="0.75">
      <c r="A146" s="76">
        <v>2017</v>
      </c>
      <c r="B146" s="90">
        <v>792786</v>
      </c>
      <c r="C146" s="90">
        <v>1341572</v>
      </c>
      <c r="D146" s="90">
        <v>1055434</v>
      </c>
      <c r="E146" s="90">
        <v>334649</v>
      </c>
      <c r="F146" s="90">
        <v>3500035</v>
      </c>
      <c r="G146" s="90">
        <v>193513</v>
      </c>
      <c r="H146" s="90">
        <v>1457</v>
      </c>
      <c r="I146" s="76"/>
      <c r="J146" s="98">
        <f t="shared" si="38"/>
        <v>0.10981258118697751</v>
      </c>
      <c r="K146" s="98">
        <f t="shared" si="37"/>
        <v>0.18582755518913779</v>
      </c>
      <c r="L146" s="98">
        <f t="shared" si="37"/>
        <v>0.14619321205532945</v>
      </c>
      <c r="M146" s="98">
        <f t="shared" si="37"/>
        <v>4.6353833798327464E-2</v>
      </c>
      <c r="N146" s="98">
        <f t="shared" si="37"/>
        <v>0.48480659042258922</v>
      </c>
      <c r="O146" s="98">
        <f t="shared" si="37"/>
        <v>2.6804411308014493E-2</v>
      </c>
      <c r="P146" s="98">
        <f t="shared" si="37"/>
        <v>2.0181603962409305E-4</v>
      </c>
    </row>
    <row r="147" spans="1:16" ht="20.75" x14ac:dyDescent="0.75">
      <c r="A147" s="76">
        <v>2018</v>
      </c>
      <c r="B147" s="90">
        <v>269212</v>
      </c>
      <c r="C147" s="90">
        <v>911409</v>
      </c>
      <c r="D147" s="90">
        <v>453222</v>
      </c>
      <c r="E147" s="90">
        <v>334251</v>
      </c>
      <c r="F147" s="90">
        <v>2152498</v>
      </c>
      <c r="G147" s="90">
        <v>187240</v>
      </c>
      <c r="H147" s="90">
        <v>19409</v>
      </c>
      <c r="I147" s="76"/>
      <c r="J147" s="98">
        <f t="shared" si="38"/>
        <v>6.2213313286687756E-2</v>
      </c>
      <c r="K147" s="98">
        <f t="shared" si="37"/>
        <v>0.21062127115175697</v>
      </c>
      <c r="L147" s="98">
        <f t="shared" si="37"/>
        <v>0.10473694439482339</v>
      </c>
      <c r="M147" s="98">
        <f t="shared" si="37"/>
        <v>7.72434444950027E-2</v>
      </c>
      <c r="N147" s="98">
        <f t="shared" si="37"/>
        <v>0.49742965552415502</v>
      </c>
      <c r="O147" s="98">
        <f t="shared" si="37"/>
        <v>4.3270065152368448E-2</v>
      </c>
      <c r="P147" s="98">
        <f t="shared" si="37"/>
        <v>4.485305995205721E-3</v>
      </c>
    </row>
    <row r="148" spans="1:16" ht="20.75" x14ac:dyDescent="0.75">
      <c r="A148" s="92">
        <v>2019</v>
      </c>
      <c r="B148" s="93">
        <v>159823</v>
      </c>
      <c r="C148" s="93">
        <v>930951</v>
      </c>
      <c r="D148" s="93">
        <v>681495</v>
      </c>
      <c r="E148" s="93">
        <v>134880</v>
      </c>
      <c r="F148" s="93">
        <v>1690256</v>
      </c>
      <c r="G148" s="93">
        <v>347084</v>
      </c>
      <c r="H148" s="93">
        <v>1978</v>
      </c>
      <c r="I148" s="76"/>
      <c r="J148" s="98">
        <f t="shared" si="38"/>
        <v>4.0497741397558878E-2</v>
      </c>
      <c r="K148" s="98">
        <f t="shared" si="37"/>
        <v>0.23589478893400098</v>
      </c>
      <c r="L148" s="98">
        <f t="shared" si="37"/>
        <v>0.17268483430876275</v>
      </c>
      <c r="M148" s="98">
        <f t="shared" si="37"/>
        <v>3.4177404752149199E-2</v>
      </c>
      <c r="N148" s="98">
        <f t="shared" si="37"/>
        <v>0.42829599233947729</v>
      </c>
      <c r="O148" s="98">
        <f t="shared" si="37"/>
        <v>8.7948030478906827E-2</v>
      </c>
      <c r="P148" s="98">
        <f t="shared" si="37"/>
        <v>5.0120778914406231E-4</v>
      </c>
    </row>
    <row r="149" spans="1:16" ht="20.75" x14ac:dyDescent="0.75">
      <c r="A149" s="76"/>
      <c r="B149" s="76"/>
      <c r="C149" s="76"/>
      <c r="D149" s="76"/>
      <c r="E149" s="76"/>
      <c r="F149" s="76"/>
      <c r="G149" s="76"/>
      <c r="H149" s="76"/>
      <c r="I149" s="76"/>
      <c r="J149" s="63">
        <f>AVERAGE(J141:J148)</f>
        <v>8.2423835156505421E-2</v>
      </c>
      <c r="K149" s="63">
        <f t="shared" ref="K149:P149" si="39">AVERAGE(K141:K148)</f>
        <v>0.2763413730975422</v>
      </c>
      <c r="L149" s="63">
        <f t="shared" si="39"/>
        <v>0.10772011900014106</v>
      </c>
      <c r="M149" s="63">
        <f t="shared" si="39"/>
        <v>6.3492013122002894E-2</v>
      </c>
      <c r="N149" s="63">
        <f t="shared" si="39"/>
        <v>0.40556557952192146</v>
      </c>
      <c r="O149" s="63">
        <f t="shared" si="39"/>
        <v>6.2054937240116619E-2</v>
      </c>
      <c r="P149" s="63">
        <f t="shared" si="39"/>
        <v>2.402142861770244E-3</v>
      </c>
    </row>
    <row r="150" spans="1:16" ht="20.75" x14ac:dyDescent="0.75">
      <c r="A150" s="88" t="s">
        <v>87</v>
      </c>
      <c r="B150" s="76"/>
      <c r="C150" s="76"/>
      <c r="D150" s="76"/>
      <c r="E150" s="76"/>
      <c r="F150" s="76"/>
      <c r="G150" s="76"/>
      <c r="H150" s="76"/>
      <c r="I150" s="76"/>
      <c r="J150" s="76"/>
      <c r="K150" s="76"/>
      <c r="L150" s="76"/>
      <c r="M150" s="76"/>
      <c r="N150" s="76"/>
      <c r="O150" s="76"/>
      <c r="P150" s="76"/>
    </row>
    <row r="151" spans="1:16" ht="20.75" x14ac:dyDescent="0.75">
      <c r="A151" s="89" t="s">
        <v>31</v>
      </c>
      <c r="B151" s="89" t="s">
        <v>76</v>
      </c>
      <c r="C151" s="89" t="s">
        <v>77</v>
      </c>
      <c r="D151" s="89" t="s">
        <v>78</v>
      </c>
      <c r="E151" s="89" t="s">
        <v>68</v>
      </c>
      <c r="F151" s="76"/>
      <c r="G151" s="66" t="s">
        <v>76</v>
      </c>
      <c r="H151" s="66" t="s">
        <v>77</v>
      </c>
      <c r="I151" s="66" t="s">
        <v>78</v>
      </c>
      <c r="J151" s="66" t="s">
        <v>68</v>
      </c>
      <c r="K151" s="76"/>
      <c r="L151" s="76"/>
      <c r="M151" s="76"/>
      <c r="N151" s="76"/>
      <c r="O151" s="76"/>
      <c r="P151" s="76"/>
    </row>
    <row r="152" spans="1:16" ht="20.75" x14ac:dyDescent="0.75">
      <c r="A152" s="76">
        <v>2012</v>
      </c>
      <c r="B152" s="90">
        <v>4553614</v>
      </c>
      <c r="C152" s="90">
        <v>1867294</v>
      </c>
      <c r="D152" s="90">
        <v>416925</v>
      </c>
      <c r="E152" s="90">
        <v>110406</v>
      </c>
      <c r="F152" s="76"/>
      <c r="G152" s="98">
        <f>B152/SUM($B152:$E152)</f>
        <v>0.65536231554498914</v>
      </c>
      <c r="H152" s="98">
        <f t="shared" ref="H152:J159" si="40">C152/SUM($B152:$E152)</f>
        <v>0.26874349025702771</v>
      </c>
      <c r="I152" s="98">
        <f t="shared" si="40"/>
        <v>6.0004412628868985E-2</v>
      </c>
      <c r="J152" s="98">
        <f t="shared" si="40"/>
        <v>1.5889781569114129E-2</v>
      </c>
      <c r="K152" s="76"/>
      <c r="L152" s="76"/>
      <c r="M152" s="76"/>
      <c r="N152" s="76"/>
      <c r="O152" s="76"/>
      <c r="P152" s="76"/>
    </row>
    <row r="153" spans="1:16" ht="20.75" x14ac:dyDescent="0.75">
      <c r="A153" s="76">
        <v>2013</v>
      </c>
      <c r="B153" s="90">
        <v>3607816</v>
      </c>
      <c r="C153" s="90">
        <v>1352428</v>
      </c>
      <c r="D153" s="90">
        <v>350576</v>
      </c>
      <c r="E153" s="90">
        <v>98063</v>
      </c>
      <c r="F153" s="76"/>
      <c r="G153" s="98">
        <f t="shared" ref="G153:G159" si="41">B153/SUM($B153:$E153)</f>
        <v>0.66701683138644341</v>
      </c>
      <c r="H153" s="98">
        <f t="shared" si="40"/>
        <v>0.25003831659882458</v>
      </c>
      <c r="I153" s="98">
        <f t="shared" si="40"/>
        <v>6.4814861035078775E-2</v>
      </c>
      <c r="J153" s="98">
        <f t="shared" si="40"/>
        <v>1.8129990979653284E-2</v>
      </c>
      <c r="K153" s="76"/>
      <c r="L153" s="76"/>
      <c r="M153" s="76"/>
      <c r="N153" s="76"/>
      <c r="O153" s="76"/>
      <c r="P153" s="76"/>
    </row>
    <row r="154" spans="1:16" ht="20.75" x14ac:dyDescent="0.75">
      <c r="A154" s="76">
        <v>2014</v>
      </c>
      <c r="B154" s="90">
        <v>2592442</v>
      </c>
      <c r="C154" s="90">
        <v>1145890</v>
      </c>
      <c r="D154" s="90">
        <v>466754</v>
      </c>
      <c r="E154" s="90">
        <v>43140</v>
      </c>
      <c r="F154" s="76"/>
      <c r="G154" s="98">
        <f t="shared" si="41"/>
        <v>0.61024107474508182</v>
      </c>
      <c r="H154" s="98">
        <f t="shared" si="40"/>
        <v>0.26973376651807129</v>
      </c>
      <c r="I154" s="98">
        <f t="shared" si="40"/>
        <v>0.10987033175730293</v>
      </c>
      <c r="J154" s="98">
        <f t="shared" si="40"/>
        <v>1.0154826979543933E-2</v>
      </c>
      <c r="K154" s="76"/>
      <c r="L154" s="76"/>
      <c r="M154" s="76"/>
      <c r="N154" s="76"/>
      <c r="O154" s="76"/>
      <c r="P154" s="76"/>
    </row>
    <row r="155" spans="1:16" ht="20.75" x14ac:dyDescent="0.75">
      <c r="A155" s="76">
        <v>2015</v>
      </c>
      <c r="B155" s="90">
        <v>2738761</v>
      </c>
      <c r="C155" s="90">
        <v>1057348</v>
      </c>
      <c r="D155" s="90">
        <v>462890</v>
      </c>
      <c r="E155" s="90">
        <v>43986</v>
      </c>
      <c r="F155" s="76"/>
      <c r="G155" s="98">
        <f t="shared" si="41"/>
        <v>0.6364793277224996</v>
      </c>
      <c r="H155" s="98">
        <f t="shared" si="40"/>
        <v>0.24572430533687661</v>
      </c>
      <c r="I155" s="98">
        <f t="shared" si="40"/>
        <v>0.10757416072795978</v>
      </c>
      <c r="J155" s="98">
        <f t="shared" si="40"/>
        <v>1.0222206212664E-2</v>
      </c>
      <c r="K155" s="76"/>
      <c r="L155" s="76"/>
      <c r="M155" s="76"/>
      <c r="N155" s="76"/>
      <c r="O155" s="76"/>
      <c r="P155" s="76"/>
    </row>
    <row r="156" spans="1:16" ht="20.75" x14ac:dyDescent="0.75">
      <c r="A156" s="76">
        <v>2016</v>
      </c>
      <c r="B156" s="90">
        <v>3592963</v>
      </c>
      <c r="C156" s="90">
        <v>1018354</v>
      </c>
      <c r="D156" s="90">
        <v>594581</v>
      </c>
      <c r="E156" s="90">
        <v>77183</v>
      </c>
      <c r="F156" s="76"/>
      <c r="G156" s="98">
        <f t="shared" si="41"/>
        <v>0.68008856952978769</v>
      </c>
      <c r="H156" s="98">
        <f t="shared" si="40"/>
        <v>0.19275759731868583</v>
      </c>
      <c r="I156" s="98">
        <f t="shared" si="40"/>
        <v>0.11254436568358502</v>
      </c>
      <c r="J156" s="98">
        <f t="shared" si="40"/>
        <v>1.4609467467941529E-2</v>
      </c>
      <c r="K156" s="76"/>
      <c r="L156" s="76"/>
      <c r="M156" s="76"/>
      <c r="N156" s="76"/>
      <c r="O156" s="76"/>
      <c r="P156" s="76"/>
    </row>
    <row r="157" spans="1:16" ht="20.75" x14ac:dyDescent="0.75">
      <c r="A157" s="76">
        <v>2017</v>
      </c>
      <c r="B157" s="90">
        <v>4572969</v>
      </c>
      <c r="C157" s="90">
        <v>1567013</v>
      </c>
      <c r="D157" s="90">
        <v>572067</v>
      </c>
      <c r="E157" s="90">
        <v>507397</v>
      </c>
      <c r="F157" s="76"/>
      <c r="G157" s="98">
        <f t="shared" si="41"/>
        <v>0.63342381118994451</v>
      </c>
      <c r="H157" s="98">
        <f t="shared" si="40"/>
        <v>0.21705446650615573</v>
      </c>
      <c r="I157" s="98">
        <f t="shared" si="40"/>
        <v>7.9239736677855888E-2</v>
      </c>
      <c r="J157" s="98">
        <f t="shared" si="40"/>
        <v>7.0281985626043889E-2</v>
      </c>
      <c r="K157" s="76"/>
      <c r="L157" s="76"/>
      <c r="M157" s="76"/>
      <c r="N157" s="76"/>
      <c r="O157" s="76"/>
      <c r="P157" s="76"/>
    </row>
    <row r="158" spans="1:16" ht="20.75" x14ac:dyDescent="0.75">
      <c r="A158" s="76">
        <v>2018</v>
      </c>
      <c r="B158" s="90">
        <v>2715055</v>
      </c>
      <c r="C158" s="90">
        <v>1067530</v>
      </c>
      <c r="D158" s="90">
        <v>499882</v>
      </c>
      <c r="E158" s="90">
        <v>44774</v>
      </c>
      <c r="F158" s="76"/>
      <c r="G158" s="98">
        <f t="shared" si="41"/>
        <v>0.62743327676919314</v>
      </c>
      <c r="H158" s="98">
        <f t="shared" si="40"/>
        <v>0.24669991803091162</v>
      </c>
      <c r="I158" s="98">
        <f t="shared" si="40"/>
        <v>0.1155197965632143</v>
      </c>
      <c r="J158" s="98">
        <f t="shared" si="40"/>
        <v>1.0347008636680971E-2</v>
      </c>
      <c r="K158" s="76"/>
      <c r="L158" s="76"/>
      <c r="M158" s="76"/>
      <c r="N158" s="76"/>
      <c r="O158" s="76"/>
      <c r="P158" s="76"/>
    </row>
    <row r="159" spans="1:16" ht="20.75" x14ac:dyDescent="0.75">
      <c r="A159" s="92">
        <v>2019</v>
      </c>
      <c r="B159" s="93">
        <v>2474605</v>
      </c>
      <c r="C159" s="93">
        <v>827772</v>
      </c>
      <c r="D159" s="93">
        <v>626987</v>
      </c>
      <c r="E159" s="93">
        <v>17103</v>
      </c>
      <c r="F159" s="76"/>
      <c r="G159" s="98">
        <f t="shared" si="41"/>
        <v>0.62704312490133585</v>
      </c>
      <c r="H159" s="98">
        <f t="shared" si="40"/>
        <v>0.20975013854163738</v>
      </c>
      <c r="I159" s="98">
        <f t="shared" si="40"/>
        <v>0.15887298690195559</v>
      </c>
      <c r="J159" s="98">
        <f t="shared" si="40"/>
        <v>4.3337496550712321E-3</v>
      </c>
      <c r="K159" s="76"/>
      <c r="L159" s="76"/>
      <c r="M159" s="76"/>
      <c r="N159" s="76"/>
      <c r="O159" s="76"/>
      <c r="P159" s="76"/>
    </row>
    <row r="160" spans="1:16" ht="20.75" x14ac:dyDescent="0.75">
      <c r="A160" s="76"/>
      <c r="B160" s="76"/>
      <c r="C160" s="76"/>
      <c r="D160" s="76"/>
      <c r="E160" s="76"/>
      <c r="F160" s="76"/>
      <c r="G160" s="63">
        <f>AVERAGE(G152:G159)</f>
        <v>0.64213604147365944</v>
      </c>
      <c r="H160" s="63">
        <f t="shared" ref="H160:J160" si="42">AVERAGE(H152:H159)</f>
        <v>0.23756274988852383</v>
      </c>
      <c r="I160" s="63">
        <f t="shared" si="42"/>
        <v>0.10105508149697766</v>
      </c>
      <c r="J160" s="63">
        <f t="shared" si="42"/>
        <v>1.9246127140839123E-2</v>
      </c>
      <c r="K160" s="76"/>
      <c r="L160" s="76"/>
      <c r="M160" s="76"/>
      <c r="N160" s="76"/>
      <c r="O160" s="76"/>
      <c r="P160" s="76"/>
    </row>
    <row r="161" spans="1:16" ht="20.75" x14ac:dyDescent="0.75">
      <c r="A161" s="88" t="s">
        <v>88</v>
      </c>
      <c r="B161" s="76"/>
      <c r="C161" s="76"/>
      <c r="D161" s="76"/>
      <c r="E161" s="76"/>
      <c r="F161" s="76"/>
      <c r="G161" s="76"/>
      <c r="H161" s="76"/>
      <c r="I161" s="76"/>
      <c r="J161" s="76"/>
      <c r="K161" s="76"/>
      <c r="L161" s="76"/>
      <c r="M161" s="76"/>
      <c r="N161" s="76"/>
      <c r="O161" s="76"/>
      <c r="P161" s="76"/>
    </row>
    <row r="162" spans="1:16" ht="20.75" x14ac:dyDescent="0.75">
      <c r="A162" s="89" t="s">
        <v>31</v>
      </c>
      <c r="B162" s="89" t="s">
        <v>81</v>
      </c>
      <c r="C162" s="89" t="s">
        <v>82</v>
      </c>
      <c r="D162" s="89" t="s">
        <v>8</v>
      </c>
      <c r="E162" s="76"/>
      <c r="F162" s="66" t="s">
        <v>81</v>
      </c>
      <c r="G162" s="76" t="s">
        <v>82</v>
      </c>
      <c r="H162" s="76" t="s">
        <v>8</v>
      </c>
      <c r="I162" s="76"/>
      <c r="J162" s="76"/>
      <c r="K162" s="76"/>
      <c r="L162" s="76"/>
      <c r="M162" s="76"/>
      <c r="N162" s="76"/>
      <c r="O162" s="76"/>
      <c r="P162" s="76"/>
    </row>
    <row r="163" spans="1:16" ht="20.75" x14ac:dyDescent="0.75">
      <c r="A163" s="76">
        <v>2012</v>
      </c>
      <c r="B163" s="90">
        <v>487180</v>
      </c>
      <c r="C163" s="90">
        <v>5518477</v>
      </c>
      <c r="D163" s="90">
        <v>12247</v>
      </c>
      <c r="E163" s="76"/>
      <c r="F163" s="99">
        <f t="shared" ref="F163:F170" si="43">B163/SUM(B163:D163)</f>
        <v>8.0955096658238482E-2</v>
      </c>
      <c r="G163" s="99">
        <f>C163/SUM(B163:D163)</f>
        <v>0.91700980939543075</v>
      </c>
      <c r="H163" s="99">
        <f>D163/SUM(B163:D163)</f>
        <v>2.0350939463308153E-3</v>
      </c>
      <c r="I163" s="76"/>
      <c r="J163" s="76"/>
      <c r="K163" s="76"/>
      <c r="L163" s="76"/>
      <c r="M163" s="76"/>
      <c r="N163" s="76"/>
      <c r="O163" s="76"/>
      <c r="P163" s="76"/>
    </row>
    <row r="164" spans="1:16" ht="20.75" x14ac:dyDescent="0.75">
      <c r="A164" s="76">
        <v>2013</v>
      </c>
      <c r="B164" s="90">
        <v>560042</v>
      </c>
      <c r="C164" s="90">
        <v>4358330</v>
      </c>
      <c r="D164" s="90">
        <v>10961</v>
      </c>
      <c r="E164" s="76"/>
      <c r="F164" s="99">
        <f t="shared" si="43"/>
        <v>0.11361415428821708</v>
      </c>
      <c r="G164" s="99">
        <f t="shared" ref="G164:G170" si="44">C164/SUM(B164:D164)</f>
        <v>0.88416221829606556</v>
      </c>
      <c r="H164" s="99">
        <f t="shared" ref="H164:H170" si="45">D164/SUM(B164:D164)</f>
        <v>2.2236274157172988E-3</v>
      </c>
      <c r="I164" s="76"/>
      <c r="J164" s="76"/>
      <c r="K164" s="76"/>
      <c r="L164" s="76"/>
      <c r="M164" s="76"/>
      <c r="N164" s="76"/>
      <c r="O164" s="76"/>
      <c r="P164" s="76"/>
    </row>
    <row r="165" spans="1:16" ht="20.75" x14ac:dyDescent="0.75">
      <c r="A165" s="76">
        <v>2014</v>
      </c>
      <c r="B165" s="90">
        <v>369698</v>
      </c>
      <c r="C165" s="90">
        <v>3488684</v>
      </c>
      <c r="D165" s="90">
        <v>5333</v>
      </c>
      <c r="E165" s="76"/>
      <c r="F165" s="99">
        <f t="shared" si="43"/>
        <v>9.5684593713563248E-2</v>
      </c>
      <c r="G165" s="99">
        <f t="shared" si="44"/>
        <v>0.90293512849679647</v>
      </c>
      <c r="H165" s="99">
        <f t="shared" si="45"/>
        <v>1.3802777896402814E-3</v>
      </c>
      <c r="I165" s="76"/>
      <c r="J165" s="76"/>
      <c r="K165" s="76"/>
      <c r="L165" s="76"/>
      <c r="M165" s="76"/>
      <c r="N165" s="76"/>
      <c r="O165" s="76"/>
      <c r="P165" s="76"/>
    </row>
    <row r="166" spans="1:16" ht="20.75" x14ac:dyDescent="0.75">
      <c r="A166" s="76">
        <v>2015</v>
      </c>
      <c r="B166" s="90">
        <v>450626</v>
      </c>
      <c r="C166" s="90">
        <v>3573286</v>
      </c>
      <c r="D166" s="90">
        <v>3248</v>
      </c>
      <c r="E166" s="76"/>
      <c r="F166" s="99">
        <f t="shared" si="43"/>
        <v>0.11189672126262676</v>
      </c>
      <c r="G166" s="99">
        <f t="shared" si="44"/>
        <v>0.88729675503332373</v>
      </c>
      <c r="H166" s="99">
        <f t="shared" si="45"/>
        <v>8.0652370404950388E-4</v>
      </c>
      <c r="I166" s="76"/>
      <c r="J166" s="76"/>
      <c r="K166" s="76"/>
      <c r="L166" s="76"/>
      <c r="M166" s="76"/>
      <c r="N166" s="76"/>
      <c r="O166" s="76"/>
      <c r="P166" s="76"/>
    </row>
    <row r="167" spans="1:16" ht="20.75" x14ac:dyDescent="0.75">
      <c r="A167" s="76">
        <v>2016</v>
      </c>
      <c r="B167" s="90">
        <v>484012</v>
      </c>
      <c r="C167" s="90">
        <v>4414912</v>
      </c>
      <c r="D167" s="90">
        <v>14992</v>
      </c>
      <c r="E167" s="76"/>
      <c r="F167" s="99">
        <f t="shared" si="43"/>
        <v>9.8498224226869158E-2</v>
      </c>
      <c r="G167" s="99">
        <f t="shared" si="44"/>
        <v>0.89845084856965407</v>
      </c>
      <c r="H167" s="99">
        <f t="shared" si="45"/>
        <v>3.0509272034768197E-3</v>
      </c>
      <c r="I167" s="76"/>
      <c r="J167" s="76"/>
      <c r="K167" s="76"/>
      <c r="L167" s="76"/>
      <c r="M167" s="76"/>
      <c r="N167" s="76"/>
      <c r="O167" s="76"/>
      <c r="P167" s="76"/>
    </row>
    <row r="168" spans="1:16" ht="20.75" x14ac:dyDescent="0.75">
      <c r="A168" s="76">
        <v>2017</v>
      </c>
      <c r="B168" s="90">
        <v>891157</v>
      </c>
      <c r="C168" s="90">
        <v>5532494</v>
      </c>
      <c r="D168" s="90">
        <v>3009</v>
      </c>
      <c r="E168" s="76"/>
      <c r="F168" s="99">
        <f t="shared" si="43"/>
        <v>0.13866565214279267</v>
      </c>
      <c r="G168" s="99">
        <f t="shared" si="44"/>
        <v>0.86086614197732569</v>
      </c>
      <c r="H168" s="99">
        <f t="shared" si="45"/>
        <v>4.6820587988161816E-4</v>
      </c>
      <c r="I168" s="76"/>
      <c r="J168" s="76"/>
      <c r="K168" s="76"/>
      <c r="L168" s="76"/>
      <c r="M168" s="76"/>
      <c r="N168" s="76"/>
      <c r="O168" s="76"/>
      <c r="P168" s="76"/>
    </row>
    <row r="169" spans="1:16" ht="20.75" x14ac:dyDescent="0.75">
      <c r="A169" s="76">
        <v>2018</v>
      </c>
      <c r="B169" s="90">
        <v>621933</v>
      </c>
      <c r="C169" s="90">
        <v>3404336</v>
      </c>
      <c r="D169" s="90">
        <v>31760</v>
      </c>
      <c r="E169" s="76"/>
      <c r="F169" s="99">
        <f t="shared" si="43"/>
        <v>0.15325987074020417</v>
      </c>
      <c r="G169" s="99">
        <f t="shared" si="44"/>
        <v>0.83891366966574166</v>
      </c>
      <c r="H169" s="99">
        <f t="shared" si="45"/>
        <v>7.8264595940541574E-3</v>
      </c>
      <c r="I169" s="76"/>
      <c r="J169" s="76"/>
      <c r="K169" s="76"/>
      <c r="L169" s="76"/>
      <c r="M169" s="76"/>
      <c r="N169" s="76"/>
      <c r="O169" s="76"/>
      <c r="P169" s="76"/>
    </row>
    <row r="170" spans="1:16" ht="20.75" x14ac:dyDescent="0.75">
      <c r="A170" s="92">
        <v>2019</v>
      </c>
      <c r="B170" s="93">
        <v>414132</v>
      </c>
      <c r="C170" s="93">
        <v>3284930</v>
      </c>
      <c r="D170" s="93">
        <v>87582</v>
      </c>
      <c r="E170" s="76"/>
      <c r="F170" s="99">
        <f t="shared" si="43"/>
        <v>0.10936649972904768</v>
      </c>
      <c r="G170" s="99">
        <f t="shared" si="44"/>
        <v>0.86750431252581439</v>
      </c>
      <c r="H170" s="99">
        <f t="shared" si="45"/>
        <v>2.3129187745137912E-2</v>
      </c>
      <c r="I170" s="76"/>
      <c r="J170" s="76"/>
      <c r="K170" s="76"/>
      <c r="L170" s="76"/>
      <c r="M170" s="76"/>
      <c r="N170" s="76"/>
      <c r="O170" s="76"/>
      <c r="P170" s="76"/>
    </row>
    <row r="171" spans="1:16" ht="20.75" x14ac:dyDescent="0.75">
      <c r="A171" s="76"/>
      <c r="B171" s="76"/>
      <c r="C171" s="76"/>
      <c r="D171" s="76"/>
      <c r="E171" s="76"/>
      <c r="F171" s="77">
        <f>AVERAGE(F163:F170)</f>
        <v>0.11274260159519491</v>
      </c>
      <c r="G171" s="77">
        <f t="shared" ref="G171:H171" si="46">AVERAGE(G163:G170)</f>
        <v>0.88214236049501904</v>
      </c>
      <c r="H171" s="77">
        <f t="shared" si="46"/>
        <v>5.1150379097860505E-3</v>
      </c>
      <c r="I171" s="76"/>
      <c r="J171" s="76"/>
      <c r="K171" s="76"/>
      <c r="L171" s="76"/>
      <c r="M171" s="76"/>
      <c r="N171" s="76"/>
      <c r="O171" s="76"/>
      <c r="P171" s="76"/>
    </row>
    <row r="172" spans="1:16" x14ac:dyDescent="0.75">
      <c r="A172" s="100"/>
      <c r="B172" s="100"/>
      <c r="C172" s="100"/>
      <c r="D172" s="100"/>
      <c r="E172" s="100"/>
      <c r="F172" s="100"/>
      <c r="G172" s="100"/>
      <c r="H172" s="100"/>
      <c r="I172" s="100"/>
      <c r="J172" s="100"/>
      <c r="K172" s="100"/>
      <c r="L172" s="100"/>
      <c r="M172" s="100"/>
      <c r="N172" s="100"/>
      <c r="O172" s="100"/>
      <c r="P172" s="100"/>
    </row>
    <row r="173" spans="1:16" x14ac:dyDescent="0.75">
      <c r="A173" t="s">
        <v>93</v>
      </c>
    </row>
    <row r="174" spans="1:16" s="60" customFormat="1" ht="53.5" customHeight="1" x14ac:dyDescent="0.75">
      <c r="A174" s="89" t="s">
        <v>92</v>
      </c>
      <c r="B174" s="89" t="s">
        <v>50</v>
      </c>
      <c r="C174" s="89" t="s">
        <v>94</v>
      </c>
      <c r="D174" s="89" t="s">
        <v>95</v>
      </c>
      <c r="E174" s="89" t="s">
        <v>97</v>
      </c>
      <c r="F174" s="89" t="s">
        <v>96</v>
      </c>
      <c r="G174" s="89" t="s">
        <v>98</v>
      </c>
      <c r="H174" s="89"/>
      <c r="I174" s="89" t="s">
        <v>92</v>
      </c>
      <c r="J174" s="89" t="s">
        <v>97</v>
      </c>
      <c r="K174" s="89" t="s">
        <v>96</v>
      </c>
      <c r="L174" s="89" t="s">
        <v>98</v>
      </c>
    </row>
    <row r="175" spans="1:16" ht="20.75" x14ac:dyDescent="0.75">
      <c r="A175" s="76">
        <v>2012</v>
      </c>
      <c r="B175" s="90">
        <v>29330580</v>
      </c>
      <c r="C175" s="90">
        <v>9236126</v>
      </c>
      <c r="D175" s="90">
        <v>6948239</v>
      </c>
      <c r="E175" s="90">
        <v>2885486</v>
      </c>
      <c r="F175" s="90">
        <v>1713158</v>
      </c>
      <c r="G175" s="90">
        <v>1389963</v>
      </c>
      <c r="H175" s="90"/>
      <c r="I175" s="76">
        <v>2012</v>
      </c>
      <c r="J175" s="98">
        <f>E175/SUM($B175:$D175)</f>
        <v>6.3396451429305251E-2</v>
      </c>
      <c r="K175" s="98">
        <f t="shared" ref="K175:L182" si="47">F175/SUM($B175:$D175)</f>
        <v>3.7639461060537366E-2</v>
      </c>
      <c r="L175" s="98">
        <f t="shared" si="47"/>
        <v>3.0538606604929436E-2</v>
      </c>
    </row>
    <row r="176" spans="1:16" ht="20.75" x14ac:dyDescent="0.75">
      <c r="A176" s="76">
        <v>2013</v>
      </c>
      <c r="B176" s="90">
        <v>30242823</v>
      </c>
      <c r="C176" s="90">
        <v>7502189</v>
      </c>
      <c r="D176" s="90">
        <v>5408883</v>
      </c>
      <c r="E176" s="90">
        <v>8934103</v>
      </c>
      <c r="F176" s="90">
        <v>3918709</v>
      </c>
      <c r="G176" s="90">
        <v>3068924</v>
      </c>
      <c r="H176" s="90"/>
      <c r="I176" s="76">
        <v>2013</v>
      </c>
      <c r="J176" s="98">
        <f t="shared" ref="J176:J182" si="48">E176/SUM($B176:$D176)</f>
        <v>0.20702889043966946</v>
      </c>
      <c r="K176" s="98">
        <f t="shared" si="47"/>
        <v>9.0807770654305939E-2</v>
      </c>
      <c r="L176" s="98">
        <f t="shared" si="47"/>
        <v>7.1115805421503669E-2</v>
      </c>
    </row>
    <row r="177" spans="1:12" ht="20.75" x14ac:dyDescent="0.75">
      <c r="A177" s="76">
        <v>2014</v>
      </c>
      <c r="B177" s="90">
        <v>28923565</v>
      </c>
      <c r="C177" s="90">
        <v>6359266</v>
      </c>
      <c r="D177" s="90">
        <v>4248226</v>
      </c>
      <c r="E177" s="90">
        <v>8437769</v>
      </c>
      <c r="F177" s="90">
        <v>2748990</v>
      </c>
      <c r="G177" s="90">
        <v>2049386</v>
      </c>
      <c r="H177" s="90"/>
      <c r="I177" s="76">
        <v>2014</v>
      </c>
      <c r="J177" s="98">
        <f t="shared" si="48"/>
        <v>0.21344658201271977</v>
      </c>
      <c r="K177" s="98">
        <f t="shared" si="47"/>
        <v>6.9540007493348835E-2</v>
      </c>
      <c r="L177" s="98">
        <f t="shared" si="47"/>
        <v>5.1842428599872752E-2</v>
      </c>
    </row>
    <row r="178" spans="1:12" ht="20.75" x14ac:dyDescent="0.75">
      <c r="A178" s="76">
        <v>2015</v>
      </c>
      <c r="B178" s="90">
        <v>27172794</v>
      </c>
      <c r="C178" s="90">
        <v>5901941</v>
      </c>
      <c r="D178" s="90">
        <v>4302985</v>
      </c>
      <c r="E178" s="90">
        <v>9870862</v>
      </c>
      <c r="F178" s="90">
        <v>3521288</v>
      </c>
      <c r="G178" s="90">
        <v>2707811</v>
      </c>
      <c r="H178" s="90"/>
      <c r="I178" s="76">
        <v>2015</v>
      </c>
      <c r="J178" s="98">
        <f t="shared" si="48"/>
        <v>0.26408411213953126</v>
      </c>
      <c r="K178" s="98">
        <f t="shared" si="47"/>
        <v>9.4208207456206533E-2</v>
      </c>
      <c r="L178" s="98">
        <f t="shared" si="47"/>
        <v>7.2444520425536924E-2</v>
      </c>
    </row>
    <row r="179" spans="1:12" ht="20.75" x14ac:dyDescent="0.75">
      <c r="A179" s="76">
        <v>2016</v>
      </c>
      <c r="B179" s="90">
        <v>25564905</v>
      </c>
      <c r="C179" s="90">
        <v>6236922</v>
      </c>
      <c r="D179" s="90">
        <v>5283081</v>
      </c>
      <c r="E179" s="90">
        <v>8520745</v>
      </c>
      <c r="F179" s="90">
        <v>3416737</v>
      </c>
      <c r="G179" s="90">
        <v>3010843</v>
      </c>
      <c r="H179" s="90"/>
      <c r="I179" s="76">
        <v>2016</v>
      </c>
      <c r="J179" s="98">
        <f t="shared" si="48"/>
        <v>0.22976314246215737</v>
      </c>
      <c r="K179" s="98">
        <f t="shared" si="47"/>
        <v>9.2132815861374118E-2</v>
      </c>
      <c r="L179" s="98">
        <f t="shared" si="47"/>
        <v>8.1187824437908812E-2</v>
      </c>
    </row>
    <row r="180" spans="1:12" ht="20.75" x14ac:dyDescent="0.75">
      <c r="A180" s="76">
        <v>2017</v>
      </c>
      <c r="B180" s="90">
        <v>30374885</v>
      </c>
      <c r="C180" s="90">
        <v>8133340</v>
      </c>
      <c r="D180" s="90">
        <v>7219446</v>
      </c>
      <c r="E180" s="90">
        <v>8581790</v>
      </c>
      <c r="F180" s="90">
        <v>3519606</v>
      </c>
      <c r="G180" s="90">
        <v>3116422</v>
      </c>
      <c r="H180" s="90"/>
      <c r="I180" s="76">
        <v>2017</v>
      </c>
      <c r="J180" s="98">
        <f t="shared" si="48"/>
        <v>0.18767170538818825</v>
      </c>
      <c r="K180" s="98">
        <f t="shared" si="47"/>
        <v>7.6968844531793451E-2</v>
      </c>
      <c r="L180" s="98">
        <f t="shared" si="47"/>
        <v>6.8151776196955227E-2</v>
      </c>
    </row>
    <row r="181" spans="1:12" ht="20.75" x14ac:dyDescent="0.75">
      <c r="A181" s="76">
        <v>2018</v>
      </c>
      <c r="B181" s="90">
        <v>27522410</v>
      </c>
      <c r="C181" s="90">
        <v>5062657</v>
      </c>
      <c r="D181" s="90">
        <v>4327241</v>
      </c>
      <c r="E181" s="90">
        <v>9201621</v>
      </c>
      <c r="F181" s="90">
        <v>3290877</v>
      </c>
      <c r="G181" s="90">
        <v>2756204</v>
      </c>
      <c r="H181" s="90"/>
      <c r="I181" s="76">
        <v>2018</v>
      </c>
      <c r="J181" s="98">
        <f t="shared" si="48"/>
        <v>0.24928327429430855</v>
      </c>
      <c r="K181" s="98">
        <f t="shared" si="47"/>
        <v>8.9153921234077269E-2</v>
      </c>
      <c r="L181" s="98">
        <f t="shared" si="47"/>
        <v>7.4668969493860968E-2</v>
      </c>
    </row>
    <row r="182" spans="1:12" ht="20.75" x14ac:dyDescent="0.75">
      <c r="A182" s="92">
        <v>2019</v>
      </c>
      <c r="B182" s="93">
        <v>26756716</v>
      </c>
      <c r="C182" s="93">
        <v>4601683</v>
      </c>
      <c r="D182" s="93">
        <v>3946467</v>
      </c>
      <c r="E182" s="93">
        <v>8508485</v>
      </c>
      <c r="F182" s="93">
        <v>2701441</v>
      </c>
      <c r="G182" s="93">
        <v>2469915</v>
      </c>
      <c r="H182" s="93"/>
      <c r="I182" s="92">
        <v>2019</v>
      </c>
      <c r="J182" s="98">
        <f t="shared" si="48"/>
        <v>0.24100034822395303</v>
      </c>
      <c r="K182" s="98">
        <f t="shared" si="47"/>
        <v>7.6517525941041664E-2</v>
      </c>
      <c r="L182" s="98">
        <f t="shared" si="47"/>
        <v>6.9959619730605979E-2</v>
      </c>
    </row>
    <row r="183" spans="1:12" x14ac:dyDescent="0.75">
      <c r="J183" s="101">
        <f>AVERAGE(J175:J182)</f>
        <v>0.20695931329872913</v>
      </c>
      <c r="K183" s="101">
        <f t="shared" ref="K183:L183" si="49">AVERAGE(K175:K182)</f>
        <v>7.8371069279085645E-2</v>
      </c>
      <c r="L183" s="101">
        <f t="shared" si="49"/>
        <v>6.4988693863896718E-2</v>
      </c>
    </row>
  </sheetData>
  <mergeCells count="3">
    <mergeCell ref="A3:P3"/>
    <mergeCell ref="A60:P60"/>
    <mergeCell ref="A116:P1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071A1-F33F-4726-A327-CA216DFBA571}">
  <dimension ref="A1:P139"/>
  <sheetViews>
    <sheetView workbookViewId="0">
      <selection activeCell="D5" sqref="D5"/>
    </sheetView>
  </sheetViews>
  <sheetFormatPr baseColWidth="10" defaultRowHeight="14.75" x14ac:dyDescent="0.75"/>
  <sheetData>
    <row r="1" spans="1:16" x14ac:dyDescent="0.75">
      <c r="A1" s="42" t="s">
        <v>99</v>
      </c>
      <c r="B1" s="42"/>
      <c r="C1" s="42"/>
      <c r="D1" s="42"/>
      <c r="E1" s="42"/>
      <c r="F1" s="42"/>
      <c r="G1" s="42"/>
      <c r="H1" s="42"/>
      <c r="I1" s="42"/>
      <c r="J1" s="42"/>
      <c r="K1" s="42"/>
      <c r="L1" s="42"/>
      <c r="M1" s="42"/>
      <c r="N1" s="42"/>
      <c r="O1" s="42"/>
      <c r="P1" s="42"/>
    </row>
    <row r="2" spans="1:16" ht="15.5" thickBot="1" x14ac:dyDescent="0.9">
      <c r="A2" s="42"/>
      <c r="B2" s="42"/>
      <c r="C2" s="42"/>
      <c r="D2" s="42"/>
      <c r="E2" s="42"/>
      <c r="F2" s="42"/>
      <c r="G2" s="42"/>
      <c r="H2" s="42"/>
      <c r="I2" s="42"/>
      <c r="J2" s="42"/>
      <c r="K2" s="42"/>
      <c r="L2" s="42"/>
      <c r="M2" s="42"/>
      <c r="N2" s="42"/>
      <c r="O2" s="42"/>
      <c r="P2" s="42"/>
    </row>
    <row r="3" spans="1:16" ht="15.5" thickBot="1" x14ac:dyDescent="0.9">
      <c r="A3" s="128" t="s">
        <v>84</v>
      </c>
      <c r="B3" s="129"/>
      <c r="C3" s="129"/>
      <c r="D3" s="129"/>
      <c r="E3" s="129"/>
      <c r="F3" s="129"/>
      <c r="G3" s="129"/>
      <c r="H3" s="129"/>
      <c r="I3" s="129"/>
      <c r="J3" s="129"/>
      <c r="K3" s="129"/>
      <c r="L3" s="129"/>
      <c r="M3" s="129"/>
      <c r="N3" s="129"/>
      <c r="O3" s="129"/>
      <c r="P3" s="130"/>
    </row>
    <row r="4" spans="1:16" ht="20.75" x14ac:dyDescent="0.75">
      <c r="A4" s="88" t="s">
        <v>85</v>
      </c>
      <c r="B4" s="76"/>
      <c r="C4" s="76"/>
      <c r="D4" s="76"/>
      <c r="E4" s="76"/>
      <c r="F4" s="76"/>
      <c r="G4" s="76"/>
      <c r="H4" s="76"/>
      <c r="I4" s="76"/>
      <c r="J4" s="76"/>
      <c r="K4" s="76"/>
      <c r="L4" s="76"/>
      <c r="M4" s="76"/>
      <c r="N4" s="76"/>
      <c r="O4" s="76"/>
      <c r="P4" s="76"/>
    </row>
    <row r="5" spans="1:16" ht="20.75" x14ac:dyDescent="0.75">
      <c r="A5" s="89" t="s">
        <v>31</v>
      </c>
      <c r="B5" s="89" t="s">
        <v>56</v>
      </c>
      <c r="C5" s="89" t="s">
        <v>57</v>
      </c>
      <c r="D5" s="89" t="s">
        <v>58</v>
      </c>
      <c r="E5" s="89" t="s">
        <v>59</v>
      </c>
      <c r="F5" s="89" t="s">
        <v>60</v>
      </c>
      <c r="G5" s="89" t="s">
        <v>61</v>
      </c>
      <c r="H5" s="89" t="s">
        <v>62</v>
      </c>
      <c r="I5" s="76"/>
      <c r="J5" s="62" t="s">
        <v>56</v>
      </c>
      <c r="K5" s="62" t="s">
        <v>57</v>
      </c>
      <c r="L5" s="62" t="s">
        <v>58</v>
      </c>
      <c r="M5" s="62" t="s">
        <v>59</v>
      </c>
      <c r="N5" s="62" t="s">
        <v>60</v>
      </c>
      <c r="O5" s="62" t="s">
        <v>61</v>
      </c>
      <c r="P5" s="62" t="s">
        <v>62</v>
      </c>
    </row>
    <row r="6" spans="1:16" ht="20.75" x14ac:dyDescent="0.75">
      <c r="A6" s="76">
        <v>2012</v>
      </c>
      <c r="B6" s="90">
        <v>220476</v>
      </c>
      <c r="C6" s="90">
        <v>7201031</v>
      </c>
      <c r="D6" s="90">
        <v>2762702</v>
      </c>
      <c r="E6" s="90">
        <v>2993195</v>
      </c>
      <c r="F6" s="90">
        <v>2217999</v>
      </c>
      <c r="G6" s="90">
        <v>1086252</v>
      </c>
      <c r="H6" s="90">
        <v>1307015</v>
      </c>
      <c r="I6" s="76"/>
      <c r="J6" s="91">
        <f>B6/SUM($B6:$H6)</f>
        <v>1.2394181240081468E-2</v>
      </c>
      <c r="K6" s="91">
        <f t="shared" ref="K6:P13" si="0">C6/SUM($B6:$H6)</f>
        <v>0.40480997174043926</v>
      </c>
      <c r="L6" s="91">
        <f t="shared" si="0"/>
        <v>0.15530683294479014</v>
      </c>
      <c r="M6" s="91">
        <f t="shared" si="0"/>
        <v>0.16826412542365449</v>
      </c>
      <c r="N6" s="91">
        <f t="shared" si="0"/>
        <v>0.12468605016563913</v>
      </c>
      <c r="O6" s="91">
        <f t="shared" si="0"/>
        <v>6.1064261690165704E-2</v>
      </c>
      <c r="P6" s="91">
        <f t="shared" si="0"/>
        <v>7.3474576795229771E-2</v>
      </c>
    </row>
    <row r="7" spans="1:16" ht="20.75" x14ac:dyDescent="0.75">
      <c r="A7" s="76">
        <v>2013</v>
      </c>
      <c r="B7" s="90">
        <v>174901</v>
      </c>
      <c r="C7" s="90">
        <v>6788100</v>
      </c>
      <c r="D7" s="90">
        <v>2535809</v>
      </c>
      <c r="E7" s="90">
        <v>2382129</v>
      </c>
      <c r="F7" s="90">
        <v>1931189</v>
      </c>
      <c r="G7" s="90">
        <v>1335950</v>
      </c>
      <c r="H7" s="90">
        <v>1124520</v>
      </c>
      <c r="I7" s="76"/>
      <c r="J7" s="91">
        <f t="shared" ref="J7:J13" si="1">B7/SUM($B7:$H7)</f>
        <v>1.0748191530326011E-2</v>
      </c>
      <c r="K7" s="91">
        <f t="shared" si="0"/>
        <v>0.41714912394443715</v>
      </c>
      <c r="L7" s="91">
        <f t="shared" si="0"/>
        <v>0.15583307594767595</v>
      </c>
      <c r="M7" s="91">
        <f t="shared" si="0"/>
        <v>0.14638897857613148</v>
      </c>
      <c r="N7" s="91">
        <f t="shared" si="0"/>
        <v>0.11867736178328746</v>
      </c>
      <c r="O7" s="91">
        <f t="shared" si="0"/>
        <v>8.2098138232137241E-2</v>
      </c>
      <c r="P7" s="91">
        <f t="shared" si="0"/>
        <v>6.9105129986004696E-2</v>
      </c>
    </row>
    <row r="8" spans="1:16" ht="20.75" x14ac:dyDescent="0.75">
      <c r="A8" s="76">
        <v>2014</v>
      </c>
      <c r="B8" s="90">
        <v>206935</v>
      </c>
      <c r="C8" s="90">
        <v>6911000</v>
      </c>
      <c r="D8" s="90">
        <v>2071181</v>
      </c>
      <c r="E8" s="90">
        <v>2376445</v>
      </c>
      <c r="F8" s="90">
        <v>1558927</v>
      </c>
      <c r="G8" s="90">
        <v>1159352</v>
      </c>
      <c r="H8" s="90">
        <v>1045414</v>
      </c>
      <c r="I8" s="76"/>
      <c r="J8" s="91">
        <f t="shared" si="1"/>
        <v>1.3499352284201176E-2</v>
      </c>
      <c r="K8" s="91">
        <f t="shared" si="0"/>
        <v>0.45083733363671841</v>
      </c>
      <c r="L8" s="91">
        <f t="shared" si="0"/>
        <v>0.13511296766300565</v>
      </c>
      <c r="M8" s="91">
        <f t="shared" si="0"/>
        <v>0.15502678734398948</v>
      </c>
      <c r="N8" s="91">
        <f t="shared" si="0"/>
        <v>0.10169620778675857</v>
      </c>
      <c r="O8" s="91">
        <f t="shared" si="0"/>
        <v>7.5630033920763534E-2</v>
      </c>
      <c r="P8" s="91">
        <f t="shared" si="0"/>
        <v>6.8197317364563206E-2</v>
      </c>
    </row>
    <row r="9" spans="1:16" ht="20.75" x14ac:dyDescent="0.75">
      <c r="A9" s="76">
        <v>2015</v>
      </c>
      <c r="B9" s="90">
        <v>255498</v>
      </c>
      <c r="C9" s="90">
        <v>6326381</v>
      </c>
      <c r="D9" s="90">
        <v>2150397</v>
      </c>
      <c r="E9" s="90">
        <v>2179441</v>
      </c>
      <c r="F9" s="90">
        <v>1275625</v>
      </c>
      <c r="G9" s="90">
        <v>1084310</v>
      </c>
      <c r="H9" s="90">
        <v>1323268</v>
      </c>
      <c r="I9" s="76"/>
      <c r="J9" s="91">
        <f t="shared" si="1"/>
        <v>1.750595412650429E-2</v>
      </c>
      <c r="K9" s="91">
        <f t="shared" si="0"/>
        <v>0.43346458904879231</v>
      </c>
      <c r="L9" s="91">
        <f t="shared" si="0"/>
        <v>0.1473387315586519</v>
      </c>
      <c r="M9" s="91">
        <f t="shared" si="0"/>
        <v>0.14932873904070731</v>
      </c>
      <c r="N9" s="91">
        <f t="shared" si="0"/>
        <v>8.7401986444598526E-2</v>
      </c>
      <c r="O9" s="91">
        <f t="shared" si="0"/>
        <v>7.4293658341395494E-2</v>
      </c>
      <c r="P9" s="91">
        <f t="shared" si="0"/>
        <v>9.0666341439350123E-2</v>
      </c>
    </row>
    <row r="10" spans="1:16" ht="20.75" x14ac:dyDescent="0.75">
      <c r="A10" s="76">
        <v>2016</v>
      </c>
      <c r="B10" s="90">
        <v>241385</v>
      </c>
      <c r="C10" s="90">
        <v>6455113</v>
      </c>
      <c r="D10" s="90">
        <v>1931093</v>
      </c>
      <c r="E10" s="90">
        <v>1988515</v>
      </c>
      <c r="F10" s="90">
        <v>1562611</v>
      </c>
      <c r="G10" s="90">
        <v>967729</v>
      </c>
      <c r="H10" s="90">
        <v>1337431</v>
      </c>
      <c r="I10" s="76"/>
      <c r="J10" s="91">
        <f t="shared" si="1"/>
        <v>1.6665772569043495E-2</v>
      </c>
      <c r="K10" s="91">
        <f t="shared" si="0"/>
        <v>0.4456757676138785</v>
      </c>
      <c r="L10" s="91">
        <f t="shared" si="0"/>
        <v>0.13332707810208552</v>
      </c>
      <c r="M10" s="91">
        <f t="shared" si="0"/>
        <v>0.13729162433511413</v>
      </c>
      <c r="N10" s="91">
        <f t="shared" si="0"/>
        <v>0.1078862379182038</v>
      </c>
      <c r="O10" s="91">
        <f t="shared" si="0"/>
        <v>6.6814223843519246E-2</v>
      </c>
      <c r="P10" s="91">
        <f t="shared" si="0"/>
        <v>9.2339295618155279E-2</v>
      </c>
    </row>
    <row r="11" spans="1:16" ht="20.75" x14ac:dyDescent="0.75">
      <c r="A11" s="76">
        <v>2017</v>
      </c>
      <c r="B11" s="90">
        <v>353120</v>
      </c>
      <c r="C11" s="90">
        <v>7698867</v>
      </c>
      <c r="D11" s="90">
        <v>2375413</v>
      </c>
      <c r="E11" s="90">
        <v>2532662</v>
      </c>
      <c r="F11" s="90">
        <v>1789081</v>
      </c>
      <c r="G11" s="90">
        <v>1328276</v>
      </c>
      <c r="H11" s="90">
        <v>1355936</v>
      </c>
      <c r="I11" s="76"/>
      <c r="J11" s="91">
        <f t="shared" si="1"/>
        <v>2.025542415673862E-2</v>
      </c>
      <c r="K11" s="91">
        <f t="shared" si="0"/>
        <v>0.44161706108778259</v>
      </c>
      <c r="L11" s="91">
        <f t="shared" si="0"/>
        <v>0.13625679050303283</v>
      </c>
      <c r="M11" s="91">
        <f t="shared" si="0"/>
        <v>0.14527679841315685</v>
      </c>
      <c r="N11" s="91">
        <f t="shared" si="0"/>
        <v>0.10262402159538425</v>
      </c>
      <c r="O11" s="91">
        <f t="shared" si="0"/>
        <v>7.6191645268509703E-2</v>
      </c>
      <c r="P11" s="91">
        <f t="shared" si="0"/>
        <v>7.7778258975395156E-2</v>
      </c>
    </row>
    <row r="12" spans="1:16" ht="20.75" x14ac:dyDescent="0.75">
      <c r="A12" s="76">
        <v>2018</v>
      </c>
      <c r="B12" s="90">
        <v>205429</v>
      </c>
      <c r="C12" s="90">
        <v>7807811</v>
      </c>
      <c r="D12" s="90">
        <v>2332973</v>
      </c>
      <c r="E12" s="90">
        <v>2166485</v>
      </c>
      <c r="F12" s="90">
        <v>1638207</v>
      </c>
      <c r="G12" s="90">
        <v>1004689</v>
      </c>
      <c r="H12" s="90">
        <v>1094479</v>
      </c>
      <c r="I12" s="76"/>
      <c r="J12" s="91">
        <f t="shared" si="1"/>
        <v>1.2641727824853463E-2</v>
      </c>
      <c r="K12" s="91">
        <f t="shared" si="0"/>
        <v>0.48047851846573242</v>
      </c>
      <c r="L12" s="91">
        <f t="shared" si="0"/>
        <v>0.14356692428397091</v>
      </c>
      <c r="M12" s="91">
        <f t="shared" si="0"/>
        <v>0.1333215549247071</v>
      </c>
      <c r="N12" s="91">
        <f t="shared" si="0"/>
        <v>0.10081228558173247</v>
      </c>
      <c r="O12" s="91">
        <f t="shared" si="0"/>
        <v>6.1826737639886296E-2</v>
      </c>
      <c r="P12" s="91">
        <f t="shared" si="0"/>
        <v>6.7352251279117328E-2</v>
      </c>
    </row>
    <row r="13" spans="1:16" ht="20.75" x14ac:dyDescent="0.75">
      <c r="A13" s="92">
        <v>2019</v>
      </c>
      <c r="B13" s="93">
        <v>185941</v>
      </c>
      <c r="C13" s="93">
        <v>7429798</v>
      </c>
      <c r="D13" s="93">
        <v>2073115</v>
      </c>
      <c r="E13" s="93">
        <v>1931423</v>
      </c>
      <c r="F13" s="93">
        <v>1322107</v>
      </c>
      <c r="G13" s="93">
        <v>1050016</v>
      </c>
      <c r="H13" s="93">
        <v>1296457</v>
      </c>
      <c r="I13" s="76"/>
      <c r="J13" s="91">
        <f t="shared" si="1"/>
        <v>1.2161864029469305E-2</v>
      </c>
      <c r="K13" s="91">
        <f t="shared" si="0"/>
        <v>0.48596163859731306</v>
      </c>
      <c r="L13" s="91">
        <f t="shared" si="0"/>
        <v>0.13559646741414352</v>
      </c>
      <c r="M13" s="91">
        <f t="shared" si="0"/>
        <v>0.12632880273522082</v>
      </c>
      <c r="N13" s="91">
        <f t="shared" si="0"/>
        <v>8.6475202168481272E-2</v>
      </c>
      <c r="O13" s="91">
        <f t="shared" si="0"/>
        <v>6.8678515339635926E-2</v>
      </c>
      <c r="P13" s="91">
        <f t="shared" si="0"/>
        <v>8.4797509715736102E-2</v>
      </c>
    </row>
    <row r="14" spans="1:16" ht="20.75" x14ac:dyDescent="0.75">
      <c r="A14" s="76"/>
      <c r="B14" s="76"/>
      <c r="C14" s="76"/>
      <c r="D14" s="76"/>
      <c r="E14" s="76"/>
      <c r="F14" s="76"/>
      <c r="G14" s="76"/>
      <c r="H14" s="76"/>
      <c r="I14" s="76"/>
      <c r="J14" s="63">
        <f>AVERAGE(J6:J13)</f>
        <v>1.4484058470152229E-2</v>
      </c>
      <c r="K14" s="63">
        <f t="shared" ref="K14:P14" si="2">AVERAGE(K6:K13)</f>
        <v>0.44499925051688666</v>
      </c>
      <c r="L14" s="63">
        <f t="shared" si="2"/>
        <v>0.14279235855216957</v>
      </c>
      <c r="M14" s="63">
        <f t="shared" si="2"/>
        <v>0.14515342634908521</v>
      </c>
      <c r="N14" s="63">
        <f t="shared" si="2"/>
        <v>0.10378241918051068</v>
      </c>
      <c r="O14" s="63">
        <f t="shared" si="2"/>
        <v>7.0824651784501647E-2</v>
      </c>
      <c r="P14" s="63">
        <f t="shared" si="2"/>
        <v>7.7963835146693958E-2</v>
      </c>
    </row>
    <row r="15" spans="1:16" ht="20.75" x14ac:dyDescent="0.75">
      <c r="A15" s="88" t="s">
        <v>86</v>
      </c>
      <c r="B15" s="76"/>
      <c r="C15" s="76"/>
      <c r="D15" s="76"/>
      <c r="E15" s="76"/>
      <c r="F15" s="76"/>
      <c r="G15" s="76"/>
      <c r="H15" s="76"/>
      <c r="I15" s="76"/>
      <c r="J15" s="76"/>
      <c r="K15" s="76"/>
      <c r="L15" s="76"/>
      <c r="M15" s="76"/>
      <c r="N15" s="76"/>
      <c r="O15" s="76"/>
      <c r="P15" s="76"/>
    </row>
    <row r="16" spans="1:16" ht="83" x14ac:dyDescent="0.75">
      <c r="A16" s="89" t="s">
        <v>31</v>
      </c>
      <c r="B16" s="89" t="s">
        <v>70</v>
      </c>
      <c r="C16" s="89" t="s">
        <v>71</v>
      </c>
      <c r="D16" s="89" t="s">
        <v>72</v>
      </c>
      <c r="E16" s="89" t="s">
        <v>73</v>
      </c>
      <c r="F16" s="89" t="s">
        <v>74</v>
      </c>
      <c r="G16" s="89" t="s">
        <v>75</v>
      </c>
      <c r="H16" s="89" t="s">
        <v>68</v>
      </c>
      <c r="I16" s="76"/>
      <c r="J16" s="62" t="s">
        <v>70</v>
      </c>
      <c r="K16" s="62" t="s">
        <v>71</v>
      </c>
      <c r="L16" s="62" t="s">
        <v>72</v>
      </c>
      <c r="M16" s="62" t="s">
        <v>73</v>
      </c>
      <c r="N16" s="62" t="s">
        <v>74</v>
      </c>
      <c r="O16" s="62" t="s">
        <v>75</v>
      </c>
      <c r="P16" s="62" t="s">
        <v>68</v>
      </c>
    </row>
    <row r="17" spans="1:16" ht="20.75" x14ac:dyDescent="0.75">
      <c r="A17" s="76">
        <v>2012</v>
      </c>
      <c r="B17" s="90">
        <v>4131818</v>
      </c>
      <c r="C17" s="90">
        <v>3168104</v>
      </c>
      <c r="D17" s="90">
        <v>2655285</v>
      </c>
      <c r="E17" s="90">
        <v>2048196</v>
      </c>
      <c r="F17" s="90">
        <v>4771586</v>
      </c>
      <c r="G17" s="90">
        <v>867834</v>
      </c>
      <c r="H17" s="90">
        <v>145847</v>
      </c>
      <c r="I17" s="76"/>
      <c r="J17" s="91">
        <f>B17/SUM($B17:$H17)</f>
        <v>0.23227245207202113</v>
      </c>
      <c r="K17" s="91">
        <f t="shared" ref="K17:P24" si="3">C17/SUM($B17:$H17)</f>
        <v>0.17809673235829324</v>
      </c>
      <c r="L17" s="91">
        <f t="shared" si="3"/>
        <v>0.14926832641226129</v>
      </c>
      <c r="M17" s="91">
        <f t="shared" si="3"/>
        <v>0.11514047986724134</v>
      </c>
      <c r="N17" s="91">
        <f t="shared" si="3"/>
        <v>0.2682373668183175</v>
      </c>
      <c r="O17" s="91">
        <f t="shared" si="3"/>
        <v>4.878577206727653E-2</v>
      </c>
      <c r="P17" s="91">
        <f t="shared" si="3"/>
        <v>8.1988704045889878E-3</v>
      </c>
    </row>
    <row r="18" spans="1:16" ht="20.75" x14ac:dyDescent="0.75">
      <c r="A18" s="76">
        <v>2013</v>
      </c>
      <c r="B18" s="90">
        <v>4207160</v>
      </c>
      <c r="C18" s="90">
        <v>2435721</v>
      </c>
      <c r="D18" s="90">
        <v>2385377</v>
      </c>
      <c r="E18" s="90">
        <v>1368299</v>
      </c>
      <c r="F18" s="90">
        <v>5079464</v>
      </c>
      <c r="G18" s="90">
        <v>748319</v>
      </c>
      <c r="H18" s="90">
        <v>48258</v>
      </c>
      <c r="I18" s="76"/>
      <c r="J18" s="91">
        <f t="shared" ref="J18:J24" si="4">B18/SUM($B18:$H18)</f>
        <v>0.25854261255639693</v>
      </c>
      <c r="K18" s="91">
        <f t="shared" si="3"/>
        <v>0.14968236786774922</v>
      </c>
      <c r="L18" s="91">
        <f t="shared" si="3"/>
        <v>0.14658857792713861</v>
      </c>
      <c r="M18" s="91">
        <f t="shared" si="3"/>
        <v>8.4086081398925969E-2</v>
      </c>
      <c r="N18" s="91">
        <f t="shared" si="3"/>
        <v>0.31214831215027866</v>
      </c>
      <c r="O18" s="91">
        <f t="shared" si="3"/>
        <v>4.5986449121400284E-2</v>
      </c>
      <c r="P18" s="91">
        <f t="shared" si="3"/>
        <v>2.9655989781103178E-3</v>
      </c>
    </row>
    <row r="19" spans="1:16" ht="20.75" x14ac:dyDescent="0.75">
      <c r="A19" s="76">
        <v>2014</v>
      </c>
      <c r="B19" s="90">
        <v>3935650</v>
      </c>
      <c r="C19" s="90">
        <v>2093389</v>
      </c>
      <c r="D19" s="90">
        <v>2270152</v>
      </c>
      <c r="E19" s="90">
        <v>1203836</v>
      </c>
      <c r="F19" s="90">
        <v>5197057</v>
      </c>
      <c r="G19" s="90">
        <v>595082</v>
      </c>
      <c r="H19" s="90">
        <v>34088</v>
      </c>
      <c r="I19" s="76"/>
      <c r="J19" s="91">
        <f t="shared" si="4"/>
        <v>0.25674113039029817</v>
      </c>
      <c r="K19" s="91">
        <f t="shared" si="3"/>
        <v>0.13656170091512607</v>
      </c>
      <c r="L19" s="91">
        <f t="shared" si="3"/>
        <v>0.14809279042541795</v>
      </c>
      <c r="M19" s="91">
        <f t="shared" si="3"/>
        <v>7.8531936387772033E-2</v>
      </c>
      <c r="N19" s="91">
        <f t="shared" si="3"/>
        <v>0.33902869637361349</v>
      </c>
      <c r="O19" s="91">
        <f t="shared" si="3"/>
        <v>3.8820023466243039E-2</v>
      </c>
      <c r="P19" s="91">
        <f t="shared" si="3"/>
        <v>2.2237220415292224E-3</v>
      </c>
    </row>
    <row r="20" spans="1:16" ht="20.75" x14ac:dyDescent="0.75">
      <c r="A20" s="76">
        <v>2015</v>
      </c>
      <c r="B20" s="90">
        <v>2224117</v>
      </c>
      <c r="C20" s="90">
        <v>1907599</v>
      </c>
      <c r="D20" s="90">
        <v>2797458</v>
      </c>
      <c r="E20" s="90">
        <v>1558697</v>
      </c>
      <c r="F20" s="90">
        <v>5331299</v>
      </c>
      <c r="G20" s="90">
        <v>666375</v>
      </c>
      <c r="H20" s="90">
        <v>109375</v>
      </c>
      <c r="I20" s="76"/>
      <c r="J20" s="91">
        <f t="shared" si="4"/>
        <v>0.15238980412362657</v>
      </c>
      <c r="K20" s="91">
        <f t="shared" si="3"/>
        <v>0.13070294321585868</v>
      </c>
      <c r="L20" s="91">
        <f t="shared" si="3"/>
        <v>0.19167340417076625</v>
      </c>
      <c r="M20" s="91">
        <f t="shared" si="3"/>
        <v>0.10679722807661844</v>
      </c>
      <c r="N20" s="91">
        <f t="shared" si="3"/>
        <v>0.36528456476637078</v>
      </c>
      <c r="O20" s="91">
        <f t="shared" si="3"/>
        <v>4.5658009773263571E-2</v>
      </c>
      <c r="P20" s="91">
        <f t="shared" si="3"/>
        <v>7.4940458734957093E-3</v>
      </c>
    </row>
    <row r="21" spans="1:16" ht="20.75" x14ac:dyDescent="0.75">
      <c r="A21" s="76">
        <v>2016</v>
      </c>
      <c r="B21" s="90">
        <v>2814543</v>
      </c>
      <c r="C21" s="90">
        <v>1956175</v>
      </c>
      <c r="D21" s="90">
        <v>2480374</v>
      </c>
      <c r="E21" s="90">
        <v>924456</v>
      </c>
      <c r="F21" s="90">
        <v>5630054</v>
      </c>
      <c r="G21" s="90">
        <v>664814</v>
      </c>
      <c r="H21" s="90">
        <v>13461</v>
      </c>
      <c r="I21" s="76"/>
      <c r="J21" s="91">
        <f t="shared" si="4"/>
        <v>0.1943224869970934</v>
      </c>
      <c r="K21" s="91">
        <f t="shared" si="3"/>
        <v>0.13505879675724947</v>
      </c>
      <c r="L21" s="91">
        <f t="shared" si="3"/>
        <v>0.17125069482432087</v>
      </c>
      <c r="M21" s="91">
        <f t="shared" si="3"/>
        <v>6.3826556936378287E-2</v>
      </c>
      <c r="N21" s="91">
        <f t="shared" si="3"/>
        <v>0.38871180692849022</v>
      </c>
      <c r="O21" s="91">
        <f t="shared" si="3"/>
        <v>4.5900279324382551E-2</v>
      </c>
      <c r="P21" s="91">
        <f t="shared" si="3"/>
        <v>9.2937823208523516E-4</v>
      </c>
    </row>
    <row r="22" spans="1:16" ht="20.75" x14ac:dyDescent="0.75">
      <c r="A22" s="76">
        <v>2017</v>
      </c>
      <c r="B22" s="90">
        <v>4029982</v>
      </c>
      <c r="C22" s="90">
        <v>1739609</v>
      </c>
      <c r="D22" s="90">
        <v>3135597</v>
      </c>
      <c r="E22" s="90">
        <v>949003</v>
      </c>
      <c r="F22" s="90">
        <v>6877746</v>
      </c>
      <c r="G22" s="90">
        <v>657250</v>
      </c>
      <c r="H22" s="90">
        <v>44168</v>
      </c>
      <c r="I22" s="76"/>
      <c r="J22" s="91">
        <f t="shared" si="4"/>
        <v>0.23116502818877949</v>
      </c>
      <c r="K22" s="91">
        <f t="shared" si="3"/>
        <v>9.9786243095491375E-2</v>
      </c>
      <c r="L22" s="91">
        <f t="shared" si="3"/>
        <v>0.17986193707407439</v>
      </c>
      <c r="M22" s="91">
        <f t="shared" si="3"/>
        <v>5.4436050892097361E-2</v>
      </c>
      <c r="N22" s="91">
        <f t="shared" si="3"/>
        <v>0.39451648865063554</v>
      </c>
      <c r="O22" s="91">
        <f t="shared" si="3"/>
        <v>3.7700717962778824E-2</v>
      </c>
      <c r="P22" s="91">
        <f t="shared" si="3"/>
        <v>2.5335341361430431E-3</v>
      </c>
    </row>
    <row r="23" spans="1:16" ht="20.75" x14ac:dyDescent="0.75">
      <c r="A23" s="76">
        <v>2018</v>
      </c>
      <c r="B23" s="90">
        <v>5143599</v>
      </c>
      <c r="C23" s="90">
        <v>1855737</v>
      </c>
      <c r="D23" s="90">
        <v>2519475</v>
      </c>
      <c r="E23" s="90">
        <v>840137</v>
      </c>
      <c r="F23" s="90">
        <v>5366773</v>
      </c>
      <c r="G23" s="90">
        <v>464811</v>
      </c>
      <c r="H23" s="90">
        <v>59541</v>
      </c>
      <c r="I23" s="76"/>
      <c r="J23" s="91">
        <f t="shared" si="4"/>
        <v>0.31652774729073524</v>
      </c>
      <c r="K23" s="91">
        <f t="shared" si="3"/>
        <v>0.11419868698436</v>
      </c>
      <c r="L23" s="91">
        <f t="shared" si="3"/>
        <v>0.15504391887962596</v>
      </c>
      <c r="M23" s="91">
        <f t="shared" si="3"/>
        <v>5.170050620695673E-2</v>
      </c>
      <c r="N23" s="91">
        <f t="shared" si="3"/>
        <v>0.33026147021001073</v>
      </c>
      <c r="O23" s="91">
        <f t="shared" si="3"/>
        <v>2.860362534986766E-2</v>
      </c>
      <c r="P23" s="91">
        <f t="shared" si="3"/>
        <v>3.6640450784436477E-3</v>
      </c>
    </row>
    <row r="24" spans="1:16" ht="20.75" x14ac:dyDescent="0.75">
      <c r="A24" s="92">
        <v>2019</v>
      </c>
      <c r="B24" s="93">
        <v>4376877</v>
      </c>
      <c r="C24" s="93">
        <v>1696774</v>
      </c>
      <c r="D24" s="93">
        <v>3051355</v>
      </c>
      <c r="E24" s="93">
        <v>740546</v>
      </c>
      <c r="F24" s="93">
        <v>4678814</v>
      </c>
      <c r="G24" s="93">
        <v>738956</v>
      </c>
      <c r="H24" s="93">
        <v>26905</v>
      </c>
      <c r="I24" s="76"/>
      <c r="J24" s="91">
        <f t="shared" si="4"/>
        <v>0.2858793014630025</v>
      </c>
      <c r="K24" s="91">
        <f t="shared" si="3"/>
        <v>0.1108261817411329</v>
      </c>
      <c r="L24" s="91">
        <f t="shared" si="3"/>
        <v>0.19930174777944182</v>
      </c>
      <c r="M24" s="91">
        <f t="shared" si="3"/>
        <v>4.8369367743535091E-2</v>
      </c>
      <c r="N24" s="91">
        <f t="shared" si="3"/>
        <v>0.30560056359713023</v>
      </c>
      <c r="O24" s="91">
        <f t="shared" si="3"/>
        <v>4.8265515592943203E-2</v>
      </c>
      <c r="P24" s="91">
        <f t="shared" si="3"/>
        <v>1.7573220828143174E-3</v>
      </c>
    </row>
    <row r="25" spans="1:16" ht="20.75" x14ac:dyDescent="0.75">
      <c r="A25" s="76"/>
      <c r="B25" s="76"/>
      <c r="C25" s="76"/>
      <c r="D25" s="76"/>
      <c r="E25" s="76"/>
      <c r="F25" s="76"/>
      <c r="G25" s="76"/>
      <c r="H25" s="76"/>
      <c r="I25" s="76"/>
      <c r="J25" s="63">
        <f>AVERAGE(J17:J24)</f>
        <v>0.24098007038524416</v>
      </c>
      <c r="K25" s="63">
        <f t="shared" ref="K25:P25" si="5">AVERAGE(K17:K24)</f>
        <v>0.13186420661690759</v>
      </c>
      <c r="L25" s="63">
        <f t="shared" si="5"/>
        <v>0.16763517468663089</v>
      </c>
      <c r="M25" s="63">
        <f t="shared" si="5"/>
        <v>7.5361025938690665E-2</v>
      </c>
      <c r="N25" s="63">
        <f t="shared" si="5"/>
        <v>0.33797365868685592</v>
      </c>
      <c r="O25" s="63">
        <f t="shared" si="5"/>
        <v>4.246504908226946E-2</v>
      </c>
      <c r="P25" s="63">
        <f t="shared" si="5"/>
        <v>3.7208146034013101E-3</v>
      </c>
    </row>
    <row r="26" spans="1:16" ht="20.75" x14ac:dyDescent="0.75">
      <c r="A26" s="88" t="s">
        <v>87</v>
      </c>
      <c r="B26" s="76"/>
      <c r="C26" s="76"/>
      <c r="D26" s="76"/>
      <c r="E26" s="76"/>
      <c r="F26" s="76"/>
      <c r="G26" s="76"/>
      <c r="H26" s="76"/>
      <c r="I26" s="76"/>
      <c r="J26" s="76"/>
      <c r="K26" s="76"/>
      <c r="L26" s="76"/>
      <c r="M26" s="76"/>
      <c r="N26" s="76"/>
      <c r="O26" s="76"/>
      <c r="P26" s="76"/>
    </row>
    <row r="27" spans="1:16" ht="20.75" x14ac:dyDescent="0.75">
      <c r="A27" s="89" t="s">
        <v>31</v>
      </c>
      <c r="B27" s="89" t="s">
        <v>76</v>
      </c>
      <c r="C27" s="89" t="s">
        <v>77</v>
      </c>
      <c r="D27" s="89" t="s">
        <v>78</v>
      </c>
      <c r="E27" s="89" t="s">
        <v>68</v>
      </c>
      <c r="F27" s="76"/>
      <c r="G27" s="62" t="s">
        <v>76</v>
      </c>
      <c r="H27" s="62" t="s">
        <v>77</v>
      </c>
      <c r="I27" s="62" t="s">
        <v>78</v>
      </c>
      <c r="J27" s="62" t="s">
        <v>68</v>
      </c>
      <c r="K27" s="76"/>
      <c r="L27" s="76"/>
      <c r="M27" s="76"/>
      <c r="N27" s="76"/>
      <c r="O27" s="76"/>
      <c r="P27" s="76"/>
    </row>
    <row r="28" spans="1:16" ht="20.75" x14ac:dyDescent="0.75">
      <c r="A28" s="76">
        <v>2012</v>
      </c>
      <c r="B28" s="90">
        <v>12889676</v>
      </c>
      <c r="C28" s="90">
        <v>3873472</v>
      </c>
      <c r="D28" s="90">
        <v>528255</v>
      </c>
      <c r="E28" s="90">
        <v>497267</v>
      </c>
      <c r="F28" s="76"/>
      <c r="G28" s="91">
        <f>B28/SUM($B28:$E28)</f>
        <v>0.72460032144055742</v>
      </c>
      <c r="H28" s="91">
        <f t="shared" ref="H28:J35" si="6">C28/SUM($B28:$E28)</f>
        <v>0.21774938767204069</v>
      </c>
      <c r="I28" s="91">
        <f t="shared" si="6"/>
        <v>2.9696149290531559E-2</v>
      </c>
      <c r="J28" s="91">
        <f t="shared" si="6"/>
        <v>2.7954141596870367E-2</v>
      </c>
      <c r="K28" s="76"/>
      <c r="L28" s="76"/>
      <c r="M28" s="76"/>
      <c r="N28" s="76"/>
      <c r="O28" s="76"/>
      <c r="P28" s="76"/>
    </row>
    <row r="29" spans="1:16" ht="20.75" x14ac:dyDescent="0.75">
      <c r="A29" s="76">
        <v>2013</v>
      </c>
      <c r="B29" s="90">
        <v>12367187</v>
      </c>
      <c r="C29" s="90">
        <v>3217503</v>
      </c>
      <c r="D29" s="90">
        <v>444824</v>
      </c>
      <c r="E29" s="90">
        <v>243084</v>
      </c>
      <c r="F29" s="76"/>
      <c r="G29" s="91">
        <f t="shared" ref="G29:G35" si="7">B29/SUM($B29:$E29)</f>
        <v>0.76000076939158701</v>
      </c>
      <c r="H29" s="91">
        <f t="shared" si="6"/>
        <v>0.19772521880034152</v>
      </c>
      <c r="I29" s="91">
        <f t="shared" si="6"/>
        <v>2.7335770231649549E-2</v>
      </c>
      <c r="J29" s="91">
        <f t="shared" si="6"/>
        <v>1.4938241576421908E-2</v>
      </c>
      <c r="K29" s="76"/>
      <c r="L29" s="76"/>
      <c r="M29" s="76"/>
      <c r="N29" s="76"/>
      <c r="O29" s="76"/>
      <c r="P29" s="76"/>
    </row>
    <row r="30" spans="1:16" ht="20.75" x14ac:dyDescent="0.75">
      <c r="A30" s="76">
        <v>2014</v>
      </c>
      <c r="B30" s="90">
        <v>11347277</v>
      </c>
      <c r="C30" s="90">
        <v>3198422</v>
      </c>
      <c r="D30" s="90">
        <v>592757</v>
      </c>
      <c r="E30" s="90">
        <v>190798</v>
      </c>
      <c r="F30" s="76"/>
      <c r="G30" s="91">
        <f t="shared" si="7"/>
        <v>0.74023673950474045</v>
      </c>
      <c r="H30" s="91">
        <f t="shared" si="6"/>
        <v>0.20864824863623502</v>
      </c>
      <c r="I30" s="91">
        <f t="shared" si="6"/>
        <v>3.8668352680437029E-2</v>
      </c>
      <c r="J30" s="91">
        <f t="shared" si="6"/>
        <v>1.2446659178587555E-2</v>
      </c>
      <c r="K30" s="76"/>
      <c r="L30" s="76"/>
      <c r="M30" s="76"/>
      <c r="N30" s="76"/>
      <c r="O30" s="76"/>
      <c r="P30" s="76"/>
    </row>
    <row r="31" spans="1:16" ht="20.75" x14ac:dyDescent="0.75">
      <c r="A31" s="76">
        <v>2015</v>
      </c>
      <c r="B31" s="90">
        <v>10865449</v>
      </c>
      <c r="C31" s="90">
        <v>2704404</v>
      </c>
      <c r="D31" s="90">
        <v>703167</v>
      </c>
      <c r="E31" s="90">
        <v>321900</v>
      </c>
      <c r="F31" s="76"/>
      <c r="G31" s="91">
        <f t="shared" si="7"/>
        <v>0.74446786964231393</v>
      </c>
      <c r="H31" s="91">
        <f t="shared" si="6"/>
        <v>0.1852976241048255</v>
      </c>
      <c r="I31" s="91">
        <f t="shared" si="6"/>
        <v>4.8178886900373558E-2</v>
      </c>
      <c r="J31" s="91">
        <f t="shared" si="6"/>
        <v>2.2055619352487031E-2</v>
      </c>
      <c r="K31" s="76"/>
      <c r="L31" s="76"/>
      <c r="M31" s="76"/>
      <c r="N31" s="76"/>
      <c r="O31" s="76"/>
      <c r="P31" s="76"/>
    </row>
    <row r="32" spans="1:16" ht="20.75" x14ac:dyDescent="0.75">
      <c r="A32" s="76">
        <v>2016</v>
      </c>
      <c r="B32" s="90">
        <v>10561137</v>
      </c>
      <c r="C32" s="90">
        <v>2961720</v>
      </c>
      <c r="D32" s="90">
        <v>759647</v>
      </c>
      <c r="E32" s="90">
        <v>201373</v>
      </c>
      <c r="F32" s="76"/>
      <c r="G32" s="91">
        <f t="shared" si="7"/>
        <v>0.72916505711833923</v>
      </c>
      <c r="H32" s="91">
        <f t="shared" si="6"/>
        <v>0.20448392374500279</v>
      </c>
      <c r="I32" s="91">
        <f t="shared" si="6"/>
        <v>5.2447766575206348E-2</v>
      </c>
      <c r="J32" s="91">
        <f t="shared" si="6"/>
        <v>1.3903252561451605E-2</v>
      </c>
      <c r="K32" s="76"/>
      <c r="L32" s="76"/>
      <c r="M32" s="76"/>
      <c r="N32" s="76"/>
      <c r="O32" s="76"/>
      <c r="P32" s="76"/>
    </row>
    <row r="33" spans="1:16" ht="20.75" x14ac:dyDescent="0.75">
      <c r="A33" s="76">
        <v>2017</v>
      </c>
      <c r="B33" s="90">
        <v>12503902</v>
      </c>
      <c r="C33" s="90">
        <v>3549976</v>
      </c>
      <c r="D33" s="90">
        <v>793064</v>
      </c>
      <c r="E33" s="90">
        <v>586413</v>
      </c>
      <c r="F33" s="76"/>
      <c r="G33" s="91">
        <f t="shared" si="7"/>
        <v>0.71724014109733902</v>
      </c>
      <c r="H33" s="91">
        <f t="shared" si="6"/>
        <v>0.20363125743725174</v>
      </c>
      <c r="I33" s="91">
        <f t="shared" si="6"/>
        <v>4.5491186292024685E-2</v>
      </c>
      <c r="J33" s="91">
        <f t="shared" si="6"/>
        <v>3.3637415173384581E-2</v>
      </c>
      <c r="K33" s="76"/>
      <c r="L33" s="76"/>
      <c r="M33" s="76"/>
      <c r="N33" s="76"/>
      <c r="O33" s="76"/>
      <c r="P33" s="76"/>
    </row>
    <row r="34" spans="1:16" ht="20.75" x14ac:dyDescent="0.75">
      <c r="A34" s="76">
        <v>2018</v>
      </c>
      <c r="B34" s="90">
        <v>12288053</v>
      </c>
      <c r="C34" s="90">
        <v>3070590</v>
      </c>
      <c r="D34" s="90">
        <v>714359</v>
      </c>
      <c r="E34" s="90">
        <v>177071</v>
      </c>
      <c r="F34" s="76"/>
      <c r="G34" s="91">
        <f t="shared" si="7"/>
        <v>0.75618447990972104</v>
      </c>
      <c r="H34" s="91">
        <f t="shared" si="6"/>
        <v>0.18895853575550092</v>
      </c>
      <c r="I34" s="91">
        <f t="shared" si="6"/>
        <v>4.3960356362706801E-2</v>
      </c>
      <c r="J34" s="91">
        <f t="shared" si="6"/>
        <v>1.0896627972071265E-2</v>
      </c>
      <c r="K34" s="76"/>
      <c r="L34" s="76"/>
      <c r="M34" s="76"/>
      <c r="N34" s="76"/>
      <c r="O34" s="76"/>
      <c r="P34" s="76"/>
    </row>
    <row r="35" spans="1:16" ht="20.75" x14ac:dyDescent="0.75">
      <c r="A35" s="92">
        <v>2019</v>
      </c>
      <c r="B35" s="93">
        <v>11579056</v>
      </c>
      <c r="C35" s="93">
        <v>2634912</v>
      </c>
      <c r="D35" s="93">
        <v>912329</v>
      </c>
      <c r="E35" s="93">
        <v>183930</v>
      </c>
      <c r="F35" s="76"/>
      <c r="G35" s="91">
        <f t="shared" si="7"/>
        <v>0.75629551410308937</v>
      </c>
      <c r="H35" s="91">
        <f t="shared" si="6"/>
        <v>0.17210143259143054</v>
      </c>
      <c r="I35" s="91">
        <f t="shared" si="6"/>
        <v>5.9589514903991954E-2</v>
      </c>
      <c r="J35" s="91">
        <f t="shared" si="6"/>
        <v>1.2013538401488104E-2</v>
      </c>
      <c r="K35" s="76"/>
      <c r="L35" s="76"/>
      <c r="M35" s="76"/>
      <c r="N35" s="76"/>
      <c r="O35" s="76"/>
      <c r="P35" s="76"/>
    </row>
    <row r="36" spans="1:16" ht="20.75" x14ac:dyDescent="0.75">
      <c r="A36" s="76"/>
      <c r="B36" s="76"/>
      <c r="C36" s="76"/>
      <c r="D36" s="76"/>
      <c r="E36" s="76"/>
      <c r="F36" s="76"/>
      <c r="G36" s="63">
        <f>AVERAGE(G28:G35)</f>
        <v>0.741023861525961</v>
      </c>
      <c r="H36" s="63">
        <f t="shared" ref="H36:J36" si="8">AVERAGE(H28:H35)</f>
        <v>0.19732445359282855</v>
      </c>
      <c r="I36" s="63">
        <f t="shared" si="8"/>
        <v>4.3170997904615184E-2</v>
      </c>
      <c r="J36" s="63">
        <f t="shared" si="8"/>
        <v>1.8480686976595304E-2</v>
      </c>
      <c r="K36" s="76"/>
      <c r="L36" s="76"/>
      <c r="M36" s="76"/>
      <c r="N36" s="76"/>
      <c r="O36" s="76"/>
      <c r="P36" s="76"/>
    </row>
    <row r="37" spans="1:16" ht="20.75" x14ac:dyDescent="0.75">
      <c r="A37" s="88" t="s">
        <v>88</v>
      </c>
      <c r="B37" s="76"/>
      <c r="C37" s="76"/>
      <c r="D37" s="76"/>
      <c r="E37" s="76"/>
      <c r="F37" s="76"/>
      <c r="G37" s="76"/>
      <c r="H37" s="76"/>
      <c r="I37" s="76"/>
      <c r="J37" s="76"/>
      <c r="K37" s="76"/>
      <c r="L37" s="76"/>
      <c r="M37" s="76"/>
      <c r="N37" s="76"/>
      <c r="O37" s="76"/>
      <c r="P37" s="76"/>
    </row>
    <row r="38" spans="1:16" ht="20.75" x14ac:dyDescent="0.75">
      <c r="A38" s="89" t="s">
        <v>31</v>
      </c>
      <c r="B38" s="89" t="s">
        <v>81</v>
      </c>
      <c r="C38" s="89" t="s">
        <v>82</v>
      </c>
      <c r="D38" s="89" t="s">
        <v>8</v>
      </c>
      <c r="E38" s="76"/>
      <c r="F38" s="62" t="s">
        <v>81</v>
      </c>
      <c r="G38" s="89" t="s">
        <v>82</v>
      </c>
      <c r="H38" s="89" t="s">
        <v>8</v>
      </c>
      <c r="I38" s="76"/>
      <c r="J38" s="76"/>
      <c r="K38" s="76"/>
      <c r="L38" s="76"/>
      <c r="M38" s="76"/>
      <c r="N38" s="76"/>
      <c r="O38" s="76"/>
      <c r="P38" s="76"/>
    </row>
    <row r="39" spans="1:16" ht="20.75" x14ac:dyDescent="0.75">
      <c r="A39" s="76">
        <v>2012</v>
      </c>
      <c r="B39" s="90">
        <v>893204</v>
      </c>
      <c r="C39" s="90">
        <v>12667929</v>
      </c>
      <c r="D39" s="90">
        <v>95719</v>
      </c>
      <c r="E39" s="76"/>
      <c r="F39" s="94">
        <f>B39/SUM($B39:$D39)</f>
        <v>6.5403359427194496E-2</v>
      </c>
      <c r="G39" s="94">
        <f t="shared" ref="G39:H46" si="9">C39/SUM($B39:$D39)</f>
        <v>0.92758777791543756</v>
      </c>
      <c r="H39" s="94">
        <f t="shared" si="9"/>
        <v>7.0088626573678913E-3</v>
      </c>
      <c r="I39" s="76"/>
      <c r="J39" s="76"/>
      <c r="K39" s="76"/>
      <c r="L39" s="76"/>
      <c r="M39" s="76"/>
      <c r="N39" s="76"/>
      <c r="O39" s="76"/>
      <c r="P39" s="76"/>
    </row>
    <row r="40" spans="1:16" ht="20.75" x14ac:dyDescent="0.75">
      <c r="A40" s="76">
        <v>2013</v>
      </c>
      <c r="B40" s="90">
        <v>986263</v>
      </c>
      <c r="C40" s="90">
        <v>11064319</v>
      </c>
      <c r="D40" s="90">
        <v>14856</v>
      </c>
      <c r="E40" s="76"/>
      <c r="F40" s="94">
        <f t="shared" ref="F40:F46" si="10">B40/SUM(B40:D40)</f>
        <v>8.1742826078920638E-2</v>
      </c>
      <c r="G40" s="94">
        <f t="shared" si="9"/>
        <v>0.91702588832664012</v>
      </c>
      <c r="H40" s="94">
        <f t="shared" si="9"/>
        <v>1.2312855944392571E-3</v>
      </c>
      <c r="I40" s="76"/>
      <c r="J40" s="76"/>
      <c r="K40" s="76"/>
      <c r="L40" s="76"/>
      <c r="M40" s="76"/>
      <c r="N40" s="76"/>
      <c r="O40" s="76"/>
      <c r="P40" s="76"/>
    </row>
    <row r="41" spans="1:16" ht="20.75" x14ac:dyDescent="0.75">
      <c r="A41" s="76">
        <v>2014</v>
      </c>
      <c r="B41" s="90">
        <v>811932</v>
      </c>
      <c r="C41" s="90">
        <v>10566237</v>
      </c>
      <c r="D41" s="90">
        <v>15435</v>
      </c>
      <c r="E41" s="76"/>
      <c r="F41" s="94">
        <f t="shared" si="10"/>
        <v>7.1262087044626096E-2</v>
      </c>
      <c r="G41" s="94">
        <f t="shared" si="9"/>
        <v>0.92738320552478393</v>
      </c>
      <c r="H41" s="94">
        <f t="shared" si="9"/>
        <v>1.3547074305900048E-3</v>
      </c>
      <c r="I41" s="76"/>
      <c r="J41" s="76"/>
      <c r="K41" s="76"/>
      <c r="L41" s="76"/>
      <c r="M41" s="76"/>
      <c r="N41" s="76"/>
      <c r="O41" s="76"/>
      <c r="P41" s="76"/>
    </row>
    <row r="42" spans="1:16" ht="20.75" x14ac:dyDescent="0.75">
      <c r="A42" s="76">
        <v>2015</v>
      </c>
      <c r="B42" s="90">
        <v>921502</v>
      </c>
      <c r="C42" s="90">
        <v>11429239</v>
      </c>
      <c r="D42" s="90">
        <v>18820</v>
      </c>
      <c r="E42" s="76"/>
      <c r="F42" s="94">
        <f t="shared" si="10"/>
        <v>7.4497550883172003E-2</v>
      </c>
      <c r="G42" s="94">
        <f t="shared" si="9"/>
        <v>0.92398097232391674</v>
      </c>
      <c r="H42" s="94">
        <f t="shared" si="9"/>
        <v>1.5214767929112439E-3</v>
      </c>
      <c r="I42" s="76"/>
      <c r="J42" s="76"/>
      <c r="K42" s="76"/>
      <c r="L42" s="76"/>
      <c r="M42" s="76"/>
      <c r="N42" s="76"/>
      <c r="O42" s="76"/>
      <c r="P42" s="76"/>
    </row>
    <row r="43" spans="1:16" ht="20.75" x14ac:dyDescent="0.75">
      <c r="A43" s="76">
        <v>2016</v>
      </c>
      <c r="B43" s="90">
        <v>866122</v>
      </c>
      <c r="C43" s="90">
        <v>10783293</v>
      </c>
      <c r="D43" s="90">
        <v>19919</v>
      </c>
      <c r="E43" s="76"/>
      <c r="F43" s="94">
        <f t="shared" si="10"/>
        <v>7.4222059288045053E-2</v>
      </c>
      <c r="G43" s="94">
        <f t="shared" si="9"/>
        <v>0.9240709881129463</v>
      </c>
      <c r="H43" s="94">
        <f t="shared" si="9"/>
        <v>1.7069525990086494E-3</v>
      </c>
      <c r="I43" s="76"/>
      <c r="J43" s="76"/>
      <c r="K43" s="76"/>
      <c r="L43" s="76"/>
      <c r="M43" s="76"/>
      <c r="N43" s="76"/>
      <c r="O43" s="76"/>
      <c r="P43" s="76"/>
    </row>
    <row r="44" spans="1:16" ht="20.75" x14ac:dyDescent="0.75">
      <c r="A44" s="76">
        <v>2017</v>
      </c>
      <c r="B44" s="90">
        <v>1408611</v>
      </c>
      <c r="C44" s="90">
        <v>11968266</v>
      </c>
      <c r="D44" s="90">
        <v>26496</v>
      </c>
      <c r="E44" s="76"/>
      <c r="F44" s="94">
        <f t="shared" si="10"/>
        <v>0.1050937700532545</v>
      </c>
      <c r="G44" s="94">
        <f t="shared" si="9"/>
        <v>0.89292941411091076</v>
      </c>
      <c r="H44" s="94">
        <f t="shared" si="9"/>
        <v>1.9768158358347558E-3</v>
      </c>
      <c r="I44" s="76"/>
      <c r="J44" s="76"/>
      <c r="K44" s="76"/>
      <c r="L44" s="76"/>
      <c r="M44" s="76"/>
      <c r="N44" s="76"/>
      <c r="O44" s="76"/>
      <c r="P44" s="76"/>
    </row>
    <row r="45" spans="1:16" ht="20.75" x14ac:dyDescent="0.75">
      <c r="A45" s="76">
        <v>2018</v>
      </c>
      <c r="B45" s="90">
        <v>1238478</v>
      </c>
      <c r="C45" s="90">
        <v>9763228</v>
      </c>
      <c r="D45" s="90">
        <v>104768</v>
      </c>
      <c r="E45" s="76"/>
      <c r="F45" s="94">
        <f t="shared" si="10"/>
        <v>0.11150955739868476</v>
      </c>
      <c r="G45" s="94">
        <f t="shared" si="9"/>
        <v>0.87905738580939374</v>
      </c>
      <c r="H45" s="94">
        <f t="shared" si="9"/>
        <v>9.4330567919215409E-3</v>
      </c>
      <c r="I45" s="76"/>
      <c r="J45" s="76"/>
      <c r="K45" s="76"/>
      <c r="L45" s="76"/>
      <c r="M45" s="76"/>
      <c r="N45" s="76"/>
      <c r="O45" s="76"/>
      <c r="P45" s="76"/>
    </row>
    <row r="46" spans="1:16" ht="20.75" x14ac:dyDescent="0.75">
      <c r="A46" s="92">
        <v>2019</v>
      </c>
      <c r="B46" s="93">
        <v>952527</v>
      </c>
      <c r="C46" s="93">
        <v>9833687</v>
      </c>
      <c r="D46" s="93">
        <v>147136</v>
      </c>
      <c r="E46" s="76"/>
      <c r="F46" s="94">
        <f t="shared" si="10"/>
        <v>8.7121239144452522E-2</v>
      </c>
      <c r="G46" s="94">
        <f t="shared" si="9"/>
        <v>0.89942122039448114</v>
      </c>
      <c r="H46" s="94">
        <f t="shared" si="9"/>
        <v>1.345754046106637E-2</v>
      </c>
      <c r="I46" s="76"/>
      <c r="J46" s="76"/>
      <c r="K46" s="76"/>
      <c r="L46" s="76"/>
      <c r="M46" s="76"/>
      <c r="N46" s="76"/>
      <c r="O46" s="76"/>
      <c r="P46" s="76"/>
    </row>
    <row r="47" spans="1:16" ht="20.75" x14ac:dyDescent="0.75">
      <c r="A47" s="76"/>
      <c r="B47" s="76"/>
      <c r="C47" s="76"/>
      <c r="D47" s="76"/>
      <c r="E47" s="76"/>
      <c r="F47" s="77">
        <f>AVERAGE(F39:F46)</f>
        <v>8.3856556164793761E-2</v>
      </c>
      <c r="G47" s="77">
        <f t="shared" ref="G47:H47" si="11">AVERAGE(G39:G46)</f>
        <v>0.91143210656481388</v>
      </c>
      <c r="H47" s="77">
        <f t="shared" si="11"/>
        <v>4.711337270392464E-3</v>
      </c>
      <c r="I47" s="76"/>
      <c r="J47" s="76"/>
      <c r="K47" s="76"/>
      <c r="L47" s="76"/>
      <c r="M47" s="76"/>
      <c r="N47" s="76"/>
      <c r="O47" s="76"/>
      <c r="P47" s="76"/>
    </row>
    <row r="48" spans="1:16" ht="15.5" thickBot="1" x14ac:dyDescent="0.9"/>
    <row r="49" spans="1:16" s="42" customFormat="1" ht="15.5" thickBot="1" x14ac:dyDescent="0.9">
      <c r="A49" s="128" t="s">
        <v>89</v>
      </c>
      <c r="B49" s="129"/>
      <c r="C49" s="129"/>
      <c r="D49" s="129"/>
      <c r="E49" s="129"/>
      <c r="F49" s="129"/>
      <c r="G49" s="129"/>
      <c r="H49" s="129"/>
      <c r="I49" s="129"/>
      <c r="J49" s="129"/>
      <c r="K49" s="129"/>
      <c r="L49" s="129"/>
      <c r="M49" s="129"/>
      <c r="N49" s="129"/>
      <c r="O49" s="129"/>
      <c r="P49" s="130"/>
    </row>
    <row r="50" spans="1:16" ht="20.75" x14ac:dyDescent="0.75">
      <c r="A50" s="88" t="s">
        <v>85</v>
      </c>
      <c r="B50" s="76"/>
      <c r="C50" s="76"/>
      <c r="D50" s="76"/>
      <c r="E50" s="76"/>
      <c r="F50" s="76"/>
      <c r="G50" s="76"/>
      <c r="H50" s="76"/>
      <c r="I50" s="76"/>
      <c r="J50" s="76"/>
      <c r="K50" s="76"/>
      <c r="L50" s="76"/>
      <c r="M50" s="76"/>
      <c r="N50" s="76"/>
      <c r="O50" s="76"/>
      <c r="P50" s="76"/>
    </row>
    <row r="51" spans="1:16" ht="20.75" x14ac:dyDescent="0.75">
      <c r="A51" s="89" t="s">
        <v>31</v>
      </c>
      <c r="B51" s="89" t="s">
        <v>56</v>
      </c>
      <c r="C51" s="89" t="s">
        <v>57</v>
      </c>
      <c r="D51" s="89" t="s">
        <v>58</v>
      </c>
      <c r="E51" s="89" t="s">
        <v>59</v>
      </c>
      <c r="F51" s="89" t="s">
        <v>60</v>
      </c>
      <c r="G51" s="89" t="s">
        <v>61</v>
      </c>
      <c r="H51" s="89" t="s">
        <v>62</v>
      </c>
      <c r="I51" s="76"/>
      <c r="J51" s="95" t="s">
        <v>56</v>
      </c>
      <c r="K51" s="95" t="s">
        <v>57</v>
      </c>
      <c r="L51" s="95" t="s">
        <v>58</v>
      </c>
      <c r="M51" s="95" t="s">
        <v>59</v>
      </c>
      <c r="N51" s="95" t="s">
        <v>60</v>
      </c>
      <c r="O51" s="95" t="s">
        <v>61</v>
      </c>
      <c r="P51" s="95" t="s">
        <v>62</v>
      </c>
    </row>
    <row r="52" spans="1:16" ht="20.75" x14ac:dyDescent="0.75">
      <c r="A52" s="76">
        <v>2012</v>
      </c>
      <c r="B52" s="90">
        <v>27451</v>
      </c>
      <c r="C52" s="90">
        <v>1814644</v>
      </c>
      <c r="D52" s="90">
        <v>1111627</v>
      </c>
      <c r="E52" s="90">
        <v>1454453</v>
      </c>
      <c r="F52" s="90">
        <v>1039015</v>
      </c>
      <c r="G52" s="90">
        <v>614893</v>
      </c>
      <c r="H52" s="90">
        <v>811207</v>
      </c>
      <c r="I52" s="76"/>
      <c r="J52" s="96">
        <f>B52/SUM($B52:$H52)</f>
        <v>3.9938661106980787E-3</v>
      </c>
      <c r="K52" s="96">
        <f t="shared" ref="K52:P59" si="12">C52/SUM($B52:$H52)</f>
        <v>0.26401388563555445</v>
      </c>
      <c r="L52" s="96">
        <f t="shared" si="12"/>
        <v>0.16173142701675616</v>
      </c>
      <c r="M52" s="96">
        <f t="shared" si="12"/>
        <v>0.2116094330371627</v>
      </c>
      <c r="N52" s="96">
        <f t="shared" si="12"/>
        <v>0.15116705391450092</v>
      </c>
      <c r="O52" s="96">
        <f t="shared" si="12"/>
        <v>8.946123326674707E-2</v>
      </c>
      <c r="P52" s="96">
        <f t="shared" si="12"/>
        <v>0.11802310101858063</v>
      </c>
    </row>
    <row r="53" spans="1:16" ht="20.75" x14ac:dyDescent="0.75">
      <c r="A53" s="76">
        <v>2013</v>
      </c>
      <c r="B53" s="90">
        <v>17031</v>
      </c>
      <c r="C53" s="90">
        <v>1556143</v>
      </c>
      <c r="D53" s="90">
        <v>886854</v>
      </c>
      <c r="E53" s="90">
        <v>1137095</v>
      </c>
      <c r="F53" s="90">
        <v>683140</v>
      </c>
      <c r="G53" s="90">
        <v>662533</v>
      </c>
      <c r="H53" s="90">
        <v>718411</v>
      </c>
      <c r="I53" s="76"/>
      <c r="J53" s="96">
        <f t="shared" ref="J53:J59" si="13">B53/SUM($B53:$H53)</f>
        <v>3.0083690633463853E-3</v>
      </c>
      <c r="K53" s="96">
        <f t="shared" si="12"/>
        <v>0.27487830775309929</v>
      </c>
      <c r="L53" s="96">
        <f t="shared" si="12"/>
        <v>0.15665457913833569</v>
      </c>
      <c r="M53" s="96">
        <f t="shared" si="12"/>
        <v>0.20085734367247127</v>
      </c>
      <c r="N53" s="96">
        <f t="shared" si="12"/>
        <v>0.12067038000906874</v>
      </c>
      <c r="O53" s="96">
        <f t="shared" si="12"/>
        <v>0.11703034352921558</v>
      </c>
      <c r="P53" s="96">
        <f t="shared" si="12"/>
        <v>0.12690067683446304</v>
      </c>
    </row>
    <row r="54" spans="1:16" ht="20.75" x14ac:dyDescent="0.75">
      <c r="A54" s="76">
        <v>2014</v>
      </c>
      <c r="B54" s="90">
        <v>9047</v>
      </c>
      <c r="C54" s="90">
        <v>1349823</v>
      </c>
      <c r="D54" s="90">
        <v>418236</v>
      </c>
      <c r="E54" s="90">
        <v>1054786</v>
      </c>
      <c r="F54" s="90">
        <v>423574</v>
      </c>
      <c r="G54" s="90">
        <v>461485</v>
      </c>
      <c r="H54" s="90">
        <v>722900</v>
      </c>
      <c r="I54" s="76"/>
      <c r="J54" s="96">
        <f t="shared" si="13"/>
        <v>2.0376809942495816E-3</v>
      </c>
      <c r="K54" s="96">
        <f t="shared" si="12"/>
        <v>0.30402439180954494</v>
      </c>
      <c r="L54" s="96">
        <f t="shared" si="12"/>
        <v>9.4200458528901077E-2</v>
      </c>
      <c r="M54" s="96">
        <f t="shared" si="12"/>
        <v>0.2375723870012755</v>
      </c>
      <c r="N54" s="96">
        <f t="shared" si="12"/>
        <v>9.5402751128359942E-2</v>
      </c>
      <c r="O54" s="96">
        <f t="shared" si="12"/>
        <v>0.1039415511916954</v>
      </c>
      <c r="P54" s="96">
        <f t="shared" si="12"/>
        <v>0.16282077934597355</v>
      </c>
    </row>
    <row r="55" spans="1:16" ht="20.75" x14ac:dyDescent="0.75">
      <c r="A55" s="76">
        <v>2015</v>
      </c>
      <c r="B55" s="90">
        <v>15804</v>
      </c>
      <c r="C55" s="90">
        <v>1238292</v>
      </c>
      <c r="D55" s="90">
        <v>450982</v>
      </c>
      <c r="E55" s="90">
        <v>833583</v>
      </c>
      <c r="F55" s="90">
        <v>507814</v>
      </c>
      <c r="G55" s="90">
        <v>546397</v>
      </c>
      <c r="H55" s="90">
        <v>920554</v>
      </c>
      <c r="I55" s="76"/>
      <c r="J55" s="96">
        <f t="shared" si="13"/>
        <v>3.5015529223255239E-3</v>
      </c>
      <c r="K55" s="96">
        <f t="shared" si="12"/>
        <v>0.27435743933765616</v>
      </c>
      <c r="L55" s="96">
        <f t="shared" si="12"/>
        <v>9.9920105037725221E-2</v>
      </c>
      <c r="M55" s="96">
        <f t="shared" si="12"/>
        <v>0.18468963488046553</v>
      </c>
      <c r="N55" s="96">
        <f t="shared" si="12"/>
        <v>0.11251187014033243</v>
      </c>
      <c r="O55" s="96">
        <f t="shared" si="12"/>
        <v>0.12106036523031506</v>
      </c>
      <c r="P55" s="96">
        <f t="shared" si="12"/>
        <v>0.20395903245118011</v>
      </c>
    </row>
    <row r="56" spans="1:16" ht="20.75" x14ac:dyDescent="0.75">
      <c r="A56" s="76">
        <v>2016</v>
      </c>
      <c r="B56" s="90">
        <v>79354</v>
      </c>
      <c r="C56" s="90">
        <v>1143716</v>
      </c>
      <c r="D56" s="90">
        <v>753305</v>
      </c>
      <c r="E56" s="90">
        <v>849078</v>
      </c>
      <c r="F56" s="90">
        <v>503247</v>
      </c>
      <c r="G56" s="90">
        <v>496672</v>
      </c>
      <c r="H56" s="90">
        <v>959513</v>
      </c>
      <c r="I56" s="76"/>
      <c r="J56" s="96">
        <f t="shared" si="13"/>
        <v>1.6584306623879153E-2</v>
      </c>
      <c r="K56" s="96">
        <f t="shared" si="12"/>
        <v>0.23902685226499695</v>
      </c>
      <c r="L56" s="96">
        <f t="shared" si="12"/>
        <v>0.15743429570407649</v>
      </c>
      <c r="M56" s="96">
        <f t="shared" si="12"/>
        <v>0.17745003275940802</v>
      </c>
      <c r="N56" s="96">
        <f t="shared" si="12"/>
        <v>0.1051743145342051</v>
      </c>
      <c r="O56" s="96">
        <f t="shared" si="12"/>
        <v>0.10380019582497803</v>
      </c>
      <c r="P56" s="96">
        <f t="shared" si="12"/>
        <v>0.20053000228845624</v>
      </c>
    </row>
    <row r="57" spans="1:16" ht="20.75" x14ac:dyDescent="0.75">
      <c r="A57" s="76">
        <v>2017</v>
      </c>
      <c r="B57" s="90">
        <v>93245</v>
      </c>
      <c r="C57" s="90">
        <v>2236172</v>
      </c>
      <c r="D57" s="90">
        <v>1113635</v>
      </c>
      <c r="E57" s="90">
        <v>1123320</v>
      </c>
      <c r="F57" s="90">
        <v>776578</v>
      </c>
      <c r="G57" s="90">
        <v>792561</v>
      </c>
      <c r="H57" s="90">
        <v>763600</v>
      </c>
      <c r="I57" s="76"/>
      <c r="J57" s="96">
        <f t="shared" si="13"/>
        <v>1.3515509462016193E-2</v>
      </c>
      <c r="K57" s="96">
        <f t="shared" si="12"/>
        <v>0.32412465895968334</v>
      </c>
      <c r="L57" s="96">
        <f t="shared" si="12"/>
        <v>0.16141717389385385</v>
      </c>
      <c r="M57" s="96">
        <f t="shared" si="12"/>
        <v>0.16282097794918796</v>
      </c>
      <c r="N57" s="96">
        <f t="shared" si="12"/>
        <v>0.11256203879021515</v>
      </c>
      <c r="O57" s="96">
        <f t="shared" si="12"/>
        <v>0.11487871408359715</v>
      </c>
      <c r="P57" s="96">
        <f t="shared" si="12"/>
        <v>0.11068092686144636</v>
      </c>
    </row>
    <row r="58" spans="1:16" ht="20.75" x14ac:dyDescent="0.75">
      <c r="A58" s="76">
        <v>2018</v>
      </c>
      <c r="B58" s="90">
        <v>40349</v>
      </c>
      <c r="C58" s="90">
        <v>1339937</v>
      </c>
      <c r="D58" s="90">
        <v>550395</v>
      </c>
      <c r="E58" s="90">
        <v>686500</v>
      </c>
      <c r="F58" s="90">
        <v>615194</v>
      </c>
      <c r="G58" s="90">
        <v>499675</v>
      </c>
      <c r="H58" s="90">
        <v>510641</v>
      </c>
      <c r="I58" s="76"/>
      <c r="J58" s="96">
        <f t="shared" si="13"/>
        <v>9.5102377241236755E-3</v>
      </c>
      <c r="K58" s="96">
        <f t="shared" si="12"/>
        <v>0.3158224343936431</v>
      </c>
      <c r="L58" s="96">
        <f t="shared" si="12"/>
        <v>0.12972780718652382</v>
      </c>
      <c r="M58" s="96">
        <f t="shared" si="12"/>
        <v>0.16180768290690978</v>
      </c>
      <c r="N58" s="96">
        <f t="shared" si="12"/>
        <v>0.14500089683646536</v>
      </c>
      <c r="O58" s="96">
        <f t="shared" si="12"/>
        <v>0.11777313030809927</v>
      </c>
      <c r="P58" s="96">
        <f t="shared" si="12"/>
        <v>0.12035781064423499</v>
      </c>
    </row>
    <row r="59" spans="1:16" ht="20.75" x14ac:dyDescent="0.75">
      <c r="A59" s="92">
        <v>2019</v>
      </c>
      <c r="B59" s="93">
        <v>53703</v>
      </c>
      <c r="C59" s="93">
        <v>705346</v>
      </c>
      <c r="D59" s="93">
        <v>552923</v>
      </c>
      <c r="E59" s="93">
        <v>602251</v>
      </c>
      <c r="F59" s="93">
        <v>478644</v>
      </c>
      <c r="G59" s="93">
        <v>433138</v>
      </c>
      <c r="H59" s="93">
        <v>889465</v>
      </c>
      <c r="I59" s="76"/>
      <c r="J59" s="96">
        <f t="shared" si="13"/>
        <v>1.4453891432308699E-2</v>
      </c>
      <c r="K59" s="96">
        <f t="shared" si="12"/>
        <v>0.18984031629914924</v>
      </c>
      <c r="L59" s="96">
        <f t="shared" si="12"/>
        <v>0.14881643506743428</v>
      </c>
      <c r="M59" s="96">
        <f t="shared" si="12"/>
        <v>0.16209281732862868</v>
      </c>
      <c r="N59" s="96">
        <f t="shared" si="12"/>
        <v>0.12882461707401754</v>
      </c>
      <c r="O59" s="96">
        <f t="shared" si="12"/>
        <v>0.11657690682470859</v>
      </c>
      <c r="P59" s="96">
        <f t="shared" si="12"/>
        <v>0.23939501597375298</v>
      </c>
    </row>
    <row r="60" spans="1:16" ht="20.75" x14ac:dyDescent="0.75">
      <c r="A60" s="76"/>
      <c r="B60" s="76"/>
      <c r="C60" s="76"/>
      <c r="D60" s="76"/>
      <c r="E60" s="76"/>
      <c r="F60" s="76"/>
      <c r="G60" s="76"/>
      <c r="H60" s="76"/>
      <c r="I60" s="76"/>
      <c r="J60" s="63">
        <f>AVERAGE(J52:J59)</f>
        <v>8.3256767916184103E-3</v>
      </c>
      <c r="K60" s="63">
        <f t="shared" ref="K60:P60" si="14">AVERAGE(K52:K59)</f>
        <v>0.27326103580666594</v>
      </c>
      <c r="L60" s="63">
        <f t="shared" si="14"/>
        <v>0.13873778519670082</v>
      </c>
      <c r="M60" s="63">
        <f t="shared" si="14"/>
        <v>0.18736253869193867</v>
      </c>
      <c r="N60" s="63">
        <f t="shared" si="14"/>
        <v>0.12141424030339562</v>
      </c>
      <c r="O60" s="63">
        <f t="shared" si="14"/>
        <v>0.11056530503241953</v>
      </c>
      <c r="P60" s="63">
        <f t="shared" si="14"/>
        <v>0.16033341817726099</v>
      </c>
    </row>
    <row r="61" spans="1:16" ht="20.75" x14ac:dyDescent="0.75">
      <c r="A61" s="88" t="s">
        <v>86</v>
      </c>
      <c r="B61" s="76"/>
      <c r="C61" s="76"/>
      <c r="D61" s="76"/>
      <c r="E61" s="76"/>
      <c r="F61" s="76"/>
      <c r="G61" s="76"/>
      <c r="H61" s="76"/>
      <c r="I61" s="76"/>
      <c r="J61" s="76"/>
      <c r="K61" s="76"/>
      <c r="L61" s="76"/>
      <c r="M61" s="76"/>
      <c r="N61" s="76"/>
      <c r="O61" s="76"/>
      <c r="P61" s="76"/>
    </row>
    <row r="62" spans="1:16" ht="83" x14ac:dyDescent="0.75">
      <c r="A62" s="89" t="s">
        <v>31</v>
      </c>
      <c r="B62" s="89" t="s">
        <v>70</v>
      </c>
      <c r="C62" s="89" t="s">
        <v>71</v>
      </c>
      <c r="D62" s="89" t="s">
        <v>72</v>
      </c>
      <c r="E62" s="89" t="s">
        <v>73</v>
      </c>
      <c r="F62" s="89" t="s">
        <v>74</v>
      </c>
      <c r="G62" s="89" t="s">
        <v>75</v>
      </c>
      <c r="H62" s="89" t="s">
        <v>68</v>
      </c>
      <c r="I62" s="76"/>
      <c r="J62" s="95" t="s">
        <v>70</v>
      </c>
      <c r="K62" s="95" t="s">
        <v>71</v>
      </c>
      <c r="L62" s="95" t="s">
        <v>72</v>
      </c>
      <c r="M62" s="95" t="s">
        <v>73</v>
      </c>
      <c r="N62" s="95" t="s">
        <v>74</v>
      </c>
      <c r="O62" s="95" t="s">
        <v>75</v>
      </c>
      <c r="P62" s="95" t="s">
        <v>68</v>
      </c>
    </row>
    <row r="63" spans="1:16" ht="20.75" x14ac:dyDescent="0.75">
      <c r="A63" s="76">
        <v>2012</v>
      </c>
      <c r="B63" s="90">
        <v>962676</v>
      </c>
      <c r="C63" s="90">
        <v>1367332</v>
      </c>
      <c r="D63" s="90">
        <v>865358</v>
      </c>
      <c r="E63" s="90">
        <v>968899</v>
      </c>
      <c r="F63" s="90">
        <v>2280753</v>
      </c>
      <c r="G63" s="90">
        <v>380606</v>
      </c>
      <c r="H63" s="90">
        <v>47666</v>
      </c>
      <c r="I63" s="76"/>
      <c r="J63" s="96">
        <f>B63/SUM($B63:$H63)</f>
        <v>0.14006043685047481</v>
      </c>
      <c r="K63" s="96">
        <f t="shared" ref="K63:P70" si="15">C63/SUM($B63:$H63)</f>
        <v>0.19893413489027817</v>
      </c>
      <c r="L63" s="96">
        <f t="shared" si="15"/>
        <v>0.12590156969951799</v>
      </c>
      <c r="M63" s="96">
        <f t="shared" si="15"/>
        <v>0.14096582568173321</v>
      </c>
      <c r="N63" s="96">
        <f t="shared" si="15"/>
        <v>0.3318284256884258</v>
      </c>
      <c r="O63" s="96">
        <f t="shared" si="15"/>
        <v>5.5374645911928637E-2</v>
      </c>
      <c r="P63" s="96">
        <f t="shared" si="15"/>
        <v>6.934961277641421E-3</v>
      </c>
    </row>
    <row r="64" spans="1:16" ht="20.75" x14ac:dyDescent="0.75">
      <c r="A64" s="76">
        <v>2013</v>
      </c>
      <c r="B64" s="90">
        <v>876866</v>
      </c>
      <c r="C64" s="90">
        <v>1009768</v>
      </c>
      <c r="D64" s="90">
        <v>622733</v>
      </c>
      <c r="E64" s="90">
        <v>576676</v>
      </c>
      <c r="F64" s="90">
        <v>2202024</v>
      </c>
      <c r="G64" s="90">
        <v>349610</v>
      </c>
      <c r="H64" s="90">
        <v>23530</v>
      </c>
      <c r="I64" s="76"/>
      <c r="J64" s="96">
        <f t="shared" ref="J64:J70" si="16">B64/SUM($B64:$H64)</f>
        <v>0.15489029106337218</v>
      </c>
      <c r="K64" s="96">
        <f t="shared" si="15"/>
        <v>0.17836620353221494</v>
      </c>
      <c r="L64" s="96">
        <f t="shared" si="15"/>
        <v>0.11000004062737857</v>
      </c>
      <c r="M64" s="96">
        <f t="shared" si="15"/>
        <v>0.10186449638743116</v>
      </c>
      <c r="N64" s="96">
        <f t="shared" si="15"/>
        <v>0.38896722907323472</v>
      </c>
      <c r="O64" s="96">
        <f t="shared" si="15"/>
        <v>6.1755381847016018E-2</v>
      </c>
      <c r="P64" s="96">
        <f t="shared" si="15"/>
        <v>4.1563574693523836E-3</v>
      </c>
    </row>
    <row r="65" spans="1:16" ht="20.75" x14ac:dyDescent="0.75">
      <c r="A65" s="76">
        <v>2014</v>
      </c>
      <c r="B65" s="90">
        <v>913474</v>
      </c>
      <c r="C65" s="90">
        <v>487841</v>
      </c>
      <c r="D65" s="90">
        <v>518066</v>
      </c>
      <c r="E65" s="90">
        <v>591429</v>
      </c>
      <c r="F65" s="90">
        <v>1649319</v>
      </c>
      <c r="G65" s="90">
        <v>269639</v>
      </c>
      <c r="H65" s="90">
        <v>10083</v>
      </c>
      <c r="I65" s="76"/>
      <c r="J65" s="96">
        <f t="shared" si="16"/>
        <v>0.20574429186925416</v>
      </c>
      <c r="K65" s="96">
        <f t="shared" si="15"/>
        <v>0.1098777864392296</v>
      </c>
      <c r="L65" s="96">
        <f t="shared" si="15"/>
        <v>0.11668544732694859</v>
      </c>
      <c r="M65" s="96">
        <f t="shared" si="15"/>
        <v>0.13320920003846975</v>
      </c>
      <c r="N65" s="96">
        <f t="shared" si="15"/>
        <v>0.37148070960038976</v>
      </c>
      <c r="O65" s="96">
        <f t="shared" si="15"/>
        <v>6.0731542567532111E-2</v>
      </c>
      <c r="P65" s="96">
        <f t="shared" si="15"/>
        <v>2.2710221581760288E-3</v>
      </c>
    </row>
    <row r="66" spans="1:16" ht="20.75" x14ac:dyDescent="0.75">
      <c r="A66" s="76">
        <v>2015</v>
      </c>
      <c r="B66" s="90">
        <v>493535</v>
      </c>
      <c r="C66" s="90">
        <v>484414</v>
      </c>
      <c r="D66" s="90">
        <v>555930</v>
      </c>
      <c r="E66" s="90">
        <v>578528</v>
      </c>
      <c r="F66" s="90">
        <v>2100855</v>
      </c>
      <c r="G66" s="90">
        <v>297036</v>
      </c>
      <c r="H66" s="90">
        <v>3128</v>
      </c>
      <c r="I66" s="76"/>
      <c r="J66" s="96">
        <f t="shared" si="16"/>
        <v>0.10934819802074965</v>
      </c>
      <c r="K66" s="96">
        <f t="shared" si="15"/>
        <v>0.10732733847857481</v>
      </c>
      <c r="L66" s="96">
        <f t="shared" si="15"/>
        <v>0.12317250797952597</v>
      </c>
      <c r="M66" s="96">
        <f t="shared" si="15"/>
        <v>0.12817934757321822</v>
      </c>
      <c r="N66" s="96">
        <f t="shared" si="15"/>
        <v>0.46546791727614456</v>
      </c>
      <c r="O66" s="96">
        <f t="shared" si="15"/>
        <v>6.5811647294095443E-2</v>
      </c>
      <c r="P66" s="96">
        <f t="shared" si="15"/>
        <v>6.9304337769135905E-4</v>
      </c>
    </row>
    <row r="67" spans="1:16" ht="20.75" x14ac:dyDescent="0.75">
      <c r="A67" s="76">
        <v>2016</v>
      </c>
      <c r="B67" s="90">
        <v>415835</v>
      </c>
      <c r="C67" s="90">
        <v>691423</v>
      </c>
      <c r="D67" s="90">
        <v>575370</v>
      </c>
      <c r="E67" s="90">
        <v>551717</v>
      </c>
      <c r="F67" s="90">
        <v>2090169</v>
      </c>
      <c r="G67" s="90">
        <v>455875</v>
      </c>
      <c r="H67" s="90">
        <v>4496</v>
      </c>
      <c r="I67" s="76"/>
      <c r="J67" s="96">
        <f t="shared" si="16"/>
        <v>8.6905954897557619E-2</v>
      </c>
      <c r="K67" s="96">
        <f t="shared" si="15"/>
        <v>0.14450148749656469</v>
      </c>
      <c r="L67" s="96">
        <f t="shared" si="15"/>
        <v>0.12024740406509248</v>
      </c>
      <c r="M67" s="96">
        <f t="shared" si="15"/>
        <v>0.11530412956633232</v>
      </c>
      <c r="N67" s="96">
        <f t="shared" si="15"/>
        <v>0.43682742636447897</v>
      </c>
      <c r="O67" s="96">
        <f t="shared" si="15"/>
        <v>9.5273972101732857E-2</v>
      </c>
      <c r="P67" s="96">
        <f t="shared" si="15"/>
        <v>9.3962550824105496E-4</v>
      </c>
    </row>
    <row r="68" spans="1:16" ht="20.75" x14ac:dyDescent="0.75">
      <c r="A68" s="76">
        <v>2017</v>
      </c>
      <c r="B68" s="90">
        <v>832721</v>
      </c>
      <c r="C68" s="90">
        <v>574176</v>
      </c>
      <c r="D68" s="90">
        <v>1098116</v>
      </c>
      <c r="E68" s="90">
        <v>655456</v>
      </c>
      <c r="F68" s="90">
        <v>3532979</v>
      </c>
      <c r="G68" s="90">
        <v>204268</v>
      </c>
      <c r="H68" s="90">
        <v>1395</v>
      </c>
      <c r="I68" s="76"/>
      <c r="J68" s="96">
        <f t="shared" si="16"/>
        <v>0.12069975392481727</v>
      </c>
      <c r="K68" s="96">
        <f t="shared" si="15"/>
        <v>8.3224635753794948E-2</v>
      </c>
      <c r="L68" s="96">
        <f t="shared" si="15"/>
        <v>0.15916775364246205</v>
      </c>
      <c r="M68" s="96">
        <f t="shared" si="15"/>
        <v>9.5005863798973522E-2</v>
      </c>
      <c r="N68" s="96">
        <f t="shared" si="15"/>
        <v>0.5120919202488553</v>
      </c>
      <c r="O68" s="96">
        <f t="shared" si="15"/>
        <v>2.9607872666492827E-2</v>
      </c>
      <c r="P68" s="96">
        <f t="shared" si="15"/>
        <v>2.0219996460413522E-4</v>
      </c>
    </row>
    <row r="69" spans="1:16" ht="20.75" x14ac:dyDescent="0.75">
      <c r="A69" s="76">
        <v>2018</v>
      </c>
      <c r="B69" s="90">
        <v>255869</v>
      </c>
      <c r="C69" s="90">
        <v>475380</v>
      </c>
      <c r="D69" s="90">
        <v>630555</v>
      </c>
      <c r="E69" s="90">
        <v>542845</v>
      </c>
      <c r="F69" s="90">
        <v>2117968</v>
      </c>
      <c r="G69" s="90">
        <v>200521</v>
      </c>
      <c r="H69" s="90">
        <v>19553</v>
      </c>
      <c r="I69" s="76"/>
      <c r="J69" s="96">
        <f t="shared" si="16"/>
        <v>6.0308186478817333E-2</v>
      </c>
      <c r="K69" s="96">
        <f t="shared" si="15"/>
        <v>0.11204681179939807</v>
      </c>
      <c r="L69" s="96">
        <f t="shared" si="15"/>
        <v>0.14862147632245667</v>
      </c>
      <c r="M69" s="96">
        <f t="shared" si="15"/>
        <v>0.12794827622374574</v>
      </c>
      <c r="N69" s="96">
        <f t="shared" si="15"/>
        <v>0.49920392505605521</v>
      </c>
      <c r="O69" s="96">
        <f t="shared" si="15"/>
        <v>4.7262692475129583E-2</v>
      </c>
      <c r="P69" s="96">
        <f t="shared" si="15"/>
        <v>4.6086316443973881E-3</v>
      </c>
    </row>
    <row r="70" spans="1:16" ht="20.75" x14ac:dyDescent="0.75">
      <c r="A70" s="92">
        <v>2019</v>
      </c>
      <c r="B70" s="93">
        <v>279512</v>
      </c>
      <c r="C70" s="93">
        <v>314705</v>
      </c>
      <c r="D70" s="93">
        <v>743612</v>
      </c>
      <c r="E70" s="93">
        <v>192937</v>
      </c>
      <c r="F70" s="93">
        <v>1838161</v>
      </c>
      <c r="G70" s="93">
        <v>344565</v>
      </c>
      <c r="H70" s="93">
        <v>1978</v>
      </c>
      <c r="I70" s="76"/>
      <c r="J70" s="96">
        <f t="shared" si="16"/>
        <v>7.5229244214056371E-2</v>
      </c>
      <c r="K70" s="96">
        <f t="shared" si="15"/>
        <v>8.4701262558976392E-2</v>
      </c>
      <c r="L70" s="96">
        <f t="shared" si="15"/>
        <v>0.20013941708585994</v>
      </c>
      <c r="M70" s="96">
        <f t="shared" si="15"/>
        <v>5.1928019873663356E-2</v>
      </c>
      <c r="N70" s="96">
        <f t="shared" si="15"/>
        <v>0.49473175668219632</v>
      </c>
      <c r="O70" s="96">
        <f t="shared" si="15"/>
        <v>9.2737930867427265E-2</v>
      </c>
      <c r="P70" s="96">
        <f t="shared" si="15"/>
        <v>5.3236871782035651E-4</v>
      </c>
    </row>
    <row r="71" spans="1:16" ht="20.75" x14ac:dyDescent="0.75">
      <c r="A71" s="76"/>
      <c r="B71" s="76"/>
      <c r="C71" s="76"/>
      <c r="D71" s="76"/>
      <c r="E71" s="76"/>
      <c r="F71" s="76"/>
      <c r="G71" s="76"/>
      <c r="H71" s="76"/>
      <c r="I71" s="76"/>
      <c r="J71" s="63">
        <f>AVERAGE(J63:J70)</f>
        <v>0.11914829466488742</v>
      </c>
      <c r="K71" s="63">
        <f t="shared" ref="K71:P71" si="17">AVERAGE(K63:K70)</f>
        <v>0.12737245761862895</v>
      </c>
      <c r="L71" s="63">
        <f t="shared" si="17"/>
        <v>0.13799195209365528</v>
      </c>
      <c r="M71" s="63">
        <f t="shared" si="17"/>
        <v>0.1118006448929459</v>
      </c>
      <c r="N71" s="63">
        <f t="shared" si="17"/>
        <v>0.43757491374872259</v>
      </c>
      <c r="O71" s="63">
        <f t="shared" si="17"/>
        <v>6.3569460716419349E-2</v>
      </c>
      <c r="P71" s="63">
        <f t="shared" si="17"/>
        <v>2.542276264740516E-3</v>
      </c>
    </row>
    <row r="72" spans="1:16" ht="20.75" x14ac:dyDescent="0.75">
      <c r="A72" s="88" t="s">
        <v>87</v>
      </c>
      <c r="B72" s="76"/>
      <c r="C72" s="76"/>
      <c r="D72" s="76"/>
      <c r="E72" s="76"/>
      <c r="F72" s="76"/>
      <c r="G72" s="76"/>
      <c r="H72" s="76"/>
      <c r="I72" s="76"/>
      <c r="J72" s="76"/>
      <c r="K72" s="76"/>
      <c r="L72" s="76"/>
      <c r="M72" s="76"/>
      <c r="N72" s="76"/>
      <c r="O72" s="76"/>
      <c r="P72" s="76"/>
    </row>
    <row r="73" spans="1:16" ht="20.75" x14ac:dyDescent="0.75">
      <c r="A73" s="89" t="s">
        <v>31</v>
      </c>
      <c r="B73" s="89" t="s">
        <v>76</v>
      </c>
      <c r="C73" s="89" t="s">
        <v>77</v>
      </c>
      <c r="D73" s="89" t="s">
        <v>78</v>
      </c>
      <c r="E73" s="89" t="s">
        <v>68</v>
      </c>
      <c r="F73" s="76"/>
      <c r="G73" s="95" t="s">
        <v>76</v>
      </c>
      <c r="H73" s="95" t="s">
        <v>77</v>
      </c>
      <c r="I73" s="95" t="s">
        <v>78</v>
      </c>
      <c r="J73" s="95" t="s">
        <v>68</v>
      </c>
      <c r="K73" s="76"/>
      <c r="L73" s="76"/>
      <c r="M73" s="76"/>
      <c r="N73" s="76"/>
      <c r="O73" s="76"/>
      <c r="P73" s="76"/>
    </row>
    <row r="74" spans="1:16" ht="20.75" x14ac:dyDescent="0.75">
      <c r="A74" s="76">
        <v>2012</v>
      </c>
      <c r="B74" s="90">
        <v>4914378</v>
      </c>
      <c r="C74" s="90">
        <v>1488742</v>
      </c>
      <c r="D74" s="90">
        <v>370926</v>
      </c>
      <c r="E74" s="90">
        <v>99244</v>
      </c>
      <c r="F74" s="76"/>
      <c r="G74" s="96">
        <f>B74/SUM($B74:$E74)</f>
        <v>0.7149964573006522</v>
      </c>
      <c r="H74" s="96">
        <f t="shared" ref="H74:J81" si="18">C74/SUM($B74:$E74)</f>
        <v>0.21659816477989435</v>
      </c>
      <c r="I74" s="96">
        <f t="shared" si="18"/>
        <v>5.3966295616800691E-2</v>
      </c>
      <c r="J74" s="96">
        <f t="shared" si="18"/>
        <v>1.4439082302652733E-2</v>
      </c>
      <c r="K74" s="76"/>
      <c r="L74" s="76"/>
      <c r="M74" s="76"/>
      <c r="N74" s="76"/>
      <c r="O74" s="76"/>
      <c r="P74" s="76"/>
    </row>
    <row r="75" spans="1:16" ht="20.75" x14ac:dyDescent="0.75">
      <c r="A75" s="76">
        <v>2013</v>
      </c>
      <c r="B75" s="90">
        <v>4075962</v>
      </c>
      <c r="C75" s="90">
        <v>1168880</v>
      </c>
      <c r="D75" s="90">
        <v>326689</v>
      </c>
      <c r="E75" s="90">
        <v>89676</v>
      </c>
      <c r="F75" s="76"/>
      <c r="G75" s="96">
        <f t="shared" ref="G75:G81" si="19">B75/SUM($B75:$E75)</f>
        <v>0.71998109237129115</v>
      </c>
      <c r="H75" s="96">
        <f t="shared" si="18"/>
        <v>0.20647187075123732</v>
      </c>
      <c r="I75" s="96">
        <f t="shared" si="18"/>
        <v>5.7706598610508322E-2</v>
      </c>
      <c r="J75" s="96">
        <f t="shared" si="18"/>
        <v>1.584043826696321E-2</v>
      </c>
      <c r="K75" s="76"/>
      <c r="L75" s="76"/>
      <c r="M75" s="76"/>
      <c r="N75" s="76"/>
      <c r="O75" s="76"/>
      <c r="P75" s="76"/>
    </row>
    <row r="76" spans="1:16" ht="20.75" x14ac:dyDescent="0.75">
      <c r="A76" s="76">
        <v>2014</v>
      </c>
      <c r="B76" s="90">
        <v>3216457</v>
      </c>
      <c r="C76" s="90">
        <v>805715</v>
      </c>
      <c r="D76" s="90">
        <v>376281</v>
      </c>
      <c r="E76" s="90">
        <v>41398</v>
      </c>
      <c r="F76" s="76"/>
      <c r="G76" s="96">
        <f t="shared" si="19"/>
        <v>0.72445156380247899</v>
      </c>
      <c r="H76" s="96">
        <f t="shared" si="18"/>
        <v>0.18147343232914798</v>
      </c>
      <c r="I76" s="96">
        <f t="shared" si="18"/>
        <v>8.4750817088231109E-2</v>
      </c>
      <c r="J76" s="96">
        <f t="shared" si="18"/>
        <v>9.3241867801419458E-3</v>
      </c>
      <c r="K76" s="76"/>
      <c r="L76" s="76"/>
      <c r="M76" s="76"/>
      <c r="N76" s="76"/>
      <c r="O76" s="76"/>
      <c r="P76" s="76"/>
    </row>
    <row r="77" spans="1:16" ht="20.75" x14ac:dyDescent="0.75">
      <c r="A77" s="76">
        <v>2015</v>
      </c>
      <c r="B77" s="90">
        <v>3174674</v>
      </c>
      <c r="C77" s="90">
        <v>839264</v>
      </c>
      <c r="D77" s="90">
        <v>465513</v>
      </c>
      <c r="E77" s="90">
        <v>33975</v>
      </c>
      <c r="F77" s="76"/>
      <c r="G77" s="96">
        <f t="shared" si="19"/>
        <v>0.70338452430592635</v>
      </c>
      <c r="H77" s="96">
        <f t="shared" si="18"/>
        <v>0.18594832395612557</v>
      </c>
      <c r="I77" s="96">
        <f t="shared" si="18"/>
        <v>0.10313961057520385</v>
      </c>
      <c r="J77" s="96">
        <f t="shared" si="18"/>
        <v>7.5275411627442213E-3</v>
      </c>
      <c r="K77" s="76"/>
      <c r="L77" s="76"/>
      <c r="M77" s="76"/>
      <c r="N77" s="76"/>
      <c r="O77" s="76"/>
      <c r="P77" s="76"/>
    </row>
    <row r="78" spans="1:16" ht="20.75" x14ac:dyDescent="0.75">
      <c r="A78" s="76">
        <v>2016</v>
      </c>
      <c r="B78" s="90">
        <v>3363150</v>
      </c>
      <c r="C78" s="90">
        <v>777510</v>
      </c>
      <c r="D78" s="90">
        <v>555687</v>
      </c>
      <c r="E78" s="90">
        <v>88538</v>
      </c>
      <c r="F78" s="76"/>
      <c r="G78" s="96">
        <f t="shared" si="19"/>
        <v>0.70286955694859965</v>
      </c>
      <c r="H78" s="96">
        <f t="shared" si="18"/>
        <v>0.16249293347698013</v>
      </c>
      <c r="I78" s="96">
        <f t="shared" si="18"/>
        <v>0.11613382557783521</v>
      </c>
      <c r="J78" s="96">
        <f t="shared" si="18"/>
        <v>1.8503683996585078E-2</v>
      </c>
      <c r="K78" s="76"/>
      <c r="L78" s="76"/>
      <c r="M78" s="76"/>
      <c r="N78" s="76"/>
      <c r="O78" s="76"/>
      <c r="P78" s="76"/>
    </row>
    <row r="79" spans="1:16" ht="20.75" x14ac:dyDescent="0.75">
      <c r="A79" s="76">
        <v>2017</v>
      </c>
      <c r="B79" s="90">
        <v>4510043</v>
      </c>
      <c r="C79" s="90">
        <v>1381103</v>
      </c>
      <c r="D79" s="90">
        <v>494290</v>
      </c>
      <c r="E79" s="90">
        <v>513675</v>
      </c>
      <c r="F79" s="76"/>
      <c r="G79" s="96">
        <f t="shared" si="19"/>
        <v>0.65371364513485863</v>
      </c>
      <c r="H79" s="96">
        <f t="shared" si="18"/>
        <v>0.20018564710728673</v>
      </c>
      <c r="I79" s="96">
        <f t="shared" si="18"/>
        <v>7.1645462727009321E-2</v>
      </c>
      <c r="J79" s="96">
        <f t="shared" si="18"/>
        <v>7.4455245030845274E-2</v>
      </c>
      <c r="K79" s="76"/>
      <c r="L79" s="76"/>
      <c r="M79" s="76"/>
      <c r="N79" s="76"/>
      <c r="O79" s="76"/>
      <c r="P79" s="76"/>
    </row>
    <row r="80" spans="1:16" ht="20.75" x14ac:dyDescent="0.75">
      <c r="A80" s="76">
        <v>2018</v>
      </c>
      <c r="B80" s="90">
        <v>2868266</v>
      </c>
      <c r="C80" s="90">
        <v>940821</v>
      </c>
      <c r="D80" s="90">
        <v>415008</v>
      </c>
      <c r="E80" s="90">
        <v>18596</v>
      </c>
      <c r="F80" s="76"/>
      <c r="G80" s="96">
        <f t="shared" si="19"/>
        <v>0.67604876244817258</v>
      </c>
      <c r="H80" s="96">
        <f t="shared" si="18"/>
        <v>0.22175100661349129</v>
      </c>
      <c r="I80" s="96">
        <f t="shared" si="18"/>
        <v>9.7817163682200753E-2</v>
      </c>
      <c r="J80" s="96">
        <f t="shared" si="18"/>
        <v>4.3830672561353161E-3</v>
      </c>
      <c r="K80" s="76"/>
      <c r="L80" s="76"/>
      <c r="M80" s="76"/>
      <c r="N80" s="76"/>
      <c r="O80" s="76"/>
      <c r="P80" s="76"/>
    </row>
    <row r="81" spans="1:16" ht="20.75" x14ac:dyDescent="0.75">
      <c r="A81" s="92">
        <v>2019</v>
      </c>
      <c r="B81" s="93">
        <v>2411101</v>
      </c>
      <c r="C81" s="93">
        <v>691826</v>
      </c>
      <c r="D81" s="93">
        <v>594680</v>
      </c>
      <c r="E81" s="93">
        <v>17863</v>
      </c>
      <c r="F81" s="76"/>
      <c r="G81" s="96">
        <f t="shared" si="19"/>
        <v>0.64893566628178934</v>
      </c>
      <c r="H81" s="96">
        <f t="shared" si="18"/>
        <v>0.18620147652921434</v>
      </c>
      <c r="I81" s="96">
        <f t="shared" si="18"/>
        <v>0.16005512088645582</v>
      </c>
      <c r="J81" s="96">
        <f t="shared" si="18"/>
        <v>4.8077363025404588E-3</v>
      </c>
      <c r="K81" s="76"/>
      <c r="L81" s="76"/>
      <c r="M81" s="76"/>
      <c r="N81" s="76"/>
      <c r="O81" s="76"/>
      <c r="P81" s="76"/>
    </row>
    <row r="82" spans="1:16" ht="20.75" x14ac:dyDescent="0.75">
      <c r="A82" s="76"/>
      <c r="B82" s="76"/>
      <c r="C82" s="76"/>
      <c r="D82" s="76"/>
      <c r="E82" s="76"/>
      <c r="F82" s="76"/>
      <c r="G82" s="63">
        <f>AVERAGE(G74:G81)</f>
        <v>0.69304765857422113</v>
      </c>
      <c r="H82" s="63">
        <f t="shared" ref="H82:J82" si="20">AVERAGE(H74:H81)</f>
        <v>0.19514035694292223</v>
      </c>
      <c r="I82" s="63">
        <f t="shared" si="20"/>
        <v>9.3151861845530634E-2</v>
      </c>
      <c r="J82" s="63">
        <f t="shared" si="20"/>
        <v>1.8660122637326033E-2</v>
      </c>
      <c r="K82" s="76"/>
      <c r="L82" s="76"/>
      <c r="M82" s="76"/>
      <c r="N82" s="76"/>
      <c r="O82" s="76"/>
      <c r="P82" s="76"/>
    </row>
    <row r="83" spans="1:16" ht="20.75" x14ac:dyDescent="0.75">
      <c r="A83" s="88" t="s">
        <v>88</v>
      </c>
      <c r="B83" s="76"/>
      <c r="C83" s="76"/>
      <c r="D83" s="76"/>
      <c r="E83" s="76"/>
      <c r="F83" s="76"/>
      <c r="G83" s="76"/>
      <c r="H83" s="76"/>
      <c r="I83" s="76"/>
      <c r="J83" s="76"/>
      <c r="K83" s="76"/>
      <c r="L83" s="76"/>
      <c r="M83" s="76"/>
      <c r="N83" s="76"/>
      <c r="O83" s="76"/>
      <c r="P83" s="76"/>
    </row>
    <row r="84" spans="1:16" ht="20.75" x14ac:dyDescent="0.75">
      <c r="A84" s="89" t="s">
        <v>31</v>
      </c>
      <c r="B84" s="89" t="s">
        <v>81</v>
      </c>
      <c r="C84" s="89" t="s">
        <v>82</v>
      </c>
      <c r="D84" s="89" t="s">
        <v>8</v>
      </c>
      <c r="E84" s="76"/>
      <c r="F84" s="95" t="s">
        <v>81</v>
      </c>
      <c r="G84" s="89" t="s">
        <v>82</v>
      </c>
      <c r="H84" s="89" t="s">
        <v>8</v>
      </c>
      <c r="I84" s="89"/>
      <c r="J84" s="76"/>
      <c r="K84" s="76"/>
      <c r="L84" s="76"/>
      <c r="M84" s="76"/>
      <c r="N84" s="76"/>
      <c r="O84" s="76"/>
      <c r="P84" s="76"/>
    </row>
    <row r="85" spans="1:16" ht="20.75" x14ac:dyDescent="0.75">
      <c r="A85" s="76">
        <v>2012</v>
      </c>
      <c r="B85" s="90">
        <v>463081</v>
      </c>
      <c r="C85" s="90">
        <v>5431043</v>
      </c>
      <c r="D85" s="90">
        <v>16490</v>
      </c>
      <c r="E85" s="76"/>
      <c r="F85" s="97">
        <f>B85/SUM($B85:$D85)</f>
        <v>7.8347359512903392E-2</v>
      </c>
      <c r="G85" s="97">
        <f t="shared" ref="G85:H92" si="21">C85/SUM($B85:$D85)</f>
        <v>0.91886274420897729</v>
      </c>
      <c r="H85" s="97">
        <f t="shared" si="21"/>
        <v>2.7898962781193293E-3</v>
      </c>
      <c r="I85" s="76"/>
      <c r="J85" s="76"/>
      <c r="K85" s="76"/>
      <c r="L85" s="76"/>
      <c r="M85" s="76"/>
      <c r="N85" s="76"/>
      <c r="O85" s="76"/>
      <c r="P85" s="76"/>
    </row>
    <row r="86" spans="1:16" ht="20.75" x14ac:dyDescent="0.75">
      <c r="A86" s="76">
        <v>2013</v>
      </c>
      <c r="B86" s="90">
        <v>551892</v>
      </c>
      <c r="C86" s="90">
        <v>4221738</v>
      </c>
      <c r="D86" s="90">
        <v>10711</v>
      </c>
      <c r="E86" s="76"/>
      <c r="F86" s="97">
        <f t="shared" ref="F86:F92" si="22">B86/SUM($B86:$D86)</f>
        <v>0.1153538177985223</v>
      </c>
      <c r="G86" s="97">
        <f t="shared" si="21"/>
        <v>0.88240742037409126</v>
      </c>
      <c r="H86" s="97">
        <f t="shared" si="21"/>
        <v>2.2387618273864676E-3</v>
      </c>
      <c r="I86" s="76"/>
      <c r="J86" s="76"/>
      <c r="K86" s="76"/>
      <c r="L86" s="76"/>
      <c r="M86" s="76"/>
      <c r="N86" s="76"/>
      <c r="O86" s="76"/>
      <c r="P86" s="76"/>
    </row>
    <row r="87" spans="1:16" ht="20.75" x14ac:dyDescent="0.75">
      <c r="A87" s="76">
        <v>2014</v>
      </c>
      <c r="B87" s="90">
        <v>364156</v>
      </c>
      <c r="C87" s="90">
        <v>3155920</v>
      </c>
      <c r="D87" s="90">
        <v>6301</v>
      </c>
      <c r="E87" s="76"/>
      <c r="F87" s="97">
        <f t="shared" si="22"/>
        <v>0.10326632688450497</v>
      </c>
      <c r="G87" s="97">
        <f t="shared" si="21"/>
        <v>0.89494685338521662</v>
      </c>
      <c r="H87" s="97">
        <f t="shared" si="21"/>
        <v>1.7868197302784133E-3</v>
      </c>
      <c r="I87" s="76"/>
      <c r="J87" s="76"/>
      <c r="K87" s="76"/>
      <c r="L87" s="76"/>
      <c r="M87" s="76"/>
      <c r="N87" s="76"/>
      <c r="O87" s="76"/>
      <c r="P87" s="76"/>
    </row>
    <row r="88" spans="1:16" ht="20.75" x14ac:dyDescent="0.75">
      <c r="A88" s="76">
        <v>2015</v>
      </c>
      <c r="B88" s="90">
        <v>490838</v>
      </c>
      <c r="C88" s="90">
        <v>3524563</v>
      </c>
      <c r="D88" s="90">
        <v>3248</v>
      </c>
      <c r="E88" s="76"/>
      <c r="F88" s="97">
        <f t="shared" si="22"/>
        <v>0.12214005254004517</v>
      </c>
      <c r="G88" s="97">
        <f t="shared" si="21"/>
        <v>0.87705171563876316</v>
      </c>
      <c r="H88" s="97">
        <f t="shared" si="21"/>
        <v>8.0823182119164926E-4</v>
      </c>
      <c r="I88" s="76"/>
      <c r="J88" s="76"/>
      <c r="K88" s="76"/>
      <c r="L88" s="76"/>
      <c r="M88" s="76"/>
      <c r="N88" s="76"/>
      <c r="O88" s="76"/>
      <c r="P88" s="76"/>
    </row>
    <row r="89" spans="1:16" ht="20.75" x14ac:dyDescent="0.75">
      <c r="A89" s="76">
        <v>2016</v>
      </c>
      <c r="B89" s="90">
        <v>487570</v>
      </c>
      <c r="C89" s="90">
        <v>3866488</v>
      </c>
      <c r="D89" s="90">
        <v>14992</v>
      </c>
      <c r="E89" s="76"/>
      <c r="F89" s="97">
        <f t="shared" si="22"/>
        <v>0.11159634245430929</v>
      </c>
      <c r="G89" s="97">
        <f t="shared" si="21"/>
        <v>0.88497224797152696</v>
      </c>
      <c r="H89" s="97">
        <f t="shared" si="21"/>
        <v>3.4314095741637199E-3</v>
      </c>
      <c r="I89" s="76"/>
      <c r="J89" s="76"/>
      <c r="K89" s="76"/>
      <c r="L89" s="76"/>
      <c r="M89" s="76"/>
      <c r="N89" s="76"/>
      <c r="O89" s="76"/>
      <c r="P89" s="76"/>
    </row>
    <row r="90" spans="1:16" ht="20.75" x14ac:dyDescent="0.75">
      <c r="A90" s="76">
        <v>2017</v>
      </c>
      <c r="B90" s="90">
        <v>865683</v>
      </c>
      <c r="C90" s="90">
        <v>5197830</v>
      </c>
      <c r="D90" s="90">
        <v>2877</v>
      </c>
      <c r="E90" s="76"/>
      <c r="F90" s="97">
        <f t="shared" si="22"/>
        <v>0.14270150781601579</v>
      </c>
      <c r="G90" s="97">
        <f t="shared" si="21"/>
        <v>0.85682423978675948</v>
      </c>
      <c r="H90" s="97">
        <f t="shared" si="21"/>
        <v>4.7425239722470862E-4</v>
      </c>
      <c r="I90" s="76"/>
      <c r="J90" s="76"/>
      <c r="K90" s="76"/>
      <c r="L90" s="76"/>
      <c r="M90" s="76"/>
      <c r="N90" s="76"/>
      <c r="O90" s="76"/>
      <c r="P90" s="76"/>
    </row>
    <row r="91" spans="1:16" ht="20.75" x14ac:dyDescent="0.75">
      <c r="A91" s="76">
        <v>2018</v>
      </c>
      <c r="B91" s="90">
        <v>631828</v>
      </c>
      <c r="C91" s="90">
        <v>3323234</v>
      </c>
      <c r="D91" s="90">
        <v>31760</v>
      </c>
      <c r="E91" s="76"/>
      <c r="F91" s="97">
        <f t="shared" si="22"/>
        <v>0.15847910942600396</v>
      </c>
      <c r="G91" s="97">
        <f t="shared" si="21"/>
        <v>0.83355464578052396</v>
      </c>
      <c r="H91" s="97">
        <f t="shared" si="21"/>
        <v>7.9662447934720944E-3</v>
      </c>
      <c r="I91" s="76"/>
      <c r="J91" s="76"/>
      <c r="K91" s="76"/>
      <c r="L91" s="76"/>
      <c r="M91" s="76"/>
      <c r="N91" s="76"/>
      <c r="O91" s="76"/>
      <c r="P91" s="76"/>
    </row>
    <row r="92" spans="1:16" ht="20.75" x14ac:dyDescent="0.75">
      <c r="A92" s="92">
        <v>2019</v>
      </c>
      <c r="B92" s="93">
        <v>420513</v>
      </c>
      <c r="C92" s="93">
        <v>2939965</v>
      </c>
      <c r="D92" s="93">
        <v>75480</v>
      </c>
      <c r="E92" s="76"/>
      <c r="F92" s="97">
        <f t="shared" si="22"/>
        <v>0.12238595465951563</v>
      </c>
      <c r="G92" s="97">
        <f t="shared" si="21"/>
        <v>0.85564637286020373</v>
      </c>
      <c r="H92" s="97">
        <f t="shared" si="21"/>
        <v>2.1967672480280608E-2</v>
      </c>
      <c r="I92" s="76"/>
      <c r="J92" s="76"/>
      <c r="K92" s="76"/>
      <c r="L92" s="76"/>
      <c r="M92" s="76"/>
      <c r="N92" s="76"/>
      <c r="O92" s="76"/>
      <c r="P92" s="76"/>
    </row>
    <row r="93" spans="1:16" ht="20.75" x14ac:dyDescent="0.75">
      <c r="A93" s="76"/>
      <c r="B93" s="76"/>
      <c r="C93" s="76"/>
      <c r="D93" s="76"/>
      <c r="E93" s="76"/>
      <c r="F93" s="77">
        <f>AVERAGE(F85:F92)</f>
        <v>0.11928380888647756</v>
      </c>
      <c r="G93" s="77">
        <f t="shared" ref="G93:H93" si="23">AVERAGE(G85:G92)</f>
        <v>0.87553328000075781</v>
      </c>
      <c r="H93" s="77">
        <f t="shared" si="23"/>
        <v>5.1829111127646241E-3</v>
      </c>
      <c r="I93" s="76"/>
      <c r="J93" s="76"/>
      <c r="K93" s="76"/>
      <c r="L93" s="76"/>
      <c r="M93" s="76"/>
      <c r="N93" s="76"/>
      <c r="O93" s="76"/>
      <c r="P93" s="76"/>
    </row>
    <row r="94" spans="1:16" ht="15.5" thickBot="1" x14ac:dyDescent="0.9"/>
    <row r="95" spans="1:16" s="42" customFormat="1" ht="15.5" thickBot="1" x14ac:dyDescent="0.9">
      <c r="A95" s="128" t="s">
        <v>90</v>
      </c>
      <c r="B95" s="129"/>
      <c r="C95" s="129"/>
      <c r="D95" s="129"/>
      <c r="E95" s="129"/>
      <c r="F95" s="129"/>
      <c r="G95" s="129"/>
      <c r="H95" s="129"/>
      <c r="I95" s="129"/>
      <c r="J95" s="129"/>
      <c r="K95" s="129"/>
      <c r="L95" s="129"/>
      <c r="M95" s="129"/>
      <c r="N95" s="129"/>
      <c r="O95" s="129"/>
      <c r="P95" s="130"/>
    </row>
    <row r="96" spans="1:16" ht="20.75" x14ac:dyDescent="0.75">
      <c r="A96" s="88" t="s">
        <v>85</v>
      </c>
      <c r="B96" s="76"/>
      <c r="C96" s="76"/>
      <c r="D96" s="76"/>
      <c r="E96" s="76"/>
      <c r="F96" s="76"/>
      <c r="G96" s="76"/>
      <c r="H96" s="76"/>
      <c r="I96" s="76"/>
      <c r="J96" s="76"/>
      <c r="K96" s="76"/>
      <c r="L96" s="76"/>
      <c r="M96" s="76"/>
      <c r="N96" s="76"/>
      <c r="O96" s="76"/>
      <c r="P96" s="76"/>
    </row>
    <row r="97" spans="1:16" ht="20.75" x14ac:dyDescent="0.75">
      <c r="A97" s="89" t="s">
        <v>31</v>
      </c>
      <c r="B97" s="89" t="s">
        <v>56</v>
      </c>
      <c r="C97" s="89" t="s">
        <v>57</v>
      </c>
      <c r="D97" s="89" t="s">
        <v>58</v>
      </c>
      <c r="E97" s="89" t="s">
        <v>59</v>
      </c>
      <c r="F97" s="89" t="s">
        <v>60</v>
      </c>
      <c r="G97" s="89" t="s">
        <v>61</v>
      </c>
      <c r="H97" s="89" t="s">
        <v>62</v>
      </c>
      <c r="I97" s="76"/>
      <c r="J97" s="66" t="s">
        <v>56</v>
      </c>
      <c r="K97" s="66" t="s">
        <v>57</v>
      </c>
      <c r="L97" s="66" t="s">
        <v>58</v>
      </c>
      <c r="M97" s="66" t="s">
        <v>59</v>
      </c>
      <c r="N97" s="66" t="s">
        <v>60</v>
      </c>
      <c r="O97" s="66" t="s">
        <v>61</v>
      </c>
      <c r="P97" s="66" t="s">
        <v>62</v>
      </c>
    </row>
    <row r="98" spans="1:16" ht="20.75" x14ac:dyDescent="0.75">
      <c r="A98" s="76">
        <v>2012</v>
      </c>
      <c r="B98" s="90">
        <v>27451</v>
      </c>
      <c r="C98" s="90">
        <v>1053826</v>
      </c>
      <c r="D98" s="90">
        <v>947606</v>
      </c>
      <c r="E98" s="90">
        <v>904810</v>
      </c>
      <c r="F98" s="90">
        <v>957845</v>
      </c>
      <c r="G98" s="90">
        <v>573761</v>
      </c>
      <c r="H98" s="90">
        <v>640816</v>
      </c>
      <c r="I98" s="76"/>
      <c r="J98" s="98">
        <f>B98/SUM($B98:$H98)</f>
        <v>5.376102966736942E-3</v>
      </c>
      <c r="K98" s="98">
        <f t="shared" ref="K98:P105" si="24">C98/SUM($B98:$H98)</f>
        <v>0.20638508925082963</v>
      </c>
      <c r="L98" s="98">
        <f t="shared" si="24"/>
        <v>0.18558258088585941</v>
      </c>
      <c r="M98" s="98">
        <f t="shared" si="24"/>
        <v>0.17720125770767012</v>
      </c>
      <c r="N98" s="98">
        <f t="shared" si="24"/>
        <v>0.18758782361932702</v>
      </c>
      <c r="O98" s="98">
        <f t="shared" si="24"/>
        <v>0.11236742611554969</v>
      </c>
      <c r="P98" s="98">
        <f t="shared" si="24"/>
        <v>0.12549971945402719</v>
      </c>
    </row>
    <row r="99" spans="1:16" ht="20.75" x14ac:dyDescent="0.75">
      <c r="A99" s="76">
        <v>2013</v>
      </c>
      <c r="B99" s="90">
        <v>16107</v>
      </c>
      <c r="C99" s="90">
        <v>817190</v>
      </c>
      <c r="D99" s="90">
        <v>764754</v>
      </c>
      <c r="E99" s="90">
        <v>768271</v>
      </c>
      <c r="F99" s="90">
        <v>613998</v>
      </c>
      <c r="G99" s="90">
        <v>522183</v>
      </c>
      <c r="H99" s="90">
        <v>623898</v>
      </c>
      <c r="I99" s="76"/>
      <c r="J99" s="98">
        <f t="shared" ref="J99:J105" si="25">B99/SUM($B99:$H99)</f>
        <v>3.9034015356239006E-3</v>
      </c>
      <c r="K99" s="98">
        <f t="shared" si="24"/>
        <v>0.19803940528319958</v>
      </c>
      <c r="L99" s="98">
        <f t="shared" si="24"/>
        <v>0.18533196361672072</v>
      </c>
      <c r="M99" s="98">
        <f t="shared" si="24"/>
        <v>0.18618428019962191</v>
      </c>
      <c r="N99" s="98">
        <f t="shared" si="24"/>
        <v>0.1487974629707583</v>
      </c>
      <c r="O99" s="98">
        <f t="shared" si="24"/>
        <v>0.12654683827383717</v>
      </c>
      <c r="P99" s="98">
        <f t="shared" si="24"/>
        <v>0.15119664812023845</v>
      </c>
    </row>
    <row r="100" spans="1:16" ht="20.75" x14ac:dyDescent="0.75">
      <c r="A100" s="76">
        <v>2014</v>
      </c>
      <c r="B100" s="90">
        <v>9047</v>
      </c>
      <c r="C100" s="90">
        <v>629560</v>
      </c>
      <c r="D100" s="90">
        <v>363320</v>
      </c>
      <c r="E100" s="90">
        <v>554120</v>
      </c>
      <c r="F100" s="90">
        <v>311339</v>
      </c>
      <c r="G100" s="90">
        <v>399724</v>
      </c>
      <c r="H100" s="90">
        <v>630513</v>
      </c>
      <c r="I100" s="76"/>
      <c r="J100" s="98">
        <f t="shared" si="25"/>
        <v>3.122214311523618E-3</v>
      </c>
      <c r="K100" s="98">
        <f t="shared" si="24"/>
        <v>0.2172677397991388</v>
      </c>
      <c r="L100" s="98">
        <f t="shared" si="24"/>
        <v>0.125385531520146</v>
      </c>
      <c r="M100" s="98">
        <f t="shared" si="24"/>
        <v>0.19123260686431603</v>
      </c>
      <c r="N100" s="98">
        <f t="shared" si="24"/>
        <v>0.107446344814353</v>
      </c>
      <c r="O100" s="98">
        <f t="shared" si="24"/>
        <v>0.13794893262512065</v>
      </c>
      <c r="P100" s="98">
        <f t="shared" si="24"/>
        <v>0.21759663006540189</v>
      </c>
    </row>
    <row r="101" spans="1:16" ht="20.75" x14ac:dyDescent="0.75">
      <c r="A101" s="76">
        <v>2015</v>
      </c>
      <c r="B101" s="90">
        <v>15804</v>
      </c>
      <c r="C101" s="90">
        <v>677576</v>
      </c>
      <c r="D101" s="90">
        <v>310733</v>
      </c>
      <c r="E101" s="90">
        <v>566605</v>
      </c>
      <c r="F101" s="90">
        <v>460711</v>
      </c>
      <c r="G101" s="90">
        <v>523705</v>
      </c>
      <c r="H101" s="90">
        <v>755753</v>
      </c>
      <c r="I101" s="76"/>
      <c r="J101" s="98">
        <f t="shared" si="25"/>
        <v>4.7733432158814241E-3</v>
      </c>
      <c r="K101" s="98">
        <f t="shared" si="24"/>
        <v>0.20465089868666614</v>
      </c>
      <c r="L101" s="98">
        <f t="shared" si="24"/>
        <v>9.3851889236932579E-2</v>
      </c>
      <c r="M101" s="98">
        <f t="shared" si="24"/>
        <v>0.17113389855950989</v>
      </c>
      <c r="N101" s="98">
        <f t="shared" si="24"/>
        <v>0.13915032436927022</v>
      </c>
      <c r="O101" s="98">
        <f t="shared" si="24"/>
        <v>0.1581766457145774</v>
      </c>
      <c r="P101" s="98">
        <f t="shared" si="24"/>
        <v>0.22826300021716234</v>
      </c>
    </row>
    <row r="102" spans="1:16" ht="20.75" x14ac:dyDescent="0.75">
      <c r="A102" s="76">
        <v>2016</v>
      </c>
      <c r="B102" s="90">
        <v>79354</v>
      </c>
      <c r="C102" s="90">
        <v>908969</v>
      </c>
      <c r="D102" s="90">
        <v>733444</v>
      </c>
      <c r="E102" s="90">
        <v>670955</v>
      </c>
      <c r="F102" s="90">
        <v>436530</v>
      </c>
      <c r="G102" s="90">
        <v>493346</v>
      </c>
      <c r="H102" s="90">
        <v>865349</v>
      </c>
      <c r="I102" s="76"/>
      <c r="J102" s="98">
        <f t="shared" si="25"/>
        <v>1.8948186307037793E-2</v>
      </c>
      <c r="K102" s="98">
        <f t="shared" si="24"/>
        <v>0.21704405523756629</v>
      </c>
      <c r="L102" s="98">
        <f t="shared" si="24"/>
        <v>0.17513211127074912</v>
      </c>
      <c r="M102" s="98">
        <f t="shared" si="24"/>
        <v>0.16021095777955166</v>
      </c>
      <c r="N102" s="98">
        <f t="shared" si="24"/>
        <v>0.10423484346864943</v>
      </c>
      <c r="O102" s="98">
        <f t="shared" si="24"/>
        <v>0.11780139528986398</v>
      </c>
      <c r="P102" s="98">
        <f t="shared" si="24"/>
        <v>0.20662845064658172</v>
      </c>
    </row>
    <row r="103" spans="1:16" ht="20.75" x14ac:dyDescent="0.75">
      <c r="A103" s="76">
        <v>2017</v>
      </c>
      <c r="B103" s="90">
        <v>93245</v>
      </c>
      <c r="C103" s="90">
        <v>1959725</v>
      </c>
      <c r="D103" s="90">
        <v>1068155</v>
      </c>
      <c r="E103" s="90">
        <v>866077</v>
      </c>
      <c r="F103" s="90">
        <v>754265</v>
      </c>
      <c r="G103" s="90">
        <v>733498</v>
      </c>
      <c r="H103" s="90">
        <v>700385</v>
      </c>
      <c r="I103" s="76"/>
      <c r="J103" s="98">
        <f t="shared" si="25"/>
        <v>1.5099549013416244E-2</v>
      </c>
      <c r="K103" s="98">
        <f t="shared" si="24"/>
        <v>0.31734638522512892</v>
      </c>
      <c r="L103" s="98">
        <f t="shared" si="24"/>
        <v>0.172970762790773</v>
      </c>
      <c r="M103" s="98">
        <f t="shared" si="24"/>
        <v>0.14024743536803583</v>
      </c>
      <c r="N103" s="98">
        <f t="shared" si="24"/>
        <v>0.12214125515152988</v>
      </c>
      <c r="O103" s="98">
        <f t="shared" si="24"/>
        <v>0.11877836883739383</v>
      </c>
      <c r="P103" s="98">
        <f t="shared" si="24"/>
        <v>0.1134162436137223</v>
      </c>
    </row>
    <row r="104" spans="1:16" ht="20.75" x14ac:dyDescent="0.75">
      <c r="A104" s="76">
        <v>2018</v>
      </c>
      <c r="B104" s="90">
        <v>40349</v>
      </c>
      <c r="C104" s="90">
        <v>955258</v>
      </c>
      <c r="D104" s="90">
        <v>512382</v>
      </c>
      <c r="E104" s="90">
        <v>546297</v>
      </c>
      <c r="F104" s="90">
        <v>588495</v>
      </c>
      <c r="G104" s="90">
        <v>487240</v>
      </c>
      <c r="H104" s="90">
        <v>454595</v>
      </c>
      <c r="I104" s="76"/>
      <c r="J104" s="98">
        <f t="shared" si="25"/>
        <v>1.1256156865895817E-2</v>
      </c>
      <c r="K104" s="98">
        <f t="shared" si="24"/>
        <v>0.26648823751274892</v>
      </c>
      <c r="L104" s="98">
        <f t="shared" si="24"/>
        <v>0.14293916001044463</v>
      </c>
      <c r="M104" s="98">
        <f t="shared" si="24"/>
        <v>0.15240042448061383</v>
      </c>
      <c r="N104" s="98">
        <f t="shared" si="24"/>
        <v>0.16417239670860143</v>
      </c>
      <c r="O104" s="98">
        <f t="shared" si="24"/>
        <v>0.13592529855359681</v>
      </c>
      <c r="P104" s="98">
        <f t="shared" si="24"/>
        <v>0.12681832586809857</v>
      </c>
    </row>
    <row r="105" spans="1:16" ht="20.75" x14ac:dyDescent="0.75">
      <c r="A105" s="92">
        <v>2019</v>
      </c>
      <c r="B105" s="93">
        <v>53703</v>
      </c>
      <c r="C105" s="93">
        <v>552812</v>
      </c>
      <c r="D105" s="93">
        <v>516271</v>
      </c>
      <c r="E105" s="93">
        <v>488361</v>
      </c>
      <c r="F105" s="93">
        <v>454548</v>
      </c>
      <c r="G105" s="93">
        <v>404617</v>
      </c>
      <c r="H105" s="93">
        <v>702324</v>
      </c>
      <c r="I105" s="76"/>
      <c r="J105" s="98">
        <f t="shared" si="25"/>
        <v>1.6926933943887671E-2</v>
      </c>
      <c r="K105" s="98">
        <f t="shared" si="24"/>
        <v>0.174243751883292</v>
      </c>
      <c r="L105" s="98">
        <f t="shared" si="24"/>
        <v>0.1627261999170406</v>
      </c>
      <c r="M105" s="98">
        <f t="shared" si="24"/>
        <v>0.15392909870530372</v>
      </c>
      <c r="N105" s="98">
        <f t="shared" si="24"/>
        <v>0.14327139955544854</v>
      </c>
      <c r="O105" s="98">
        <f t="shared" si="24"/>
        <v>0.12753338233569814</v>
      </c>
      <c r="P105" s="98">
        <f t="shared" si="24"/>
        <v>0.22136923365932934</v>
      </c>
    </row>
    <row r="106" spans="1:16" ht="20.75" x14ac:dyDescent="0.75">
      <c r="A106" s="76"/>
      <c r="B106" s="76"/>
      <c r="C106" s="76"/>
      <c r="D106" s="76"/>
      <c r="E106" s="76"/>
      <c r="F106" s="76"/>
      <c r="G106" s="76"/>
      <c r="H106" s="76"/>
      <c r="I106" s="76"/>
      <c r="J106" s="63">
        <f>AVERAGE(J98:J105)</f>
        <v>9.9257360200004259E-3</v>
      </c>
      <c r="K106" s="63">
        <f t="shared" ref="K106:P106" si="26">AVERAGE(K98:K105)</f>
        <v>0.22518319535982126</v>
      </c>
      <c r="L106" s="63">
        <f t="shared" si="26"/>
        <v>0.15549002490608324</v>
      </c>
      <c r="M106" s="63">
        <f t="shared" si="26"/>
        <v>0.16656749495807788</v>
      </c>
      <c r="N106" s="63">
        <f t="shared" si="26"/>
        <v>0.13960023133224223</v>
      </c>
      <c r="O106" s="63">
        <f t="shared" si="26"/>
        <v>0.12938478596820471</v>
      </c>
      <c r="P106" s="63">
        <f t="shared" si="26"/>
        <v>0.17384853145557025</v>
      </c>
    </row>
    <row r="107" spans="1:16" ht="20.75" x14ac:dyDescent="0.75">
      <c r="A107" s="88" t="s">
        <v>86</v>
      </c>
      <c r="B107" s="76"/>
      <c r="C107" s="76"/>
      <c r="D107" s="76"/>
      <c r="E107" s="76"/>
      <c r="F107" s="76"/>
      <c r="G107" s="76"/>
      <c r="H107" s="76"/>
      <c r="I107" s="76"/>
      <c r="J107" s="76"/>
      <c r="K107" s="76"/>
      <c r="L107" s="76"/>
      <c r="M107" s="76"/>
      <c r="N107" s="76"/>
      <c r="O107" s="76"/>
      <c r="P107" s="76"/>
    </row>
    <row r="108" spans="1:16" ht="83" x14ac:dyDescent="0.75">
      <c r="A108" s="89" t="s">
        <v>31</v>
      </c>
      <c r="B108" s="89" t="s">
        <v>70</v>
      </c>
      <c r="C108" s="89" t="s">
        <v>71</v>
      </c>
      <c r="D108" s="89" t="s">
        <v>72</v>
      </c>
      <c r="E108" s="89" t="s">
        <v>73</v>
      </c>
      <c r="F108" s="89" t="s">
        <v>74</v>
      </c>
      <c r="G108" s="89" t="s">
        <v>75</v>
      </c>
      <c r="H108" s="89" t="s">
        <v>68</v>
      </c>
      <c r="I108" s="76"/>
      <c r="J108" s="66" t="s">
        <v>70</v>
      </c>
      <c r="K108" s="66" t="s">
        <v>71</v>
      </c>
      <c r="L108" s="66" t="s">
        <v>72</v>
      </c>
      <c r="M108" s="66" t="s">
        <v>73</v>
      </c>
      <c r="N108" s="66" t="s">
        <v>74</v>
      </c>
      <c r="O108" s="66" t="s">
        <v>75</v>
      </c>
      <c r="P108" s="66" t="s">
        <v>68</v>
      </c>
    </row>
    <row r="109" spans="1:16" ht="20.75" x14ac:dyDescent="0.75">
      <c r="A109" s="76">
        <v>2012</v>
      </c>
      <c r="B109" s="90">
        <v>694304</v>
      </c>
      <c r="C109" s="90">
        <v>961130</v>
      </c>
      <c r="D109" s="90">
        <v>574806</v>
      </c>
      <c r="E109" s="90">
        <v>619690</v>
      </c>
      <c r="F109" s="90">
        <v>1852506</v>
      </c>
      <c r="G109" s="90">
        <v>369747</v>
      </c>
      <c r="H109" s="90">
        <v>33932</v>
      </c>
      <c r="I109" s="76"/>
      <c r="J109" s="98">
        <f>B109/SUM($B109:$H109)</f>
        <v>0.1359750025214865</v>
      </c>
      <c r="K109" s="98">
        <f t="shared" ref="K109:P116" si="27">C109/SUM($B109:$H109)</f>
        <v>0.18823116988160274</v>
      </c>
      <c r="L109" s="98">
        <f t="shared" si="27"/>
        <v>0.11257208268908946</v>
      </c>
      <c r="M109" s="98">
        <f t="shared" si="27"/>
        <v>0.12136232732713619</v>
      </c>
      <c r="N109" s="98">
        <f t="shared" si="27"/>
        <v>0.36280146451852335</v>
      </c>
      <c r="O109" s="98">
        <f t="shared" si="27"/>
        <v>7.2412587652256166E-2</v>
      </c>
      <c r="P109" s="98">
        <f t="shared" si="27"/>
        <v>6.6453654099055742E-3</v>
      </c>
    </row>
    <row r="110" spans="1:16" ht="20.75" x14ac:dyDescent="0.75">
      <c r="A110" s="76">
        <v>2013</v>
      </c>
      <c r="B110" s="90">
        <v>467652</v>
      </c>
      <c r="C110" s="90">
        <v>751607</v>
      </c>
      <c r="D110" s="90">
        <v>394995</v>
      </c>
      <c r="E110" s="90">
        <v>295809</v>
      </c>
      <c r="F110" s="90">
        <v>1896540</v>
      </c>
      <c r="G110" s="90">
        <v>299364</v>
      </c>
      <c r="H110" s="90">
        <v>20434</v>
      </c>
      <c r="I110" s="76"/>
      <c r="J110" s="98">
        <f t="shared" ref="J110:J116" si="28">B110/SUM($B110:$H110)</f>
        <v>0.11333169025501884</v>
      </c>
      <c r="K110" s="98">
        <f t="shared" si="27"/>
        <v>0.18214589420659796</v>
      </c>
      <c r="L110" s="98">
        <f t="shared" si="27"/>
        <v>9.5723852335243234E-2</v>
      </c>
      <c r="M110" s="98">
        <f t="shared" si="27"/>
        <v>7.168692524066371E-2</v>
      </c>
      <c r="N110" s="98">
        <f t="shared" si="27"/>
        <v>0.4596111720601076</v>
      </c>
      <c r="O110" s="98">
        <f t="shared" si="27"/>
        <v>7.2548450817067955E-2</v>
      </c>
      <c r="P110" s="98">
        <f t="shared" si="27"/>
        <v>4.9520150853007254E-3</v>
      </c>
    </row>
    <row r="111" spans="1:16" ht="20.75" x14ac:dyDescent="0.75">
      <c r="A111" s="76">
        <v>2014</v>
      </c>
      <c r="B111" s="90">
        <v>381076</v>
      </c>
      <c r="C111" s="90">
        <v>305523</v>
      </c>
      <c r="D111" s="90">
        <v>279736</v>
      </c>
      <c r="E111" s="90">
        <v>246394</v>
      </c>
      <c r="F111" s="90">
        <v>1424709</v>
      </c>
      <c r="G111" s="90">
        <v>253360</v>
      </c>
      <c r="H111" s="90">
        <v>6825</v>
      </c>
      <c r="I111" s="76"/>
      <c r="J111" s="98">
        <f t="shared" si="28"/>
        <v>0.13151331280846404</v>
      </c>
      <c r="K111" s="98">
        <f t="shared" si="27"/>
        <v>0.10543918239191227</v>
      </c>
      <c r="L111" s="98">
        <f t="shared" si="27"/>
        <v>9.6539819017173734E-2</v>
      </c>
      <c r="M111" s="98">
        <f t="shared" si="27"/>
        <v>8.5033146133917353E-2</v>
      </c>
      <c r="N111" s="98">
        <f t="shared" si="27"/>
        <v>0.49168197519138962</v>
      </c>
      <c r="O111" s="98">
        <f t="shared" si="27"/>
        <v>8.7437185582803556E-2</v>
      </c>
      <c r="P111" s="98">
        <f t="shared" si="27"/>
        <v>2.3553788743394155E-3</v>
      </c>
    </row>
    <row r="112" spans="1:16" ht="20.75" x14ac:dyDescent="0.75">
      <c r="A112" s="76">
        <v>2015</v>
      </c>
      <c r="B112" s="90">
        <v>273840</v>
      </c>
      <c r="C112" s="90">
        <v>321893</v>
      </c>
      <c r="D112" s="90">
        <v>415319</v>
      </c>
      <c r="E112" s="90">
        <v>268106</v>
      </c>
      <c r="F112" s="90">
        <v>1754503</v>
      </c>
      <c r="G112" s="90">
        <v>274212</v>
      </c>
      <c r="H112" s="90">
        <v>3014</v>
      </c>
      <c r="I112" s="76"/>
      <c r="J112" s="98">
        <f t="shared" si="28"/>
        <v>8.2708953824156481E-2</v>
      </c>
      <c r="K112" s="98">
        <f t="shared" si="27"/>
        <v>9.7222587179810124E-2</v>
      </c>
      <c r="L112" s="98">
        <f t="shared" si="27"/>
        <v>0.12544040313064142</v>
      </c>
      <c r="M112" s="98">
        <f t="shared" si="27"/>
        <v>8.097709163737693E-2</v>
      </c>
      <c r="N112" s="98">
        <f t="shared" si="27"/>
        <v>0.52991932373409301</v>
      </c>
      <c r="O112" s="98">
        <f t="shared" si="27"/>
        <v>8.2821310422252409E-2</v>
      </c>
      <c r="P112" s="98">
        <f t="shared" si="27"/>
        <v>9.1033007166961598E-4</v>
      </c>
    </row>
    <row r="113" spans="1:16" ht="20.75" x14ac:dyDescent="0.75">
      <c r="A113" s="76">
        <v>2016</v>
      </c>
      <c r="B113" s="90">
        <v>355861</v>
      </c>
      <c r="C113" s="90">
        <v>579551</v>
      </c>
      <c r="D113" s="90">
        <v>474566</v>
      </c>
      <c r="E113" s="90">
        <v>397474</v>
      </c>
      <c r="F113" s="90">
        <v>1948935</v>
      </c>
      <c r="G113" s="90">
        <v>427426</v>
      </c>
      <c r="H113" s="90">
        <v>4134</v>
      </c>
      <c r="I113" s="76"/>
      <c r="J113" s="98">
        <f t="shared" si="28"/>
        <v>8.4972660828802268E-2</v>
      </c>
      <c r="K113" s="98">
        <f t="shared" si="27"/>
        <v>0.13838546667376642</v>
      </c>
      <c r="L113" s="98">
        <f t="shared" si="27"/>
        <v>0.11331709785247998</v>
      </c>
      <c r="M113" s="98">
        <f t="shared" si="27"/>
        <v>9.4909032993970549E-2</v>
      </c>
      <c r="N113" s="98">
        <f t="shared" si="27"/>
        <v>0.46536763717401392</v>
      </c>
      <c r="O113" s="98">
        <f t="shared" si="27"/>
        <v>0.10206098596758746</v>
      </c>
      <c r="P113" s="98">
        <f t="shared" si="27"/>
        <v>9.8711850937941662E-4</v>
      </c>
    </row>
    <row r="114" spans="1:16" ht="20.75" x14ac:dyDescent="0.75">
      <c r="A114" s="76">
        <v>2017</v>
      </c>
      <c r="B114" s="90">
        <v>765319</v>
      </c>
      <c r="C114" s="90">
        <v>546772</v>
      </c>
      <c r="D114" s="90">
        <v>1026334</v>
      </c>
      <c r="E114" s="90">
        <v>332443</v>
      </c>
      <c r="F114" s="90">
        <v>3310173</v>
      </c>
      <c r="G114" s="90">
        <v>193082</v>
      </c>
      <c r="H114" s="90">
        <v>1227</v>
      </c>
      <c r="I114" s="76"/>
      <c r="J114" s="98">
        <f t="shared" si="28"/>
        <v>0.12393127515039633</v>
      </c>
      <c r="K114" s="98">
        <f t="shared" si="27"/>
        <v>8.8541054353194551E-2</v>
      </c>
      <c r="L114" s="98">
        <f t="shared" si="27"/>
        <v>0.1661985150639235</v>
      </c>
      <c r="M114" s="98">
        <f t="shared" si="27"/>
        <v>5.383387176435344E-2</v>
      </c>
      <c r="N114" s="98">
        <f t="shared" si="27"/>
        <v>0.53603002258981269</v>
      </c>
      <c r="O114" s="98">
        <f t="shared" si="27"/>
        <v>3.1266567886840423E-2</v>
      </c>
      <c r="P114" s="98">
        <f t="shared" si="27"/>
        <v>1.9869319147902548E-4</v>
      </c>
    </row>
    <row r="115" spans="1:16" ht="20.75" x14ac:dyDescent="0.75">
      <c r="A115" s="76">
        <v>2018</v>
      </c>
      <c r="B115" s="90">
        <v>219594</v>
      </c>
      <c r="C115" s="90">
        <v>371066</v>
      </c>
      <c r="D115" s="90">
        <v>435357</v>
      </c>
      <c r="E115" s="90">
        <v>330093</v>
      </c>
      <c r="F115" s="90">
        <v>2025872</v>
      </c>
      <c r="G115" s="90">
        <v>183225</v>
      </c>
      <c r="H115" s="90">
        <v>19409</v>
      </c>
      <c r="I115" s="76"/>
      <c r="J115" s="98">
        <f t="shared" si="28"/>
        <v>6.1260118238606311E-2</v>
      </c>
      <c r="K115" s="98">
        <f t="shared" si="27"/>
        <v>0.10351624832339085</v>
      </c>
      <c r="L115" s="98">
        <f t="shared" si="27"/>
        <v>0.12145150275510683</v>
      </c>
      <c r="M115" s="98">
        <f t="shared" si="27"/>
        <v>9.2086014234160643E-2</v>
      </c>
      <c r="N115" s="98">
        <f t="shared" si="27"/>
        <v>0.56515732786998663</v>
      </c>
      <c r="O115" s="98">
        <f t="shared" si="27"/>
        <v>5.1114261611285558E-2</v>
      </c>
      <c r="P115" s="98">
        <f t="shared" si="27"/>
        <v>5.4145269674631819E-3</v>
      </c>
    </row>
    <row r="116" spans="1:16" ht="20.75" x14ac:dyDescent="0.75">
      <c r="A116" s="92">
        <v>2019</v>
      </c>
      <c r="B116" s="93">
        <v>147506</v>
      </c>
      <c r="C116" s="93">
        <v>287879</v>
      </c>
      <c r="D116" s="93">
        <v>663469</v>
      </c>
      <c r="E116" s="93">
        <v>110118</v>
      </c>
      <c r="F116" s="93">
        <v>1624406</v>
      </c>
      <c r="G116" s="93">
        <v>337280</v>
      </c>
      <c r="H116" s="93">
        <v>1978</v>
      </c>
      <c r="I116" s="76"/>
      <c r="J116" s="98">
        <f t="shared" si="28"/>
        <v>4.6493199976297313E-2</v>
      </c>
      <c r="K116" s="98">
        <f t="shared" si="27"/>
        <v>9.0738111778344566E-2</v>
      </c>
      <c r="L116" s="98">
        <f t="shared" si="27"/>
        <v>0.20912231973664802</v>
      </c>
      <c r="M116" s="98">
        <f t="shared" si="27"/>
        <v>3.4708677579148695E-2</v>
      </c>
      <c r="N116" s="98">
        <f t="shared" si="27"/>
        <v>0.51200515911689837</v>
      </c>
      <c r="O116" s="98">
        <f t="shared" si="27"/>
        <v>0.10630907548171299</v>
      </c>
      <c r="P116" s="98">
        <f t="shared" si="27"/>
        <v>6.2345633095003646E-4</v>
      </c>
    </row>
    <row r="117" spans="1:16" ht="20.75" x14ac:dyDescent="0.75">
      <c r="A117" s="76"/>
      <c r="B117" s="76"/>
      <c r="C117" s="76"/>
      <c r="D117" s="76"/>
      <c r="E117" s="76"/>
      <c r="F117" s="76"/>
      <c r="G117" s="76"/>
      <c r="H117" s="76"/>
      <c r="I117" s="76"/>
      <c r="J117" s="63">
        <f>AVERAGE(J109:J116)</f>
        <v>9.7523276700403519E-2</v>
      </c>
      <c r="K117" s="63">
        <f t="shared" ref="K117:P117" si="29">AVERAGE(K109:K116)</f>
        <v>0.12427746434857745</v>
      </c>
      <c r="L117" s="63">
        <f t="shared" si="29"/>
        <v>0.13004569907253827</v>
      </c>
      <c r="M117" s="63">
        <f t="shared" si="29"/>
        <v>7.932463586384092E-2</v>
      </c>
      <c r="N117" s="63">
        <f t="shared" si="29"/>
        <v>0.49032176028185315</v>
      </c>
      <c r="O117" s="63">
        <f t="shared" si="29"/>
        <v>7.5746303177725821E-2</v>
      </c>
      <c r="P117" s="63">
        <f t="shared" si="29"/>
        <v>2.760860555060874E-3</v>
      </c>
    </row>
    <row r="118" spans="1:16" ht="20.75" x14ac:dyDescent="0.75">
      <c r="A118" s="88" t="s">
        <v>87</v>
      </c>
      <c r="B118" s="76"/>
      <c r="C118" s="76"/>
      <c r="D118" s="76"/>
      <c r="E118" s="76"/>
      <c r="F118" s="76"/>
      <c r="G118" s="76"/>
      <c r="H118" s="76"/>
      <c r="I118" s="76"/>
      <c r="J118" s="76"/>
      <c r="K118" s="76"/>
      <c r="L118" s="76"/>
      <c r="M118" s="76"/>
      <c r="N118" s="76"/>
      <c r="O118" s="76"/>
      <c r="P118" s="76"/>
    </row>
    <row r="119" spans="1:16" ht="20.75" x14ac:dyDescent="0.75">
      <c r="A119" s="89" t="s">
        <v>31</v>
      </c>
      <c r="B119" s="89" t="s">
        <v>76</v>
      </c>
      <c r="C119" s="89" t="s">
        <v>77</v>
      </c>
      <c r="D119" s="89" t="s">
        <v>78</v>
      </c>
      <c r="E119" s="89" t="s">
        <v>68</v>
      </c>
      <c r="F119" s="76"/>
      <c r="G119" s="66" t="s">
        <v>76</v>
      </c>
      <c r="H119" s="66" t="s">
        <v>77</v>
      </c>
      <c r="I119" s="66" t="s">
        <v>78</v>
      </c>
      <c r="J119" s="66" t="s">
        <v>68</v>
      </c>
      <c r="K119" s="76"/>
      <c r="L119" s="76"/>
      <c r="M119" s="76"/>
      <c r="N119" s="76"/>
      <c r="O119" s="76"/>
      <c r="P119" s="76"/>
    </row>
    <row r="120" spans="1:16" ht="20.75" x14ac:dyDescent="0.75">
      <c r="A120" s="76">
        <v>2012</v>
      </c>
      <c r="B120" s="90">
        <v>3474418</v>
      </c>
      <c r="C120" s="90">
        <v>1185606</v>
      </c>
      <c r="D120" s="90">
        <v>357610</v>
      </c>
      <c r="E120" s="90">
        <v>88481</v>
      </c>
      <c r="F120" s="76"/>
      <c r="G120" s="98">
        <f>B120/SUM($B120:$E120)</f>
        <v>0.68044256739223463</v>
      </c>
      <c r="H120" s="98">
        <f t="shared" ref="H120:J127" si="30">C120/SUM($B120:$E120)</f>
        <v>0.23219336031405483</v>
      </c>
      <c r="I120" s="98">
        <f t="shared" si="30"/>
        <v>7.0035633745029247E-2</v>
      </c>
      <c r="J120" s="98">
        <f t="shared" si="30"/>
        <v>1.7328438548681335E-2</v>
      </c>
      <c r="K120" s="76"/>
      <c r="L120" s="76"/>
      <c r="M120" s="76"/>
      <c r="N120" s="76"/>
      <c r="O120" s="76"/>
      <c r="P120" s="76"/>
    </row>
    <row r="121" spans="1:16" ht="20.75" x14ac:dyDescent="0.75">
      <c r="A121" s="76">
        <v>2013</v>
      </c>
      <c r="B121" s="90">
        <v>2809679</v>
      </c>
      <c r="C121" s="90">
        <v>947501</v>
      </c>
      <c r="D121" s="90">
        <v>285914</v>
      </c>
      <c r="E121" s="90">
        <v>83307</v>
      </c>
      <c r="F121" s="76"/>
      <c r="G121" s="98">
        <f t="shared" ref="G121:G127" si="31">B121/SUM($B121:$E121)</f>
        <v>0.68090304359658693</v>
      </c>
      <c r="H121" s="98">
        <f t="shared" si="30"/>
        <v>0.22961922508258406</v>
      </c>
      <c r="I121" s="98">
        <f t="shared" si="30"/>
        <v>6.9288951800855036E-2</v>
      </c>
      <c r="J121" s="98">
        <f t="shared" si="30"/>
        <v>2.0188779519973943E-2</v>
      </c>
      <c r="K121" s="76"/>
      <c r="L121" s="76"/>
      <c r="M121" s="76"/>
      <c r="N121" s="76"/>
      <c r="O121" s="76"/>
      <c r="P121" s="76"/>
    </row>
    <row r="122" spans="1:16" ht="20.75" x14ac:dyDescent="0.75">
      <c r="A122" s="76">
        <v>2014</v>
      </c>
      <c r="B122" s="90">
        <v>1803901</v>
      </c>
      <c r="C122" s="90">
        <v>702910</v>
      </c>
      <c r="D122" s="90">
        <v>369150</v>
      </c>
      <c r="E122" s="90">
        <v>21662</v>
      </c>
      <c r="F122" s="76"/>
      <c r="G122" s="98">
        <f t="shared" si="31"/>
        <v>0.6225450998973987</v>
      </c>
      <c r="H122" s="98">
        <f t="shared" si="30"/>
        <v>0.24258159187720418</v>
      </c>
      <c r="I122" s="98">
        <f t="shared" si="30"/>
        <v>0.12739752548899563</v>
      </c>
      <c r="J122" s="98">
        <f t="shared" si="30"/>
        <v>7.475782736401526E-3</v>
      </c>
      <c r="K122" s="76"/>
      <c r="L122" s="76"/>
      <c r="M122" s="76"/>
      <c r="N122" s="76"/>
      <c r="O122" s="76"/>
      <c r="P122" s="76"/>
    </row>
    <row r="123" spans="1:16" ht="20.75" x14ac:dyDescent="0.75">
      <c r="A123" s="76">
        <v>2015</v>
      </c>
      <c r="B123" s="90">
        <v>2110649</v>
      </c>
      <c r="C123" s="90">
        <v>762982</v>
      </c>
      <c r="D123" s="90">
        <v>405340</v>
      </c>
      <c r="E123" s="90">
        <v>31916</v>
      </c>
      <c r="F123" s="76"/>
      <c r="G123" s="98">
        <f t="shared" si="31"/>
        <v>0.63748747692083718</v>
      </c>
      <c r="H123" s="98">
        <f t="shared" si="30"/>
        <v>0.23044640303338651</v>
      </c>
      <c r="I123" s="98">
        <f t="shared" si="30"/>
        <v>0.12242640718333184</v>
      </c>
      <c r="J123" s="98">
        <f t="shared" si="30"/>
        <v>9.6397128624444144E-3</v>
      </c>
      <c r="K123" s="76"/>
      <c r="L123" s="76"/>
      <c r="M123" s="76"/>
      <c r="N123" s="76"/>
      <c r="O123" s="76"/>
      <c r="P123" s="76"/>
    </row>
    <row r="124" spans="1:16" ht="20.75" x14ac:dyDescent="0.75">
      <c r="A124" s="76">
        <v>2016</v>
      </c>
      <c r="B124" s="90">
        <v>2917896</v>
      </c>
      <c r="C124" s="90">
        <v>688290</v>
      </c>
      <c r="D124" s="90">
        <v>509603</v>
      </c>
      <c r="E124" s="90">
        <v>72158</v>
      </c>
      <c r="F124" s="76"/>
      <c r="G124" s="98">
        <f t="shared" si="31"/>
        <v>0.69673661104116169</v>
      </c>
      <c r="H124" s="98">
        <f t="shared" si="30"/>
        <v>0.16435021742156719</v>
      </c>
      <c r="I124" s="98">
        <f t="shared" si="30"/>
        <v>0.1216832495731202</v>
      </c>
      <c r="J124" s="98">
        <f t="shared" si="30"/>
        <v>1.7229921964150931E-2</v>
      </c>
      <c r="K124" s="76"/>
      <c r="L124" s="76"/>
      <c r="M124" s="76"/>
      <c r="N124" s="76"/>
      <c r="O124" s="76"/>
      <c r="P124" s="76"/>
    </row>
    <row r="125" spans="1:16" ht="20.75" x14ac:dyDescent="0.75">
      <c r="A125" s="76">
        <v>2017</v>
      </c>
      <c r="B125" s="90">
        <v>3865311</v>
      </c>
      <c r="C125" s="90">
        <v>1320374</v>
      </c>
      <c r="D125" s="90">
        <v>483708</v>
      </c>
      <c r="E125" s="90">
        <v>505957</v>
      </c>
      <c r="F125" s="76"/>
      <c r="G125" s="98">
        <f t="shared" si="31"/>
        <v>0.62592581796983171</v>
      </c>
      <c r="H125" s="98">
        <f t="shared" si="30"/>
        <v>0.21381362999668035</v>
      </c>
      <c r="I125" s="98">
        <f t="shared" si="30"/>
        <v>7.8328839660909907E-2</v>
      </c>
      <c r="J125" s="98">
        <f t="shared" si="30"/>
        <v>8.1931712372578069E-2</v>
      </c>
      <c r="K125" s="76"/>
      <c r="L125" s="76"/>
      <c r="M125" s="76"/>
      <c r="N125" s="76"/>
      <c r="O125" s="76"/>
      <c r="P125" s="76"/>
    </row>
    <row r="126" spans="1:16" ht="20.75" x14ac:dyDescent="0.75">
      <c r="A126" s="76">
        <v>2018</v>
      </c>
      <c r="B126" s="90">
        <v>2251179</v>
      </c>
      <c r="C126" s="90">
        <v>928657</v>
      </c>
      <c r="D126" s="90">
        <v>386260</v>
      </c>
      <c r="E126" s="90">
        <v>18520</v>
      </c>
      <c r="F126" s="76"/>
      <c r="G126" s="98">
        <f t="shared" si="31"/>
        <v>0.62801120119979381</v>
      </c>
      <c r="H126" s="98">
        <f t="shared" si="30"/>
        <v>0.25906735895839333</v>
      </c>
      <c r="I126" s="98">
        <f t="shared" si="30"/>
        <v>0.10775491712361938</v>
      </c>
      <c r="J126" s="98">
        <f t="shared" si="30"/>
        <v>5.1665227181935244E-3</v>
      </c>
      <c r="K126" s="76"/>
      <c r="L126" s="76"/>
      <c r="M126" s="76"/>
      <c r="N126" s="76"/>
      <c r="O126" s="76"/>
      <c r="P126" s="76"/>
    </row>
    <row r="127" spans="1:16" ht="20.75" x14ac:dyDescent="0.75">
      <c r="A127" s="92">
        <v>2019</v>
      </c>
      <c r="B127" s="93">
        <v>1988556</v>
      </c>
      <c r="C127" s="93">
        <v>675041</v>
      </c>
      <c r="D127" s="93">
        <v>494470</v>
      </c>
      <c r="E127" s="93">
        <v>14569</v>
      </c>
      <c r="F127" s="76"/>
      <c r="G127" s="98">
        <f t="shared" si="31"/>
        <v>0.62678353268386289</v>
      </c>
      <c r="H127" s="98">
        <f t="shared" si="30"/>
        <v>0.21276975990942548</v>
      </c>
      <c r="I127" s="98">
        <f t="shared" si="30"/>
        <v>0.15585462687809129</v>
      </c>
      <c r="J127" s="98">
        <f t="shared" si="30"/>
        <v>4.5920805286203646E-3</v>
      </c>
      <c r="K127" s="76"/>
      <c r="L127" s="76"/>
      <c r="M127" s="76"/>
      <c r="N127" s="76"/>
      <c r="O127" s="76"/>
      <c r="P127" s="76"/>
    </row>
    <row r="128" spans="1:16" ht="20.75" x14ac:dyDescent="0.75">
      <c r="A128" s="76"/>
      <c r="B128" s="76"/>
      <c r="C128" s="76"/>
      <c r="D128" s="76"/>
      <c r="E128" s="76"/>
      <c r="F128" s="76"/>
      <c r="G128" s="63">
        <f>AVERAGE(G120:G127)</f>
        <v>0.64985441883771344</v>
      </c>
      <c r="H128" s="63">
        <f t="shared" ref="H128:J128" si="32">AVERAGE(H120:H127)</f>
        <v>0.22310519332416201</v>
      </c>
      <c r="I128" s="63">
        <f t="shared" si="32"/>
        <v>0.10659626893174405</v>
      </c>
      <c r="J128" s="63">
        <f t="shared" si="32"/>
        <v>2.0444118906380513E-2</v>
      </c>
      <c r="K128" s="76"/>
      <c r="L128" s="76"/>
      <c r="M128" s="76"/>
      <c r="N128" s="76"/>
      <c r="O128" s="76"/>
      <c r="P128" s="76"/>
    </row>
    <row r="129" spans="1:16" ht="20.75" x14ac:dyDescent="0.75">
      <c r="A129" s="88" t="s">
        <v>88</v>
      </c>
      <c r="B129" s="76"/>
      <c r="C129" s="76"/>
      <c r="D129" s="76"/>
      <c r="E129" s="76"/>
      <c r="F129" s="76"/>
      <c r="G129" s="76"/>
      <c r="H129" s="76"/>
      <c r="I129" s="76"/>
      <c r="J129" s="76"/>
      <c r="K129" s="76"/>
      <c r="L129" s="76"/>
      <c r="M129" s="76"/>
      <c r="N129" s="76"/>
      <c r="O129" s="76"/>
      <c r="P129" s="76"/>
    </row>
    <row r="130" spans="1:16" ht="20.75" x14ac:dyDescent="0.75">
      <c r="A130" s="89" t="s">
        <v>31</v>
      </c>
      <c r="B130" s="89" t="s">
        <v>81</v>
      </c>
      <c r="C130" s="89" t="s">
        <v>82</v>
      </c>
      <c r="D130" s="89" t="s">
        <v>8</v>
      </c>
      <c r="E130" s="76"/>
      <c r="F130" s="66" t="s">
        <v>81</v>
      </c>
      <c r="G130" s="89" t="s">
        <v>82</v>
      </c>
      <c r="H130" s="89" t="s">
        <v>8</v>
      </c>
      <c r="I130" s="76"/>
      <c r="J130" s="76"/>
      <c r="K130" s="76"/>
      <c r="L130" s="76"/>
      <c r="M130" s="76"/>
      <c r="N130" s="76"/>
      <c r="O130" s="76"/>
      <c r="P130" s="76"/>
    </row>
    <row r="131" spans="1:16" ht="20.75" x14ac:dyDescent="0.75">
      <c r="A131" s="76">
        <v>2012</v>
      </c>
      <c r="B131" s="90">
        <v>448988</v>
      </c>
      <c r="C131" s="90">
        <v>3950576</v>
      </c>
      <c r="D131" s="90">
        <v>12247</v>
      </c>
      <c r="E131" s="76"/>
      <c r="F131" s="99">
        <f>B131/SUM($B131:$D131)</f>
        <v>0.10176954543156994</v>
      </c>
      <c r="G131" s="99">
        <f t="shared" ref="G131:H138" si="33">C131/SUM($B131:$D131)</f>
        <v>0.89545449703081115</v>
      </c>
      <c r="H131" s="99">
        <f t="shared" si="33"/>
        <v>2.7759575376189055E-3</v>
      </c>
      <c r="I131" s="76"/>
      <c r="J131" s="76"/>
      <c r="K131" s="76"/>
      <c r="L131" s="76"/>
      <c r="M131" s="76"/>
      <c r="N131" s="76"/>
      <c r="O131" s="76"/>
      <c r="P131" s="76"/>
    </row>
    <row r="132" spans="1:16" ht="20.75" x14ac:dyDescent="0.75">
      <c r="A132" s="76">
        <v>2013</v>
      </c>
      <c r="B132" s="90">
        <v>545826</v>
      </c>
      <c r="C132" s="90">
        <v>3102212</v>
      </c>
      <c r="D132" s="90">
        <v>10711</v>
      </c>
      <c r="E132" s="76"/>
      <c r="F132" s="99">
        <f t="shared" ref="F132:F138" si="34">B132/SUM($B132:$D132)</f>
        <v>0.14918377838982669</v>
      </c>
      <c r="G132" s="99">
        <f t="shared" si="33"/>
        <v>0.84788871824768519</v>
      </c>
      <c r="H132" s="99">
        <f t="shared" si="33"/>
        <v>2.9275033624881074E-3</v>
      </c>
      <c r="I132" s="76"/>
      <c r="J132" s="76"/>
      <c r="K132" s="76"/>
      <c r="L132" s="76"/>
      <c r="M132" s="76"/>
      <c r="N132" s="76"/>
      <c r="O132" s="76"/>
      <c r="P132" s="76"/>
    </row>
    <row r="133" spans="1:16" ht="20.75" x14ac:dyDescent="0.75">
      <c r="A133" s="76">
        <v>2014</v>
      </c>
      <c r="B133" s="90">
        <v>359848</v>
      </c>
      <c r="C133" s="90">
        <v>2151366</v>
      </c>
      <c r="D133" s="90">
        <v>5333</v>
      </c>
      <c r="E133" s="76"/>
      <c r="F133" s="99">
        <f t="shared" si="34"/>
        <v>0.1429927595232674</v>
      </c>
      <c r="G133" s="99">
        <f t="shared" si="33"/>
        <v>0.85488806686304686</v>
      </c>
      <c r="H133" s="99">
        <f t="shared" si="33"/>
        <v>2.119173613685737E-3</v>
      </c>
      <c r="I133" s="76"/>
      <c r="J133" s="76"/>
      <c r="K133" s="76"/>
      <c r="L133" s="76"/>
      <c r="M133" s="76"/>
      <c r="N133" s="76"/>
      <c r="O133" s="76"/>
      <c r="P133" s="76"/>
    </row>
    <row r="134" spans="1:16" ht="20.75" x14ac:dyDescent="0.75">
      <c r="A134" s="76">
        <v>2015</v>
      </c>
      <c r="B134" s="90">
        <v>450505</v>
      </c>
      <c r="C134" s="90">
        <v>2583112</v>
      </c>
      <c r="D134" s="90">
        <v>3248</v>
      </c>
      <c r="E134" s="76"/>
      <c r="F134" s="99">
        <f t="shared" si="34"/>
        <v>0.14834541542017837</v>
      </c>
      <c r="G134" s="99">
        <f t="shared" si="33"/>
        <v>0.85058506058056582</v>
      </c>
      <c r="H134" s="99">
        <f t="shared" si="33"/>
        <v>1.0695239992558115E-3</v>
      </c>
      <c r="I134" s="76"/>
      <c r="J134" s="76"/>
      <c r="K134" s="76"/>
      <c r="L134" s="76"/>
      <c r="M134" s="76"/>
      <c r="N134" s="76"/>
      <c r="O134" s="76"/>
      <c r="P134" s="76"/>
    </row>
    <row r="135" spans="1:16" ht="20.75" x14ac:dyDescent="0.75">
      <c r="A135" s="76">
        <v>2016</v>
      </c>
      <c r="B135" s="90">
        <v>475018</v>
      </c>
      <c r="C135" s="90">
        <v>3342076</v>
      </c>
      <c r="D135" s="90">
        <v>14992</v>
      </c>
      <c r="E135" s="76"/>
      <c r="F135" s="99">
        <f t="shared" si="34"/>
        <v>0.12395807400982128</v>
      </c>
      <c r="G135" s="99">
        <f t="shared" si="33"/>
        <v>0.87212969646297078</v>
      </c>
      <c r="H135" s="99">
        <f t="shared" si="33"/>
        <v>3.9122295272078968E-3</v>
      </c>
      <c r="I135" s="76"/>
      <c r="J135" s="76"/>
      <c r="K135" s="76"/>
      <c r="L135" s="76"/>
      <c r="M135" s="76"/>
      <c r="N135" s="76"/>
      <c r="O135" s="76"/>
      <c r="P135" s="76"/>
    </row>
    <row r="136" spans="1:16" ht="20.75" x14ac:dyDescent="0.75">
      <c r="A136" s="76">
        <v>2017</v>
      </c>
      <c r="B136" s="90">
        <v>860044</v>
      </c>
      <c r="C136" s="90">
        <v>4547110</v>
      </c>
      <c r="D136" s="90">
        <v>2877</v>
      </c>
      <c r="E136" s="76"/>
      <c r="F136" s="99">
        <f t="shared" si="34"/>
        <v>0.15897210200828793</v>
      </c>
      <c r="G136" s="99">
        <f t="shared" si="33"/>
        <v>0.84049610806296671</v>
      </c>
      <c r="H136" s="99">
        <f t="shared" si="33"/>
        <v>5.3178992874532507E-4</v>
      </c>
      <c r="I136" s="76"/>
      <c r="J136" s="76"/>
      <c r="K136" s="76"/>
      <c r="L136" s="76"/>
      <c r="M136" s="76"/>
      <c r="N136" s="76"/>
      <c r="O136" s="76"/>
      <c r="P136" s="76"/>
    </row>
    <row r="137" spans="1:16" ht="20.75" x14ac:dyDescent="0.75">
      <c r="A137" s="76">
        <v>2018</v>
      </c>
      <c r="B137" s="90">
        <v>617279</v>
      </c>
      <c r="C137" s="90">
        <v>2715983</v>
      </c>
      <c r="D137" s="90">
        <v>31760</v>
      </c>
      <c r="E137" s="76"/>
      <c r="F137" s="99">
        <f t="shared" si="34"/>
        <v>0.18343981109187399</v>
      </c>
      <c r="G137" s="99">
        <f t="shared" si="33"/>
        <v>0.80712191480471751</v>
      </c>
      <c r="H137" s="99">
        <f t="shared" si="33"/>
        <v>9.4382741034085369E-3</v>
      </c>
      <c r="I137" s="76"/>
      <c r="J137" s="76"/>
      <c r="K137" s="76"/>
      <c r="L137" s="76"/>
      <c r="M137" s="76"/>
      <c r="N137" s="76"/>
      <c r="O137" s="76"/>
      <c r="P137" s="76"/>
    </row>
    <row r="138" spans="1:16" ht="20.75" x14ac:dyDescent="0.75">
      <c r="A138" s="92">
        <v>2019</v>
      </c>
      <c r="B138" s="93">
        <v>401758</v>
      </c>
      <c r="C138" s="93">
        <v>2547892</v>
      </c>
      <c r="D138" s="93">
        <v>75480</v>
      </c>
      <c r="E138" s="76"/>
      <c r="F138" s="99">
        <f t="shared" si="34"/>
        <v>0.132806854581456</v>
      </c>
      <c r="G138" s="99">
        <f t="shared" si="33"/>
        <v>0.84224215157695703</v>
      </c>
      <c r="H138" s="99">
        <f t="shared" si="33"/>
        <v>2.4950993841586971E-2</v>
      </c>
      <c r="I138" s="76"/>
      <c r="J138" s="76"/>
      <c r="K138" s="76"/>
      <c r="L138" s="76"/>
      <c r="M138" s="76"/>
      <c r="N138" s="76"/>
      <c r="O138" s="76"/>
      <c r="P138" s="76"/>
    </row>
    <row r="139" spans="1:16" ht="20.75" x14ac:dyDescent="0.75">
      <c r="A139" s="76"/>
      <c r="B139" s="76"/>
      <c r="C139" s="76"/>
      <c r="D139" s="76"/>
      <c r="E139" s="76"/>
      <c r="F139" s="77">
        <f>AVERAGE(F131:F138)</f>
        <v>0.14268354255703519</v>
      </c>
      <c r="G139" s="77">
        <f t="shared" ref="G139:H139" si="35">AVERAGE(G131:G138)</f>
        <v>0.85135077670371517</v>
      </c>
      <c r="H139" s="77">
        <f t="shared" si="35"/>
        <v>5.9656807392496616E-3</v>
      </c>
      <c r="I139" s="76"/>
      <c r="J139" s="76"/>
      <c r="K139" s="76"/>
      <c r="L139" s="76"/>
      <c r="M139" s="76"/>
      <c r="N139" s="76"/>
      <c r="O139" s="76"/>
      <c r="P139" s="76"/>
    </row>
  </sheetData>
  <mergeCells count="3">
    <mergeCell ref="A3:P3"/>
    <mergeCell ref="A49:P49"/>
    <mergeCell ref="A95:P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Metodología</vt:lpstr>
      <vt:lpstr>General</vt:lpstr>
      <vt:lpstr>Ocio</vt:lpstr>
      <vt:lpstr>ANEXO 1</vt:lpstr>
      <vt:lpstr>ANEXO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Urricariet</dc:creator>
  <cp:lastModifiedBy>J. Urricariet</cp:lastModifiedBy>
  <dcterms:created xsi:type="dcterms:W3CDTF">2021-01-14T12:29:25Z</dcterms:created>
  <dcterms:modified xsi:type="dcterms:W3CDTF">2021-03-08T19:05:03Z</dcterms:modified>
</cp:coreProperties>
</file>