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3040" windowHeight="10530"/>
  </bookViews>
  <sheets>
    <sheet name="Bank Map" sheetId="19" r:id="rId1"/>
    <sheet name="Bank Map(10)" sheetId="7" r:id="rId2"/>
    <sheet name="Bank Map(8)" sheetId="22" r:id="rId3"/>
    <sheet name="Sheet1" sheetId="15" r:id="rId4"/>
  </sheets>
  <calcPr calcId="145621"/>
</workbook>
</file>

<file path=xl/calcChain.xml><?xml version="1.0" encoding="utf-8"?>
<calcChain xmlns="http://schemas.openxmlformats.org/spreadsheetml/2006/main">
  <c r="C30" i="19" l="1"/>
  <c r="H34" i="19" s="1"/>
  <c r="H40" i="19" s="1"/>
  <c r="H46" i="19" s="1"/>
  <c r="H52" i="19" s="1"/>
  <c r="E5" i="19"/>
  <c r="E8" i="19" s="1"/>
  <c r="E11" i="19" s="1"/>
  <c r="E14" i="19" s="1"/>
  <c r="E17" i="19" s="1"/>
  <c r="E20" i="19" s="1"/>
  <c r="E23" i="19" s="1"/>
  <c r="E26" i="19" s="1"/>
  <c r="G4" i="19"/>
  <c r="J4" i="19" s="1"/>
  <c r="M4" i="19" s="1"/>
  <c r="P4" i="19" s="1"/>
  <c r="S4" i="19" s="1"/>
  <c r="V4" i="19" s="1"/>
  <c r="Y4" i="19" s="1"/>
  <c r="AB4" i="19" s="1"/>
  <c r="G7" i="19" s="1"/>
  <c r="J7" i="19" s="1"/>
  <c r="M7" i="19" s="1"/>
  <c r="P7" i="19" s="1"/>
  <c r="S7" i="19" s="1"/>
  <c r="V7" i="19" s="1"/>
  <c r="Y7" i="19" s="1"/>
  <c r="AB7" i="19" s="1"/>
  <c r="G10" i="19" s="1"/>
  <c r="J10" i="19" s="1"/>
  <c r="M10" i="19" s="1"/>
  <c r="P10" i="19" s="1"/>
  <c r="S10" i="19" s="1"/>
  <c r="V10" i="19" s="1"/>
  <c r="Y10" i="19" s="1"/>
  <c r="AB10" i="19" s="1"/>
  <c r="G13" i="19" s="1"/>
  <c r="J13" i="19" s="1"/>
  <c r="M13" i="19" s="1"/>
  <c r="P13" i="19" s="1"/>
  <c r="S13" i="19" s="1"/>
  <c r="V13" i="19" s="1"/>
  <c r="Y13" i="19" s="1"/>
  <c r="AB13" i="19" s="1"/>
  <c r="G16" i="19" s="1"/>
  <c r="J16" i="19" s="1"/>
  <c r="M16" i="19" s="1"/>
  <c r="P16" i="19" s="1"/>
  <c r="S16" i="19" s="1"/>
  <c r="V16" i="19" s="1"/>
  <c r="Y16" i="19" s="1"/>
  <c r="AB16" i="19" s="1"/>
  <c r="G19" i="19" s="1"/>
  <c r="J19" i="19" s="1"/>
  <c r="M19" i="19" s="1"/>
  <c r="P19" i="19" s="1"/>
  <c r="S19" i="19" s="1"/>
  <c r="V19" i="19" s="1"/>
  <c r="Y19" i="19" s="1"/>
  <c r="AB19" i="19" s="1"/>
  <c r="G22" i="19" s="1"/>
  <c r="J22" i="19" s="1"/>
  <c r="M22" i="19" s="1"/>
  <c r="P22" i="19" s="1"/>
  <c r="S22" i="19" s="1"/>
  <c r="V22" i="19" s="1"/>
  <c r="Y22" i="19" s="1"/>
  <c r="AB22" i="19" s="1"/>
  <c r="G25" i="19" s="1"/>
  <c r="J25" i="19" s="1"/>
  <c r="M25" i="19" s="1"/>
  <c r="P25" i="19" s="1"/>
  <c r="S25" i="19" s="1"/>
  <c r="V25" i="19" s="1"/>
  <c r="Y25" i="19" s="1"/>
  <c r="AB25" i="19" s="1"/>
  <c r="H8" i="19"/>
  <c r="K8" i="19" s="1"/>
  <c r="G8" i="19"/>
  <c r="G14" i="19" s="1"/>
  <c r="G20" i="19" s="1"/>
  <c r="G26" i="19" s="1"/>
  <c r="H5" i="19"/>
  <c r="H11" i="19" s="1"/>
  <c r="H17" i="19" s="1"/>
  <c r="H23" i="19" s="1"/>
  <c r="G5" i="19"/>
  <c r="J5" i="19" s="1"/>
  <c r="E31" i="19" l="1"/>
  <c r="E34" i="19" s="1"/>
  <c r="E37" i="19" s="1"/>
  <c r="E40" i="19" s="1"/>
  <c r="E43" i="19" s="1"/>
  <c r="E46" i="19" s="1"/>
  <c r="E49" i="19" s="1"/>
  <c r="E52" i="19" s="1"/>
  <c r="C56" i="19"/>
  <c r="H14" i="19"/>
  <c r="H20" i="19" s="1"/>
  <c r="H26" i="19" s="1"/>
  <c r="G31" i="19"/>
  <c r="G37" i="19" s="1"/>
  <c r="G43" i="19" s="1"/>
  <c r="G49" i="19" s="1"/>
  <c r="H31" i="19"/>
  <c r="H37" i="19" s="1"/>
  <c r="H43" i="19" s="1"/>
  <c r="H49" i="19" s="1"/>
  <c r="G34" i="19"/>
  <c r="G40" i="19" s="1"/>
  <c r="G46" i="19" s="1"/>
  <c r="G52" i="19" s="1"/>
  <c r="G30" i="19"/>
  <c r="J30" i="19" s="1"/>
  <c r="M30" i="19" s="1"/>
  <c r="P30" i="19" s="1"/>
  <c r="S30" i="19" s="1"/>
  <c r="V30" i="19" s="1"/>
  <c r="Y30" i="19" s="1"/>
  <c r="AB30" i="19" s="1"/>
  <c r="G33" i="19" s="1"/>
  <c r="J33" i="19" s="1"/>
  <c r="M33" i="19" s="1"/>
  <c r="P33" i="19" s="1"/>
  <c r="S33" i="19" s="1"/>
  <c r="V33" i="19" s="1"/>
  <c r="Y33" i="19" s="1"/>
  <c r="AB33" i="19" s="1"/>
  <c r="G36" i="19" s="1"/>
  <c r="J36" i="19" s="1"/>
  <c r="M36" i="19" s="1"/>
  <c r="P36" i="19" s="1"/>
  <c r="S36" i="19" s="1"/>
  <c r="V36" i="19" s="1"/>
  <c r="Y36" i="19" s="1"/>
  <c r="AB36" i="19" s="1"/>
  <c r="G39" i="19" s="1"/>
  <c r="J39" i="19" s="1"/>
  <c r="M39" i="19" s="1"/>
  <c r="P39" i="19" s="1"/>
  <c r="S39" i="19" s="1"/>
  <c r="V39" i="19" s="1"/>
  <c r="Y39" i="19" s="1"/>
  <c r="AB39" i="19" s="1"/>
  <c r="G42" i="19" s="1"/>
  <c r="J42" i="19" s="1"/>
  <c r="M42" i="19" s="1"/>
  <c r="P42" i="19" s="1"/>
  <c r="S42" i="19" s="1"/>
  <c r="V42" i="19" s="1"/>
  <c r="Y42" i="19" s="1"/>
  <c r="AB42" i="19" s="1"/>
  <c r="G45" i="19" s="1"/>
  <c r="J45" i="19" s="1"/>
  <c r="M45" i="19" s="1"/>
  <c r="P45" i="19" s="1"/>
  <c r="S45" i="19" s="1"/>
  <c r="V45" i="19" s="1"/>
  <c r="Y45" i="19" s="1"/>
  <c r="AB45" i="19" s="1"/>
  <c r="G48" i="19" s="1"/>
  <c r="J48" i="19" s="1"/>
  <c r="M48" i="19" s="1"/>
  <c r="P48" i="19" s="1"/>
  <c r="S48" i="19" s="1"/>
  <c r="V48" i="19" s="1"/>
  <c r="Y48" i="19" s="1"/>
  <c r="AB48" i="19" s="1"/>
  <c r="G51" i="19" s="1"/>
  <c r="J51" i="19" s="1"/>
  <c r="M51" i="19" s="1"/>
  <c r="P51" i="19" s="1"/>
  <c r="S51" i="19" s="1"/>
  <c r="V51" i="19" s="1"/>
  <c r="Y51" i="19" s="1"/>
  <c r="AB51" i="19" s="1"/>
  <c r="K34" i="19"/>
  <c r="K5" i="19"/>
  <c r="N5" i="19" s="1"/>
  <c r="M5" i="19"/>
  <c r="J11" i="19"/>
  <c r="J17" i="19" s="1"/>
  <c r="J23" i="19" s="1"/>
  <c r="K14" i="19"/>
  <c r="K20" i="19" s="1"/>
  <c r="K26" i="19" s="1"/>
  <c r="N8" i="19"/>
  <c r="J8" i="19"/>
  <c r="G11" i="19"/>
  <c r="G17" i="19" s="1"/>
  <c r="G23" i="19" s="1"/>
  <c r="AC27" i="22"/>
  <c r="AB27" i="22"/>
  <c r="T27" i="22"/>
  <c r="S27" i="22"/>
  <c r="K27" i="22"/>
  <c r="J27" i="22"/>
  <c r="Y26" i="22"/>
  <c r="V26" i="22"/>
  <c r="G26" i="22"/>
  <c r="AC24" i="22"/>
  <c r="V24" i="22"/>
  <c r="T24" i="22"/>
  <c r="M24" i="22"/>
  <c r="K24" i="22"/>
  <c r="AB23" i="22"/>
  <c r="Y23" i="22"/>
  <c r="J23" i="22"/>
  <c r="G23" i="22"/>
  <c r="W21" i="22"/>
  <c r="V21" i="22"/>
  <c r="N21" i="22"/>
  <c r="M21" i="22"/>
  <c r="E21" i="22"/>
  <c r="AB20" i="22"/>
  <c r="M20" i="22"/>
  <c r="J20" i="22"/>
  <c r="D19" i="22"/>
  <c r="Z24" i="22" s="1"/>
  <c r="Z18" i="22"/>
  <c r="Y18" i="22"/>
  <c r="Q18" i="22"/>
  <c r="P18" i="22"/>
  <c r="K18" i="22"/>
  <c r="H18" i="22"/>
  <c r="G18" i="22"/>
  <c r="D18" i="22"/>
  <c r="Y27" i="22" s="1"/>
  <c r="AB17" i="22"/>
  <c r="V17" i="22"/>
  <c r="S17" i="22"/>
  <c r="M17" i="22"/>
  <c r="J17" i="22"/>
  <c r="C17" i="22"/>
  <c r="AC14" i="22"/>
  <c r="AB14" i="22"/>
  <c r="Z14" i="22"/>
  <c r="Y14" i="22"/>
  <c r="W14" i="22"/>
  <c r="V14" i="22"/>
  <c r="T14" i="22"/>
  <c r="S14" i="22"/>
  <c r="Q14" i="22"/>
  <c r="P14" i="22"/>
  <c r="N14" i="22"/>
  <c r="M14" i="22"/>
  <c r="K14" i="22"/>
  <c r="J14" i="22"/>
  <c r="H14" i="22"/>
  <c r="G14" i="22"/>
  <c r="E14" i="22"/>
  <c r="AB13" i="22"/>
  <c r="Y13" i="22"/>
  <c r="V13" i="22"/>
  <c r="S13" i="22"/>
  <c r="P13" i="22"/>
  <c r="M13" i="22"/>
  <c r="J13" i="22"/>
  <c r="G13" i="22"/>
  <c r="AC11" i="22"/>
  <c r="AB11" i="22"/>
  <c r="Z11" i="22"/>
  <c r="Y11" i="22"/>
  <c r="W11" i="22"/>
  <c r="V11" i="22"/>
  <c r="T11" i="22"/>
  <c r="S11" i="22"/>
  <c r="Q11" i="22"/>
  <c r="P11" i="22"/>
  <c r="N11" i="22"/>
  <c r="M11" i="22"/>
  <c r="K11" i="22"/>
  <c r="J11" i="22"/>
  <c r="H11" i="22"/>
  <c r="G11" i="22"/>
  <c r="E11" i="22"/>
  <c r="AB10" i="22"/>
  <c r="Y10" i="22"/>
  <c r="V10" i="22"/>
  <c r="S10" i="22"/>
  <c r="P10" i="22"/>
  <c r="M10" i="22"/>
  <c r="J10" i="22"/>
  <c r="G10" i="22"/>
  <c r="AC8" i="22"/>
  <c r="AB8" i="22"/>
  <c r="Z8" i="22"/>
  <c r="Y8" i="22"/>
  <c r="W8" i="22"/>
  <c r="V8" i="22"/>
  <c r="T8" i="22"/>
  <c r="S8" i="22"/>
  <c r="Q8" i="22"/>
  <c r="P8" i="22"/>
  <c r="N8" i="22"/>
  <c r="M8" i="22"/>
  <c r="K8" i="22"/>
  <c r="J8" i="22"/>
  <c r="H8" i="22"/>
  <c r="G8" i="22"/>
  <c r="E8" i="22"/>
  <c r="AB7" i="22"/>
  <c r="Y7" i="22"/>
  <c r="V7" i="22"/>
  <c r="S7" i="22"/>
  <c r="P7" i="22"/>
  <c r="M7" i="22"/>
  <c r="J7" i="22"/>
  <c r="G7" i="22"/>
  <c r="AC5" i="22"/>
  <c r="AB5" i="22"/>
  <c r="Z5" i="22"/>
  <c r="Y5" i="22"/>
  <c r="W5" i="22"/>
  <c r="V5" i="22"/>
  <c r="T5" i="22"/>
  <c r="S5" i="22"/>
  <c r="Q5" i="22"/>
  <c r="P5" i="22"/>
  <c r="N5" i="22"/>
  <c r="M5" i="22"/>
  <c r="K5" i="22"/>
  <c r="J5" i="22"/>
  <c r="H5" i="22"/>
  <c r="G5" i="22"/>
  <c r="E5" i="22"/>
  <c r="AB4" i="22"/>
  <c r="Y4" i="22"/>
  <c r="V4" i="22"/>
  <c r="S4" i="22"/>
  <c r="P4" i="22"/>
  <c r="M4" i="22"/>
  <c r="J4" i="22"/>
  <c r="G4" i="22"/>
  <c r="C4" i="22"/>
  <c r="K31" i="19" l="1"/>
  <c r="G56" i="19"/>
  <c r="J56" i="19" s="1"/>
  <c r="M56" i="19" s="1"/>
  <c r="P56" i="19" s="1"/>
  <c r="S56" i="19" s="1"/>
  <c r="V56" i="19" s="1"/>
  <c r="Y56" i="19" s="1"/>
  <c r="AB56" i="19" s="1"/>
  <c r="G59" i="19" s="1"/>
  <c r="J59" i="19" s="1"/>
  <c r="M59" i="19" s="1"/>
  <c r="P59" i="19" s="1"/>
  <c r="S59" i="19" s="1"/>
  <c r="V59" i="19" s="1"/>
  <c r="Y59" i="19" s="1"/>
  <c r="AB59" i="19" s="1"/>
  <c r="G62" i="19" s="1"/>
  <c r="J62" i="19" s="1"/>
  <c r="M62" i="19" s="1"/>
  <c r="P62" i="19" s="1"/>
  <c r="S62" i="19" s="1"/>
  <c r="V62" i="19" s="1"/>
  <c r="Y62" i="19" s="1"/>
  <c r="AB62" i="19" s="1"/>
  <c r="G65" i="19" s="1"/>
  <c r="J65" i="19" s="1"/>
  <c r="M65" i="19" s="1"/>
  <c r="P65" i="19" s="1"/>
  <c r="S65" i="19" s="1"/>
  <c r="V65" i="19" s="1"/>
  <c r="Y65" i="19" s="1"/>
  <c r="AB65" i="19" s="1"/>
  <c r="G68" i="19" s="1"/>
  <c r="J68" i="19" s="1"/>
  <c r="M68" i="19" s="1"/>
  <c r="P68" i="19" s="1"/>
  <c r="S68" i="19" s="1"/>
  <c r="V68" i="19" s="1"/>
  <c r="Y68" i="19" s="1"/>
  <c r="AB68" i="19" s="1"/>
  <c r="G71" i="19" s="1"/>
  <c r="J71" i="19" s="1"/>
  <c r="M71" i="19" s="1"/>
  <c r="P71" i="19" s="1"/>
  <c r="S71" i="19" s="1"/>
  <c r="V71" i="19" s="1"/>
  <c r="Y71" i="19" s="1"/>
  <c r="AB71" i="19" s="1"/>
  <c r="G74" i="19" s="1"/>
  <c r="J74" i="19" s="1"/>
  <c r="M74" i="19" s="1"/>
  <c r="P74" i="19" s="1"/>
  <c r="S74" i="19" s="1"/>
  <c r="V74" i="19" s="1"/>
  <c r="Y74" i="19" s="1"/>
  <c r="AB74" i="19" s="1"/>
  <c r="G77" i="19" s="1"/>
  <c r="J77" i="19" s="1"/>
  <c r="M77" i="19" s="1"/>
  <c r="P77" i="19" s="1"/>
  <c r="S77" i="19" s="1"/>
  <c r="V77" i="19" s="1"/>
  <c r="Y77" i="19" s="1"/>
  <c r="AB77" i="19" s="1"/>
  <c r="C82" i="19"/>
  <c r="G57" i="19"/>
  <c r="J31" i="19"/>
  <c r="J37" i="19" s="1"/>
  <c r="J43" i="19" s="1"/>
  <c r="J49" i="19" s="1"/>
  <c r="H60" i="19"/>
  <c r="H66" i="19" s="1"/>
  <c r="H72" i="19" s="1"/>
  <c r="H78" i="19" s="1"/>
  <c r="G60" i="19"/>
  <c r="G66" i="19" s="1"/>
  <c r="G72" i="19" s="1"/>
  <c r="G78" i="19" s="1"/>
  <c r="H57" i="19"/>
  <c r="H63" i="19" s="1"/>
  <c r="H69" i="19" s="1"/>
  <c r="H75" i="19" s="1"/>
  <c r="E57" i="19"/>
  <c r="E60" i="19" s="1"/>
  <c r="E63" i="19" s="1"/>
  <c r="E66" i="19" s="1"/>
  <c r="E69" i="19" s="1"/>
  <c r="E72" i="19" s="1"/>
  <c r="E75" i="19" s="1"/>
  <c r="E78" i="19" s="1"/>
  <c r="G63" i="19"/>
  <c r="G69" i="19" s="1"/>
  <c r="G75" i="19" s="1"/>
  <c r="J57" i="19"/>
  <c r="J60" i="19"/>
  <c r="J34" i="19"/>
  <c r="J40" i="19" s="1"/>
  <c r="J46" i="19" s="1"/>
  <c r="J52" i="19" s="1"/>
  <c r="N34" i="19"/>
  <c r="K40" i="19"/>
  <c r="K46" i="19" s="1"/>
  <c r="K52" i="19" s="1"/>
  <c r="K37" i="19"/>
  <c r="K43" i="19" s="1"/>
  <c r="K49" i="19" s="1"/>
  <c r="N31" i="19"/>
  <c r="K11" i="19"/>
  <c r="K17" i="19" s="1"/>
  <c r="K23" i="19" s="1"/>
  <c r="M11" i="19"/>
  <c r="M17" i="19" s="1"/>
  <c r="M23" i="19" s="1"/>
  <c r="P5" i="19"/>
  <c r="M8" i="19"/>
  <c r="J14" i="19"/>
  <c r="J20" i="19" s="1"/>
  <c r="J26" i="19" s="1"/>
  <c r="Q8" i="19"/>
  <c r="N14" i="19"/>
  <c r="N20" i="19" s="1"/>
  <c r="N26" i="19" s="1"/>
  <c r="N11" i="19"/>
  <c r="N17" i="19" s="1"/>
  <c r="N23" i="19" s="1"/>
  <c r="Q5" i="19"/>
  <c r="P17" i="22"/>
  <c r="E18" i="22"/>
  <c r="N18" i="22"/>
  <c r="W18" i="22"/>
  <c r="G20" i="22"/>
  <c r="Y20" i="22"/>
  <c r="K21" i="22"/>
  <c r="T21" i="22"/>
  <c r="AC21" i="22"/>
  <c r="V23" i="22"/>
  <c r="J24" i="22"/>
  <c r="S24" i="22"/>
  <c r="AB24" i="22"/>
  <c r="S26" i="22"/>
  <c r="H27" i="22"/>
  <c r="Q27" i="22"/>
  <c r="Z27" i="22"/>
  <c r="D31" i="22"/>
  <c r="D32" i="22"/>
  <c r="G17" i="22"/>
  <c r="Y17" i="22"/>
  <c r="J18" i="22"/>
  <c r="S18" i="22"/>
  <c r="AB18" i="22"/>
  <c r="P20" i="22"/>
  <c r="G21" i="22"/>
  <c r="P21" i="22"/>
  <c r="Y21" i="22"/>
  <c r="M23" i="22"/>
  <c r="E24" i="22"/>
  <c r="N24" i="22"/>
  <c r="W24" i="22"/>
  <c r="J26" i="22"/>
  <c r="AB26" i="22"/>
  <c r="M27" i="22"/>
  <c r="V27" i="22"/>
  <c r="T18" i="22"/>
  <c r="AC18" i="22"/>
  <c r="S20" i="22"/>
  <c r="H21" i="22"/>
  <c r="Q21" i="22"/>
  <c r="Z21" i="22"/>
  <c r="P23" i="22"/>
  <c r="G24" i="22"/>
  <c r="P24" i="22"/>
  <c r="Y24" i="22"/>
  <c r="M26" i="22"/>
  <c r="E27" i="22"/>
  <c r="N27" i="22"/>
  <c r="W27" i="22"/>
  <c r="M18" i="22"/>
  <c r="V18" i="22"/>
  <c r="V20" i="22"/>
  <c r="J21" i="22"/>
  <c r="S21" i="22"/>
  <c r="AB21" i="22"/>
  <c r="S23" i="22"/>
  <c r="H24" i="22"/>
  <c r="Q24" i="22"/>
  <c r="P26" i="22"/>
  <c r="G27" i="22"/>
  <c r="P27" i="22"/>
  <c r="M31" i="19" l="1"/>
  <c r="M34" i="19"/>
  <c r="P34" i="19" s="1"/>
  <c r="K57" i="19"/>
  <c r="K60" i="19"/>
  <c r="N60" i="19" s="1"/>
  <c r="G82" i="19"/>
  <c r="J82" i="19" s="1"/>
  <c r="M82" i="19" s="1"/>
  <c r="P82" i="19" s="1"/>
  <c r="S82" i="19" s="1"/>
  <c r="V82" i="19" s="1"/>
  <c r="Y82" i="19" s="1"/>
  <c r="AB82" i="19" s="1"/>
  <c r="G85" i="19" s="1"/>
  <c r="J85" i="19" s="1"/>
  <c r="M85" i="19" s="1"/>
  <c r="P85" i="19" s="1"/>
  <c r="S85" i="19" s="1"/>
  <c r="V85" i="19" s="1"/>
  <c r="Y85" i="19" s="1"/>
  <c r="AB85" i="19" s="1"/>
  <c r="G88" i="19" s="1"/>
  <c r="J88" i="19" s="1"/>
  <c r="M88" i="19" s="1"/>
  <c r="P88" i="19" s="1"/>
  <c r="S88" i="19" s="1"/>
  <c r="V88" i="19" s="1"/>
  <c r="Y88" i="19" s="1"/>
  <c r="AB88" i="19" s="1"/>
  <c r="G91" i="19" s="1"/>
  <c r="J91" i="19" s="1"/>
  <c r="M91" i="19" s="1"/>
  <c r="P91" i="19" s="1"/>
  <c r="S91" i="19" s="1"/>
  <c r="V91" i="19" s="1"/>
  <c r="Y91" i="19" s="1"/>
  <c r="AB91" i="19" s="1"/>
  <c r="G94" i="19" s="1"/>
  <c r="J94" i="19" s="1"/>
  <c r="M94" i="19" s="1"/>
  <c r="P94" i="19" s="1"/>
  <c r="S94" i="19" s="1"/>
  <c r="V94" i="19" s="1"/>
  <c r="Y94" i="19" s="1"/>
  <c r="AB94" i="19" s="1"/>
  <c r="G97" i="19" s="1"/>
  <c r="J97" i="19" s="1"/>
  <c r="M97" i="19" s="1"/>
  <c r="P97" i="19" s="1"/>
  <c r="S97" i="19" s="1"/>
  <c r="V97" i="19" s="1"/>
  <c r="Y97" i="19" s="1"/>
  <c r="AB97" i="19" s="1"/>
  <c r="G100" i="19" s="1"/>
  <c r="J100" i="19" s="1"/>
  <c r="M100" i="19" s="1"/>
  <c r="P100" i="19" s="1"/>
  <c r="S100" i="19" s="1"/>
  <c r="V100" i="19" s="1"/>
  <c r="Y100" i="19" s="1"/>
  <c r="AB100" i="19" s="1"/>
  <c r="G103" i="19" s="1"/>
  <c r="J103" i="19" s="1"/>
  <c r="M103" i="19" s="1"/>
  <c r="P103" i="19" s="1"/>
  <c r="S103" i="19" s="1"/>
  <c r="V103" i="19" s="1"/>
  <c r="Y103" i="19" s="1"/>
  <c r="AB103" i="19" s="1"/>
  <c r="C108" i="19"/>
  <c r="G83" i="19"/>
  <c r="H86" i="19"/>
  <c r="E83" i="19"/>
  <c r="E86" i="19" s="1"/>
  <c r="E89" i="19" s="1"/>
  <c r="E92" i="19" s="1"/>
  <c r="E95" i="19" s="1"/>
  <c r="E98" i="19" s="1"/>
  <c r="E101" i="19" s="1"/>
  <c r="E104" i="19" s="1"/>
  <c r="H83" i="19"/>
  <c r="G86" i="19"/>
  <c r="J66" i="19"/>
  <c r="J72" i="19" s="1"/>
  <c r="J78" i="19" s="1"/>
  <c r="M60" i="19"/>
  <c r="J63" i="19"/>
  <c r="J69" i="19" s="1"/>
  <c r="J75" i="19" s="1"/>
  <c r="M57" i="19"/>
  <c r="K63" i="19"/>
  <c r="K69" i="19" s="1"/>
  <c r="K75" i="19" s="1"/>
  <c r="N57" i="19"/>
  <c r="M40" i="19"/>
  <c r="M46" i="19" s="1"/>
  <c r="M52" i="19" s="1"/>
  <c r="N40" i="19"/>
  <c r="N46" i="19" s="1"/>
  <c r="N52" i="19" s="1"/>
  <c r="Q34" i="19"/>
  <c r="Q31" i="19"/>
  <c r="N37" i="19"/>
  <c r="N43" i="19" s="1"/>
  <c r="N49" i="19" s="1"/>
  <c r="M37" i="19"/>
  <c r="M43" i="19" s="1"/>
  <c r="M49" i="19" s="1"/>
  <c r="P31" i="19"/>
  <c r="T8" i="19"/>
  <c r="Q14" i="19"/>
  <c r="Q20" i="19" s="1"/>
  <c r="Q26" i="19" s="1"/>
  <c r="Q11" i="19"/>
  <c r="Q17" i="19" s="1"/>
  <c r="Q23" i="19" s="1"/>
  <c r="T5" i="19"/>
  <c r="M14" i="19"/>
  <c r="M20" i="19" s="1"/>
  <c r="M26" i="19" s="1"/>
  <c r="P8" i="19"/>
  <c r="P11" i="19"/>
  <c r="P17" i="19" s="1"/>
  <c r="P23" i="19" s="1"/>
  <c r="S5" i="19"/>
  <c r="E40" i="22"/>
  <c r="M39" i="22"/>
  <c r="Y37" i="22"/>
  <c r="P37" i="22"/>
  <c r="G37" i="22"/>
  <c r="P36" i="22"/>
  <c r="S33" i="22"/>
  <c r="AB30" i="22"/>
  <c r="J30" i="22"/>
  <c r="V40" i="22"/>
  <c r="M40" i="22"/>
  <c r="AB39" i="22"/>
  <c r="J39" i="22"/>
  <c r="E37" i="22"/>
  <c r="M36" i="22"/>
  <c r="Y34" i="22"/>
  <c r="P34" i="22"/>
  <c r="G34" i="22"/>
  <c r="P33" i="22"/>
  <c r="AB31" i="22"/>
  <c r="S31" i="22"/>
  <c r="J31" i="22"/>
  <c r="Y30" i="22"/>
  <c r="G30" i="22"/>
  <c r="Y39" i="22"/>
  <c r="G39" i="22"/>
  <c r="V37" i="22"/>
  <c r="M37" i="22"/>
  <c r="AB36" i="22"/>
  <c r="J36" i="22"/>
  <c r="E34" i="22"/>
  <c r="M33" i="22"/>
  <c r="V30" i="22"/>
  <c r="C30" i="22"/>
  <c r="AB33" i="22"/>
  <c r="AB40" i="22"/>
  <c r="S40" i="22"/>
  <c r="J40" i="22"/>
  <c r="V39" i="22"/>
  <c r="Y36" i="22"/>
  <c r="G36" i="22"/>
  <c r="V34" i="22"/>
  <c r="M34" i="22"/>
  <c r="J33" i="22"/>
  <c r="Y31" i="22"/>
  <c r="P31" i="22"/>
  <c r="G31" i="22"/>
  <c r="S30" i="22"/>
  <c r="D44" i="22"/>
  <c r="S39" i="22"/>
  <c r="AB37" i="22"/>
  <c r="S37" i="22"/>
  <c r="J37" i="22"/>
  <c r="V36" i="22"/>
  <c r="Y33" i="22"/>
  <c r="G33" i="22"/>
  <c r="E31" i="22"/>
  <c r="P30" i="22"/>
  <c r="Y40" i="22"/>
  <c r="P40" i="22"/>
  <c r="G40" i="22"/>
  <c r="P39" i="22"/>
  <c r="S36" i="22"/>
  <c r="AB34" i="22"/>
  <c r="S34" i="22"/>
  <c r="J34" i="22"/>
  <c r="V33" i="22"/>
  <c r="V31" i="22"/>
  <c r="M31" i="22"/>
  <c r="M30" i="22"/>
  <c r="W40" i="22"/>
  <c r="N40" i="22"/>
  <c r="Z34" i="22"/>
  <c r="Q34" i="22"/>
  <c r="H34" i="22"/>
  <c r="AC31" i="22"/>
  <c r="T31" i="22"/>
  <c r="K31" i="22"/>
  <c r="W37" i="22"/>
  <c r="N37" i="22"/>
  <c r="AC40" i="22"/>
  <c r="T40" i="22"/>
  <c r="K40" i="22"/>
  <c r="W34" i="22"/>
  <c r="N34" i="22"/>
  <c r="Z31" i="22"/>
  <c r="Q31" i="22"/>
  <c r="H31" i="22"/>
  <c r="AC37" i="22"/>
  <c r="T37" i="22"/>
  <c r="K37" i="22"/>
  <c r="D45" i="22"/>
  <c r="Z40" i="22"/>
  <c r="Q40" i="22"/>
  <c r="H40" i="22"/>
  <c r="AC34" i="22"/>
  <c r="T34" i="22"/>
  <c r="K34" i="22"/>
  <c r="W31" i="22"/>
  <c r="N31" i="22"/>
  <c r="Z37" i="22"/>
  <c r="Q37" i="22"/>
  <c r="H37" i="22"/>
  <c r="K66" i="19" l="1"/>
  <c r="K72" i="19" s="1"/>
  <c r="K78" i="19" s="1"/>
  <c r="G92" i="19"/>
  <c r="G98" i="19" s="1"/>
  <c r="G104" i="19" s="1"/>
  <c r="J86" i="19"/>
  <c r="H89" i="19"/>
  <c r="H95" i="19" s="1"/>
  <c r="H101" i="19" s="1"/>
  <c r="K83" i="19"/>
  <c r="H92" i="19"/>
  <c r="H98" i="19" s="1"/>
  <c r="H104" i="19" s="1"/>
  <c r="K86" i="19"/>
  <c r="G89" i="19"/>
  <c r="G95" i="19" s="1"/>
  <c r="G101" i="19" s="1"/>
  <c r="J83" i="19"/>
  <c r="G108" i="19"/>
  <c r="J108" i="19" s="1"/>
  <c r="M108" i="19" s="1"/>
  <c r="P108" i="19" s="1"/>
  <c r="S108" i="19" s="1"/>
  <c r="V108" i="19" s="1"/>
  <c r="Y108" i="19" s="1"/>
  <c r="AB108" i="19" s="1"/>
  <c r="G111" i="19" s="1"/>
  <c r="J111" i="19" s="1"/>
  <c r="M111" i="19" s="1"/>
  <c r="P111" i="19" s="1"/>
  <c r="S111" i="19" s="1"/>
  <c r="V111" i="19" s="1"/>
  <c r="Y111" i="19" s="1"/>
  <c r="AB111" i="19" s="1"/>
  <c r="G114" i="19" s="1"/>
  <c r="J114" i="19" s="1"/>
  <c r="M114" i="19" s="1"/>
  <c r="P114" i="19" s="1"/>
  <c r="S114" i="19" s="1"/>
  <c r="V114" i="19" s="1"/>
  <c r="Y114" i="19" s="1"/>
  <c r="AB114" i="19" s="1"/>
  <c r="G117" i="19" s="1"/>
  <c r="J117" i="19" s="1"/>
  <c r="M117" i="19" s="1"/>
  <c r="P117" i="19" s="1"/>
  <c r="S117" i="19" s="1"/>
  <c r="V117" i="19" s="1"/>
  <c r="Y117" i="19" s="1"/>
  <c r="AB117" i="19" s="1"/>
  <c r="G120" i="19" s="1"/>
  <c r="J120" i="19" s="1"/>
  <c r="M120" i="19" s="1"/>
  <c r="P120" i="19" s="1"/>
  <c r="S120" i="19" s="1"/>
  <c r="V120" i="19" s="1"/>
  <c r="Y120" i="19" s="1"/>
  <c r="AB120" i="19" s="1"/>
  <c r="G123" i="19" s="1"/>
  <c r="J123" i="19" s="1"/>
  <c r="M123" i="19" s="1"/>
  <c r="P123" i="19" s="1"/>
  <c r="S123" i="19" s="1"/>
  <c r="V123" i="19" s="1"/>
  <c r="Y123" i="19" s="1"/>
  <c r="AB123" i="19" s="1"/>
  <c r="G126" i="19" s="1"/>
  <c r="J126" i="19" s="1"/>
  <c r="M126" i="19" s="1"/>
  <c r="P126" i="19" s="1"/>
  <c r="S126" i="19" s="1"/>
  <c r="V126" i="19" s="1"/>
  <c r="Y126" i="19" s="1"/>
  <c r="AB126" i="19" s="1"/>
  <c r="G129" i="19" s="1"/>
  <c r="J129" i="19" s="1"/>
  <c r="M129" i="19" s="1"/>
  <c r="P129" i="19" s="1"/>
  <c r="S129" i="19" s="1"/>
  <c r="V129" i="19" s="1"/>
  <c r="Y129" i="19" s="1"/>
  <c r="AB129" i="19" s="1"/>
  <c r="C134" i="19"/>
  <c r="H112" i="19"/>
  <c r="G112" i="19"/>
  <c r="E109" i="19"/>
  <c r="E112" i="19" s="1"/>
  <c r="E115" i="19" s="1"/>
  <c r="E118" i="19" s="1"/>
  <c r="E121" i="19" s="1"/>
  <c r="E124" i="19" s="1"/>
  <c r="E127" i="19" s="1"/>
  <c r="E130" i="19" s="1"/>
  <c r="G109" i="19"/>
  <c r="H109" i="19"/>
  <c r="N63" i="19"/>
  <c r="N69" i="19" s="1"/>
  <c r="N75" i="19" s="1"/>
  <c r="Q57" i="19"/>
  <c r="M63" i="19"/>
  <c r="M69" i="19" s="1"/>
  <c r="M75" i="19" s="1"/>
  <c r="P57" i="19"/>
  <c r="N66" i="19"/>
  <c r="N72" i="19" s="1"/>
  <c r="N78" i="19" s="1"/>
  <c r="Q60" i="19"/>
  <c r="M66" i="19"/>
  <c r="M72" i="19" s="1"/>
  <c r="M78" i="19" s="1"/>
  <c r="P60" i="19"/>
  <c r="P40" i="19"/>
  <c r="P46" i="19" s="1"/>
  <c r="P52" i="19" s="1"/>
  <c r="S34" i="19"/>
  <c r="Q37" i="19"/>
  <c r="Q43" i="19" s="1"/>
  <c r="Q49" i="19" s="1"/>
  <c r="T31" i="19"/>
  <c r="Q40" i="19"/>
  <c r="Q46" i="19" s="1"/>
  <c r="Q52" i="19" s="1"/>
  <c r="T34" i="19"/>
  <c r="P37" i="19"/>
  <c r="P43" i="19" s="1"/>
  <c r="P49" i="19" s="1"/>
  <c r="S31" i="19"/>
  <c r="T14" i="19"/>
  <c r="T20" i="19" s="1"/>
  <c r="T26" i="19" s="1"/>
  <c r="W8" i="19"/>
  <c r="P14" i="19"/>
  <c r="P20" i="19" s="1"/>
  <c r="P26" i="19" s="1"/>
  <c r="S8" i="19"/>
  <c r="V5" i="19"/>
  <c r="S11" i="19"/>
  <c r="S17" i="19" s="1"/>
  <c r="S23" i="19" s="1"/>
  <c r="W5" i="19"/>
  <c r="T11" i="19"/>
  <c r="T17" i="19" s="1"/>
  <c r="T23" i="19" s="1"/>
  <c r="W50" i="22"/>
  <c r="N50" i="22"/>
  <c r="AC53" i="22"/>
  <c r="T53" i="22"/>
  <c r="K53" i="22"/>
  <c r="W47" i="22"/>
  <c r="N47" i="22"/>
  <c r="Z44" i="22"/>
  <c r="Q44" i="22"/>
  <c r="H44" i="22"/>
  <c r="AC50" i="22"/>
  <c r="T50" i="22"/>
  <c r="K50" i="22"/>
  <c r="D58" i="22"/>
  <c r="Z53" i="22"/>
  <c r="Q53" i="22"/>
  <c r="H53" i="22"/>
  <c r="AC47" i="22"/>
  <c r="T47" i="22"/>
  <c r="K47" i="22"/>
  <c r="W44" i="22"/>
  <c r="N44" i="22"/>
  <c r="Z50" i="22"/>
  <c r="Q50" i="22"/>
  <c r="H50" i="22"/>
  <c r="W53" i="22"/>
  <c r="N53" i="22"/>
  <c r="Z47" i="22"/>
  <c r="Q47" i="22"/>
  <c r="H47" i="22"/>
  <c r="AC44" i="22"/>
  <c r="T44" i="22"/>
  <c r="K44" i="22"/>
  <c r="V53" i="22"/>
  <c r="M53" i="22"/>
  <c r="AB52" i="22"/>
  <c r="J52" i="22"/>
  <c r="E50" i="22"/>
  <c r="M49" i="22"/>
  <c r="Y47" i="22"/>
  <c r="P47" i="22"/>
  <c r="G47" i="22"/>
  <c r="P46" i="22"/>
  <c r="AB44" i="22"/>
  <c r="S44" i="22"/>
  <c r="J44" i="22"/>
  <c r="Y43" i="22"/>
  <c r="G43" i="22"/>
  <c r="Y52" i="22"/>
  <c r="G52" i="22"/>
  <c r="V50" i="22"/>
  <c r="M50" i="22"/>
  <c r="AB49" i="22"/>
  <c r="J49" i="22"/>
  <c r="E47" i="22"/>
  <c r="M46" i="22"/>
  <c r="V43" i="22"/>
  <c r="C43" i="22"/>
  <c r="AB53" i="22"/>
  <c r="S53" i="22"/>
  <c r="J53" i="22"/>
  <c r="V52" i="22"/>
  <c r="Y49" i="22"/>
  <c r="G49" i="22"/>
  <c r="V47" i="22"/>
  <c r="M47" i="22"/>
  <c r="AB46" i="22"/>
  <c r="J46" i="22"/>
  <c r="Y44" i="22"/>
  <c r="P44" i="22"/>
  <c r="G44" i="22"/>
  <c r="S43" i="22"/>
  <c r="D57" i="22"/>
  <c r="S52" i="22"/>
  <c r="AB50" i="22"/>
  <c r="S50" i="22"/>
  <c r="J50" i="22"/>
  <c r="V49" i="22"/>
  <c r="Y46" i="22"/>
  <c r="G46" i="22"/>
  <c r="E44" i="22"/>
  <c r="P43" i="22"/>
  <c r="Y53" i="22"/>
  <c r="P53" i="22"/>
  <c r="G53" i="22"/>
  <c r="P52" i="22"/>
  <c r="S49" i="22"/>
  <c r="AB47" i="22"/>
  <c r="S47" i="22"/>
  <c r="J47" i="22"/>
  <c r="V46" i="22"/>
  <c r="V44" i="22"/>
  <c r="M44" i="22"/>
  <c r="M43" i="22"/>
  <c r="E53" i="22"/>
  <c r="M52" i="22"/>
  <c r="Y50" i="22"/>
  <c r="P50" i="22"/>
  <c r="G50" i="22"/>
  <c r="P49" i="22"/>
  <c r="S46" i="22"/>
  <c r="AB43" i="22"/>
  <c r="J43" i="22"/>
  <c r="G118" i="19" l="1"/>
  <c r="G124" i="19" s="1"/>
  <c r="G130" i="19" s="1"/>
  <c r="J112" i="19"/>
  <c r="K92" i="19"/>
  <c r="K98" i="19" s="1"/>
  <c r="K104" i="19" s="1"/>
  <c r="N86" i="19"/>
  <c r="H118" i="19"/>
  <c r="H124" i="19" s="1"/>
  <c r="H130" i="19" s="1"/>
  <c r="K112" i="19"/>
  <c r="H138" i="19"/>
  <c r="G135" i="19"/>
  <c r="G134" i="19"/>
  <c r="J134" i="19" s="1"/>
  <c r="M134" i="19" s="1"/>
  <c r="P134" i="19" s="1"/>
  <c r="S134" i="19" s="1"/>
  <c r="V134" i="19" s="1"/>
  <c r="Y134" i="19" s="1"/>
  <c r="AB134" i="19" s="1"/>
  <c r="G137" i="19" s="1"/>
  <c r="J137" i="19" s="1"/>
  <c r="M137" i="19" s="1"/>
  <c r="P137" i="19" s="1"/>
  <c r="S137" i="19" s="1"/>
  <c r="V137" i="19" s="1"/>
  <c r="Y137" i="19" s="1"/>
  <c r="AB137" i="19" s="1"/>
  <c r="G140" i="19" s="1"/>
  <c r="J140" i="19" s="1"/>
  <c r="M140" i="19" s="1"/>
  <c r="P140" i="19" s="1"/>
  <c r="S140" i="19" s="1"/>
  <c r="V140" i="19" s="1"/>
  <c r="Y140" i="19" s="1"/>
  <c r="AB140" i="19" s="1"/>
  <c r="G143" i="19" s="1"/>
  <c r="J143" i="19" s="1"/>
  <c r="M143" i="19" s="1"/>
  <c r="P143" i="19" s="1"/>
  <c r="S143" i="19" s="1"/>
  <c r="V143" i="19" s="1"/>
  <c r="Y143" i="19" s="1"/>
  <c r="AB143" i="19" s="1"/>
  <c r="G146" i="19" s="1"/>
  <c r="J146" i="19" s="1"/>
  <c r="M146" i="19" s="1"/>
  <c r="P146" i="19" s="1"/>
  <c r="S146" i="19" s="1"/>
  <c r="V146" i="19" s="1"/>
  <c r="Y146" i="19" s="1"/>
  <c r="AB146" i="19" s="1"/>
  <c r="G149" i="19" s="1"/>
  <c r="J149" i="19" s="1"/>
  <c r="M149" i="19" s="1"/>
  <c r="P149" i="19" s="1"/>
  <c r="S149" i="19" s="1"/>
  <c r="V149" i="19" s="1"/>
  <c r="Y149" i="19" s="1"/>
  <c r="AB149" i="19" s="1"/>
  <c r="G152" i="19" s="1"/>
  <c r="J152" i="19" s="1"/>
  <c r="M152" i="19" s="1"/>
  <c r="P152" i="19" s="1"/>
  <c r="S152" i="19" s="1"/>
  <c r="V152" i="19" s="1"/>
  <c r="Y152" i="19" s="1"/>
  <c r="AB152" i="19" s="1"/>
  <c r="G155" i="19" s="1"/>
  <c r="J155" i="19" s="1"/>
  <c r="M155" i="19" s="1"/>
  <c r="P155" i="19" s="1"/>
  <c r="S155" i="19" s="1"/>
  <c r="V155" i="19" s="1"/>
  <c r="Y155" i="19" s="1"/>
  <c r="AB155" i="19" s="1"/>
  <c r="C160" i="19"/>
  <c r="G138" i="19"/>
  <c r="H135" i="19"/>
  <c r="E135" i="19"/>
  <c r="E138" i="19" s="1"/>
  <c r="E141" i="19" s="1"/>
  <c r="E144" i="19" s="1"/>
  <c r="E147" i="19" s="1"/>
  <c r="E150" i="19" s="1"/>
  <c r="E153" i="19" s="1"/>
  <c r="E156" i="19" s="1"/>
  <c r="K89" i="19"/>
  <c r="K95" i="19" s="1"/>
  <c r="K101" i="19" s="1"/>
  <c r="N83" i="19"/>
  <c r="K109" i="19"/>
  <c r="H115" i="19"/>
  <c r="H121" i="19" s="1"/>
  <c r="H127" i="19" s="1"/>
  <c r="G115" i="19"/>
  <c r="G121" i="19" s="1"/>
  <c r="G127" i="19" s="1"/>
  <c r="J109" i="19"/>
  <c r="J89" i="19"/>
  <c r="J95" i="19" s="1"/>
  <c r="J101" i="19" s="1"/>
  <c r="M83" i="19"/>
  <c r="J92" i="19"/>
  <c r="J98" i="19" s="1"/>
  <c r="J104" i="19" s="1"/>
  <c r="M86" i="19"/>
  <c r="Q66" i="19"/>
  <c r="Q72" i="19" s="1"/>
  <c r="Q78" i="19" s="1"/>
  <c r="T60" i="19"/>
  <c r="P63" i="19"/>
  <c r="P69" i="19" s="1"/>
  <c r="P75" i="19" s="1"/>
  <c r="S57" i="19"/>
  <c r="P66" i="19"/>
  <c r="P72" i="19" s="1"/>
  <c r="P78" i="19" s="1"/>
  <c r="S60" i="19"/>
  <c r="Q63" i="19"/>
  <c r="Q69" i="19" s="1"/>
  <c r="Q75" i="19" s="1"/>
  <c r="T57" i="19"/>
  <c r="T40" i="19"/>
  <c r="T46" i="19" s="1"/>
  <c r="T52" i="19" s="1"/>
  <c r="W34" i="19"/>
  <c r="T37" i="19"/>
  <c r="T43" i="19" s="1"/>
  <c r="T49" i="19" s="1"/>
  <c r="W31" i="19"/>
  <c r="S37" i="19"/>
  <c r="S43" i="19" s="1"/>
  <c r="S49" i="19" s="1"/>
  <c r="V31" i="19"/>
  <c r="S40" i="19"/>
  <c r="S46" i="19" s="1"/>
  <c r="S52" i="19" s="1"/>
  <c r="V34" i="19"/>
  <c r="V11" i="19"/>
  <c r="V17" i="19" s="1"/>
  <c r="V23" i="19" s="1"/>
  <c r="Y5" i="19"/>
  <c r="S14" i="19"/>
  <c r="S20" i="19" s="1"/>
  <c r="S26" i="19" s="1"/>
  <c r="V8" i="19"/>
  <c r="Z8" i="19"/>
  <c r="W14" i="19"/>
  <c r="W20" i="19" s="1"/>
  <c r="W26" i="19" s="1"/>
  <c r="Z5" i="19"/>
  <c r="W11" i="19"/>
  <c r="W17" i="19" s="1"/>
  <c r="W23" i="19" s="1"/>
  <c r="AC66" i="22"/>
  <c r="T66" i="22"/>
  <c r="K66" i="22"/>
  <c r="W60" i="22"/>
  <c r="N60" i="22"/>
  <c r="Z57" i="22"/>
  <c r="Q57" i="22"/>
  <c r="H57" i="22"/>
  <c r="AC63" i="22"/>
  <c r="T63" i="22"/>
  <c r="K63" i="22"/>
  <c r="D71" i="22"/>
  <c r="Z66" i="22"/>
  <c r="Q66" i="22"/>
  <c r="H66" i="22"/>
  <c r="AC60" i="22"/>
  <c r="T60" i="22"/>
  <c r="K60" i="22"/>
  <c r="W57" i="22"/>
  <c r="N57" i="22"/>
  <c r="Z63" i="22"/>
  <c r="Q63" i="22"/>
  <c r="H63" i="22"/>
  <c r="W66" i="22"/>
  <c r="N66" i="22"/>
  <c r="Z60" i="22"/>
  <c r="Q60" i="22"/>
  <c r="H60" i="22"/>
  <c r="AC57" i="22"/>
  <c r="T57" i="22"/>
  <c r="K57" i="22"/>
  <c r="W63" i="22"/>
  <c r="N63" i="22"/>
  <c r="Y65" i="22"/>
  <c r="G65" i="22"/>
  <c r="V63" i="22"/>
  <c r="M63" i="22"/>
  <c r="AB62" i="22"/>
  <c r="J62" i="22"/>
  <c r="E60" i="22"/>
  <c r="M59" i="22"/>
  <c r="V56" i="22"/>
  <c r="C56" i="22"/>
  <c r="AB66" i="22"/>
  <c r="S66" i="22"/>
  <c r="J66" i="22"/>
  <c r="V65" i="22"/>
  <c r="Y62" i="22"/>
  <c r="G62" i="22"/>
  <c r="V60" i="22"/>
  <c r="M60" i="22"/>
  <c r="AB59" i="22"/>
  <c r="J59" i="22"/>
  <c r="Y57" i="22"/>
  <c r="P57" i="22"/>
  <c r="G57" i="22"/>
  <c r="S56" i="22"/>
  <c r="D70" i="22"/>
  <c r="S65" i="22"/>
  <c r="AB63" i="22"/>
  <c r="S63" i="22"/>
  <c r="J63" i="22"/>
  <c r="V62" i="22"/>
  <c r="Y59" i="22"/>
  <c r="G59" i="22"/>
  <c r="E57" i="22"/>
  <c r="P56" i="22"/>
  <c r="Y66" i="22"/>
  <c r="P66" i="22"/>
  <c r="G66" i="22"/>
  <c r="P65" i="22"/>
  <c r="S62" i="22"/>
  <c r="AB60" i="22"/>
  <c r="S60" i="22"/>
  <c r="J60" i="22"/>
  <c r="V59" i="22"/>
  <c r="V57" i="22"/>
  <c r="M57" i="22"/>
  <c r="M56" i="22"/>
  <c r="E66" i="22"/>
  <c r="M65" i="22"/>
  <c r="Y63" i="22"/>
  <c r="P63" i="22"/>
  <c r="G63" i="22"/>
  <c r="P62" i="22"/>
  <c r="S59" i="22"/>
  <c r="AB56" i="22"/>
  <c r="J56" i="22"/>
  <c r="V66" i="22"/>
  <c r="M66" i="22"/>
  <c r="AB65" i="22"/>
  <c r="J65" i="22"/>
  <c r="E63" i="22"/>
  <c r="M62" i="22"/>
  <c r="Y60" i="22"/>
  <c r="P60" i="22"/>
  <c r="G60" i="22"/>
  <c r="P59" i="22"/>
  <c r="AB57" i="22"/>
  <c r="S57" i="22"/>
  <c r="J57" i="22"/>
  <c r="Y56" i="22"/>
  <c r="G56" i="22"/>
  <c r="P86" i="19" l="1"/>
  <c r="M92" i="19"/>
  <c r="M98" i="19" s="1"/>
  <c r="M104" i="19" s="1"/>
  <c r="J115" i="19"/>
  <c r="J121" i="19" s="1"/>
  <c r="J127" i="19" s="1"/>
  <c r="M109" i="19"/>
  <c r="H141" i="19"/>
  <c r="H147" i="19" s="1"/>
  <c r="H153" i="19" s="1"/>
  <c r="K135" i="19"/>
  <c r="K118" i="19"/>
  <c r="K124" i="19" s="1"/>
  <c r="K130" i="19" s="1"/>
  <c r="N112" i="19"/>
  <c r="G160" i="19"/>
  <c r="J160" i="19" s="1"/>
  <c r="M160" i="19" s="1"/>
  <c r="P160" i="19" s="1"/>
  <c r="S160" i="19" s="1"/>
  <c r="V160" i="19" s="1"/>
  <c r="Y160" i="19" s="1"/>
  <c r="AB160" i="19" s="1"/>
  <c r="G163" i="19" s="1"/>
  <c r="J163" i="19" s="1"/>
  <c r="M163" i="19" s="1"/>
  <c r="P163" i="19" s="1"/>
  <c r="S163" i="19" s="1"/>
  <c r="V163" i="19" s="1"/>
  <c r="Y163" i="19" s="1"/>
  <c r="AB163" i="19" s="1"/>
  <c r="G166" i="19" s="1"/>
  <c r="J166" i="19" s="1"/>
  <c r="M166" i="19" s="1"/>
  <c r="P166" i="19" s="1"/>
  <c r="S166" i="19" s="1"/>
  <c r="V166" i="19" s="1"/>
  <c r="Y166" i="19" s="1"/>
  <c r="AB166" i="19" s="1"/>
  <c r="G169" i="19" s="1"/>
  <c r="J169" i="19" s="1"/>
  <c r="M169" i="19" s="1"/>
  <c r="P169" i="19" s="1"/>
  <c r="S169" i="19" s="1"/>
  <c r="V169" i="19" s="1"/>
  <c r="Y169" i="19" s="1"/>
  <c r="AB169" i="19" s="1"/>
  <c r="G172" i="19" s="1"/>
  <c r="J172" i="19" s="1"/>
  <c r="M172" i="19" s="1"/>
  <c r="P172" i="19" s="1"/>
  <c r="S172" i="19" s="1"/>
  <c r="V172" i="19" s="1"/>
  <c r="Y172" i="19" s="1"/>
  <c r="AB172" i="19" s="1"/>
  <c r="G175" i="19" s="1"/>
  <c r="J175" i="19" s="1"/>
  <c r="M175" i="19" s="1"/>
  <c r="P175" i="19" s="1"/>
  <c r="S175" i="19" s="1"/>
  <c r="V175" i="19" s="1"/>
  <c r="Y175" i="19" s="1"/>
  <c r="AB175" i="19" s="1"/>
  <c r="G178" i="19" s="1"/>
  <c r="J178" i="19" s="1"/>
  <c r="M178" i="19" s="1"/>
  <c r="P178" i="19" s="1"/>
  <c r="S178" i="19" s="1"/>
  <c r="V178" i="19" s="1"/>
  <c r="Y178" i="19" s="1"/>
  <c r="AB178" i="19" s="1"/>
  <c r="G181" i="19" s="1"/>
  <c r="J181" i="19" s="1"/>
  <c r="M181" i="19" s="1"/>
  <c r="P181" i="19" s="1"/>
  <c r="S181" i="19" s="1"/>
  <c r="V181" i="19" s="1"/>
  <c r="Y181" i="19" s="1"/>
  <c r="AB181" i="19" s="1"/>
  <c r="C186" i="19"/>
  <c r="G164" i="19"/>
  <c r="H161" i="19"/>
  <c r="G161" i="19"/>
  <c r="E161" i="19"/>
  <c r="E164" i="19" s="1"/>
  <c r="E167" i="19" s="1"/>
  <c r="E170" i="19" s="1"/>
  <c r="E173" i="19" s="1"/>
  <c r="E176" i="19" s="1"/>
  <c r="E179" i="19" s="1"/>
  <c r="E182" i="19" s="1"/>
  <c r="H164" i="19"/>
  <c r="Q86" i="19"/>
  <c r="N92" i="19"/>
  <c r="N98" i="19" s="1"/>
  <c r="N104" i="19" s="1"/>
  <c r="J138" i="19"/>
  <c r="G144" i="19"/>
  <c r="G150" i="19" s="1"/>
  <c r="G156" i="19" s="1"/>
  <c r="K115" i="19"/>
  <c r="K121" i="19" s="1"/>
  <c r="K127" i="19" s="1"/>
  <c r="N109" i="19"/>
  <c r="M89" i="19"/>
  <c r="M95" i="19" s="1"/>
  <c r="M101" i="19" s="1"/>
  <c r="P83" i="19"/>
  <c r="N89" i="19"/>
  <c r="N95" i="19" s="1"/>
  <c r="N101" i="19" s="1"/>
  <c r="Q83" i="19"/>
  <c r="G141" i="19"/>
  <c r="G147" i="19" s="1"/>
  <c r="G153" i="19" s="1"/>
  <c r="J135" i="19"/>
  <c r="J118" i="19"/>
  <c r="J124" i="19" s="1"/>
  <c r="J130" i="19" s="1"/>
  <c r="M112" i="19"/>
  <c r="H144" i="19"/>
  <c r="H150" i="19" s="1"/>
  <c r="H156" i="19" s="1"/>
  <c r="K138" i="19"/>
  <c r="S66" i="19"/>
  <c r="S72" i="19" s="1"/>
  <c r="S78" i="19" s="1"/>
  <c r="V60" i="19"/>
  <c r="S63" i="19"/>
  <c r="S69" i="19" s="1"/>
  <c r="S75" i="19" s="1"/>
  <c r="V57" i="19"/>
  <c r="T63" i="19"/>
  <c r="T69" i="19" s="1"/>
  <c r="T75" i="19" s="1"/>
  <c r="W57" i="19"/>
  <c r="T66" i="19"/>
  <c r="T72" i="19" s="1"/>
  <c r="T78" i="19" s="1"/>
  <c r="W60" i="19"/>
  <c r="V37" i="19"/>
  <c r="V43" i="19" s="1"/>
  <c r="V49" i="19" s="1"/>
  <c r="Y31" i="19"/>
  <c r="Z31" i="19"/>
  <c r="W37" i="19"/>
  <c r="W43" i="19" s="1"/>
  <c r="W49" i="19" s="1"/>
  <c r="Y34" i="19"/>
  <c r="V40" i="19"/>
  <c r="V46" i="19" s="1"/>
  <c r="V52" i="19" s="1"/>
  <c r="W40" i="19"/>
  <c r="W46" i="19" s="1"/>
  <c r="W52" i="19" s="1"/>
  <c r="Z34" i="19"/>
  <c r="AC8" i="19"/>
  <c r="AC14" i="19" s="1"/>
  <c r="AC20" i="19" s="1"/>
  <c r="AC26" i="19" s="1"/>
  <c r="Z14" i="19"/>
  <c r="Z20" i="19" s="1"/>
  <c r="Z26" i="19" s="1"/>
  <c r="AB5" i="19"/>
  <c r="AB11" i="19" s="1"/>
  <c r="AB17" i="19" s="1"/>
  <c r="AB23" i="19" s="1"/>
  <c r="Y11" i="19"/>
  <c r="Y17" i="19" s="1"/>
  <c r="Y23" i="19" s="1"/>
  <c r="V14" i="19"/>
  <c r="V20" i="19" s="1"/>
  <c r="V26" i="19" s="1"/>
  <c r="Y8" i="19"/>
  <c r="Z11" i="19"/>
  <c r="Z17" i="19" s="1"/>
  <c r="Z23" i="19" s="1"/>
  <c r="AC5" i="19"/>
  <c r="AC11" i="19" s="1"/>
  <c r="AC17" i="19" s="1"/>
  <c r="AC23" i="19" s="1"/>
  <c r="AC76" i="22"/>
  <c r="T76" i="22"/>
  <c r="K76" i="22"/>
  <c r="D84" i="22"/>
  <c r="Z79" i="22"/>
  <c r="Q79" i="22"/>
  <c r="H79" i="22"/>
  <c r="AC73" i="22"/>
  <c r="T73" i="22"/>
  <c r="K73" i="22"/>
  <c r="W70" i="22"/>
  <c r="N70" i="22"/>
  <c r="Z76" i="22"/>
  <c r="Q76" i="22"/>
  <c r="H76" i="22"/>
  <c r="W79" i="22"/>
  <c r="N79" i="22"/>
  <c r="Z73" i="22"/>
  <c r="Q73" i="22"/>
  <c r="H73" i="22"/>
  <c r="AC70" i="22"/>
  <c r="T70" i="22"/>
  <c r="K70" i="22"/>
  <c r="W76" i="22"/>
  <c r="N76" i="22"/>
  <c r="AC79" i="22"/>
  <c r="T79" i="22"/>
  <c r="K79" i="22"/>
  <c r="W73" i="22"/>
  <c r="N73" i="22"/>
  <c r="Z70" i="22"/>
  <c r="Q70" i="22"/>
  <c r="H70" i="22"/>
  <c r="AB79" i="22"/>
  <c r="S79" i="22"/>
  <c r="J79" i="22"/>
  <c r="V78" i="22"/>
  <c r="Y75" i="22"/>
  <c r="G75" i="22"/>
  <c r="V73" i="22"/>
  <c r="M73" i="22"/>
  <c r="AB72" i="22"/>
  <c r="J72" i="22"/>
  <c r="Y70" i="22"/>
  <c r="P70" i="22"/>
  <c r="G70" i="22"/>
  <c r="S69" i="22"/>
  <c r="D83" i="22"/>
  <c r="S78" i="22"/>
  <c r="AB76" i="22"/>
  <c r="S76" i="22"/>
  <c r="J76" i="22"/>
  <c r="V75" i="22"/>
  <c r="Y72" i="22"/>
  <c r="G72" i="22"/>
  <c r="E70" i="22"/>
  <c r="P69" i="22"/>
  <c r="Y79" i="22"/>
  <c r="P79" i="22"/>
  <c r="G79" i="22"/>
  <c r="P78" i="22"/>
  <c r="S75" i="22"/>
  <c r="AB73" i="22"/>
  <c r="S73" i="22"/>
  <c r="J73" i="22"/>
  <c r="V72" i="22"/>
  <c r="V70" i="22"/>
  <c r="M70" i="22"/>
  <c r="M69" i="22"/>
  <c r="E79" i="22"/>
  <c r="M78" i="22"/>
  <c r="Y76" i="22"/>
  <c r="P76" i="22"/>
  <c r="G76" i="22"/>
  <c r="P75" i="22"/>
  <c r="S72" i="22"/>
  <c r="AB69" i="22"/>
  <c r="J69" i="22"/>
  <c r="V79" i="22"/>
  <c r="M79" i="22"/>
  <c r="AB78" i="22"/>
  <c r="J78" i="22"/>
  <c r="E76" i="22"/>
  <c r="M75" i="22"/>
  <c r="Y73" i="22"/>
  <c r="P73" i="22"/>
  <c r="G73" i="22"/>
  <c r="P72" i="22"/>
  <c r="AB70" i="22"/>
  <c r="S70" i="22"/>
  <c r="J70" i="22"/>
  <c r="Y69" i="22"/>
  <c r="G69" i="22"/>
  <c r="Y78" i="22"/>
  <c r="G78" i="22"/>
  <c r="V76" i="22"/>
  <c r="M76" i="22"/>
  <c r="AB75" i="22"/>
  <c r="J75" i="22"/>
  <c r="E73" i="22"/>
  <c r="M72" i="22"/>
  <c r="V69" i="22"/>
  <c r="C69" i="22"/>
  <c r="H170" i="19" l="1"/>
  <c r="H176" i="19" s="1"/>
  <c r="H182" i="19" s="1"/>
  <c r="K164" i="19"/>
  <c r="J144" i="19"/>
  <c r="J150" i="19" s="1"/>
  <c r="J156" i="19" s="1"/>
  <c r="M138" i="19"/>
  <c r="H167" i="19"/>
  <c r="H173" i="19" s="1"/>
  <c r="H179" i="19" s="1"/>
  <c r="K161" i="19"/>
  <c r="K141" i="19"/>
  <c r="K147" i="19" s="1"/>
  <c r="K153" i="19" s="1"/>
  <c r="N135" i="19"/>
  <c r="M118" i="19"/>
  <c r="M124" i="19" s="1"/>
  <c r="M130" i="19" s="1"/>
  <c r="P112" i="19"/>
  <c r="P89" i="19"/>
  <c r="P95" i="19" s="1"/>
  <c r="P101" i="19" s="1"/>
  <c r="S83" i="19"/>
  <c r="G170" i="19"/>
  <c r="G176" i="19" s="1"/>
  <c r="G182" i="19" s="1"/>
  <c r="J164" i="19"/>
  <c r="Q92" i="19"/>
  <c r="Q98" i="19" s="1"/>
  <c r="Q104" i="19" s="1"/>
  <c r="T86" i="19"/>
  <c r="H190" i="19"/>
  <c r="C212" i="19"/>
  <c r="G190" i="19"/>
  <c r="H187" i="19"/>
  <c r="G187" i="19"/>
  <c r="G186" i="19"/>
  <c r="J186" i="19" s="1"/>
  <c r="M186" i="19" s="1"/>
  <c r="P186" i="19" s="1"/>
  <c r="S186" i="19" s="1"/>
  <c r="V186" i="19" s="1"/>
  <c r="Y186" i="19" s="1"/>
  <c r="AB186" i="19" s="1"/>
  <c r="G189" i="19" s="1"/>
  <c r="J189" i="19" s="1"/>
  <c r="M189" i="19" s="1"/>
  <c r="P189" i="19" s="1"/>
  <c r="S189" i="19" s="1"/>
  <c r="V189" i="19" s="1"/>
  <c r="Y189" i="19" s="1"/>
  <c r="AB189" i="19" s="1"/>
  <c r="G192" i="19" s="1"/>
  <c r="J192" i="19" s="1"/>
  <c r="M192" i="19" s="1"/>
  <c r="P192" i="19" s="1"/>
  <c r="S192" i="19" s="1"/>
  <c r="V192" i="19" s="1"/>
  <c r="Y192" i="19" s="1"/>
  <c r="AB192" i="19" s="1"/>
  <c r="G195" i="19" s="1"/>
  <c r="J195" i="19" s="1"/>
  <c r="M195" i="19" s="1"/>
  <c r="P195" i="19" s="1"/>
  <c r="S195" i="19" s="1"/>
  <c r="V195" i="19" s="1"/>
  <c r="Y195" i="19" s="1"/>
  <c r="AB195" i="19" s="1"/>
  <c r="G198" i="19" s="1"/>
  <c r="J198" i="19" s="1"/>
  <c r="M198" i="19" s="1"/>
  <c r="P198" i="19" s="1"/>
  <c r="S198" i="19" s="1"/>
  <c r="V198" i="19" s="1"/>
  <c r="Y198" i="19" s="1"/>
  <c r="AB198" i="19" s="1"/>
  <c r="G201" i="19" s="1"/>
  <c r="J201" i="19" s="1"/>
  <c r="M201" i="19" s="1"/>
  <c r="P201" i="19" s="1"/>
  <c r="S201" i="19" s="1"/>
  <c r="V201" i="19" s="1"/>
  <c r="Y201" i="19" s="1"/>
  <c r="AB201" i="19" s="1"/>
  <c r="G204" i="19" s="1"/>
  <c r="J204" i="19" s="1"/>
  <c r="M204" i="19" s="1"/>
  <c r="P204" i="19" s="1"/>
  <c r="S204" i="19" s="1"/>
  <c r="V204" i="19" s="1"/>
  <c r="Y204" i="19" s="1"/>
  <c r="AB204" i="19" s="1"/>
  <c r="G207" i="19" s="1"/>
  <c r="J207" i="19" s="1"/>
  <c r="M207" i="19" s="1"/>
  <c r="P207" i="19" s="1"/>
  <c r="S207" i="19" s="1"/>
  <c r="V207" i="19" s="1"/>
  <c r="Y207" i="19" s="1"/>
  <c r="AB207" i="19" s="1"/>
  <c r="E187" i="19"/>
  <c r="E190" i="19" s="1"/>
  <c r="E193" i="19" s="1"/>
  <c r="E196" i="19" s="1"/>
  <c r="E199" i="19" s="1"/>
  <c r="E202" i="19" s="1"/>
  <c r="E205" i="19" s="1"/>
  <c r="E208" i="19" s="1"/>
  <c r="M115" i="19"/>
  <c r="M121" i="19" s="1"/>
  <c r="M127" i="19" s="1"/>
  <c r="P109" i="19"/>
  <c r="N118" i="19"/>
  <c r="N124" i="19" s="1"/>
  <c r="N130" i="19" s="1"/>
  <c r="Q112" i="19"/>
  <c r="J141" i="19"/>
  <c r="J147" i="19" s="1"/>
  <c r="J153" i="19" s="1"/>
  <c r="M135" i="19"/>
  <c r="N115" i="19"/>
  <c r="N121" i="19" s="1"/>
  <c r="N127" i="19" s="1"/>
  <c r="Q109" i="19"/>
  <c r="K144" i="19"/>
  <c r="K150" i="19" s="1"/>
  <c r="K156" i="19" s="1"/>
  <c r="N138" i="19"/>
  <c r="Q89" i="19"/>
  <c r="Q95" i="19" s="1"/>
  <c r="Q101" i="19" s="1"/>
  <c r="T83" i="19"/>
  <c r="G167" i="19"/>
  <c r="G173" i="19" s="1"/>
  <c r="G179" i="19" s="1"/>
  <c r="J161" i="19"/>
  <c r="P92" i="19"/>
  <c r="P98" i="19" s="1"/>
  <c r="P104" i="19" s="1"/>
  <c r="S86" i="19"/>
  <c r="W63" i="19"/>
  <c r="W69" i="19" s="1"/>
  <c r="W75" i="19" s="1"/>
  <c r="Z57" i="19"/>
  <c r="Y57" i="19"/>
  <c r="V63" i="19"/>
  <c r="V69" i="19" s="1"/>
  <c r="V75" i="19" s="1"/>
  <c r="W66" i="19"/>
  <c r="W72" i="19" s="1"/>
  <c r="W78" i="19" s="1"/>
  <c r="Z60" i="19"/>
  <c r="V66" i="19"/>
  <c r="V72" i="19" s="1"/>
  <c r="V78" i="19" s="1"/>
  <c r="Y60" i="19"/>
  <c r="Y40" i="19"/>
  <c r="Y46" i="19" s="1"/>
  <c r="Y52" i="19" s="1"/>
  <c r="AB34" i="19"/>
  <c r="AB40" i="19" s="1"/>
  <c r="AB46" i="19" s="1"/>
  <c r="AB52" i="19" s="1"/>
  <c r="Z37" i="19"/>
  <c r="Z43" i="19" s="1"/>
  <c r="Z49" i="19" s="1"/>
  <c r="AC31" i="19"/>
  <c r="AC37" i="19" s="1"/>
  <c r="AC43" i="19" s="1"/>
  <c r="AC49" i="19" s="1"/>
  <c r="Z40" i="19"/>
  <c r="Z46" i="19" s="1"/>
  <c r="Z52" i="19" s="1"/>
  <c r="AC34" i="19"/>
  <c r="AC40" i="19" s="1"/>
  <c r="AC46" i="19" s="1"/>
  <c r="AC52" i="19" s="1"/>
  <c r="Y37" i="19"/>
  <c r="Y43" i="19" s="1"/>
  <c r="Y49" i="19" s="1"/>
  <c r="AB31" i="19"/>
  <c r="AB37" i="19" s="1"/>
  <c r="AB43" i="19" s="1"/>
  <c r="AB49" i="19" s="1"/>
  <c r="AB8" i="19"/>
  <c r="AB14" i="19" s="1"/>
  <c r="AB20" i="19" s="1"/>
  <c r="AB26" i="19" s="1"/>
  <c r="Y14" i="19"/>
  <c r="Y20" i="19" s="1"/>
  <c r="Y26" i="19" s="1"/>
  <c r="D96" i="22"/>
  <c r="S91" i="22"/>
  <c r="AB89" i="22"/>
  <c r="S89" i="22"/>
  <c r="J89" i="22"/>
  <c r="V88" i="22"/>
  <c r="Y85" i="22"/>
  <c r="G85" i="22"/>
  <c r="E83" i="22"/>
  <c r="P82" i="22"/>
  <c r="Y92" i="22"/>
  <c r="P92" i="22"/>
  <c r="G92" i="22"/>
  <c r="P91" i="22"/>
  <c r="S88" i="22"/>
  <c r="AB86" i="22"/>
  <c r="S86" i="22"/>
  <c r="J86" i="22"/>
  <c r="V85" i="22"/>
  <c r="V83" i="22"/>
  <c r="M83" i="22"/>
  <c r="M82" i="22"/>
  <c r="E92" i="22"/>
  <c r="M91" i="22"/>
  <c r="Y89" i="22"/>
  <c r="P89" i="22"/>
  <c r="G89" i="22"/>
  <c r="P88" i="22"/>
  <c r="S85" i="22"/>
  <c r="AB82" i="22"/>
  <c r="J82" i="22"/>
  <c r="V92" i="22"/>
  <c r="M92" i="22"/>
  <c r="AB91" i="22"/>
  <c r="J91" i="22"/>
  <c r="E89" i="22"/>
  <c r="M88" i="22"/>
  <c r="Y86" i="22"/>
  <c r="P86" i="22"/>
  <c r="G86" i="22"/>
  <c r="P85" i="22"/>
  <c r="AB83" i="22"/>
  <c r="S83" i="22"/>
  <c r="J83" i="22"/>
  <c r="Y82" i="22"/>
  <c r="G82" i="22"/>
  <c r="Y91" i="22"/>
  <c r="G91" i="22"/>
  <c r="V89" i="22"/>
  <c r="M89" i="22"/>
  <c r="AB88" i="22"/>
  <c r="J88" i="22"/>
  <c r="E86" i="22"/>
  <c r="M85" i="22"/>
  <c r="V82" i="22"/>
  <c r="C82" i="22"/>
  <c r="AB92" i="22"/>
  <c r="S92" i="22"/>
  <c r="J92" i="22"/>
  <c r="V91" i="22"/>
  <c r="Y88" i="22"/>
  <c r="G88" i="22"/>
  <c r="V86" i="22"/>
  <c r="M86" i="22"/>
  <c r="AB85" i="22"/>
  <c r="J85" i="22"/>
  <c r="Y83" i="22"/>
  <c r="P83" i="22"/>
  <c r="G83" i="22"/>
  <c r="S82" i="22"/>
  <c r="D97" i="22"/>
  <c r="Z92" i="22"/>
  <c r="Q92" i="22"/>
  <c r="H92" i="22"/>
  <c r="AC86" i="22"/>
  <c r="T86" i="22"/>
  <c r="K86" i="22"/>
  <c r="W83" i="22"/>
  <c r="N83" i="22"/>
  <c r="Z89" i="22"/>
  <c r="Q89" i="22"/>
  <c r="H89" i="22"/>
  <c r="W92" i="22"/>
  <c r="N92" i="22"/>
  <c r="Z86" i="22"/>
  <c r="Q86" i="22"/>
  <c r="H86" i="22"/>
  <c r="AC83" i="22"/>
  <c r="T83" i="22"/>
  <c r="K83" i="22"/>
  <c r="W89" i="22"/>
  <c r="N89" i="22"/>
  <c r="AC92" i="22"/>
  <c r="T92" i="22"/>
  <c r="K92" i="22"/>
  <c r="W86" i="22"/>
  <c r="N86" i="22"/>
  <c r="Z83" i="22"/>
  <c r="Q83" i="22"/>
  <c r="H83" i="22"/>
  <c r="AC89" i="22"/>
  <c r="T89" i="22"/>
  <c r="K89" i="22"/>
  <c r="M141" i="19" l="1"/>
  <c r="M147" i="19" s="1"/>
  <c r="M153" i="19" s="1"/>
  <c r="P135" i="19"/>
  <c r="H216" i="19"/>
  <c r="C238" i="19"/>
  <c r="G216" i="19"/>
  <c r="H213" i="19"/>
  <c r="G212" i="19"/>
  <c r="J212" i="19" s="1"/>
  <c r="M212" i="19" s="1"/>
  <c r="P212" i="19" s="1"/>
  <c r="S212" i="19" s="1"/>
  <c r="V212" i="19" s="1"/>
  <c r="Y212" i="19" s="1"/>
  <c r="AB212" i="19" s="1"/>
  <c r="G215" i="19" s="1"/>
  <c r="J215" i="19" s="1"/>
  <c r="M215" i="19" s="1"/>
  <c r="P215" i="19" s="1"/>
  <c r="S215" i="19" s="1"/>
  <c r="V215" i="19" s="1"/>
  <c r="Y215" i="19" s="1"/>
  <c r="AB215" i="19" s="1"/>
  <c r="G218" i="19" s="1"/>
  <c r="J218" i="19" s="1"/>
  <c r="M218" i="19" s="1"/>
  <c r="P218" i="19" s="1"/>
  <c r="S218" i="19" s="1"/>
  <c r="V218" i="19" s="1"/>
  <c r="Y218" i="19" s="1"/>
  <c r="AB218" i="19" s="1"/>
  <c r="G221" i="19" s="1"/>
  <c r="J221" i="19" s="1"/>
  <c r="M221" i="19" s="1"/>
  <c r="P221" i="19" s="1"/>
  <c r="S221" i="19" s="1"/>
  <c r="V221" i="19" s="1"/>
  <c r="Y221" i="19" s="1"/>
  <c r="AB221" i="19" s="1"/>
  <c r="G224" i="19" s="1"/>
  <c r="J224" i="19" s="1"/>
  <c r="M224" i="19" s="1"/>
  <c r="P224" i="19" s="1"/>
  <c r="S224" i="19" s="1"/>
  <c r="V224" i="19" s="1"/>
  <c r="Y224" i="19" s="1"/>
  <c r="AB224" i="19" s="1"/>
  <c r="G227" i="19" s="1"/>
  <c r="J227" i="19" s="1"/>
  <c r="M227" i="19" s="1"/>
  <c r="P227" i="19" s="1"/>
  <c r="S227" i="19" s="1"/>
  <c r="V227" i="19" s="1"/>
  <c r="Y227" i="19" s="1"/>
  <c r="AB227" i="19" s="1"/>
  <c r="G230" i="19" s="1"/>
  <c r="J230" i="19" s="1"/>
  <c r="M230" i="19" s="1"/>
  <c r="P230" i="19" s="1"/>
  <c r="S230" i="19" s="1"/>
  <c r="V230" i="19" s="1"/>
  <c r="Y230" i="19" s="1"/>
  <c r="AB230" i="19" s="1"/>
  <c r="G233" i="19" s="1"/>
  <c r="J233" i="19" s="1"/>
  <c r="M233" i="19" s="1"/>
  <c r="P233" i="19" s="1"/>
  <c r="S233" i="19" s="1"/>
  <c r="V233" i="19" s="1"/>
  <c r="Y233" i="19" s="1"/>
  <c r="AB233" i="19" s="1"/>
  <c r="E213" i="19"/>
  <c r="E216" i="19" s="1"/>
  <c r="E219" i="19" s="1"/>
  <c r="E222" i="19" s="1"/>
  <c r="E225" i="19" s="1"/>
  <c r="E228" i="19" s="1"/>
  <c r="E231" i="19" s="1"/>
  <c r="E234" i="19" s="1"/>
  <c r="G213" i="19"/>
  <c r="S89" i="19"/>
  <c r="S95" i="19" s="1"/>
  <c r="S101" i="19" s="1"/>
  <c r="V83" i="19"/>
  <c r="K167" i="19"/>
  <c r="K173" i="19" s="1"/>
  <c r="K179" i="19" s="1"/>
  <c r="N161" i="19"/>
  <c r="H196" i="19"/>
  <c r="H202" i="19" s="1"/>
  <c r="H208" i="19" s="1"/>
  <c r="K190" i="19"/>
  <c r="T92" i="19"/>
  <c r="T98" i="19" s="1"/>
  <c r="T104" i="19" s="1"/>
  <c r="W86" i="19"/>
  <c r="P118" i="19"/>
  <c r="P124" i="19" s="1"/>
  <c r="P130" i="19" s="1"/>
  <c r="S112" i="19"/>
  <c r="M144" i="19"/>
  <c r="M150" i="19" s="1"/>
  <c r="M156" i="19" s="1"/>
  <c r="P138" i="19"/>
  <c r="T89" i="19"/>
  <c r="T95" i="19" s="1"/>
  <c r="T101" i="19" s="1"/>
  <c r="W83" i="19"/>
  <c r="V86" i="19"/>
  <c r="S92" i="19"/>
  <c r="S98" i="19" s="1"/>
  <c r="S104" i="19" s="1"/>
  <c r="N144" i="19"/>
  <c r="N150" i="19" s="1"/>
  <c r="N156" i="19" s="1"/>
  <c r="Q138" i="19"/>
  <c r="T112" i="19"/>
  <c r="Q118" i="19"/>
  <c r="Q124" i="19" s="1"/>
  <c r="Q130" i="19" s="1"/>
  <c r="G193" i="19"/>
  <c r="G199" i="19" s="1"/>
  <c r="G205" i="19" s="1"/>
  <c r="J187" i="19"/>
  <c r="H193" i="19"/>
  <c r="H199" i="19" s="1"/>
  <c r="H205" i="19" s="1"/>
  <c r="K187" i="19"/>
  <c r="J170" i="19"/>
  <c r="J176" i="19" s="1"/>
  <c r="J182" i="19" s="1"/>
  <c r="M164" i="19"/>
  <c r="Q135" i="19"/>
  <c r="N141" i="19"/>
  <c r="N147" i="19" s="1"/>
  <c r="N153" i="19" s="1"/>
  <c r="K170" i="19"/>
  <c r="K176" i="19" s="1"/>
  <c r="K182" i="19" s="1"/>
  <c r="N164" i="19"/>
  <c r="J167" i="19"/>
  <c r="J173" i="19" s="1"/>
  <c r="J179" i="19" s="1"/>
  <c r="M161" i="19"/>
  <c r="T109" i="19"/>
  <c r="Q115" i="19"/>
  <c r="Q121" i="19" s="1"/>
  <c r="Q127" i="19" s="1"/>
  <c r="P115" i="19"/>
  <c r="P121" i="19" s="1"/>
  <c r="P127" i="19" s="1"/>
  <c r="S109" i="19"/>
  <c r="J190" i="19"/>
  <c r="G196" i="19"/>
  <c r="G202" i="19" s="1"/>
  <c r="G208" i="19" s="1"/>
  <c r="Y63" i="19"/>
  <c r="Y69" i="19" s="1"/>
  <c r="Y75" i="19" s="1"/>
  <c r="AB57" i="19"/>
  <c r="AB63" i="19" s="1"/>
  <c r="AB69" i="19" s="1"/>
  <c r="AB75" i="19" s="1"/>
  <c r="Y66" i="19"/>
  <c r="Y72" i="19" s="1"/>
  <c r="Y78" i="19" s="1"/>
  <c r="AB60" i="19"/>
  <c r="AB66" i="19" s="1"/>
  <c r="AB72" i="19" s="1"/>
  <c r="AB78" i="19" s="1"/>
  <c r="Z63" i="19"/>
  <c r="Z69" i="19" s="1"/>
  <c r="Z75" i="19" s="1"/>
  <c r="AC57" i="19"/>
  <c r="AC63" i="19" s="1"/>
  <c r="AC69" i="19" s="1"/>
  <c r="AC75" i="19" s="1"/>
  <c r="Z66" i="19"/>
  <c r="Z72" i="19" s="1"/>
  <c r="Z78" i="19" s="1"/>
  <c r="AC60" i="19"/>
  <c r="AC66" i="19" s="1"/>
  <c r="AC72" i="19" s="1"/>
  <c r="AC78" i="19" s="1"/>
  <c r="Z102" i="22"/>
  <c r="Q102" i="22"/>
  <c r="H102" i="22"/>
  <c r="W105" i="22"/>
  <c r="N105" i="22"/>
  <c r="Z99" i="22"/>
  <c r="Q99" i="22"/>
  <c r="H99" i="22"/>
  <c r="AC96" i="22"/>
  <c r="T96" i="22"/>
  <c r="K96" i="22"/>
  <c r="W102" i="22"/>
  <c r="N102" i="22"/>
  <c r="AC105" i="22"/>
  <c r="T105" i="22"/>
  <c r="K105" i="22"/>
  <c r="W99" i="22"/>
  <c r="N99" i="22"/>
  <c r="Z96" i="22"/>
  <c r="Q96" i="22"/>
  <c r="H96" i="22"/>
  <c r="AC102" i="22"/>
  <c r="T102" i="22"/>
  <c r="K102" i="22"/>
  <c r="D110" i="22"/>
  <c r="Z105" i="22"/>
  <c r="Q105" i="22"/>
  <c r="H105" i="22"/>
  <c r="AC99" i="22"/>
  <c r="T99" i="22"/>
  <c r="K99" i="22"/>
  <c r="W96" i="22"/>
  <c r="N96" i="22"/>
  <c r="Y105" i="22"/>
  <c r="P105" i="22"/>
  <c r="G105" i="22"/>
  <c r="P104" i="22"/>
  <c r="S101" i="22"/>
  <c r="AB99" i="22"/>
  <c r="S99" i="22"/>
  <c r="J99" i="22"/>
  <c r="V98" i="22"/>
  <c r="V96" i="22"/>
  <c r="M96" i="22"/>
  <c r="M95" i="22"/>
  <c r="E105" i="22"/>
  <c r="M104" i="22"/>
  <c r="Y102" i="22"/>
  <c r="P102" i="22"/>
  <c r="G102" i="22"/>
  <c r="P101" i="22"/>
  <c r="S98" i="22"/>
  <c r="AB95" i="22"/>
  <c r="J95" i="22"/>
  <c r="V105" i="22"/>
  <c r="M105" i="22"/>
  <c r="AB104" i="22"/>
  <c r="J104" i="22"/>
  <c r="E102" i="22"/>
  <c r="M101" i="22"/>
  <c r="Y99" i="22"/>
  <c r="P99" i="22"/>
  <c r="G99" i="22"/>
  <c r="P98" i="22"/>
  <c r="AB96" i="22"/>
  <c r="S96" i="22"/>
  <c r="J96" i="22"/>
  <c r="Y95" i="22"/>
  <c r="G95" i="22"/>
  <c r="Y104" i="22"/>
  <c r="G104" i="22"/>
  <c r="V102" i="22"/>
  <c r="M102" i="22"/>
  <c r="AB101" i="22"/>
  <c r="J101" i="22"/>
  <c r="E99" i="22"/>
  <c r="M98" i="22"/>
  <c r="V95" i="22"/>
  <c r="C95" i="22"/>
  <c r="AB105" i="22"/>
  <c r="S105" i="22"/>
  <c r="J105" i="22"/>
  <c r="V104" i="22"/>
  <c r="Y101" i="22"/>
  <c r="G101" i="22"/>
  <c r="V99" i="22"/>
  <c r="M99" i="22"/>
  <c r="AB98" i="22"/>
  <c r="J98" i="22"/>
  <c r="Y96" i="22"/>
  <c r="P96" i="22"/>
  <c r="G96" i="22"/>
  <c r="S95" i="22"/>
  <c r="D109" i="22"/>
  <c r="S104" i="22"/>
  <c r="AB102" i="22"/>
  <c r="S102" i="22"/>
  <c r="J102" i="22"/>
  <c r="V101" i="22"/>
  <c r="Y98" i="22"/>
  <c r="G98" i="22"/>
  <c r="E96" i="22"/>
  <c r="P95" i="22"/>
  <c r="J193" i="19" l="1"/>
  <c r="J199" i="19" s="1"/>
  <c r="J205" i="19" s="1"/>
  <c r="M187" i="19"/>
  <c r="N167" i="19"/>
  <c r="N173" i="19" s="1"/>
  <c r="N179" i="19" s="1"/>
  <c r="Q161" i="19"/>
  <c r="T115" i="19"/>
  <c r="T121" i="19" s="1"/>
  <c r="T127" i="19" s="1"/>
  <c r="W109" i="19"/>
  <c r="T135" i="19"/>
  <c r="Q141" i="19"/>
  <c r="Q147" i="19" s="1"/>
  <c r="Q153" i="19" s="1"/>
  <c r="Y86" i="19"/>
  <c r="V92" i="19"/>
  <c r="V98" i="19" s="1"/>
  <c r="V104" i="19" s="1"/>
  <c r="H219" i="19"/>
  <c r="H225" i="19" s="1"/>
  <c r="H231" i="19" s="1"/>
  <c r="K213" i="19"/>
  <c r="S118" i="19"/>
  <c r="S124" i="19" s="1"/>
  <c r="S130" i="19" s="1"/>
  <c r="V112" i="19"/>
  <c r="P161" i="19"/>
  <c r="M167" i="19"/>
  <c r="M173" i="19" s="1"/>
  <c r="M179" i="19" s="1"/>
  <c r="M170" i="19"/>
  <c r="M176" i="19" s="1"/>
  <c r="M182" i="19" s="1"/>
  <c r="P164" i="19"/>
  <c r="W89" i="19"/>
  <c r="W95" i="19" s="1"/>
  <c r="W101" i="19" s="1"/>
  <c r="Z83" i="19"/>
  <c r="W92" i="19"/>
  <c r="W98" i="19" s="1"/>
  <c r="W104" i="19" s="1"/>
  <c r="Z86" i="19"/>
  <c r="Y83" i="19"/>
  <c r="V89" i="19"/>
  <c r="V95" i="19" s="1"/>
  <c r="V101" i="19" s="1"/>
  <c r="J216" i="19"/>
  <c r="G222" i="19"/>
  <c r="G228" i="19" s="1"/>
  <c r="G234" i="19" s="1"/>
  <c r="G238" i="19"/>
  <c r="J238" i="19" s="1"/>
  <c r="M238" i="19" s="1"/>
  <c r="P238" i="19" s="1"/>
  <c r="S238" i="19" s="1"/>
  <c r="V238" i="19" s="1"/>
  <c r="Y238" i="19" s="1"/>
  <c r="AB238" i="19" s="1"/>
  <c r="G241" i="19" s="1"/>
  <c r="J241" i="19" s="1"/>
  <c r="M241" i="19" s="1"/>
  <c r="P241" i="19" s="1"/>
  <c r="S241" i="19" s="1"/>
  <c r="V241" i="19" s="1"/>
  <c r="Y241" i="19" s="1"/>
  <c r="AB241" i="19" s="1"/>
  <c r="G244" i="19" s="1"/>
  <c r="J244" i="19" s="1"/>
  <c r="M244" i="19" s="1"/>
  <c r="P244" i="19" s="1"/>
  <c r="S244" i="19" s="1"/>
  <c r="V244" i="19" s="1"/>
  <c r="Y244" i="19" s="1"/>
  <c r="AB244" i="19" s="1"/>
  <c r="G247" i="19" s="1"/>
  <c r="J247" i="19" s="1"/>
  <c r="M247" i="19" s="1"/>
  <c r="P247" i="19" s="1"/>
  <c r="S247" i="19" s="1"/>
  <c r="V247" i="19" s="1"/>
  <c r="Y247" i="19" s="1"/>
  <c r="AB247" i="19" s="1"/>
  <c r="G250" i="19" s="1"/>
  <c r="J250" i="19" s="1"/>
  <c r="M250" i="19" s="1"/>
  <c r="P250" i="19" s="1"/>
  <c r="S250" i="19" s="1"/>
  <c r="V250" i="19" s="1"/>
  <c r="Y250" i="19" s="1"/>
  <c r="AB250" i="19" s="1"/>
  <c r="G253" i="19" s="1"/>
  <c r="J253" i="19" s="1"/>
  <c r="M253" i="19" s="1"/>
  <c r="P253" i="19" s="1"/>
  <c r="S253" i="19" s="1"/>
  <c r="V253" i="19" s="1"/>
  <c r="Y253" i="19" s="1"/>
  <c r="AB253" i="19" s="1"/>
  <c r="G256" i="19" s="1"/>
  <c r="J256" i="19" s="1"/>
  <c r="M256" i="19" s="1"/>
  <c r="P256" i="19" s="1"/>
  <c r="S256" i="19" s="1"/>
  <c r="V256" i="19" s="1"/>
  <c r="Y256" i="19" s="1"/>
  <c r="AB256" i="19" s="1"/>
  <c r="G259" i="19" s="1"/>
  <c r="J259" i="19" s="1"/>
  <c r="M259" i="19" s="1"/>
  <c r="P259" i="19" s="1"/>
  <c r="S259" i="19" s="1"/>
  <c r="V259" i="19" s="1"/>
  <c r="Y259" i="19" s="1"/>
  <c r="AB259" i="19" s="1"/>
  <c r="C264" i="19"/>
  <c r="H242" i="19"/>
  <c r="G242" i="19"/>
  <c r="E239" i="19"/>
  <c r="E242" i="19" s="1"/>
  <c r="E245" i="19" s="1"/>
  <c r="E248" i="19" s="1"/>
  <c r="E251" i="19" s="1"/>
  <c r="E254" i="19" s="1"/>
  <c r="E257" i="19" s="1"/>
  <c r="E260" i="19" s="1"/>
  <c r="G239" i="19"/>
  <c r="H239" i="19"/>
  <c r="M190" i="19"/>
  <c r="J196" i="19"/>
  <c r="J202" i="19" s="1"/>
  <c r="J208" i="19" s="1"/>
  <c r="W112" i="19"/>
  <c r="T118" i="19"/>
  <c r="T124" i="19" s="1"/>
  <c r="T130" i="19" s="1"/>
  <c r="S115" i="19"/>
  <c r="S121" i="19" s="1"/>
  <c r="S127" i="19" s="1"/>
  <c r="V109" i="19"/>
  <c r="Q164" i="19"/>
  <c r="N170" i="19"/>
  <c r="N176" i="19" s="1"/>
  <c r="N182" i="19" s="1"/>
  <c r="K193" i="19"/>
  <c r="K199" i="19" s="1"/>
  <c r="K205" i="19" s="1"/>
  <c r="N187" i="19"/>
  <c r="Q144" i="19"/>
  <c r="Q150" i="19" s="1"/>
  <c r="Q156" i="19" s="1"/>
  <c r="T138" i="19"/>
  <c r="P144" i="19"/>
  <c r="P150" i="19" s="1"/>
  <c r="P156" i="19" s="1"/>
  <c r="S138" i="19"/>
  <c r="K196" i="19"/>
  <c r="K202" i="19" s="1"/>
  <c r="K208" i="19" s="1"/>
  <c r="N190" i="19"/>
  <c r="G219" i="19"/>
  <c r="G225" i="19" s="1"/>
  <c r="G231" i="19" s="1"/>
  <c r="J213" i="19"/>
  <c r="H222" i="19"/>
  <c r="H228" i="19" s="1"/>
  <c r="H234" i="19" s="1"/>
  <c r="K216" i="19"/>
  <c r="P141" i="19"/>
  <c r="P147" i="19" s="1"/>
  <c r="P153" i="19" s="1"/>
  <c r="S135" i="19"/>
  <c r="E118" i="22"/>
  <c r="M117" i="22"/>
  <c r="Y115" i="22"/>
  <c r="P115" i="22"/>
  <c r="G115" i="22"/>
  <c r="P114" i="22"/>
  <c r="S111" i="22"/>
  <c r="AB108" i="22"/>
  <c r="J108" i="22"/>
  <c r="V118" i="22"/>
  <c r="M118" i="22"/>
  <c r="AB117" i="22"/>
  <c r="J117" i="22"/>
  <c r="E115" i="22"/>
  <c r="M114" i="22"/>
  <c r="Y112" i="22"/>
  <c r="P112" i="22"/>
  <c r="G112" i="22"/>
  <c r="P111" i="22"/>
  <c r="AB109" i="22"/>
  <c r="S109" i="22"/>
  <c r="J109" i="22"/>
  <c r="Y108" i="22"/>
  <c r="G108" i="22"/>
  <c r="Y117" i="22"/>
  <c r="G117" i="22"/>
  <c r="V115" i="22"/>
  <c r="M115" i="22"/>
  <c r="AB114" i="22"/>
  <c r="J114" i="22"/>
  <c r="E112" i="22"/>
  <c r="M111" i="22"/>
  <c r="V108" i="22"/>
  <c r="C108" i="22"/>
  <c r="AB118" i="22"/>
  <c r="S118" i="22"/>
  <c r="J118" i="22"/>
  <c r="V117" i="22"/>
  <c r="Y114" i="22"/>
  <c r="G114" i="22"/>
  <c r="V112" i="22"/>
  <c r="M112" i="22"/>
  <c r="AB111" i="22"/>
  <c r="J111" i="22"/>
  <c r="Y109" i="22"/>
  <c r="P109" i="22"/>
  <c r="G109" i="22"/>
  <c r="S108" i="22"/>
  <c r="D122" i="22"/>
  <c r="S117" i="22"/>
  <c r="AB115" i="22"/>
  <c r="S115" i="22"/>
  <c r="J115" i="22"/>
  <c r="V114" i="22"/>
  <c r="Y111" i="22"/>
  <c r="G111" i="22"/>
  <c r="E109" i="22"/>
  <c r="P108" i="22"/>
  <c r="Y118" i="22"/>
  <c r="P118" i="22"/>
  <c r="G118" i="22"/>
  <c r="P117" i="22"/>
  <c r="S114" i="22"/>
  <c r="AB112" i="22"/>
  <c r="S112" i="22"/>
  <c r="J112" i="22"/>
  <c r="V111" i="22"/>
  <c r="V109" i="22"/>
  <c r="M109" i="22"/>
  <c r="M108" i="22"/>
  <c r="W118" i="22"/>
  <c r="N118" i="22"/>
  <c r="Z112" i="22"/>
  <c r="Q112" i="22"/>
  <c r="H112" i="22"/>
  <c r="AC109" i="22"/>
  <c r="T109" i="22"/>
  <c r="K109" i="22"/>
  <c r="W115" i="22"/>
  <c r="N115" i="22"/>
  <c r="AC118" i="22"/>
  <c r="T118" i="22"/>
  <c r="K118" i="22"/>
  <c r="W112" i="22"/>
  <c r="N112" i="22"/>
  <c r="Z109" i="22"/>
  <c r="Q109" i="22"/>
  <c r="H109" i="22"/>
  <c r="AC115" i="22"/>
  <c r="T115" i="22"/>
  <c r="K115" i="22"/>
  <c r="Z118" i="22"/>
  <c r="Q118" i="22"/>
  <c r="H118" i="22"/>
  <c r="AC112" i="22"/>
  <c r="T112" i="22"/>
  <c r="K112" i="22"/>
  <c r="W109" i="22"/>
  <c r="N109" i="22"/>
  <c r="D123" i="22"/>
  <c r="Z115" i="22"/>
  <c r="Q115" i="22"/>
  <c r="H115" i="22"/>
  <c r="N196" i="19" l="1"/>
  <c r="N202" i="19" s="1"/>
  <c r="N208" i="19" s="1"/>
  <c r="Q190" i="19"/>
  <c r="Q187" i="19"/>
  <c r="N193" i="19"/>
  <c r="N199" i="19" s="1"/>
  <c r="N205" i="19" s="1"/>
  <c r="W118" i="19"/>
  <c r="W124" i="19" s="1"/>
  <c r="W130" i="19" s="1"/>
  <c r="Z112" i="19"/>
  <c r="G248" i="19"/>
  <c r="G254" i="19" s="1"/>
  <c r="G260" i="19" s="1"/>
  <c r="J242" i="19"/>
  <c r="S164" i="19"/>
  <c r="P170" i="19"/>
  <c r="P176" i="19" s="1"/>
  <c r="P182" i="19" s="1"/>
  <c r="N213" i="19"/>
  <c r="K219" i="19"/>
  <c r="K225" i="19" s="1"/>
  <c r="K231" i="19" s="1"/>
  <c r="W115" i="19"/>
  <c r="W121" i="19" s="1"/>
  <c r="W127" i="19" s="1"/>
  <c r="Z109" i="19"/>
  <c r="Q170" i="19"/>
  <c r="Q176" i="19" s="1"/>
  <c r="Q182" i="19" s="1"/>
  <c r="T164" i="19"/>
  <c r="AC86" i="19"/>
  <c r="AC92" i="19" s="1"/>
  <c r="AC98" i="19" s="1"/>
  <c r="AC104" i="19" s="1"/>
  <c r="Z92" i="19"/>
  <c r="Z98" i="19" s="1"/>
  <c r="Z104" i="19" s="1"/>
  <c r="S141" i="19"/>
  <c r="S147" i="19" s="1"/>
  <c r="S153" i="19" s="1"/>
  <c r="V135" i="19"/>
  <c r="N216" i="19"/>
  <c r="K222" i="19"/>
  <c r="K228" i="19" s="1"/>
  <c r="K234" i="19" s="1"/>
  <c r="V138" i="19"/>
  <c r="S144" i="19"/>
  <c r="S150" i="19" s="1"/>
  <c r="S156" i="19" s="1"/>
  <c r="H248" i="19"/>
  <c r="H254" i="19" s="1"/>
  <c r="H260" i="19" s="1"/>
  <c r="K242" i="19"/>
  <c r="Y89" i="19"/>
  <c r="Y95" i="19" s="1"/>
  <c r="Y101" i="19" s="1"/>
  <c r="AB83" i="19"/>
  <c r="AB89" i="19" s="1"/>
  <c r="AB95" i="19" s="1"/>
  <c r="AB101" i="19" s="1"/>
  <c r="P190" i="19"/>
  <c r="M196" i="19"/>
  <c r="M202" i="19" s="1"/>
  <c r="M208" i="19" s="1"/>
  <c r="Q167" i="19"/>
  <c r="Q173" i="19" s="1"/>
  <c r="Q179" i="19" s="1"/>
  <c r="T161" i="19"/>
  <c r="P167" i="19"/>
  <c r="P173" i="19" s="1"/>
  <c r="P179" i="19" s="1"/>
  <c r="S161" i="19"/>
  <c r="Y92" i="19"/>
  <c r="Y98" i="19" s="1"/>
  <c r="Y104" i="19" s="1"/>
  <c r="AB86" i="19"/>
  <c r="AB92" i="19" s="1"/>
  <c r="AB98" i="19" s="1"/>
  <c r="AB104" i="19" s="1"/>
  <c r="G268" i="19"/>
  <c r="G265" i="19"/>
  <c r="H268" i="19"/>
  <c r="G264" i="19"/>
  <c r="J264" i="19" s="1"/>
  <c r="M264" i="19" s="1"/>
  <c r="P264" i="19" s="1"/>
  <c r="S264" i="19" s="1"/>
  <c r="V264" i="19" s="1"/>
  <c r="Y264" i="19" s="1"/>
  <c r="AB264" i="19" s="1"/>
  <c r="G267" i="19" s="1"/>
  <c r="J267" i="19" s="1"/>
  <c r="M267" i="19" s="1"/>
  <c r="P267" i="19" s="1"/>
  <c r="S267" i="19" s="1"/>
  <c r="V267" i="19" s="1"/>
  <c r="Y267" i="19" s="1"/>
  <c r="AB267" i="19" s="1"/>
  <c r="G270" i="19" s="1"/>
  <c r="J270" i="19" s="1"/>
  <c r="M270" i="19" s="1"/>
  <c r="P270" i="19" s="1"/>
  <c r="S270" i="19" s="1"/>
  <c r="V270" i="19" s="1"/>
  <c r="Y270" i="19" s="1"/>
  <c r="AB270" i="19" s="1"/>
  <c r="G273" i="19" s="1"/>
  <c r="J273" i="19" s="1"/>
  <c r="M273" i="19" s="1"/>
  <c r="P273" i="19" s="1"/>
  <c r="S273" i="19" s="1"/>
  <c r="V273" i="19" s="1"/>
  <c r="Y273" i="19" s="1"/>
  <c r="AB273" i="19" s="1"/>
  <c r="G276" i="19" s="1"/>
  <c r="J276" i="19" s="1"/>
  <c r="M276" i="19" s="1"/>
  <c r="P276" i="19" s="1"/>
  <c r="S276" i="19" s="1"/>
  <c r="V276" i="19" s="1"/>
  <c r="Y276" i="19" s="1"/>
  <c r="AB276" i="19" s="1"/>
  <c r="G279" i="19" s="1"/>
  <c r="J279" i="19" s="1"/>
  <c r="M279" i="19" s="1"/>
  <c r="P279" i="19" s="1"/>
  <c r="S279" i="19" s="1"/>
  <c r="V279" i="19" s="1"/>
  <c r="Y279" i="19" s="1"/>
  <c r="AB279" i="19" s="1"/>
  <c r="G282" i="19" s="1"/>
  <c r="J282" i="19" s="1"/>
  <c r="M282" i="19" s="1"/>
  <c r="P282" i="19" s="1"/>
  <c r="S282" i="19" s="1"/>
  <c r="V282" i="19" s="1"/>
  <c r="Y282" i="19" s="1"/>
  <c r="AB282" i="19" s="1"/>
  <c r="G285" i="19" s="1"/>
  <c r="J285" i="19" s="1"/>
  <c r="M285" i="19" s="1"/>
  <c r="P285" i="19" s="1"/>
  <c r="S285" i="19" s="1"/>
  <c r="V285" i="19" s="1"/>
  <c r="Y285" i="19" s="1"/>
  <c r="AB285" i="19" s="1"/>
  <c r="H265" i="19"/>
  <c r="E265" i="19"/>
  <c r="E268" i="19" s="1"/>
  <c r="E271" i="19" s="1"/>
  <c r="E274" i="19" s="1"/>
  <c r="E277" i="19" s="1"/>
  <c r="E280" i="19" s="1"/>
  <c r="E283" i="19" s="1"/>
  <c r="E286" i="19" s="1"/>
  <c r="J219" i="19"/>
  <c r="J225" i="19" s="1"/>
  <c r="J231" i="19" s="1"/>
  <c r="M213" i="19"/>
  <c r="T144" i="19"/>
  <c r="T150" i="19" s="1"/>
  <c r="T156" i="19" s="1"/>
  <c r="W138" i="19"/>
  <c r="V115" i="19"/>
  <c r="V121" i="19" s="1"/>
  <c r="V127" i="19" s="1"/>
  <c r="Y109" i="19"/>
  <c r="H245" i="19"/>
  <c r="H251" i="19" s="1"/>
  <c r="H257" i="19" s="1"/>
  <c r="K239" i="19"/>
  <c r="J239" i="19"/>
  <c r="G245" i="19"/>
  <c r="G251" i="19" s="1"/>
  <c r="G257" i="19" s="1"/>
  <c r="AC83" i="19"/>
  <c r="AC89" i="19" s="1"/>
  <c r="AC95" i="19" s="1"/>
  <c r="AC101" i="19" s="1"/>
  <c r="Z89" i="19"/>
  <c r="Z95" i="19" s="1"/>
  <c r="Z101" i="19" s="1"/>
  <c r="Y112" i="19"/>
  <c r="V118" i="19"/>
  <c r="V124" i="19" s="1"/>
  <c r="V130" i="19" s="1"/>
  <c r="M193" i="19"/>
  <c r="M199" i="19" s="1"/>
  <c r="M205" i="19" s="1"/>
  <c r="P187" i="19"/>
  <c r="M216" i="19"/>
  <c r="J222" i="19"/>
  <c r="J228" i="19" s="1"/>
  <c r="J234" i="19" s="1"/>
  <c r="W135" i="19"/>
  <c r="T141" i="19"/>
  <c r="T147" i="19" s="1"/>
  <c r="T153" i="19" s="1"/>
  <c r="W128" i="22"/>
  <c r="N128" i="22"/>
  <c r="AC131" i="22"/>
  <c r="T131" i="22"/>
  <c r="K131" i="22"/>
  <c r="W125" i="22"/>
  <c r="N125" i="22"/>
  <c r="Z122" i="22"/>
  <c r="Q122" i="22"/>
  <c r="AC128" i="22"/>
  <c r="T128" i="22"/>
  <c r="K128" i="22"/>
  <c r="W131" i="22"/>
  <c r="N131" i="22"/>
  <c r="Z125" i="22"/>
  <c r="Q125" i="22"/>
  <c r="H125" i="22"/>
  <c r="AC122" i="22"/>
  <c r="D136" i="22"/>
  <c r="Q131" i="22"/>
  <c r="K125" i="22"/>
  <c r="W122" i="22"/>
  <c r="Z128" i="22"/>
  <c r="H122" i="22"/>
  <c r="H131" i="22"/>
  <c r="AC125" i="22"/>
  <c r="T122" i="22"/>
  <c r="Q128" i="22"/>
  <c r="N122" i="22"/>
  <c r="Z131" i="22"/>
  <c r="T125" i="22"/>
  <c r="H128" i="22"/>
  <c r="K122" i="22"/>
  <c r="V131" i="22"/>
  <c r="M131" i="22"/>
  <c r="AB130" i="22"/>
  <c r="J130" i="22"/>
  <c r="E128" i="22"/>
  <c r="M127" i="22"/>
  <c r="Y125" i="22"/>
  <c r="P125" i="22"/>
  <c r="G125" i="22"/>
  <c r="P124" i="22"/>
  <c r="AB122" i="22"/>
  <c r="S122" i="22"/>
  <c r="Y130" i="22"/>
  <c r="G130" i="22"/>
  <c r="V128" i="22"/>
  <c r="M128" i="22"/>
  <c r="AB127" i="22"/>
  <c r="J127" i="22"/>
  <c r="E125" i="22"/>
  <c r="M124" i="22"/>
  <c r="AB131" i="22"/>
  <c r="S131" i="22"/>
  <c r="J131" i="22"/>
  <c r="V130" i="22"/>
  <c r="Y127" i="22"/>
  <c r="G127" i="22"/>
  <c r="V125" i="22"/>
  <c r="M125" i="22"/>
  <c r="AB124" i="22"/>
  <c r="J124" i="22"/>
  <c r="Y122" i="22"/>
  <c r="P122" i="22"/>
  <c r="E131" i="22"/>
  <c r="M130" i="22"/>
  <c r="Y128" i="22"/>
  <c r="P128" i="22"/>
  <c r="G128" i="22"/>
  <c r="P127" i="22"/>
  <c r="S124" i="22"/>
  <c r="D135" i="22"/>
  <c r="AB128" i="22"/>
  <c r="V127" i="22"/>
  <c r="J122" i="22"/>
  <c r="Y121" i="22"/>
  <c r="G121" i="22"/>
  <c r="P131" i="22"/>
  <c r="S127" i="22"/>
  <c r="J125" i="22"/>
  <c r="V122" i="22"/>
  <c r="V121" i="22"/>
  <c r="C121" i="22"/>
  <c r="S128" i="22"/>
  <c r="Y124" i="22"/>
  <c r="G122" i="22"/>
  <c r="S121" i="22"/>
  <c r="G131" i="22"/>
  <c r="AB125" i="22"/>
  <c r="V124" i="22"/>
  <c r="E122" i="22"/>
  <c r="P121" i="22"/>
  <c r="S130" i="22"/>
  <c r="J128" i="22"/>
  <c r="G124" i="22"/>
  <c r="M122" i="22"/>
  <c r="M121" i="22"/>
  <c r="Y131" i="22"/>
  <c r="P130" i="22"/>
  <c r="S125" i="22"/>
  <c r="AB121" i="22"/>
  <c r="J121" i="22"/>
  <c r="AI622" i="7"/>
  <c r="AH622" i="7"/>
  <c r="AF622" i="7"/>
  <c r="AE622" i="7"/>
  <c r="AC622" i="7"/>
  <c r="AB622" i="7"/>
  <c r="Z622" i="7"/>
  <c r="Y622" i="7"/>
  <c r="W622" i="7"/>
  <c r="V622" i="7"/>
  <c r="T622" i="7"/>
  <c r="S622" i="7"/>
  <c r="Q622" i="7"/>
  <c r="P622" i="7"/>
  <c r="N622" i="7"/>
  <c r="M622" i="7"/>
  <c r="K622" i="7"/>
  <c r="J622" i="7"/>
  <c r="H622" i="7"/>
  <c r="G622" i="7"/>
  <c r="AI607" i="7"/>
  <c r="AH607" i="7"/>
  <c r="AF607" i="7"/>
  <c r="AE607" i="7"/>
  <c r="AC607" i="7"/>
  <c r="AB607" i="7"/>
  <c r="Z607" i="7"/>
  <c r="Y607" i="7"/>
  <c r="W607" i="7"/>
  <c r="V607" i="7"/>
  <c r="T607" i="7"/>
  <c r="S607" i="7"/>
  <c r="Q607" i="7"/>
  <c r="P607" i="7"/>
  <c r="N607" i="7"/>
  <c r="M607" i="7"/>
  <c r="K607" i="7"/>
  <c r="J607" i="7"/>
  <c r="H607" i="7"/>
  <c r="G607" i="7"/>
  <c r="AI592" i="7"/>
  <c r="AH592" i="7"/>
  <c r="AF592" i="7"/>
  <c r="AE592" i="7"/>
  <c r="AC592" i="7"/>
  <c r="AB592" i="7"/>
  <c r="Z592" i="7"/>
  <c r="Y592" i="7"/>
  <c r="W592" i="7"/>
  <c r="V592" i="7"/>
  <c r="T592" i="7"/>
  <c r="S592" i="7"/>
  <c r="Q592" i="7"/>
  <c r="P592" i="7"/>
  <c r="N592" i="7"/>
  <c r="M592" i="7"/>
  <c r="K592" i="7"/>
  <c r="J592" i="7"/>
  <c r="H592" i="7"/>
  <c r="G592" i="7"/>
  <c r="AI577" i="7"/>
  <c r="AH577" i="7"/>
  <c r="AF577" i="7"/>
  <c r="AE577" i="7"/>
  <c r="AC577" i="7"/>
  <c r="AB577" i="7"/>
  <c r="Z577" i="7"/>
  <c r="Y577" i="7"/>
  <c r="W577" i="7"/>
  <c r="V577" i="7"/>
  <c r="T577" i="7"/>
  <c r="S577" i="7"/>
  <c r="Q577" i="7"/>
  <c r="P577" i="7"/>
  <c r="N577" i="7"/>
  <c r="M577" i="7"/>
  <c r="K577" i="7"/>
  <c r="J577" i="7"/>
  <c r="H577" i="7"/>
  <c r="G577" i="7"/>
  <c r="AI562" i="7"/>
  <c r="AH562" i="7"/>
  <c r="AF562" i="7"/>
  <c r="AE562" i="7"/>
  <c r="AC562" i="7"/>
  <c r="AB562" i="7"/>
  <c r="Z562" i="7"/>
  <c r="Y562" i="7"/>
  <c r="W562" i="7"/>
  <c r="V562" i="7"/>
  <c r="T562" i="7"/>
  <c r="S562" i="7"/>
  <c r="Q562" i="7"/>
  <c r="P562" i="7"/>
  <c r="N562" i="7"/>
  <c r="M562" i="7"/>
  <c r="K562" i="7"/>
  <c r="J562" i="7"/>
  <c r="H562" i="7"/>
  <c r="G562" i="7"/>
  <c r="AI547" i="7"/>
  <c r="AH547" i="7"/>
  <c r="AF547" i="7"/>
  <c r="AE547" i="7"/>
  <c r="AC547" i="7"/>
  <c r="AB547" i="7"/>
  <c r="Z547" i="7"/>
  <c r="Y547" i="7"/>
  <c r="W547" i="7"/>
  <c r="V547" i="7"/>
  <c r="T547" i="7"/>
  <c r="S547" i="7"/>
  <c r="Q547" i="7"/>
  <c r="P547" i="7"/>
  <c r="N547" i="7"/>
  <c r="M547" i="7"/>
  <c r="K547" i="7"/>
  <c r="J547" i="7"/>
  <c r="H547" i="7"/>
  <c r="G547" i="7"/>
  <c r="AI532" i="7"/>
  <c r="AH532" i="7"/>
  <c r="AF532" i="7"/>
  <c r="AE532" i="7"/>
  <c r="AC532" i="7"/>
  <c r="AB532" i="7"/>
  <c r="Z532" i="7"/>
  <c r="Y532" i="7"/>
  <c r="W532" i="7"/>
  <c r="V532" i="7"/>
  <c r="T532" i="7"/>
  <c r="S532" i="7"/>
  <c r="Q532" i="7"/>
  <c r="P532" i="7"/>
  <c r="N532" i="7"/>
  <c r="M532" i="7"/>
  <c r="K532" i="7"/>
  <c r="J532" i="7"/>
  <c r="H532" i="7"/>
  <c r="G532" i="7"/>
  <c r="AI517" i="7"/>
  <c r="AH517" i="7"/>
  <c r="AF517" i="7"/>
  <c r="AE517" i="7"/>
  <c r="AC517" i="7"/>
  <c r="AB517" i="7"/>
  <c r="Z517" i="7"/>
  <c r="Y517" i="7"/>
  <c r="W517" i="7"/>
  <c r="V517" i="7"/>
  <c r="T517" i="7"/>
  <c r="S517" i="7"/>
  <c r="Q517" i="7"/>
  <c r="P517" i="7"/>
  <c r="N517" i="7"/>
  <c r="M517" i="7"/>
  <c r="K517" i="7"/>
  <c r="J517" i="7"/>
  <c r="H517" i="7"/>
  <c r="G517" i="7"/>
  <c r="AI502" i="7"/>
  <c r="AH502" i="7"/>
  <c r="AF502" i="7"/>
  <c r="AE502" i="7"/>
  <c r="AC502" i="7"/>
  <c r="AB502" i="7"/>
  <c r="Z502" i="7"/>
  <c r="Y502" i="7"/>
  <c r="W502" i="7"/>
  <c r="V502" i="7"/>
  <c r="T502" i="7"/>
  <c r="S502" i="7"/>
  <c r="Q502" i="7"/>
  <c r="P502" i="7"/>
  <c r="N502" i="7"/>
  <c r="M502" i="7"/>
  <c r="K502" i="7"/>
  <c r="J502" i="7"/>
  <c r="H502" i="7"/>
  <c r="G502" i="7"/>
  <c r="AI487" i="7"/>
  <c r="AH487" i="7"/>
  <c r="AF487" i="7"/>
  <c r="AE487" i="7"/>
  <c r="AC487" i="7"/>
  <c r="AB487" i="7"/>
  <c r="Z487" i="7"/>
  <c r="Y487" i="7"/>
  <c r="W487" i="7"/>
  <c r="V487" i="7"/>
  <c r="T487" i="7"/>
  <c r="S487" i="7"/>
  <c r="Q487" i="7"/>
  <c r="P487" i="7"/>
  <c r="N487" i="7"/>
  <c r="M487" i="7"/>
  <c r="K487" i="7"/>
  <c r="J487" i="7"/>
  <c r="H487" i="7"/>
  <c r="G487" i="7"/>
  <c r="AI472" i="7"/>
  <c r="AH472" i="7"/>
  <c r="AF472" i="7"/>
  <c r="AE472" i="7"/>
  <c r="AC472" i="7"/>
  <c r="AB472" i="7"/>
  <c r="Z472" i="7"/>
  <c r="Y472" i="7"/>
  <c r="W472" i="7"/>
  <c r="V472" i="7"/>
  <c r="T472" i="7"/>
  <c r="S472" i="7"/>
  <c r="Q472" i="7"/>
  <c r="P472" i="7"/>
  <c r="N472" i="7"/>
  <c r="M472" i="7"/>
  <c r="K472" i="7"/>
  <c r="J472" i="7"/>
  <c r="H472" i="7"/>
  <c r="G472" i="7"/>
  <c r="AI457" i="7"/>
  <c r="AH457" i="7"/>
  <c r="AF457" i="7"/>
  <c r="AE457" i="7"/>
  <c r="AC457" i="7"/>
  <c r="AB457" i="7"/>
  <c r="Z457" i="7"/>
  <c r="Y457" i="7"/>
  <c r="W457" i="7"/>
  <c r="V457" i="7"/>
  <c r="T457" i="7"/>
  <c r="S457" i="7"/>
  <c r="Q457" i="7"/>
  <c r="P457" i="7"/>
  <c r="N457" i="7"/>
  <c r="M457" i="7"/>
  <c r="K457" i="7"/>
  <c r="J457" i="7"/>
  <c r="H457" i="7"/>
  <c r="G457" i="7"/>
  <c r="AI442" i="7"/>
  <c r="AH442" i="7"/>
  <c r="AF442" i="7"/>
  <c r="AE442" i="7"/>
  <c r="AC442" i="7"/>
  <c r="AB442" i="7"/>
  <c r="Z442" i="7"/>
  <c r="Y442" i="7"/>
  <c r="W442" i="7"/>
  <c r="V442" i="7"/>
  <c r="T442" i="7"/>
  <c r="S442" i="7"/>
  <c r="Q442" i="7"/>
  <c r="P442" i="7"/>
  <c r="N442" i="7"/>
  <c r="M442" i="7"/>
  <c r="K442" i="7"/>
  <c r="J442" i="7"/>
  <c r="H442" i="7"/>
  <c r="G442" i="7"/>
  <c r="AI427" i="7"/>
  <c r="AH427" i="7"/>
  <c r="AF427" i="7"/>
  <c r="AE427" i="7"/>
  <c r="AC427" i="7"/>
  <c r="AB427" i="7"/>
  <c r="Z427" i="7"/>
  <c r="Y427" i="7"/>
  <c r="W427" i="7"/>
  <c r="V427" i="7"/>
  <c r="T427" i="7"/>
  <c r="S427" i="7"/>
  <c r="Q427" i="7"/>
  <c r="P427" i="7"/>
  <c r="N427" i="7"/>
  <c r="M427" i="7"/>
  <c r="K427" i="7"/>
  <c r="J427" i="7"/>
  <c r="H427" i="7"/>
  <c r="G427" i="7"/>
  <c r="AI412" i="7"/>
  <c r="AH412" i="7"/>
  <c r="AF412" i="7"/>
  <c r="AE412" i="7"/>
  <c r="AC412" i="7"/>
  <c r="AB412" i="7"/>
  <c r="Z412" i="7"/>
  <c r="Y412" i="7"/>
  <c r="W412" i="7"/>
  <c r="V412" i="7"/>
  <c r="T412" i="7"/>
  <c r="S412" i="7"/>
  <c r="Q412" i="7"/>
  <c r="P412" i="7"/>
  <c r="N412" i="7"/>
  <c r="M412" i="7"/>
  <c r="K412" i="7"/>
  <c r="J412" i="7"/>
  <c r="H412" i="7"/>
  <c r="G412" i="7"/>
  <c r="AI397" i="7"/>
  <c r="AH397" i="7"/>
  <c r="AF397" i="7"/>
  <c r="AE397" i="7"/>
  <c r="AC397" i="7"/>
  <c r="AB397" i="7"/>
  <c r="Z397" i="7"/>
  <c r="Y397" i="7"/>
  <c r="W397" i="7"/>
  <c r="V397" i="7"/>
  <c r="T397" i="7"/>
  <c r="S397" i="7"/>
  <c r="Q397" i="7"/>
  <c r="P397" i="7"/>
  <c r="N397" i="7"/>
  <c r="M397" i="7"/>
  <c r="K397" i="7"/>
  <c r="J397" i="7"/>
  <c r="H397" i="7"/>
  <c r="G397" i="7"/>
  <c r="AI382" i="7"/>
  <c r="AH382" i="7"/>
  <c r="AF382" i="7"/>
  <c r="AE382" i="7"/>
  <c r="AC382" i="7"/>
  <c r="AB382" i="7"/>
  <c r="Z382" i="7"/>
  <c r="Y382" i="7"/>
  <c r="W382" i="7"/>
  <c r="V382" i="7"/>
  <c r="T382" i="7"/>
  <c r="S382" i="7"/>
  <c r="Q382" i="7"/>
  <c r="P382" i="7"/>
  <c r="N382" i="7"/>
  <c r="M382" i="7"/>
  <c r="K382" i="7"/>
  <c r="J382" i="7"/>
  <c r="H382" i="7"/>
  <c r="G382" i="7"/>
  <c r="AI367" i="7"/>
  <c r="AH367" i="7"/>
  <c r="AF367" i="7"/>
  <c r="AE367" i="7"/>
  <c r="AC367" i="7"/>
  <c r="AB367" i="7"/>
  <c r="Z367" i="7"/>
  <c r="Y367" i="7"/>
  <c r="W367" i="7"/>
  <c r="V367" i="7"/>
  <c r="T367" i="7"/>
  <c r="S367" i="7"/>
  <c r="Q367" i="7"/>
  <c r="P367" i="7"/>
  <c r="N367" i="7"/>
  <c r="M367" i="7"/>
  <c r="K367" i="7"/>
  <c r="J367" i="7"/>
  <c r="H367" i="7"/>
  <c r="G367" i="7"/>
  <c r="AI352" i="7"/>
  <c r="AH352" i="7"/>
  <c r="AF352" i="7"/>
  <c r="AE352" i="7"/>
  <c r="AC352" i="7"/>
  <c r="AB352" i="7"/>
  <c r="Z352" i="7"/>
  <c r="Y352" i="7"/>
  <c r="W352" i="7"/>
  <c r="V352" i="7"/>
  <c r="T352" i="7"/>
  <c r="S352" i="7"/>
  <c r="Q352" i="7"/>
  <c r="P352" i="7"/>
  <c r="N352" i="7"/>
  <c r="M352" i="7"/>
  <c r="K352" i="7"/>
  <c r="J352" i="7"/>
  <c r="H352" i="7"/>
  <c r="G352" i="7"/>
  <c r="AI337" i="7"/>
  <c r="AH337" i="7"/>
  <c r="AF337" i="7"/>
  <c r="AE337" i="7"/>
  <c r="AC337" i="7"/>
  <c r="AB337" i="7"/>
  <c r="Z337" i="7"/>
  <c r="Y337" i="7"/>
  <c r="W337" i="7"/>
  <c r="V337" i="7"/>
  <c r="T337" i="7"/>
  <c r="S337" i="7"/>
  <c r="Q337" i="7"/>
  <c r="P337" i="7"/>
  <c r="N337" i="7"/>
  <c r="M337" i="7"/>
  <c r="K337" i="7"/>
  <c r="J337" i="7"/>
  <c r="H337" i="7"/>
  <c r="G337" i="7"/>
  <c r="AI322" i="7"/>
  <c r="AH322" i="7"/>
  <c r="AF322" i="7"/>
  <c r="AE322" i="7"/>
  <c r="AC322" i="7"/>
  <c r="AB322" i="7"/>
  <c r="Z322" i="7"/>
  <c r="Y322" i="7"/>
  <c r="W322" i="7"/>
  <c r="V322" i="7"/>
  <c r="T322" i="7"/>
  <c r="S322" i="7"/>
  <c r="Q322" i="7"/>
  <c r="P322" i="7"/>
  <c r="N322" i="7"/>
  <c r="M322" i="7"/>
  <c r="K322" i="7"/>
  <c r="J322" i="7"/>
  <c r="H322" i="7"/>
  <c r="G322" i="7"/>
  <c r="AI307" i="7"/>
  <c r="AH307" i="7"/>
  <c r="AF307" i="7"/>
  <c r="AE307" i="7"/>
  <c r="AC307" i="7"/>
  <c r="AB307" i="7"/>
  <c r="Z307" i="7"/>
  <c r="Y307" i="7"/>
  <c r="W307" i="7"/>
  <c r="V307" i="7"/>
  <c r="T307" i="7"/>
  <c r="S307" i="7"/>
  <c r="Q307" i="7"/>
  <c r="P307" i="7"/>
  <c r="N307" i="7"/>
  <c r="M307" i="7"/>
  <c r="K307" i="7"/>
  <c r="J307" i="7"/>
  <c r="H307" i="7"/>
  <c r="G307" i="7"/>
  <c r="AI292" i="7"/>
  <c r="AH292" i="7"/>
  <c r="AF292" i="7"/>
  <c r="AE292" i="7"/>
  <c r="AC292" i="7"/>
  <c r="AB292" i="7"/>
  <c r="Z292" i="7"/>
  <c r="Y292" i="7"/>
  <c r="W292" i="7"/>
  <c r="V292" i="7"/>
  <c r="T292" i="7"/>
  <c r="S292" i="7"/>
  <c r="Q292" i="7"/>
  <c r="P292" i="7"/>
  <c r="N292" i="7"/>
  <c r="M292" i="7"/>
  <c r="K292" i="7"/>
  <c r="J292" i="7"/>
  <c r="H292" i="7"/>
  <c r="G292" i="7"/>
  <c r="AI277" i="7"/>
  <c r="AH277" i="7"/>
  <c r="AF277" i="7"/>
  <c r="AE277" i="7"/>
  <c r="AC277" i="7"/>
  <c r="AB277" i="7"/>
  <c r="Z277" i="7"/>
  <c r="Y277" i="7"/>
  <c r="W277" i="7"/>
  <c r="V277" i="7"/>
  <c r="T277" i="7"/>
  <c r="S277" i="7"/>
  <c r="Q277" i="7"/>
  <c r="P277" i="7"/>
  <c r="N277" i="7"/>
  <c r="M277" i="7"/>
  <c r="K277" i="7"/>
  <c r="J277" i="7"/>
  <c r="H277" i="7"/>
  <c r="G277" i="7"/>
  <c r="AI262" i="7"/>
  <c r="AH262" i="7"/>
  <c r="AF262" i="7"/>
  <c r="AE262" i="7"/>
  <c r="AC262" i="7"/>
  <c r="AB262" i="7"/>
  <c r="Z262" i="7"/>
  <c r="Y262" i="7"/>
  <c r="W262" i="7"/>
  <c r="V262" i="7"/>
  <c r="T262" i="7"/>
  <c r="S262" i="7"/>
  <c r="Q262" i="7"/>
  <c r="P262" i="7"/>
  <c r="N262" i="7"/>
  <c r="M262" i="7"/>
  <c r="K262" i="7"/>
  <c r="J262" i="7"/>
  <c r="H262" i="7"/>
  <c r="G262" i="7"/>
  <c r="AI247" i="7"/>
  <c r="AH247" i="7"/>
  <c r="AF247" i="7"/>
  <c r="AE247" i="7"/>
  <c r="AC247" i="7"/>
  <c r="AB247" i="7"/>
  <c r="Z247" i="7"/>
  <c r="Y247" i="7"/>
  <c r="W247" i="7"/>
  <c r="V247" i="7"/>
  <c r="T247" i="7"/>
  <c r="S247" i="7"/>
  <c r="Q247" i="7"/>
  <c r="P247" i="7"/>
  <c r="N247" i="7"/>
  <c r="M247" i="7"/>
  <c r="K247" i="7"/>
  <c r="J247" i="7"/>
  <c r="H247" i="7"/>
  <c r="G247" i="7"/>
  <c r="AI232" i="7"/>
  <c r="AH232" i="7"/>
  <c r="AF232" i="7"/>
  <c r="AE232" i="7"/>
  <c r="AC232" i="7"/>
  <c r="AB232" i="7"/>
  <c r="Z232" i="7"/>
  <c r="Y232" i="7"/>
  <c r="W232" i="7"/>
  <c r="V232" i="7"/>
  <c r="T232" i="7"/>
  <c r="S232" i="7"/>
  <c r="Q232" i="7"/>
  <c r="P232" i="7"/>
  <c r="N232" i="7"/>
  <c r="M232" i="7"/>
  <c r="K232" i="7"/>
  <c r="J232" i="7"/>
  <c r="H232" i="7"/>
  <c r="G232" i="7"/>
  <c r="AI217" i="7"/>
  <c r="AH217" i="7"/>
  <c r="AF217" i="7"/>
  <c r="AE217" i="7"/>
  <c r="AC217" i="7"/>
  <c r="AB217" i="7"/>
  <c r="Z217" i="7"/>
  <c r="Y217" i="7"/>
  <c r="W217" i="7"/>
  <c r="V217" i="7"/>
  <c r="T217" i="7"/>
  <c r="S217" i="7"/>
  <c r="Q217" i="7"/>
  <c r="P217" i="7"/>
  <c r="N217" i="7"/>
  <c r="M217" i="7"/>
  <c r="K217" i="7"/>
  <c r="J217" i="7"/>
  <c r="H217" i="7"/>
  <c r="G217" i="7"/>
  <c r="AI202" i="7"/>
  <c r="AH202" i="7"/>
  <c r="AF202" i="7"/>
  <c r="AE202" i="7"/>
  <c r="AC202" i="7"/>
  <c r="AB202" i="7"/>
  <c r="Z202" i="7"/>
  <c r="Y202" i="7"/>
  <c r="W202" i="7"/>
  <c r="V202" i="7"/>
  <c r="T202" i="7"/>
  <c r="S202" i="7"/>
  <c r="Q202" i="7"/>
  <c r="P202" i="7"/>
  <c r="N202" i="7"/>
  <c r="M202" i="7"/>
  <c r="K202" i="7"/>
  <c r="J202" i="7"/>
  <c r="H202" i="7"/>
  <c r="G202" i="7"/>
  <c r="AI187" i="7"/>
  <c r="AH187" i="7"/>
  <c r="AF187" i="7"/>
  <c r="AE187" i="7"/>
  <c r="AC187" i="7"/>
  <c r="AB187" i="7"/>
  <c r="Z187" i="7"/>
  <c r="Y187" i="7"/>
  <c r="W187" i="7"/>
  <c r="V187" i="7"/>
  <c r="T187" i="7"/>
  <c r="S187" i="7"/>
  <c r="Q187" i="7"/>
  <c r="P187" i="7"/>
  <c r="N187" i="7"/>
  <c r="M187" i="7"/>
  <c r="K187" i="7"/>
  <c r="J187" i="7"/>
  <c r="H187" i="7"/>
  <c r="G187" i="7"/>
  <c r="AI172" i="7"/>
  <c r="AH172" i="7"/>
  <c r="AF172" i="7"/>
  <c r="AE172" i="7"/>
  <c r="AC172" i="7"/>
  <c r="AB172" i="7"/>
  <c r="Z172" i="7"/>
  <c r="Y172" i="7"/>
  <c r="W172" i="7"/>
  <c r="V172" i="7"/>
  <c r="T172" i="7"/>
  <c r="S172" i="7"/>
  <c r="Q172" i="7"/>
  <c r="P172" i="7"/>
  <c r="N172" i="7"/>
  <c r="M172" i="7"/>
  <c r="K172" i="7"/>
  <c r="J172" i="7"/>
  <c r="H172" i="7"/>
  <c r="G172" i="7"/>
  <c r="AI157" i="7"/>
  <c r="AH157" i="7"/>
  <c r="AF157" i="7"/>
  <c r="AE157" i="7"/>
  <c r="AC157" i="7"/>
  <c r="AB157" i="7"/>
  <c r="Z157" i="7"/>
  <c r="Y157" i="7"/>
  <c r="W157" i="7"/>
  <c r="V157" i="7"/>
  <c r="T157" i="7"/>
  <c r="S157" i="7"/>
  <c r="Q157" i="7"/>
  <c r="P157" i="7"/>
  <c r="N157" i="7"/>
  <c r="M157" i="7"/>
  <c r="K157" i="7"/>
  <c r="J157" i="7"/>
  <c r="H157" i="7"/>
  <c r="G157" i="7"/>
  <c r="AI142" i="7"/>
  <c r="AH142" i="7"/>
  <c r="AF142" i="7"/>
  <c r="AE142" i="7"/>
  <c r="AC142" i="7"/>
  <c r="AB142" i="7"/>
  <c r="Z142" i="7"/>
  <c r="Y142" i="7"/>
  <c r="W142" i="7"/>
  <c r="V142" i="7"/>
  <c r="T142" i="7"/>
  <c r="S142" i="7"/>
  <c r="Q142" i="7"/>
  <c r="P142" i="7"/>
  <c r="N142" i="7"/>
  <c r="M142" i="7"/>
  <c r="K142" i="7"/>
  <c r="J142" i="7"/>
  <c r="H142" i="7"/>
  <c r="G142" i="7"/>
  <c r="AI127" i="7"/>
  <c r="AH127" i="7"/>
  <c r="AF127" i="7"/>
  <c r="AE127" i="7"/>
  <c r="AC127" i="7"/>
  <c r="AB127" i="7"/>
  <c r="Z127" i="7"/>
  <c r="Y127" i="7"/>
  <c r="W127" i="7"/>
  <c r="V127" i="7"/>
  <c r="T127" i="7"/>
  <c r="S127" i="7"/>
  <c r="Q127" i="7"/>
  <c r="P127" i="7"/>
  <c r="N127" i="7"/>
  <c r="M127" i="7"/>
  <c r="K127" i="7"/>
  <c r="J127" i="7"/>
  <c r="H127" i="7"/>
  <c r="G127" i="7"/>
  <c r="AI112" i="7"/>
  <c r="AH112" i="7"/>
  <c r="AF112" i="7"/>
  <c r="AE112" i="7"/>
  <c r="AC112" i="7"/>
  <c r="AB112" i="7"/>
  <c r="Z112" i="7"/>
  <c r="Y112" i="7"/>
  <c r="W112" i="7"/>
  <c r="V112" i="7"/>
  <c r="T112" i="7"/>
  <c r="S112" i="7"/>
  <c r="Q112" i="7"/>
  <c r="P112" i="7"/>
  <c r="N112" i="7"/>
  <c r="M112" i="7"/>
  <c r="K112" i="7"/>
  <c r="J112" i="7"/>
  <c r="H112" i="7"/>
  <c r="G112" i="7"/>
  <c r="AI97" i="7"/>
  <c r="AH97" i="7"/>
  <c r="AF97" i="7"/>
  <c r="AE97" i="7"/>
  <c r="AC97" i="7"/>
  <c r="AB97" i="7"/>
  <c r="Z97" i="7"/>
  <c r="Y97" i="7"/>
  <c r="W97" i="7"/>
  <c r="V97" i="7"/>
  <c r="T97" i="7"/>
  <c r="S97" i="7"/>
  <c r="Q97" i="7"/>
  <c r="P97" i="7"/>
  <c r="N97" i="7"/>
  <c r="M97" i="7"/>
  <c r="K97" i="7"/>
  <c r="J97" i="7"/>
  <c r="H97" i="7"/>
  <c r="G97" i="7"/>
  <c r="AI82" i="7"/>
  <c r="AH82" i="7"/>
  <c r="AF82" i="7"/>
  <c r="AE82" i="7"/>
  <c r="AC82" i="7"/>
  <c r="AB82" i="7"/>
  <c r="Z82" i="7"/>
  <c r="Y82" i="7"/>
  <c r="W82" i="7"/>
  <c r="V82" i="7"/>
  <c r="T82" i="7"/>
  <c r="S82" i="7"/>
  <c r="Q82" i="7"/>
  <c r="P82" i="7"/>
  <c r="N82" i="7"/>
  <c r="M82" i="7"/>
  <c r="K82" i="7"/>
  <c r="J82" i="7"/>
  <c r="H82" i="7"/>
  <c r="G82" i="7"/>
  <c r="AI67" i="7"/>
  <c r="AH67" i="7"/>
  <c r="AF67" i="7"/>
  <c r="AE67" i="7"/>
  <c r="AC67" i="7"/>
  <c r="AB67" i="7"/>
  <c r="Z67" i="7"/>
  <c r="Y67" i="7"/>
  <c r="W67" i="7"/>
  <c r="V67" i="7"/>
  <c r="T67" i="7"/>
  <c r="S67" i="7"/>
  <c r="Q67" i="7"/>
  <c r="P67" i="7"/>
  <c r="N67" i="7"/>
  <c r="M67" i="7"/>
  <c r="K67" i="7"/>
  <c r="J67" i="7"/>
  <c r="H67" i="7"/>
  <c r="G67" i="7"/>
  <c r="AI52" i="7"/>
  <c r="AH52" i="7"/>
  <c r="AF52" i="7"/>
  <c r="AE52" i="7"/>
  <c r="AC52" i="7"/>
  <c r="AB52" i="7"/>
  <c r="Z52" i="7"/>
  <c r="Y52" i="7"/>
  <c r="W52" i="7"/>
  <c r="V52" i="7"/>
  <c r="T52" i="7"/>
  <c r="S52" i="7"/>
  <c r="Q52" i="7"/>
  <c r="P52" i="7"/>
  <c r="N52" i="7"/>
  <c r="M52" i="7"/>
  <c r="K52" i="7"/>
  <c r="J52" i="7"/>
  <c r="H52" i="7"/>
  <c r="G52" i="7"/>
  <c r="AI632" i="7"/>
  <c r="AH632" i="7"/>
  <c r="AF632" i="7"/>
  <c r="AE632" i="7"/>
  <c r="AC632" i="7"/>
  <c r="AB632" i="7"/>
  <c r="Z632" i="7"/>
  <c r="Y632" i="7"/>
  <c r="W632" i="7"/>
  <c r="V632" i="7"/>
  <c r="T632" i="7"/>
  <c r="S632" i="7"/>
  <c r="Q632" i="7"/>
  <c r="P632" i="7"/>
  <c r="N632" i="7"/>
  <c r="M632" i="7"/>
  <c r="K632" i="7"/>
  <c r="J632" i="7"/>
  <c r="H632" i="7"/>
  <c r="G632" i="7"/>
  <c r="AI617" i="7"/>
  <c r="AH617" i="7"/>
  <c r="AF617" i="7"/>
  <c r="AE617" i="7"/>
  <c r="AC617" i="7"/>
  <c r="AB617" i="7"/>
  <c r="Z617" i="7"/>
  <c r="Y617" i="7"/>
  <c r="W617" i="7"/>
  <c r="V617" i="7"/>
  <c r="T617" i="7"/>
  <c r="S617" i="7"/>
  <c r="Q617" i="7"/>
  <c r="P617" i="7"/>
  <c r="N617" i="7"/>
  <c r="M617" i="7"/>
  <c r="K617" i="7"/>
  <c r="J617" i="7"/>
  <c r="H617" i="7"/>
  <c r="G617" i="7"/>
  <c r="AI602" i="7"/>
  <c r="AH602" i="7"/>
  <c r="AF602" i="7"/>
  <c r="AE602" i="7"/>
  <c r="AC602" i="7"/>
  <c r="AB602" i="7"/>
  <c r="Z602" i="7"/>
  <c r="Y602" i="7"/>
  <c r="W602" i="7"/>
  <c r="V602" i="7"/>
  <c r="T602" i="7"/>
  <c r="S602" i="7"/>
  <c r="Q602" i="7"/>
  <c r="P602" i="7"/>
  <c r="N602" i="7"/>
  <c r="M602" i="7"/>
  <c r="K602" i="7"/>
  <c r="J602" i="7"/>
  <c r="H602" i="7"/>
  <c r="G602" i="7"/>
  <c r="AI587" i="7"/>
  <c r="AH587" i="7"/>
  <c r="AF587" i="7"/>
  <c r="AE587" i="7"/>
  <c r="AC587" i="7"/>
  <c r="AB587" i="7"/>
  <c r="Z587" i="7"/>
  <c r="Y587" i="7"/>
  <c r="W587" i="7"/>
  <c r="V587" i="7"/>
  <c r="T587" i="7"/>
  <c r="S587" i="7"/>
  <c r="Q587" i="7"/>
  <c r="P587" i="7"/>
  <c r="N587" i="7"/>
  <c r="M587" i="7"/>
  <c r="K587" i="7"/>
  <c r="J587" i="7"/>
  <c r="H587" i="7"/>
  <c r="G587" i="7"/>
  <c r="AI572" i="7"/>
  <c r="AH572" i="7"/>
  <c r="AF572" i="7"/>
  <c r="AE572" i="7"/>
  <c r="AC572" i="7"/>
  <c r="AB572" i="7"/>
  <c r="Z572" i="7"/>
  <c r="Y572" i="7"/>
  <c r="W572" i="7"/>
  <c r="V572" i="7"/>
  <c r="T572" i="7"/>
  <c r="S572" i="7"/>
  <c r="Q572" i="7"/>
  <c r="P572" i="7"/>
  <c r="N572" i="7"/>
  <c r="M572" i="7"/>
  <c r="K572" i="7"/>
  <c r="J572" i="7"/>
  <c r="H572" i="7"/>
  <c r="G572" i="7"/>
  <c r="AI557" i="7"/>
  <c r="AH557" i="7"/>
  <c r="AF557" i="7"/>
  <c r="AE557" i="7"/>
  <c r="AC557" i="7"/>
  <c r="AB557" i="7"/>
  <c r="Z557" i="7"/>
  <c r="Y557" i="7"/>
  <c r="W557" i="7"/>
  <c r="V557" i="7"/>
  <c r="T557" i="7"/>
  <c r="S557" i="7"/>
  <c r="Q557" i="7"/>
  <c r="P557" i="7"/>
  <c r="N557" i="7"/>
  <c r="M557" i="7"/>
  <c r="K557" i="7"/>
  <c r="J557" i="7"/>
  <c r="H557" i="7"/>
  <c r="G557" i="7"/>
  <c r="AI542" i="7"/>
  <c r="AH542" i="7"/>
  <c r="AF542" i="7"/>
  <c r="AE542" i="7"/>
  <c r="AC542" i="7"/>
  <c r="AB542" i="7"/>
  <c r="Z542" i="7"/>
  <c r="Y542" i="7"/>
  <c r="W542" i="7"/>
  <c r="V542" i="7"/>
  <c r="T542" i="7"/>
  <c r="S542" i="7"/>
  <c r="Q542" i="7"/>
  <c r="P542" i="7"/>
  <c r="N542" i="7"/>
  <c r="M542" i="7"/>
  <c r="K542" i="7"/>
  <c r="J542" i="7"/>
  <c r="H542" i="7"/>
  <c r="G542" i="7"/>
  <c r="AI527" i="7"/>
  <c r="AH527" i="7"/>
  <c r="AF527" i="7"/>
  <c r="AE527" i="7"/>
  <c r="AC527" i="7"/>
  <c r="AB527" i="7"/>
  <c r="Z527" i="7"/>
  <c r="Y527" i="7"/>
  <c r="W527" i="7"/>
  <c r="V527" i="7"/>
  <c r="T527" i="7"/>
  <c r="S527" i="7"/>
  <c r="Q527" i="7"/>
  <c r="P527" i="7"/>
  <c r="N527" i="7"/>
  <c r="M527" i="7"/>
  <c r="K527" i="7"/>
  <c r="J527" i="7"/>
  <c r="H527" i="7"/>
  <c r="G527" i="7"/>
  <c r="AI512" i="7"/>
  <c r="AH512" i="7"/>
  <c r="AF512" i="7"/>
  <c r="AE512" i="7"/>
  <c r="AC512" i="7"/>
  <c r="AB512" i="7"/>
  <c r="Z512" i="7"/>
  <c r="Y512" i="7"/>
  <c r="W512" i="7"/>
  <c r="V512" i="7"/>
  <c r="T512" i="7"/>
  <c r="S512" i="7"/>
  <c r="Q512" i="7"/>
  <c r="P512" i="7"/>
  <c r="N512" i="7"/>
  <c r="M512" i="7"/>
  <c r="K512" i="7"/>
  <c r="J512" i="7"/>
  <c r="H512" i="7"/>
  <c r="G512" i="7"/>
  <c r="AI497" i="7"/>
  <c r="AH497" i="7"/>
  <c r="AF497" i="7"/>
  <c r="AE497" i="7"/>
  <c r="AC497" i="7"/>
  <c r="AB497" i="7"/>
  <c r="Z497" i="7"/>
  <c r="Y497" i="7"/>
  <c r="W497" i="7"/>
  <c r="V497" i="7"/>
  <c r="T497" i="7"/>
  <c r="S497" i="7"/>
  <c r="Q497" i="7"/>
  <c r="P497" i="7"/>
  <c r="N497" i="7"/>
  <c r="M497" i="7"/>
  <c r="K497" i="7"/>
  <c r="J497" i="7"/>
  <c r="H497" i="7"/>
  <c r="G497" i="7"/>
  <c r="AI482" i="7"/>
  <c r="AH482" i="7"/>
  <c r="AF482" i="7"/>
  <c r="AE482" i="7"/>
  <c r="AC482" i="7"/>
  <c r="AB482" i="7"/>
  <c r="Z482" i="7"/>
  <c r="Y482" i="7"/>
  <c r="W482" i="7"/>
  <c r="V482" i="7"/>
  <c r="T482" i="7"/>
  <c r="S482" i="7"/>
  <c r="Q482" i="7"/>
  <c r="P482" i="7"/>
  <c r="N482" i="7"/>
  <c r="M482" i="7"/>
  <c r="K482" i="7"/>
  <c r="J482" i="7"/>
  <c r="H482" i="7"/>
  <c r="G482" i="7"/>
  <c r="AI467" i="7"/>
  <c r="AH467" i="7"/>
  <c r="AF467" i="7"/>
  <c r="AE467" i="7"/>
  <c r="AC467" i="7"/>
  <c r="AB467" i="7"/>
  <c r="Z467" i="7"/>
  <c r="Y467" i="7"/>
  <c r="W467" i="7"/>
  <c r="V467" i="7"/>
  <c r="T467" i="7"/>
  <c r="S467" i="7"/>
  <c r="Q467" i="7"/>
  <c r="P467" i="7"/>
  <c r="N467" i="7"/>
  <c r="M467" i="7"/>
  <c r="K467" i="7"/>
  <c r="J467" i="7"/>
  <c r="H467" i="7"/>
  <c r="G467" i="7"/>
  <c r="AI452" i="7"/>
  <c r="AH452" i="7"/>
  <c r="AF452" i="7"/>
  <c r="AE452" i="7"/>
  <c r="AC452" i="7"/>
  <c r="AB452" i="7"/>
  <c r="Z452" i="7"/>
  <c r="Y452" i="7"/>
  <c r="W452" i="7"/>
  <c r="V452" i="7"/>
  <c r="T452" i="7"/>
  <c r="S452" i="7"/>
  <c r="Q452" i="7"/>
  <c r="P452" i="7"/>
  <c r="N452" i="7"/>
  <c r="M452" i="7"/>
  <c r="K452" i="7"/>
  <c r="J452" i="7"/>
  <c r="H452" i="7"/>
  <c r="G452" i="7"/>
  <c r="AI437" i="7"/>
  <c r="AH437" i="7"/>
  <c r="AF437" i="7"/>
  <c r="AE437" i="7"/>
  <c r="AC437" i="7"/>
  <c r="AB437" i="7"/>
  <c r="Z437" i="7"/>
  <c r="Y437" i="7"/>
  <c r="W437" i="7"/>
  <c r="V437" i="7"/>
  <c r="T437" i="7"/>
  <c r="S437" i="7"/>
  <c r="Q437" i="7"/>
  <c r="P437" i="7"/>
  <c r="N437" i="7"/>
  <c r="M437" i="7"/>
  <c r="K437" i="7"/>
  <c r="J437" i="7"/>
  <c r="H437" i="7"/>
  <c r="G437" i="7"/>
  <c r="AI422" i="7"/>
  <c r="AH422" i="7"/>
  <c r="AF422" i="7"/>
  <c r="AE422" i="7"/>
  <c r="AC422" i="7"/>
  <c r="AB422" i="7"/>
  <c r="Z422" i="7"/>
  <c r="Y422" i="7"/>
  <c r="W422" i="7"/>
  <c r="V422" i="7"/>
  <c r="T422" i="7"/>
  <c r="S422" i="7"/>
  <c r="Q422" i="7"/>
  <c r="P422" i="7"/>
  <c r="N422" i="7"/>
  <c r="M422" i="7"/>
  <c r="K422" i="7"/>
  <c r="J422" i="7"/>
  <c r="H422" i="7"/>
  <c r="G422" i="7"/>
  <c r="AI407" i="7"/>
  <c r="AH407" i="7"/>
  <c r="AF407" i="7"/>
  <c r="AE407" i="7"/>
  <c r="AC407" i="7"/>
  <c r="AB407" i="7"/>
  <c r="Z407" i="7"/>
  <c r="Y407" i="7"/>
  <c r="W407" i="7"/>
  <c r="V407" i="7"/>
  <c r="T407" i="7"/>
  <c r="S407" i="7"/>
  <c r="Q407" i="7"/>
  <c r="P407" i="7"/>
  <c r="N407" i="7"/>
  <c r="M407" i="7"/>
  <c r="K407" i="7"/>
  <c r="J407" i="7"/>
  <c r="H407" i="7"/>
  <c r="G407" i="7"/>
  <c r="AI392" i="7"/>
  <c r="AH392" i="7"/>
  <c r="AF392" i="7"/>
  <c r="AE392" i="7"/>
  <c r="AC392" i="7"/>
  <c r="AB392" i="7"/>
  <c r="Z392" i="7"/>
  <c r="Y392" i="7"/>
  <c r="W392" i="7"/>
  <c r="V392" i="7"/>
  <c r="T392" i="7"/>
  <c r="S392" i="7"/>
  <c r="Q392" i="7"/>
  <c r="P392" i="7"/>
  <c r="N392" i="7"/>
  <c r="M392" i="7"/>
  <c r="K392" i="7"/>
  <c r="J392" i="7"/>
  <c r="H392" i="7"/>
  <c r="G392" i="7"/>
  <c r="AI377" i="7"/>
  <c r="AH377" i="7"/>
  <c r="AF377" i="7"/>
  <c r="AE377" i="7"/>
  <c r="AC377" i="7"/>
  <c r="AB377" i="7"/>
  <c r="Z377" i="7"/>
  <c r="Y377" i="7"/>
  <c r="W377" i="7"/>
  <c r="V377" i="7"/>
  <c r="T377" i="7"/>
  <c r="S377" i="7"/>
  <c r="Q377" i="7"/>
  <c r="P377" i="7"/>
  <c r="N377" i="7"/>
  <c r="M377" i="7"/>
  <c r="K377" i="7"/>
  <c r="J377" i="7"/>
  <c r="H377" i="7"/>
  <c r="G377" i="7"/>
  <c r="AI362" i="7"/>
  <c r="AH362" i="7"/>
  <c r="AF362" i="7"/>
  <c r="AE362" i="7"/>
  <c r="AC362" i="7"/>
  <c r="AB362" i="7"/>
  <c r="Z362" i="7"/>
  <c r="Y362" i="7"/>
  <c r="W362" i="7"/>
  <c r="V362" i="7"/>
  <c r="T362" i="7"/>
  <c r="S362" i="7"/>
  <c r="Q362" i="7"/>
  <c r="P362" i="7"/>
  <c r="N362" i="7"/>
  <c r="M362" i="7"/>
  <c r="K362" i="7"/>
  <c r="J362" i="7"/>
  <c r="H362" i="7"/>
  <c r="G362" i="7"/>
  <c r="AI347" i="7"/>
  <c r="AH347" i="7"/>
  <c r="AF347" i="7"/>
  <c r="AE347" i="7"/>
  <c r="AC347" i="7"/>
  <c r="AB347" i="7"/>
  <c r="Z347" i="7"/>
  <c r="Y347" i="7"/>
  <c r="W347" i="7"/>
  <c r="V347" i="7"/>
  <c r="T347" i="7"/>
  <c r="S347" i="7"/>
  <c r="Q347" i="7"/>
  <c r="P347" i="7"/>
  <c r="N347" i="7"/>
  <c r="M347" i="7"/>
  <c r="K347" i="7"/>
  <c r="J347" i="7"/>
  <c r="H347" i="7"/>
  <c r="G347" i="7"/>
  <c r="AI332" i="7"/>
  <c r="AH332" i="7"/>
  <c r="AF332" i="7"/>
  <c r="AE332" i="7"/>
  <c r="AC332" i="7"/>
  <c r="AB332" i="7"/>
  <c r="Z332" i="7"/>
  <c r="Y332" i="7"/>
  <c r="W332" i="7"/>
  <c r="V332" i="7"/>
  <c r="T332" i="7"/>
  <c r="S332" i="7"/>
  <c r="Q332" i="7"/>
  <c r="P332" i="7"/>
  <c r="N332" i="7"/>
  <c r="M332" i="7"/>
  <c r="K332" i="7"/>
  <c r="J332" i="7"/>
  <c r="H332" i="7"/>
  <c r="G332" i="7"/>
  <c r="AI317" i="7"/>
  <c r="AH317" i="7"/>
  <c r="AF317" i="7"/>
  <c r="AE317" i="7"/>
  <c r="AC317" i="7"/>
  <c r="AB317" i="7"/>
  <c r="Z317" i="7"/>
  <c r="Y317" i="7"/>
  <c r="W317" i="7"/>
  <c r="V317" i="7"/>
  <c r="T317" i="7"/>
  <c r="S317" i="7"/>
  <c r="Q317" i="7"/>
  <c r="P317" i="7"/>
  <c r="N317" i="7"/>
  <c r="M317" i="7"/>
  <c r="K317" i="7"/>
  <c r="J317" i="7"/>
  <c r="H317" i="7"/>
  <c r="G317" i="7"/>
  <c r="AI302" i="7"/>
  <c r="AH302" i="7"/>
  <c r="AF302" i="7"/>
  <c r="AE302" i="7"/>
  <c r="AC302" i="7"/>
  <c r="AB302" i="7"/>
  <c r="Z302" i="7"/>
  <c r="Y302" i="7"/>
  <c r="W302" i="7"/>
  <c r="V302" i="7"/>
  <c r="T302" i="7"/>
  <c r="S302" i="7"/>
  <c r="Q302" i="7"/>
  <c r="P302" i="7"/>
  <c r="N302" i="7"/>
  <c r="M302" i="7"/>
  <c r="K302" i="7"/>
  <c r="J302" i="7"/>
  <c r="H302" i="7"/>
  <c r="G302" i="7"/>
  <c r="AI287" i="7"/>
  <c r="AH287" i="7"/>
  <c r="AF287" i="7"/>
  <c r="AE287" i="7"/>
  <c r="AC287" i="7"/>
  <c r="AB287" i="7"/>
  <c r="Z287" i="7"/>
  <c r="Y287" i="7"/>
  <c r="W287" i="7"/>
  <c r="V287" i="7"/>
  <c r="T287" i="7"/>
  <c r="S287" i="7"/>
  <c r="Q287" i="7"/>
  <c r="P287" i="7"/>
  <c r="N287" i="7"/>
  <c r="M287" i="7"/>
  <c r="K287" i="7"/>
  <c r="J287" i="7"/>
  <c r="H287" i="7"/>
  <c r="G287" i="7"/>
  <c r="AI272" i="7"/>
  <c r="AH272" i="7"/>
  <c r="AF272" i="7"/>
  <c r="AE272" i="7"/>
  <c r="AC272" i="7"/>
  <c r="AB272" i="7"/>
  <c r="Z272" i="7"/>
  <c r="Y272" i="7"/>
  <c r="W272" i="7"/>
  <c r="V272" i="7"/>
  <c r="T272" i="7"/>
  <c r="S272" i="7"/>
  <c r="Q272" i="7"/>
  <c r="P272" i="7"/>
  <c r="N272" i="7"/>
  <c r="M272" i="7"/>
  <c r="K272" i="7"/>
  <c r="J272" i="7"/>
  <c r="H272" i="7"/>
  <c r="G272" i="7"/>
  <c r="AI257" i="7"/>
  <c r="AH257" i="7"/>
  <c r="AF257" i="7"/>
  <c r="AE257" i="7"/>
  <c r="AC257" i="7"/>
  <c r="AB257" i="7"/>
  <c r="Z257" i="7"/>
  <c r="Y257" i="7"/>
  <c r="W257" i="7"/>
  <c r="V257" i="7"/>
  <c r="T257" i="7"/>
  <c r="S257" i="7"/>
  <c r="Q257" i="7"/>
  <c r="P257" i="7"/>
  <c r="N257" i="7"/>
  <c r="M257" i="7"/>
  <c r="K257" i="7"/>
  <c r="J257" i="7"/>
  <c r="H257" i="7"/>
  <c r="G257" i="7"/>
  <c r="AI242" i="7"/>
  <c r="AH242" i="7"/>
  <c r="AF242" i="7"/>
  <c r="AE242" i="7"/>
  <c r="AC242" i="7"/>
  <c r="AB242" i="7"/>
  <c r="Z242" i="7"/>
  <c r="Y242" i="7"/>
  <c r="W242" i="7"/>
  <c r="V242" i="7"/>
  <c r="T242" i="7"/>
  <c r="S242" i="7"/>
  <c r="Q242" i="7"/>
  <c r="P242" i="7"/>
  <c r="N242" i="7"/>
  <c r="M242" i="7"/>
  <c r="K242" i="7"/>
  <c r="J242" i="7"/>
  <c r="H242" i="7"/>
  <c r="G242" i="7"/>
  <c r="AI227" i="7"/>
  <c r="AH227" i="7"/>
  <c r="AF227" i="7"/>
  <c r="AE227" i="7"/>
  <c r="AC227" i="7"/>
  <c r="AB227" i="7"/>
  <c r="Z227" i="7"/>
  <c r="Y227" i="7"/>
  <c r="W227" i="7"/>
  <c r="V227" i="7"/>
  <c r="T227" i="7"/>
  <c r="S227" i="7"/>
  <c r="Q227" i="7"/>
  <c r="P227" i="7"/>
  <c r="N227" i="7"/>
  <c r="M227" i="7"/>
  <c r="K227" i="7"/>
  <c r="J227" i="7"/>
  <c r="H227" i="7"/>
  <c r="G227" i="7"/>
  <c r="AI212" i="7"/>
  <c r="AH212" i="7"/>
  <c r="AF212" i="7"/>
  <c r="AE212" i="7"/>
  <c r="AC212" i="7"/>
  <c r="AB212" i="7"/>
  <c r="Z212" i="7"/>
  <c r="Y212" i="7"/>
  <c r="W212" i="7"/>
  <c r="V212" i="7"/>
  <c r="T212" i="7"/>
  <c r="S212" i="7"/>
  <c r="Q212" i="7"/>
  <c r="P212" i="7"/>
  <c r="N212" i="7"/>
  <c r="M212" i="7"/>
  <c r="K212" i="7"/>
  <c r="J212" i="7"/>
  <c r="H212" i="7"/>
  <c r="G212" i="7"/>
  <c r="AI197" i="7"/>
  <c r="AH197" i="7"/>
  <c r="AF197" i="7"/>
  <c r="AE197" i="7"/>
  <c r="AC197" i="7"/>
  <c r="AB197" i="7"/>
  <c r="Z197" i="7"/>
  <c r="Y197" i="7"/>
  <c r="W197" i="7"/>
  <c r="V197" i="7"/>
  <c r="T197" i="7"/>
  <c r="S197" i="7"/>
  <c r="Q197" i="7"/>
  <c r="P197" i="7"/>
  <c r="N197" i="7"/>
  <c r="M197" i="7"/>
  <c r="K197" i="7"/>
  <c r="J197" i="7"/>
  <c r="H197" i="7"/>
  <c r="G197" i="7"/>
  <c r="AI182" i="7"/>
  <c r="AH182" i="7"/>
  <c r="AF182" i="7"/>
  <c r="AE182" i="7"/>
  <c r="AC182" i="7"/>
  <c r="AB182" i="7"/>
  <c r="Z182" i="7"/>
  <c r="Y182" i="7"/>
  <c r="W182" i="7"/>
  <c r="V182" i="7"/>
  <c r="T182" i="7"/>
  <c r="S182" i="7"/>
  <c r="Q182" i="7"/>
  <c r="P182" i="7"/>
  <c r="N182" i="7"/>
  <c r="M182" i="7"/>
  <c r="K182" i="7"/>
  <c r="J182" i="7"/>
  <c r="H182" i="7"/>
  <c r="G182" i="7"/>
  <c r="AI167" i="7"/>
  <c r="AH167" i="7"/>
  <c r="AF167" i="7"/>
  <c r="AE167" i="7"/>
  <c r="AC167" i="7"/>
  <c r="AB167" i="7"/>
  <c r="Z167" i="7"/>
  <c r="Y167" i="7"/>
  <c r="W167" i="7"/>
  <c r="V167" i="7"/>
  <c r="T167" i="7"/>
  <c r="S167" i="7"/>
  <c r="Q167" i="7"/>
  <c r="P167" i="7"/>
  <c r="N167" i="7"/>
  <c r="M167" i="7"/>
  <c r="K167" i="7"/>
  <c r="J167" i="7"/>
  <c r="H167" i="7"/>
  <c r="G167" i="7"/>
  <c r="AI152" i="7"/>
  <c r="AH152" i="7"/>
  <c r="AF152" i="7"/>
  <c r="AE152" i="7"/>
  <c r="AC152" i="7"/>
  <c r="AB152" i="7"/>
  <c r="Z152" i="7"/>
  <c r="Y152" i="7"/>
  <c r="W152" i="7"/>
  <c r="V152" i="7"/>
  <c r="T152" i="7"/>
  <c r="S152" i="7"/>
  <c r="Q152" i="7"/>
  <c r="P152" i="7"/>
  <c r="N152" i="7"/>
  <c r="M152" i="7"/>
  <c r="K152" i="7"/>
  <c r="J152" i="7"/>
  <c r="H152" i="7"/>
  <c r="G152" i="7"/>
  <c r="AI137" i="7"/>
  <c r="AH137" i="7"/>
  <c r="AF137" i="7"/>
  <c r="AE137" i="7"/>
  <c r="AC137" i="7"/>
  <c r="AB137" i="7"/>
  <c r="Z137" i="7"/>
  <c r="Y137" i="7"/>
  <c r="W137" i="7"/>
  <c r="V137" i="7"/>
  <c r="T137" i="7"/>
  <c r="S137" i="7"/>
  <c r="Q137" i="7"/>
  <c r="P137" i="7"/>
  <c r="N137" i="7"/>
  <c r="M137" i="7"/>
  <c r="K137" i="7"/>
  <c r="J137" i="7"/>
  <c r="H137" i="7"/>
  <c r="G137" i="7"/>
  <c r="AI122" i="7"/>
  <c r="AH122" i="7"/>
  <c r="AF122" i="7"/>
  <c r="AE122" i="7"/>
  <c r="AC122" i="7"/>
  <c r="AB122" i="7"/>
  <c r="Z122" i="7"/>
  <c r="Y122" i="7"/>
  <c r="W122" i="7"/>
  <c r="V122" i="7"/>
  <c r="T122" i="7"/>
  <c r="S122" i="7"/>
  <c r="Q122" i="7"/>
  <c r="P122" i="7"/>
  <c r="N122" i="7"/>
  <c r="M122" i="7"/>
  <c r="K122" i="7"/>
  <c r="J122" i="7"/>
  <c r="H122" i="7"/>
  <c r="G122" i="7"/>
  <c r="AI107" i="7"/>
  <c r="AH107" i="7"/>
  <c r="AF107" i="7"/>
  <c r="AE107" i="7"/>
  <c r="AC107" i="7"/>
  <c r="AB107" i="7"/>
  <c r="Z107" i="7"/>
  <c r="Y107" i="7"/>
  <c r="W107" i="7"/>
  <c r="V107" i="7"/>
  <c r="T107" i="7"/>
  <c r="S107" i="7"/>
  <c r="Q107" i="7"/>
  <c r="P107" i="7"/>
  <c r="N107" i="7"/>
  <c r="M107" i="7"/>
  <c r="K107" i="7"/>
  <c r="J107" i="7"/>
  <c r="H107" i="7"/>
  <c r="G107" i="7"/>
  <c r="AI92" i="7"/>
  <c r="AH92" i="7"/>
  <c r="AF92" i="7"/>
  <c r="AE92" i="7"/>
  <c r="AC92" i="7"/>
  <c r="AB92" i="7"/>
  <c r="Z92" i="7"/>
  <c r="Y92" i="7"/>
  <c r="W92" i="7"/>
  <c r="V92" i="7"/>
  <c r="T92" i="7"/>
  <c r="S92" i="7"/>
  <c r="Q92" i="7"/>
  <c r="P92" i="7"/>
  <c r="N92" i="7"/>
  <c r="M92" i="7"/>
  <c r="K92" i="7"/>
  <c r="J92" i="7"/>
  <c r="H92" i="7"/>
  <c r="G92" i="7"/>
  <c r="AI77" i="7"/>
  <c r="AH77" i="7"/>
  <c r="AF77" i="7"/>
  <c r="AE77" i="7"/>
  <c r="AC77" i="7"/>
  <c r="AB77" i="7"/>
  <c r="Z77" i="7"/>
  <c r="Y77" i="7"/>
  <c r="W77" i="7"/>
  <c r="V77" i="7"/>
  <c r="T77" i="7"/>
  <c r="S77" i="7"/>
  <c r="Q77" i="7"/>
  <c r="P77" i="7"/>
  <c r="N77" i="7"/>
  <c r="M77" i="7"/>
  <c r="K77" i="7"/>
  <c r="J77" i="7"/>
  <c r="H77" i="7"/>
  <c r="G77" i="7"/>
  <c r="AI62" i="7"/>
  <c r="AH62" i="7"/>
  <c r="AF62" i="7"/>
  <c r="AE62" i="7"/>
  <c r="AC62" i="7"/>
  <c r="AB62" i="7"/>
  <c r="Z62" i="7"/>
  <c r="Y62" i="7"/>
  <c r="W62" i="7"/>
  <c r="V62" i="7"/>
  <c r="T62" i="7"/>
  <c r="S62" i="7"/>
  <c r="Q62" i="7"/>
  <c r="P62" i="7"/>
  <c r="N62" i="7"/>
  <c r="M62" i="7"/>
  <c r="K62" i="7"/>
  <c r="J62" i="7"/>
  <c r="H62" i="7"/>
  <c r="G62" i="7"/>
  <c r="AI47" i="7"/>
  <c r="AH47" i="7"/>
  <c r="AF47" i="7"/>
  <c r="AE47" i="7"/>
  <c r="AC47" i="7"/>
  <c r="AB47" i="7"/>
  <c r="Z47" i="7"/>
  <c r="Y47" i="7"/>
  <c r="W47" i="7"/>
  <c r="V47" i="7"/>
  <c r="T47" i="7"/>
  <c r="S47" i="7"/>
  <c r="Q47" i="7"/>
  <c r="P47" i="7"/>
  <c r="N47" i="7"/>
  <c r="M47" i="7"/>
  <c r="K47" i="7"/>
  <c r="J47" i="7"/>
  <c r="H47" i="7"/>
  <c r="G47" i="7"/>
  <c r="AI627" i="7"/>
  <c r="AH627" i="7"/>
  <c r="AF627" i="7"/>
  <c r="AE627" i="7"/>
  <c r="AC627" i="7"/>
  <c r="AB627" i="7"/>
  <c r="Z627" i="7"/>
  <c r="Y627" i="7"/>
  <c r="W627" i="7"/>
  <c r="V627" i="7"/>
  <c r="T627" i="7"/>
  <c r="S627" i="7"/>
  <c r="Q627" i="7"/>
  <c r="P627" i="7"/>
  <c r="N627" i="7"/>
  <c r="M627" i="7"/>
  <c r="K627" i="7"/>
  <c r="J627" i="7"/>
  <c r="H627" i="7"/>
  <c r="G627" i="7"/>
  <c r="AI612" i="7"/>
  <c r="AH612" i="7"/>
  <c r="AF612" i="7"/>
  <c r="AE612" i="7"/>
  <c r="AC612" i="7"/>
  <c r="AB612" i="7"/>
  <c r="Z612" i="7"/>
  <c r="Y612" i="7"/>
  <c r="W612" i="7"/>
  <c r="V612" i="7"/>
  <c r="T612" i="7"/>
  <c r="S612" i="7"/>
  <c r="Q612" i="7"/>
  <c r="P612" i="7"/>
  <c r="N612" i="7"/>
  <c r="M612" i="7"/>
  <c r="K612" i="7"/>
  <c r="J612" i="7"/>
  <c r="H612" i="7"/>
  <c r="G612" i="7"/>
  <c r="AI597" i="7"/>
  <c r="AH597" i="7"/>
  <c r="AF597" i="7"/>
  <c r="AE597" i="7"/>
  <c r="AC597" i="7"/>
  <c r="AB597" i="7"/>
  <c r="Z597" i="7"/>
  <c r="Y597" i="7"/>
  <c r="W597" i="7"/>
  <c r="V597" i="7"/>
  <c r="T597" i="7"/>
  <c r="S597" i="7"/>
  <c r="Q597" i="7"/>
  <c r="P597" i="7"/>
  <c r="N597" i="7"/>
  <c r="M597" i="7"/>
  <c r="K597" i="7"/>
  <c r="J597" i="7"/>
  <c r="H597" i="7"/>
  <c r="G597" i="7"/>
  <c r="AI582" i="7"/>
  <c r="AH582" i="7"/>
  <c r="AF582" i="7"/>
  <c r="AE582" i="7"/>
  <c r="AC582" i="7"/>
  <c r="AB582" i="7"/>
  <c r="Z582" i="7"/>
  <c r="Y582" i="7"/>
  <c r="W582" i="7"/>
  <c r="V582" i="7"/>
  <c r="T582" i="7"/>
  <c r="S582" i="7"/>
  <c r="Q582" i="7"/>
  <c r="P582" i="7"/>
  <c r="N582" i="7"/>
  <c r="M582" i="7"/>
  <c r="K582" i="7"/>
  <c r="J582" i="7"/>
  <c r="H582" i="7"/>
  <c r="G582" i="7"/>
  <c r="AI567" i="7"/>
  <c r="AH567" i="7"/>
  <c r="AF567" i="7"/>
  <c r="AE567" i="7"/>
  <c r="AC567" i="7"/>
  <c r="AB567" i="7"/>
  <c r="Z567" i="7"/>
  <c r="Y567" i="7"/>
  <c r="W567" i="7"/>
  <c r="V567" i="7"/>
  <c r="T567" i="7"/>
  <c r="S567" i="7"/>
  <c r="Q567" i="7"/>
  <c r="P567" i="7"/>
  <c r="N567" i="7"/>
  <c r="M567" i="7"/>
  <c r="K567" i="7"/>
  <c r="J567" i="7"/>
  <c r="H567" i="7"/>
  <c r="G567" i="7"/>
  <c r="AI552" i="7"/>
  <c r="AH552" i="7"/>
  <c r="AF552" i="7"/>
  <c r="AE552" i="7"/>
  <c r="AC552" i="7"/>
  <c r="AB552" i="7"/>
  <c r="Z552" i="7"/>
  <c r="Y552" i="7"/>
  <c r="W552" i="7"/>
  <c r="V552" i="7"/>
  <c r="T552" i="7"/>
  <c r="S552" i="7"/>
  <c r="Q552" i="7"/>
  <c r="P552" i="7"/>
  <c r="N552" i="7"/>
  <c r="M552" i="7"/>
  <c r="K552" i="7"/>
  <c r="J552" i="7"/>
  <c r="H552" i="7"/>
  <c r="G552" i="7"/>
  <c r="AI537" i="7"/>
  <c r="AH537" i="7"/>
  <c r="AF537" i="7"/>
  <c r="AE537" i="7"/>
  <c r="AC537" i="7"/>
  <c r="AB537" i="7"/>
  <c r="Z537" i="7"/>
  <c r="Y537" i="7"/>
  <c r="W537" i="7"/>
  <c r="V537" i="7"/>
  <c r="T537" i="7"/>
  <c r="S537" i="7"/>
  <c r="Q537" i="7"/>
  <c r="P537" i="7"/>
  <c r="N537" i="7"/>
  <c r="M537" i="7"/>
  <c r="K537" i="7"/>
  <c r="J537" i="7"/>
  <c r="H537" i="7"/>
  <c r="G537" i="7"/>
  <c r="AI522" i="7"/>
  <c r="AH522" i="7"/>
  <c r="AF522" i="7"/>
  <c r="AE522" i="7"/>
  <c r="AC522" i="7"/>
  <c r="AB522" i="7"/>
  <c r="Z522" i="7"/>
  <c r="Y522" i="7"/>
  <c r="W522" i="7"/>
  <c r="V522" i="7"/>
  <c r="T522" i="7"/>
  <c r="S522" i="7"/>
  <c r="Q522" i="7"/>
  <c r="P522" i="7"/>
  <c r="N522" i="7"/>
  <c r="M522" i="7"/>
  <c r="K522" i="7"/>
  <c r="J522" i="7"/>
  <c r="H522" i="7"/>
  <c r="G522" i="7"/>
  <c r="AI507" i="7"/>
  <c r="AH507" i="7"/>
  <c r="AF507" i="7"/>
  <c r="AE507" i="7"/>
  <c r="AC507" i="7"/>
  <c r="AB507" i="7"/>
  <c r="Z507" i="7"/>
  <c r="Y507" i="7"/>
  <c r="W507" i="7"/>
  <c r="V507" i="7"/>
  <c r="T507" i="7"/>
  <c r="S507" i="7"/>
  <c r="Q507" i="7"/>
  <c r="P507" i="7"/>
  <c r="N507" i="7"/>
  <c r="M507" i="7"/>
  <c r="K507" i="7"/>
  <c r="J507" i="7"/>
  <c r="H507" i="7"/>
  <c r="G507" i="7"/>
  <c r="AI492" i="7"/>
  <c r="AH492" i="7"/>
  <c r="AF492" i="7"/>
  <c r="AE492" i="7"/>
  <c r="AC492" i="7"/>
  <c r="AB492" i="7"/>
  <c r="Z492" i="7"/>
  <c r="Y492" i="7"/>
  <c r="W492" i="7"/>
  <c r="V492" i="7"/>
  <c r="T492" i="7"/>
  <c r="S492" i="7"/>
  <c r="Q492" i="7"/>
  <c r="P492" i="7"/>
  <c r="N492" i="7"/>
  <c r="M492" i="7"/>
  <c r="K492" i="7"/>
  <c r="J492" i="7"/>
  <c r="H492" i="7"/>
  <c r="G492" i="7"/>
  <c r="AI477" i="7"/>
  <c r="AH477" i="7"/>
  <c r="AF477" i="7"/>
  <c r="AE477" i="7"/>
  <c r="AC477" i="7"/>
  <c r="AB477" i="7"/>
  <c r="Z477" i="7"/>
  <c r="Y477" i="7"/>
  <c r="W477" i="7"/>
  <c r="V477" i="7"/>
  <c r="T477" i="7"/>
  <c r="S477" i="7"/>
  <c r="Q477" i="7"/>
  <c r="P477" i="7"/>
  <c r="N477" i="7"/>
  <c r="M477" i="7"/>
  <c r="K477" i="7"/>
  <c r="J477" i="7"/>
  <c r="H477" i="7"/>
  <c r="G477" i="7"/>
  <c r="AI462" i="7"/>
  <c r="AH462" i="7"/>
  <c r="AF462" i="7"/>
  <c r="AE462" i="7"/>
  <c r="AC462" i="7"/>
  <c r="AB462" i="7"/>
  <c r="Z462" i="7"/>
  <c r="Y462" i="7"/>
  <c r="W462" i="7"/>
  <c r="V462" i="7"/>
  <c r="T462" i="7"/>
  <c r="S462" i="7"/>
  <c r="Q462" i="7"/>
  <c r="P462" i="7"/>
  <c r="N462" i="7"/>
  <c r="M462" i="7"/>
  <c r="K462" i="7"/>
  <c r="J462" i="7"/>
  <c r="H462" i="7"/>
  <c r="G462" i="7"/>
  <c r="AI447" i="7"/>
  <c r="AH447" i="7"/>
  <c r="AF447" i="7"/>
  <c r="AE447" i="7"/>
  <c r="AC447" i="7"/>
  <c r="AB447" i="7"/>
  <c r="Z447" i="7"/>
  <c r="Y447" i="7"/>
  <c r="W447" i="7"/>
  <c r="V447" i="7"/>
  <c r="T447" i="7"/>
  <c r="S447" i="7"/>
  <c r="Q447" i="7"/>
  <c r="P447" i="7"/>
  <c r="N447" i="7"/>
  <c r="M447" i="7"/>
  <c r="K447" i="7"/>
  <c r="J447" i="7"/>
  <c r="H447" i="7"/>
  <c r="G447" i="7"/>
  <c r="AI432" i="7"/>
  <c r="AH432" i="7"/>
  <c r="AF432" i="7"/>
  <c r="AE432" i="7"/>
  <c r="AC432" i="7"/>
  <c r="AB432" i="7"/>
  <c r="Z432" i="7"/>
  <c r="Y432" i="7"/>
  <c r="W432" i="7"/>
  <c r="V432" i="7"/>
  <c r="T432" i="7"/>
  <c r="S432" i="7"/>
  <c r="Q432" i="7"/>
  <c r="P432" i="7"/>
  <c r="N432" i="7"/>
  <c r="M432" i="7"/>
  <c r="K432" i="7"/>
  <c r="J432" i="7"/>
  <c r="H432" i="7"/>
  <c r="G432" i="7"/>
  <c r="AI417" i="7"/>
  <c r="AH417" i="7"/>
  <c r="AF417" i="7"/>
  <c r="AE417" i="7"/>
  <c r="AC417" i="7"/>
  <c r="AB417" i="7"/>
  <c r="Z417" i="7"/>
  <c r="Y417" i="7"/>
  <c r="W417" i="7"/>
  <c r="V417" i="7"/>
  <c r="T417" i="7"/>
  <c r="S417" i="7"/>
  <c r="Q417" i="7"/>
  <c r="P417" i="7"/>
  <c r="N417" i="7"/>
  <c r="M417" i="7"/>
  <c r="K417" i="7"/>
  <c r="J417" i="7"/>
  <c r="H417" i="7"/>
  <c r="G417" i="7"/>
  <c r="AI402" i="7"/>
  <c r="AH402" i="7"/>
  <c r="AF402" i="7"/>
  <c r="AE402" i="7"/>
  <c r="AC402" i="7"/>
  <c r="AB402" i="7"/>
  <c r="Z402" i="7"/>
  <c r="Y402" i="7"/>
  <c r="W402" i="7"/>
  <c r="V402" i="7"/>
  <c r="T402" i="7"/>
  <c r="S402" i="7"/>
  <c r="Q402" i="7"/>
  <c r="P402" i="7"/>
  <c r="N402" i="7"/>
  <c r="M402" i="7"/>
  <c r="K402" i="7"/>
  <c r="J402" i="7"/>
  <c r="H402" i="7"/>
  <c r="G402" i="7"/>
  <c r="AI387" i="7"/>
  <c r="AH387" i="7"/>
  <c r="AF387" i="7"/>
  <c r="AE387" i="7"/>
  <c r="AC387" i="7"/>
  <c r="AB387" i="7"/>
  <c r="Z387" i="7"/>
  <c r="Y387" i="7"/>
  <c r="W387" i="7"/>
  <c r="V387" i="7"/>
  <c r="T387" i="7"/>
  <c r="S387" i="7"/>
  <c r="Q387" i="7"/>
  <c r="P387" i="7"/>
  <c r="N387" i="7"/>
  <c r="M387" i="7"/>
  <c r="K387" i="7"/>
  <c r="J387" i="7"/>
  <c r="H387" i="7"/>
  <c r="G387" i="7"/>
  <c r="AI372" i="7"/>
  <c r="AH372" i="7"/>
  <c r="AF372" i="7"/>
  <c r="AE372" i="7"/>
  <c r="AC372" i="7"/>
  <c r="AB372" i="7"/>
  <c r="Z372" i="7"/>
  <c r="Y372" i="7"/>
  <c r="W372" i="7"/>
  <c r="V372" i="7"/>
  <c r="T372" i="7"/>
  <c r="S372" i="7"/>
  <c r="Q372" i="7"/>
  <c r="P372" i="7"/>
  <c r="N372" i="7"/>
  <c r="M372" i="7"/>
  <c r="K372" i="7"/>
  <c r="J372" i="7"/>
  <c r="H372" i="7"/>
  <c r="G372" i="7"/>
  <c r="AI357" i="7"/>
  <c r="AH357" i="7"/>
  <c r="AF357" i="7"/>
  <c r="AE357" i="7"/>
  <c r="AC357" i="7"/>
  <c r="AB357" i="7"/>
  <c r="Z357" i="7"/>
  <c r="Y357" i="7"/>
  <c r="W357" i="7"/>
  <c r="V357" i="7"/>
  <c r="T357" i="7"/>
  <c r="S357" i="7"/>
  <c r="Q357" i="7"/>
  <c r="P357" i="7"/>
  <c r="N357" i="7"/>
  <c r="M357" i="7"/>
  <c r="K357" i="7"/>
  <c r="J357" i="7"/>
  <c r="H357" i="7"/>
  <c r="G357" i="7"/>
  <c r="AI342" i="7"/>
  <c r="AH342" i="7"/>
  <c r="AF342" i="7"/>
  <c r="AE342" i="7"/>
  <c r="AC342" i="7"/>
  <c r="AB342" i="7"/>
  <c r="Z342" i="7"/>
  <c r="Y342" i="7"/>
  <c r="W342" i="7"/>
  <c r="V342" i="7"/>
  <c r="T342" i="7"/>
  <c r="S342" i="7"/>
  <c r="Q342" i="7"/>
  <c r="P342" i="7"/>
  <c r="N342" i="7"/>
  <c r="M342" i="7"/>
  <c r="K342" i="7"/>
  <c r="J342" i="7"/>
  <c r="H342" i="7"/>
  <c r="G342" i="7"/>
  <c r="AI327" i="7"/>
  <c r="AH327" i="7"/>
  <c r="AF327" i="7"/>
  <c r="AE327" i="7"/>
  <c r="AC327" i="7"/>
  <c r="AB327" i="7"/>
  <c r="Z327" i="7"/>
  <c r="Y327" i="7"/>
  <c r="W327" i="7"/>
  <c r="V327" i="7"/>
  <c r="T327" i="7"/>
  <c r="S327" i="7"/>
  <c r="Q327" i="7"/>
  <c r="P327" i="7"/>
  <c r="N327" i="7"/>
  <c r="M327" i="7"/>
  <c r="K327" i="7"/>
  <c r="J327" i="7"/>
  <c r="H327" i="7"/>
  <c r="G327" i="7"/>
  <c r="AI312" i="7"/>
  <c r="AH312" i="7"/>
  <c r="AF312" i="7"/>
  <c r="AE312" i="7"/>
  <c r="AC312" i="7"/>
  <c r="AB312" i="7"/>
  <c r="Z312" i="7"/>
  <c r="Y312" i="7"/>
  <c r="W312" i="7"/>
  <c r="V312" i="7"/>
  <c r="T312" i="7"/>
  <c r="S312" i="7"/>
  <c r="Q312" i="7"/>
  <c r="P312" i="7"/>
  <c r="N312" i="7"/>
  <c r="M312" i="7"/>
  <c r="K312" i="7"/>
  <c r="J312" i="7"/>
  <c r="H312" i="7"/>
  <c r="G312" i="7"/>
  <c r="AI297" i="7"/>
  <c r="AH297" i="7"/>
  <c r="AF297" i="7"/>
  <c r="AE297" i="7"/>
  <c r="AC297" i="7"/>
  <c r="AB297" i="7"/>
  <c r="Z297" i="7"/>
  <c r="Y297" i="7"/>
  <c r="W297" i="7"/>
  <c r="V297" i="7"/>
  <c r="T297" i="7"/>
  <c r="S297" i="7"/>
  <c r="Q297" i="7"/>
  <c r="P297" i="7"/>
  <c r="N297" i="7"/>
  <c r="M297" i="7"/>
  <c r="K297" i="7"/>
  <c r="J297" i="7"/>
  <c r="H297" i="7"/>
  <c r="G297" i="7"/>
  <c r="AI282" i="7"/>
  <c r="AH282" i="7"/>
  <c r="AF282" i="7"/>
  <c r="AE282" i="7"/>
  <c r="AC282" i="7"/>
  <c r="AB282" i="7"/>
  <c r="Z282" i="7"/>
  <c r="Y282" i="7"/>
  <c r="W282" i="7"/>
  <c r="V282" i="7"/>
  <c r="T282" i="7"/>
  <c r="S282" i="7"/>
  <c r="Q282" i="7"/>
  <c r="P282" i="7"/>
  <c r="N282" i="7"/>
  <c r="M282" i="7"/>
  <c r="K282" i="7"/>
  <c r="J282" i="7"/>
  <c r="H282" i="7"/>
  <c r="G282" i="7"/>
  <c r="AI267" i="7"/>
  <c r="AH267" i="7"/>
  <c r="AF267" i="7"/>
  <c r="AE267" i="7"/>
  <c r="AC267" i="7"/>
  <c r="AB267" i="7"/>
  <c r="Z267" i="7"/>
  <c r="Y267" i="7"/>
  <c r="W267" i="7"/>
  <c r="V267" i="7"/>
  <c r="T267" i="7"/>
  <c r="S267" i="7"/>
  <c r="Q267" i="7"/>
  <c r="P267" i="7"/>
  <c r="N267" i="7"/>
  <c r="M267" i="7"/>
  <c r="K267" i="7"/>
  <c r="J267" i="7"/>
  <c r="H267" i="7"/>
  <c r="G267" i="7"/>
  <c r="AI252" i="7"/>
  <c r="AH252" i="7"/>
  <c r="AF252" i="7"/>
  <c r="AE252" i="7"/>
  <c r="AC252" i="7"/>
  <c r="AB252" i="7"/>
  <c r="Z252" i="7"/>
  <c r="Y252" i="7"/>
  <c r="W252" i="7"/>
  <c r="V252" i="7"/>
  <c r="T252" i="7"/>
  <c r="S252" i="7"/>
  <c r="Q252" i="7"/>
  <c r="P252" i="7"/>
  <c r="N252" i="7"/>
  <c r="M252" i="7"/>
  <c r="K252" i="7"/>
  <c r="J252" i="7"/>
  <c r="H252" i="7"/>
  <c r="G252" i="7"/>
  <c r="AI237" i="7"/>
  <c r="AH237" i="7"/>
  <c r="AF237" i="7"/>
  <c r="AE237" i="7"/>
  <c r="AC237" i="7"/>
  <c r="AB237" i="7"/>
  <c r="Z237" i="7"/>
  <c r="Y237" i="7"/>
  <c r="W237" i="7"/>
  <c r="V237" i="7"/>
  <c r="T237" i="7"/>
  <c r="S237" i="7"/>
  <c r="Q237" i="7"/>
  <c r="P237" i="7"/>
  <c r="N237" i="7"/>
  <c r="M237" i="7"/>
  <c r="K237" i="7"/>
  <c r="J237" i="7"/>
  <c r="H237" i="7"/>
  <c r="G237" i="7"/>
  <c r="AI222" i="7"/>
  <c r="AH222" i="7"/>
  <c r="AF222" i="7"/>
  <c r="AE222" i="7"/>
  <c r="AC222" i="7"/>
  <c r="AB222" i="7"/>
  <c r="Z222" i="7"/>
  <c r="Y222" i="7"/>
  <c r="W222" i="7"/>
  <c r="V222" i="7"/>
  <c r="T222" i="7"/>
  <c r="S222" i="7"/>
  <c r="Q222" i="7"/>
  <c r="P222" i="7"/>
  <c r="N222" i="7"/>
  <c r="M222" i="7"/>
  <c r="K222" i="7"/>
  <c r="J222" i="7"/>
  <c r="H222" i="7"/>
  <c r="G222" i="7"/>
  <c r="AI207" i="7"/>
  <c r="AH207" i="7"/>
  <c r="AF207" i="7"/>
  <c r="AE207" i="7"/>
  <c r="AC207" i="7"/>
  <c r="AB207" i="7"/>
  <c r="Z207" i="7"/>
  <c r="Y207" i="7"/>
  <c r="W207" i="7"/>
  <c r="V207" i="7"/>
  <c r="T207" i="7"/>
  <c r="S207" i="7"/>
  <c r="Q207" i="7"/>
  <c r="P207" i="7"/>
  <c r="N207" i="7"/>
  <c r="M207" i="7"/>
  <c r="K207" i="7"/>
  <c r="J207" i="7"/>
  <c r="H207" i="7"/>
  <c r="G207" i="7"/>
  <c r="AI192" i="7"/>
  <c r="AH192" i="7"/>
  <c r="AF192" i="7"/>
  <c r="AE192" i="7"/>
  <c r="AC192" i="7"/>
  <c r="AB192" i="7"/>
  <c r="Z192" i="7"/>
  <c r="Y192" i="7"/>
  <c r="W192" i="7"/>
  <c r="V192" i="7"/>
  <c r="T192" i="7"/>
  <c r="S192" i="7"/>
  <c r="Q192" i="7"/>
  <c r="P192" i="7"/>
  <c r="N192" i="7"/>
  <c r="M192" i="7"/>
  <c r="K192" i="7"/>
  <c r="J192" i="7"/>
  <c r="H192" i="7"/>
  <c r="G192" i="7"/>
  <c r="AI177" i="7"/>
  <c r="AH177" i="7"/>
  <c r="AF177" i="7"/>
  <c r="AE177" i="7"/>
  <c r="AC177" i="7"/>
  <c r="AB177" i="7"/>
  <c r="Z177" i="7"/>
  <c r="Y177" i="7"/>
  <c r="W177" i="7"/>
  <c r="V177" i="7"/>
  <c r="T177" i="7"/>
  <c r="S177" i="7"/>
  <c r="Q177" i="7"/>
  <c r="P177" i="7"/>
  <c r="N177" i="7"/>
  <c r="M177" i="7"/>
  <c r="K177" i="7"/>
  <c r="J177" i="7"/>
  <c r="H177" i="7"/>
  <c r="G177" i="7"/>
  <c r="AI162" i="7"/>
  <c r="AH162" i="7"/>
  <c r="AF162" i="7"/>
  <c r="AE162" i="7"/>
  <c r="AC162" i="7"/>
  <c r="AB162" i="7"/>
  <c r="Z162" i="7"/>
  <c r="Y162" i="7"/>
  <c r="W162" i="7"/>
  <c r="V162" i="7"/>
  <c r="T162" i="7"/>
  <c r="S162" i="7"/>
  <c r="Q162" i="7"/>
  <c r="P162" i="7"/>
  <c r="N162" i="7"/>
  <c r="M162" i="7"/>
  <c r="K162" i="7"/>
  <c r="J162" i="7"/>
  <c r="H162" i="7"/>
  <c r="G162" i="7"/>
  <c r="AI147" i="7"/>
  <c r="AH147" i="7"/>
  <c r="AF147" i="7"/>
  <c r="AE147" i="7"/>
  <c r="AC147" i="7"/>
  <c r="AB147" i="7"/>
  <c r="Z147" i="7"/>
  <c r="Y147" i="7"/>
  <c r="W147" i="7"/>
  <c r="V147" i="7"/>
  <c r="T147" i="7"/>
  <c r="S147" i="7"/>
  <c r="Q147" i="7"/>
  <c r="P147" i="7"/>
  <c r="N147" i="7"/>
  <c r="M147" i="7"/>
  <c r="K147" i="7"/>
  <c r="J147" i="7"/>
  <c r="H147" i="7"/>
  <c r="G147" i="7"/>
  <c r="AI132" i="7"/>
  <c r="AH132" i="7"/>
  <c r="AF132" i="7"/>
  <c r="AE132" i="7"/>
  <c r="AC132" i="7"/>
  <c r="AB132" i="7"/>
  <c r="Z132" i="7"/>
  <c r="Y132" i="7"/>
  <c r="W132" i="7"/>
  <c r="V132" i="7"/>
  <c r="T132" i="7"/>
  <c r="S132" i="7"/>
  <c r="Q132" i="7"/>
  <c r="P132" i="7"/>
  <c r="N132" i="7"/>
  <c r="M132" i="7"/>
  <c r="K132" i="7"/>
  <c r="J132" i="7"/>
  <c r="H132" i="7"/>
  <c r="G132" i="7"/>
  <c r="AI117" i="7"/>
  <c r="AH117" i="7"/>
  <c r="AF117" i="7"/>
  <c r="AE117" i="7"/>
  <c r="AC117" i="7"/>
  <c r="AB117" i="7"/>
  <c r="Z117" i="7"/>
  <c r="Y117" i="7"/>
  <c r="W117" i="7"/>
  <c r="V117" i="7"/>
  <c r="T117" i="7"/>
  <c r="S117" i="7"/>
  <c r="Q117" i="7"/>
  <c r="P117" i="7"/>
  <c r="N117" i="7"/>
  <c r="M117" i="7"/>
  <c r="K117" i="7"/>
  <c r="J117" i="7"/>
  <c r="H117" i="7"/>
  <c r="G117" i="7"/>
  <c r="AI102" i="7"/>
  <c r="AH102" i="7"/>
  <c r="AF102" i="7"/>
  <c r="AE102" i="7"/>
  <c r="AC102" i="7"/>
  <c r="AB102" i="7"/>
  <c r="Z102" i="7"/>
  <c r="Y102" i="7"/>
  <c r="W102" i="7"/>
  <c r="V102" i="7"/>
  <c r="T102" i="7"/>
  <c r="S102" i="7"/>
  <c r="Q102" i="7"/>
  <c r="P102" i="7"/>
  <c r="N102" i="7"/>
  <c r="M102" i="7"/>
  <c r="K102" i="7"/>
  <c r="J102" i="7"/>
  <c r="H102" i="7"/>
  <c r="G102" i="7"/>
  <c r="AI87" i="7"/>
  <c r="AH87" i="7"/>
  <c r="AF87" i="7"/>
  <c r="AE87" i="7"/>
  <c r="AC87" i="7"/>
  <c r="AB87" i="7"/>
  <c r="Z87" i="7"/>
  <c r="Y87" i="7"/>
  <c r="W87" i="7"/>
  <c r="V87" i="7"/>
  <c r="T87" i="7"/>
  <c r="S87" i="7"/>
  <c r="Q87" i="7"/>
  <c r="P87" i="7"/>
  <c r="N87" i="7"/>
  <c r="M87" i="7"/>
  <c r="K87" i="7"/>
  <c r="J87" i="7"/>
  <c r="H87" i="7"/>
  <c r="G87" i="7"/>
  <c r="AI72" i="7"/>
  <c r="AH72" i="7"/>
  <c r="AF72" i="7"/>
  <c r="AE72" i="7"/>
  <c r="AC72" i="7"/>
  <c r="AB72" i="7"/>
  <c r="Z72" i="7"/>
  <c r="Y72" i="7"/>
  <c r="W72" i="7"/>
  <c r="V72" i="7"/>
  <c r="T72" i="7"/>
  <c r="S72" i="7"/>
  <c r="Q72" i="7"/>
  <c r="P72" i="7"/>
  <c r="N72" i="7"/>
  <c r="M72" i="7"/>
  <c r="K72" i="7"/>
  <c r="J72" i="7"/>
  <c r="H72" i="7"/>
  <c r="G72" i="7"/>
  <c r="AI57" i="7"/>
  <c r="AH57" i="7"/>
  <c r="AF57" i="7"/>
  <c r="AE57" i="7"/>
  <c r="AC57" i="7"/>
  <c r="AB57" i="7"/>
  <c r="Z57" i="7"/>
  <c r="Y57" i="7"/>
  <c r="W57" i="7"/>
  <c r="V57" i="7"/>
  <c r="T57" i="7"/>
  <c r="S57" i="7"/>
  <c r="Q57" i="7"/>
  <c r="P57" i="7"/>
  <c r="N57" i="7"/>
  <c r="M57" i="7"/>
  <c r="K57" i="7"/>
  <c r="J57" i="7"/>
  <c r="H57" i="7"/>
  <c r="G57" i="7"/>
  <c r="AI42" i="7"/>
  <c r="AH42" i="7"/>
  <c r="AF42" i="7"/>
  <c r="AE42" i="7"/>
  <c r="AC42" i="7"/>
  <c r="AB42" i="7"/>
  <c r="Z42" i="7"/>
  <c r="Y42" i="7"/>
  <c r="W42" i="7"/>
  <c r="V42" i="7"/>
  <c r="T42" i="7"/>
  <c r="S42" i="7"/>
  <c r="Q42" i="7"/>
  <c r="P42" i="7"/>
  <c r="N42" i="7"/>
  <c r="M42" i="7"/>
  <c r="K42" i="7"/>
  <c r="J42" i="7"/>
  <c r="H42" i="7"/>
  <c r="G42" i="7"/>
  <c r="AI32" i="7"/>
  <c r="AH32" i="7"/>
  <c r="AF32" i="7"/>
  <c r="AE32" i="7"/>
  <c r="AC32" i="7"/>
  <c r="AB32" i="7"/>
  <c r="Z32" i="7"/>
  <c r="Y32" i="7"/>
  <c r="W32" i="7"/>
  <c r="V32" i="7"/>
  <c r="T32" i="7"/>
  <c r="S32" i="7"/>
  <c r="Q32" i="7"/>
  <c r="P32" i="7"/>
  <c r="N32" i="7"/>
  <c r="M32" i="7"/>
  <c r="K32" i="7"/>
  <c r="J32" i="7"/>
  <c r="H32" i="7"/>
  <c r="G32" i="7"/>
  <c r="AI27" i="7"/>
  <c r="AH27" i="7"/>
  <c r="AF27" i="7"/>
  <c r="AE27" i="7"/>
  <c r="AC27" i="7"/>
  <c r="AB27" i="7"/>
  <c r="Z27" i="7"/>
  <c r="Y27" i="7"/>
  <c r="W27" i="7"/>
  <c r="V27" i="7"/>
  <c r="T27" i="7"/>
  <c r="S27" i="7"/>
  <c r="Q27" i="7"/>
  <c r="P27" i="7"/>
  <c r="N27" i="7"/>
  <c r="M27" i="7"/>
  <c r="K27" i="7"/>
  <c r="J27" i="7"/>
  <c r="H27" i="7"/>
  <c r="G27" i="7"/>
  <c r="AI37" i="7"/>
  <c r="AH37" i="7"/>
  <c r="AF37" i="7"/>
  <c r="AE37" i="7"/>
  <c r="AC37" i="7"/>
  <c r="AB37" i="7"/>
  <c r="Z37" i="7"/>
  <c r="Y37" i="7"/>
  <c r="W37" i="7"/>
  <c r="V37" i="7"/>
  <c r="T37" i="7"/>
  <c r="S37" i="7"/>
  <c r="Q37" i="7"/>
  <c r="P37" i="7"/>
  <c r="N37" i="7"/>
  <c r="M37" i="7"/>
  <c r="K37" i="7"/>
  <c r="J37" i="7"/>
  <c r="H37" i="7"/>
  <c r="G37" i="7"/>
  <c r="AI22" i="7"/>
  <c r="AH22" i="7"/>
  <c r="AF22" i="7"/>
  <c r="AE22" i="7"/>
  <c r="AC22" i="7"/>
  <c r="AB22" i="7"/>
  <c r="Z22" i="7"/>
  <c r="Y22" i="7"/>
  <c r="W22" i="7"/>
  <c r="V22" i="7"/>
  <c r="T22" i="7"/>
  <c r="S22" i="7"/>
  <c r="Q22" i="7"/>
  <c r="P22" i="7"/>
  <c r="N22" i="7"/>
  <c r="M22" i="7"/>
  <c r="K22" i="7"/>
  <c r="J22" i="7"/>
  <c r="H22" i="7"/>
  <c r="G22" i="7"/>
  <c r="AI19" i="7"/>
  <c r="AH19" i="7"/>
  <c r="AF19" i="7"/>
  <c r="AE19" i="7"/>
  <c r="AC19" i="7"/>
  <c r="AB19" i="7"/>
  <c r="Z19" i="7"/>
  <c r="Y19" i="7"/>
  <c r="W19" i="7"/>
  <c r="V19" i="7"/>
  <c r="T19" i="7"/>
  <c r="S19" i="7"/>
  <c r="Q19" i="7"/>
  <c r="P19" i="7"/>
  <c r="N19" i="7"/>
  <c r="M19" i="7"/>
  <c r="K19" i="7"/>
  <c r="J19" i="7"/>
  <c r="H19" i="7"/>
  <c r="G19" i="7"/>
  <c r="G16" i="7"/>
  <c r="G5" i="7"/>
  <c r="AI16" i="7"/>
  <c r="AH16" i="7"/>
  <c r="AF16" i="7"/>
  <c r="AE16" i="7"/>
  <c r="AC16" i="7"/>
  <c r="AB16" i="7"/>
  <c r="Z16" i="7"/>
  <c r="Y16" i="7"/>
  <c r="W16" i="7"/>
  <c r="V16" i="7"/>
  <c r="T16" i="7"/>
  <c r="S16" i="7"/>
  <c r="Q16" i="7"/>
  <c r="P16" i="7"/>
  <c r="N16" i="7"/>
  <c r="M16" i="7"/>
  <c r="K16" i="7"/>
  <c r="J16" i="7"/>
  <c r="H16" i="7"/>
  <c r="AI11" i="7"/>
  <c r="AH11" i="7"/>
  <c r="AF11" i="7"/>
  <c r="AE11" i="7"/>
  <c r="AC11" i="7"/>
  <c r="AB11" i="7"/>
  <c r="Z11" i="7"/>
  <c r="Y11" i="7"/>
  <c r="W11" i="7"/>
  <c r="V11" i="7"/>
  <c r="T11" i="7"/>
  <c r="S11" i="7"/>
  <c r="Q11" i="7"/>
  <c r="P11" i="7"/>
  <c r="N11" i="7"/>
  <c r="M11" i="7"/>
  <c r="K11" i="7"/>
  <c r="J11" i="7"/>
  <c r="H11" i="7"/>
  <c r="G11" i="7"/>
  <c r="AI8" i="7"/>
  <c r="AH8" i="7"/>
  <c r="AF8" i="7"/>
  <c r="AE8" i="7"/>
  <c r="AC8" i="7"/>
  <c r="AB8" i="7"/>
  <c r="Z8" i="7"/>
  <c r="Y8" i="7"/>
  <c r="W8" i="7"/>
  <c r="V8" i="7"/>
  <c r="T8" i="7"/>
  <c r="S8" i="7"/>
  <c r="Q8" i="7"/>
  <c r="P8" i="7"/>
  <c r="N8" i="7"/>
  <c r="M8" i="7"/>
  <c r="K8" i="7"/>
  <c r="J8" i="7"/>
  <c r="H8" i="7"/>
  <c r="G8" i="7"/>
  <c r="AI5" i="7"/>
  <c r="AF5" i="7"/>
  <c r="AC5" i="7"/>
  <c r="Z5" i="7"/>
  <c r="W5" i="7"/>
  <c r="T5" i="7"/>
  <c r="Q5" i="7"/>
  <c r="N5" i="7"/>
  <c r="K5" i="7"/>
  <c r="H5" i="7"/>
  <c r="AH5" i="7"/>
  <c r="AE5" i="7"/>
  <c r="AB5" i="7"/>
  <c r="Y5" i="7"/>
  <c r="V5" i="7"/>
  <c r="S5" i="7"/>
  <c r="P5" i="7"/>
  <c r="M5" i="7"/>
  <c r="J5" i="7"/>
  <c r="Y115" i="19" l="1"/>
  <c r="Y121" i="19" s="1"/>
  <c r="Y127" i="19" s="1"/>
  <c r="AB109" i="19"/>
  <c r="AB115" i="19" s="1"/>
  <c r="AB121" i="19" s="1"/>
  <c r="AB127" i="19" s="1"/>
  <c r="Z118" i="19"/>
  <c r="Z124" i="19" s="1"/>
  <c r="Z130" i="19" s="1"/>
  <c r="AC112" i="19"/>
  <c r="AC118" i="19" s="1"/>
  <c r="AC124" i="19" s="1"/>
  <c r="AC130" i="19" s="1"/>
  <c r="M222" i="19"/>
  <c r="M228" i="19" s="1"/>
  <c r="M234" i="19" s="1"/>
  <c r="P216" i="19"/>
  <c r="K265" i="19"/>
  <c r="H271" i="19"/>
  <c r="H277" i="19" s="1"/>
  <c r="H283" i="19" s="1"/>
  <c r="P196" i="19"/>
  <c r="P202" i="19" s="1"/>
  <c r="P208" i="19" s="1"/>
  <c r="S190" i="19"/>
  <c r="Y138" i="19"/>
  <c r="V144" i="19"/>
  <c r="V150" i="19" s="1"/>
  <c r="V156" i="19" s="1"/>
  <c r="N219" i="19"/>
  <c r="N225" i="19" s="1"/>
  <c r="N231" i="19" s="1"/>
  <c r="Q213" i="19"/>
  <c r="V161" i="19"/>
  <c r="S167" i="19"/>
  <c r="S173" i="19" s="1"/>
  <c r="S179" i="19" s="1"/>
  <c r="T170" i="19"/>
  <c r="T176" i="19" s="1"/>
  <c r="T182" i="19" s="1"/>
  <c r="W164" i="19"/>
  <c r="Z138" i="19"/>
  <c r="W144" i="19"/>
  <c r="W150" i="19" s="1"/>
  <c r="W156" i="19" s="1"/>
  <c r="J245" i="19"/>
  <c r="J251" i="19" s="1"/>
  <c r="J257" i="19" s="1"/>
  <c r="M239" i="19"/>
  <c r="H274" i="19"/>
  <c r="H280" i="19" s="1"/>
  <c r="H286" i="19" s="1"/>
  <c r="K268" i="19"/>
  <c r="N222" i="19"/>
  <c r="N228" i="19" s="1"/>
  <c r="N234" i="19" s="1"/>
  <c r="Q216" i="19"/>
  <c r="S170" i="19"/>
  <c r="S176" i="19" s="1"/>
  <c r="S182" i="19" s="1"/>
  <c r="V164" i="19"/>
  <c r="T187" i="19"/>
  <c r="Q193" i="19"/>
  <c r="Q199" i="19" s="1"/>
  <c r="Q205" i="19" s="1"/>
  <c r="K245" i="19"/>
  <c r="K251" i="19" s="1"/>
  <c r="K257" i="19" s="1"/>
  <c r="N239" i="19"/>
  <c r="P213" i="19"/>
  <c r="M219" i="19"/>
  <c r="M225" i="19" s="1"/>
  <c r="M231" i="19" s="1"/>
  <c r="G271" i="19"/>
  <c r="G277" i="19" s="1"/>
  <c r="G283" i="19" s="1"/>
  <c r="J265" i="19"/>
  <c r="T167" i="19"/>
  <c r="T173" i="19" s="1"/>
  <c r="T179" i="19" s="1"/>
  <c r="W161" i="19"/>
  <c r="K248" i="19"/>
  <c r="K254" i="19" s="1"/>
  <c r="K260" i="19" s="1"/>
  <c r="N242" i="19"/>
  <c r="V141" i="19"/>
  <c r="V147" i="19" s="1"/>
  <c r="V153" i="19" s="1"/>
  <c r="Y135" i="19"/>
  <c r="Z115" i="19"/>
  <c r="Z121" i="19" s="1"/>
  <c r="Z127" i="19" s="1"/>
  <c r="AC109" i="19"/>
  <c r="AC115" i="19" s="1"/>
  <c r="AC121" i="19" s="1"/>
  <c r="AC127" i="19" s="1"/>
  <c r="J248" i="19"/>
  <c r="J254" i="19" s="1"/>
  <c r="J260" i="19" s="1"/>
  <c r="M242" i="19"/>
  <c r="Q196" i="19"/>
  <c r="Q202" i="19" s="1"/>
  <c r="Q208" i="19" s="1"/>
  <c r="T190" i="19"/>
  <c r="P193" i="19"/>
  <c r="P199" i="19" s="1"/>
  <c r="P205" i="19" s="1"/>
  <c r="S187" i="19"/>
  <c r="W141" i="19"/>
  <c r="W147" i="19" s="1"/>
  <c r="W153" i="19" s="1"/>
  <c r="Z135" i="19"/>
  <c r="AB112" i="19"/>
  <c r="AB118" i="19" s="1"/>
  <c r="AB124" i="19" s="1"/>
  <c r="AB130" i="19" s="1"/>
  <c r="Y118" i="19"/>
  <c r="Y124" i="19" s="1"/>
  <c r="Y130" i="19" s="1"/>
  <c r="G274" i="19"/>
  <c r="G280" i="19" s="1"/>
  <c r="G286" i="19" s="1"/>
  <c r="J268" i="19"/>
  <c r="Y143" i="22"/>
  <c r="G143" i="22"/>
  <c r="V141" i="22"/>
  <c r="M141" i="22"/>
  <c r="AB140" i="22"/>
  <c r="J140" i="22"/>
  <c r="E138" i="22"/>
  <c r="M137" i="22"/>
  <c r="V134" i="22"/>
  <c r="C134" i="22"/>
  <c r="AB144" i="22"/>
  <c r="S144" i="22"/>
  <c r="J144" i="22"/>
  <c r="V143" i="22"/>
  <c r="Y140" i="22"/>
  <c r="G140" i="22"/>
  <c r="V138" i="22"/>
  <c r="M138" i="22"/>
  <c r="AB137" i="22"/>
  <c r="J137" i="22"/>
  <c r="Y135" i="22"/>
  <c r="P135" i="22"/>
  <c r="G135" i="22"/>
  <c r="S134" i="22"/>
  <c r="D148" i="22"/>
  <c r="S143" i="22"/>
  <c r="AB141" i="22"/>
  <c r="S141" i="22"/>
  <c r="J141" i="22"/>
  <c r="V140" i="22"/>
  <c r="Y137" i="22"/>
  <c r="G137" i="22"/>
  <c r="E135" i="22"/>
  <c r="P134" i="22"/>
  <c r="V144" i="22"/>
  <c r="M144" i="22"/>
  <c r="AB143" i="22"/>
  <c r="J143" i="22"/>
  <c r="E141" i="22"/>
  <c r="M140" i="22"/>
  <c r="Y138" i="22"/>
  <c r="P138" i="22"/>
  <c r="G138" i="22"/>
  <c r="P137" i="22"/>
  <c r="AB135" i="22"/>
  <c r="S135" i="22"/>
  <c r="J135" i="22"/>
  <c r="Y134" i="22"/>
  <c r="G134" i="22"/>
  <c r="Y144" i="22"/>
  <c r="P143" i="22"/>
  <c r="S138" i="22"/>
  <c r="M143" i="22"/>
  <c r="G141" i="22"/>
  <c r="AB134" i="22"/>
  <c r="P144" i="22"/>
  <c r="S140" i="22"/>
  <c r="J138" i="22"/>
  <c r="V135" i="22"/>
  <c r="M134" i="22"/>
  <c r="Y141" i="22"/>
  <c r="P140" i="22"/>
  <c r="J134" i="22"/>
  <c r="G144" i="22"/>
  <c r="AB138" i="22"/>
  <c r="V137" i="22"/>
  <c r="M135" i="22"/>
  <c r="E144" i="22"/>
  <c r="P141" i="22"/>
  <c r="S137" i="22"/>
  <c r="AC144" i="22"/>
  <c r="T144" i="22"/>
  <c r="K144" i="22"/>
  <c r="W138" i="22"/>
  <c r="N138" i="22"/>
  <c r="Z135" i="22"/>
  <c r="Q135" i="22"/>
  <c r="H135" i="22"/>
  <c r="AC141" i="22"/>
  <c r="T141" i="22"/>
  <c r="K141" i="22"/>
  <c r="D149" i="22"/>
  <c r="Z144" i="22"/>
  <c r="Q144" i="22"/>
  <c r="H144" i="22"/>
  <c r="AC138" i="22"/>
  <c r="T138" i="22"/>
  <c r="K138" i="22"/>
  <c r="W135" i="22"/>
  <c r="N135" i="22"/>
  <c r="W141" i="22"/>
  <c r="N141" i="22"/>
  <c r="H141" i="22"/>
  <c r="W144" i="22"/>
  <c r="Q138" i="22"/>
  <c r="AC135" i="22"/>
  <c r="Z141" i="22"/>
  <c r="N144" i="22"/>
  <c r="H138" i="22"/>
  <c r="T135" i="22"/>
  <c r="Q141" i="22"/>
  <c r="Z138" i="22"/>
  <c r="K135" i="22"/>
  <c r="Y164" i="19" l="1"/>
  <c r="V170" i="19"/>
  <c r="V176" i="19" s="1"/>
  <c r="V182" i="19" s="1"/>
  <c r="S196" i="19"/>
  <c r="S202" i="19" s="1"/>
  <c r="S208" i="19" s="1"/>
  <c r="V190" i="19"/>
  <c r="T196" i="19"/>
  <c r="T202" i="19" s="1"/>
  <c r="T208" i="19" s="1"/>
  <c r="W190" i="19"/>
  <c r="Y141" i="19"/>
  <c r="Y147" i="19" s="1"/>
  <c r="Y153" i="19" s="1"/>
  <c r="AB135" i="19"/>
  <c r="AB141" i="19" s="1"/>
  <c r="AB147" i="19" s="1"/>
  <c r="AB153" i="19" s="1"/>
  <c r="J271" i="19"/>
  <c r="J277" i="19" s="1"/>
  <c r="J283" i="19" s="1"/>
  <c r="M265" i="19"/>
  <c r="N268" i="19"/>
  <c r="K274" i="19"/>
  <c r="K280" i="19" s="1"/>
  <c r="K286" i="19" s="1"/>
  <c r="W170" i="19"/>
  <c r="W176" i="19" s="1"/>
  <c r="W182" i="19" s="1"/>
  <c r="Z164" i="19"/>
  <c r="P222" i="19"/>
  <c r="P228" i="19" s="1"/>
  <c r="P234" i="19" s="1"/>
  <c r="S216" i="19"/>
  <c r="T193" i="19"/>
  <c r="T199" i="19" s="1"/>
  <c r="T205" i="19" s="1"/>
  <c r="W187" i="19"/>
  <c r="Y144" i="19"/>
  <c r="Y150" i="19" s="1"/>
  <c r="Y156" i="19" s="1"/>
  <c r="AB138" i="19"/>
  <c r="AB144" i="19" s="1"/>
  <c r="AB150" i="19" s="1"/>
  <c r="AB156" i="19" s="1"/>
  <c r="AC135" i="19"/>
  <c r="AC141" i="19" s="1"/>
  <c r="AC147" i="19" s="1"/>
  <c r="AC153" i="19" s="1"/>
  <c r="Z141" i="19"/>
  <c r="Z147" i="19" s="1"/>
  <c r="Z153" i="19" s="1"/>
  <c r="N248" i="19"/>
  <c r="N254" i="19" s="1"/>
  <c r="N260" i="19" s="1"/>
  <c r="Q242" i="19"/>
  <c r="P239" i="19"/>
  <c r="M245" i="19"/>
  <c r="M251" i="19" s="1"/>
  <c r="M257" i="19" s="1"/>
  <c r="P219" i="19"/>
  <c r="P225" i="19" s="1"/>
  <c r="P231" i="19" s="1"/>
  <c r="S213" i="19"/>
  <c r="V167" i="19"/>
  <c r="V173" i="19" s="1"/>
  <c r="V179" i="19" s="1"/>
  <c r="Y161" i="19"/>
  <c r="J274" i="19"/>
  <c r="J280" i="19" s="1"/>
  <c r="J286" i="19" s="1"/>
  <c r="M268" i="19"/>
  <c r="V187" i="19"/>
  <c r="S193" i="19"/>
  <c r="S199" i="19" s="1"/>
  <c r="S205" i="19" s="1"/>
  <c r="Z161" i="19"/>
  <c r="W167" i="19"/>
  <c r="W173" i="19" s="1"/>
  <c r="W179" i="19" s="1"/>
  <c r="N245" i="19"/>
  <c r="N251" i="19" s="1"/>
  <c r="N257" i="19" s="1"/>
  <c r="Q239" i="19"/>
  <c r="Q222" i="19"/>
  <c r="Q228" i="19" s="1"/>
  <c r="Q234" i="19" s="1"/>
  <c r="T216" i="19"/>
  <c r="Q219" i="19"/>
  <c r="Q225" i="19" s="1"/>
  <c r="Q231" i="19" s="1"/>
  <c r="T213" i="19"/>
  <c r="P242" i="19"/>
  <c r="M248" i="19"/>
  <c r="M254" i="19" s="1"/>
  <c r="M260" i="19" s="1"/>
  <c r="AC138" i="19"/>
  <c r="AC144" i="19" s="1"/>
  <c r="AC150" i="19" s="1"/>
  <c r="AC156" i="19" s="1"/>
  <c r="Z144" i="19"/>
  <c r="Z150" i="19" s="1"/>
  <c r="Z156" i="19" s="1"/>
  <c r="K271" i="19"/>
  <c r="K277" i="19" s="1"/>
  <c r="K283" i="19" s="1"/>
  <c r="N265" i="19"/>
  <c r="AC154" i="22"/>
  <c r="T154" i="22"/>
  <c r="K154" i="22"/>
  <c r="D162" i="22"/>
  <c r="Z157" i="22"/>
  <c r="Q157" i="22"/>
  <c r="H157" i="22"/>
  <c r="AC151" i="22"/>
  <c r="T151" i="22"/>
  <c r="K151" i="22"/>
  <c r="W148" i="22"/>
  <c r="N148" i="22"/>
  <c r="Z154" i="22"/>
  <c r="Q154" i="22"/>
  <c r="H154" i="22"/>
  <c r="AC157" i="22"/>
  <c r="T157" i="22"/>
  <c r="K157" i="22"/>
  <c r="W151" i="22"/>
  <c r="N151" i="22"/>
  <c r="Z148" i="22"/>
  <c r="Q148" i="22"/>
  <c r="H148" i="22"/>
  <c r="Z151" i="22"/>
  <c r="K148" i="22"/>
  <c r="N154" i="22"/>
  <c r="W157" i="22"/>
  <c r="Q151" i="22"/>
  <c r="AC148" i="22"/>
  <c r="N157" i="22"/>
  <c r="H151" i="22"/>
  <c r="T148" i="22"/>
  <c r="W154" i="22"/>
  <c r="AB157" i="22"/>
  <c r="S157" i="22"/>
  <c r="J157" i="22"/>
  <c r="V156" i="22"/>
  <c r="Y153" i="22"/>
  <c r="G153" i="22"/>
  <c r="V151" i="22"/>
  <c r="M151" i="22"/>
  <c r="AB150" i="22"/>
  <c r="J150" i="22"/>
  <c r="Y148" i="22"/>
  <c r="P148" i="22"/>
  <c r="G148" i="22"/>
  <c r="S147" i="22"/>
  <c r="D161" i="22"/>
  <c r="S156" i="22"/>
  <c r="AB154" i="22"/>
  <c r="S154" i="22"/>
  <c r="J154" i="22"/>
  <c r="V153" i="22"/>
  <c r="Y150" i="22"/>
  <c r="G150" i="22"/>
  <c r="E148" i="22"/>
  <c r="P147" i="22"/>
  <c r="Y157" i="22"/>
  <c r="P157" i="22"/>
  <c r="G157" i="22"/>
  <c r="P156" i="22"/>
  <c r="S153" i="22"/>
  <c r="AB151" i="22"/>
  <c r="S151" i="22"/>
  <c r="J151" i="22"/>
  <c r="V150" i="22"/>
  <c r="V148" i="22"/>
  <c r="M148" i="22"/>
  <c r="M147" i="22"/>
  <c r="Y156" i="22"/>
  <c r="G156" i="22"/>
  <c r="V154" i="22"/>
  <c r="M154" i="22"/>
  <c r="AB153" i="22"/>
  <c r="J153" i="22"/>
  <c r="E151" i="22"/>
  <c r="M150" i="22"/>
  <c r="V147" i="22"/>
  <c r="C147" i="22"/>
  <c r="E157" i="22"/>
  <c r="P154" i="22"/>
  <c r="S150" i="22"/>
  <c r="AB156" i="22"/>
  <c r="Y151" i="22"/>
  <c r="P150" i="22"/>
  <c r="J148" i="22"/>
  <c r="M156" i="22"/>
  <c r="G154" i="22"/>
  <c r="AB147" i="22"/>
  <c r="V157" i="22"/>
  <c r="J156" i="22"/>
  <c r="E154" i="22"/>
  <c r="P151" i="22"/>
  <c r="AB148" i="22"/>
  <c r="Y147" i="22"/>
  <c r="Y154" i="22"/>
  <c r="P153" i="22"/>
  <c r="J147" i="22"/>
  <c r="M157" i="22"/>
  <c r="M153" i="22"/>
  <c r="G151" i="22"/>
  <c r="S148" i="22"/>
  <c r="G147" i="22"/>
  <c r="M271" i="19" l="1"/>
  <c r="M277" i="19" s="1"/>
  <c r="M283" i="19" s="1"/>
  <c r="P265" i="19"/>
  <c r="Q245" i="19"/>
  <c r="Q251" i="19" s="1"/>
  <c r="Q257" i="19" s="1"/>
  <c r="T239" i="19"/>
  <c r="Q265" i="19"/>
  <c r="N271" i="19"/>
  <c r="N277" i="19" s="1"/>
  <c r="N283" i="19" s="1"/>
  <c r="T219" i="19"/>
  <c r="T225" i="19" s="1"/>
  <c r="T231" i="19" s="1"/>
  <c r="W213" i="19"/>
  <c r="AB161" i="19"/>
  <c r="AB167" i="19" s="1"/>
  <c r="AB173" i="19" s="1"/>
  <c r="AB179" i="19" s="1"/>
  <c r="Y167" i="19"/>
  <c r="Y173" i="19" s="1"/>
  <c r="Y179" i="19" s="1"/>
  <c r="Q248" i="19"/>
  <c r="Q254" i="19" s="1"/>
  <c r="Q260" i="19" s="1"/>
  <c r="T242" i="19"/>
  <c r="W193" i="19"/>
  <c r="W199" i="19" s="1"/>
  <c r="W205" i="19" s="1"/>
  <c r="Z187" i="19"/>
  <c r="Z190" i="19"/>
  <c r="W196" i="19"/>
  <c r="W202" i="19" s="1"/>
  <c r="W208" i="19" s="1"/>
  <c r="AC161" i="19"/>
  <c r="AC167" i="19" s="1"/>
  <c r="AC173" i="19" s="1"/>
  <c r="AC179" i="19" s="1"/>
  <c r="Z167" i="19"/>
  <c r="Z173" i="19" s="1"/>
  <c r="Z179" i="19" s="1"/>
  <c r="N274" i="19"/>
  <c r="N280" i="19" s="1"/>
  <c r="N286" i="19" s="1"/>
  <c r="Q268" i="19"/>
  <c r="V213" i="19"/>
  <c r="S219" i="19"/>
  <c r="S225" i="19" s="1"/>
  <c r="S231" i="19" s="1"/>
  <c r="V196" i="19"/>
  <c r="V202" i="19" s="1"/>
  <c r="V208" i="19" s="1"/>
  <c r="Y190" i="19"/>
  <c r="V193" i="19"/>
  <c r="V199" i="19" s="1"/>
  <c r="V205" i="19" s="1"/>
  <c r="Y187" i="19"/>
  <c r="M274" i="19"/>
  <c r="M280" i="19" s="1"/>
  <c r="M286" i="19" s="1"/>
  <c r="P268" i="19"/>
  <c r="Z170" i="19"/>
  <c r="Z176" i="19" s="1"/>
  <c r="Z182" i="19" s="1"/>
  <c r="AC164" i="19"/>
  <c r="AC170" i="19" s="1"/>
  <c r="AC176" i="19" s="1"/>
  <c r="AC182" i="19" s="1"/>
  <c r="W216" i="19"/>
  <c r="T222" i="19"/>
  <c r="T228" i="19" s="1"/>
  <c r="T234" i="19" s="1"/>
  <c r="S222" i="19"/>
  <c r="S228" i="19" s="1"/>
  <c r="S234" i="19" s="1"/>
  <c r="V216" i="19"/>
  <c r="P248" i="19"/>
  <c r="P254" i="19" s="1"/>
  <c r="P260" i="19" s="1"/>
  <c r="S242" i="19"/>
  <c r="P245" i="19"/>
  <c r="P251" i="19" s="1"/>
  <c r="P257" i="19" s="1"/>
  <c r="S239" i="19"/>
  <c r="AB164" i="19"/>
  <c r="AB170" i="19" s="1"/>
  <c r="AB176" i="19" s="1"/>
  <c r="AB182" i="19" s="1"/>
  <c r="Y170" i="19"/>
  <c r="Y176" i="19" s="1"/>
  <c r="Y182" i="19" s="1"/>
  <c r="D174" i="22"/>
  <c r="S169" i="22"/>
  <c r="AB167" i="22"/>
  <c r="S167" i="22"/>
  <c r="J167" i="22"/>
  <c r="V166" i="22"/>
  <c r="Y163" i="22"/>
  <c r="G163" i="22"/>
  <c r="E161" i="22"/>
  <c r="P160" i="22"/>
  <c r="Y170" i="22"/>
  <c r="P170" i="22"/>
  <c r="G170" i="22"/>
  <c r="P169" i="22"/>
  <c r="S166" i="22"/>
  <c r="AB164" i="22"/>
  <c r="S164" i="22"/>
  <c r="J164" i="22"/>
  <c r="V163" i="22"/>
  <c r="V161" i="22"/>
  <c r="M161" i="22"/>
  <c r="M160" i="22"/>
  <c r="E170" i="22"/>
  <c r="M169" i="22"/>
  <c r="Y167" i="22"/>
  <c r="P167" i="22"/>
  <c r="G167" i="22"/>
  <c r="P166" i="22"/>
  <c r="S163" i="22"/>
  <c r="AB160" i="22"/>
  <c r="J160" i="22"/>
  <c r="V170" i="22"/>
  <c r="M170" i="22"/>
  <c r="AB169" i="22"/>
  <c r="J169" i="22"/>
  <c r="Y169" i="22"/>
  <c r="G169" i="22"/>
  <c r="AB170" i="22"/>
  <c r="S170" i="22"/>
  <c r="J170" i="22"/>
  <c r="V169" i="22"/>
  <c r="Y166" i="22"/>
  <c r="G166" i="22"/>
  <c r="V164" i="22"/>
  <c r="M164" i="22"/>
  <c r="AB163" i="22"/>
  <c r="J163" i="22"/>
  <c r="Y161" i="22"/>
  <c r="P161" i="22"/>
  <c r="G161" i="22"/>
  <c r="S160" i="22"/>
  <c r="M166" i="22"/>
  <c r="G164" i="22"/>
  <c r="S161" i="22"/>
  <c r="G160" i="22"/>
  <c r="V167" i="22"/>
  <c r="J166" i="22"/>
  <c r="E164" i="22"/>
  <c r="C160" i="22"/>
  <c r="Y164" i="22"/>
  <c r="P163" i="22"/>
  <c r="J161" i="22"/>
  <c r="M167" i="22"/>
  <c r="M163" i="22"/>
  <c r="E167" i="22"/>
  <c r="P164" i="22"/>
  <c r="AB161" i="22"/>
  <c r="Y160" i="22"/>
  <c r="AB166" i="22"/>
  <c r="V160" i="22"/>
  <c r="D175" i="22"/>
  <c r="Z170" i="22"/>
  <c r="Q170" i="22"/>
  <c r="H170" i="22"/>
  <c r="AC164" i="22"/>
  <c r="T164" i="22"/>
  <c r="K164" i="22"/>
  <c r="W161" i="22"/>
  <c r="N161" i="22"/>
  <c r="Z167" i="22"/>
  <c r="Q167" i="22"/>
  <c r="H167" i="22"/>
  <c r="W170" i="22"/>
  <c r="N170" i="22"/>
  <c r="Z164" i="22"/>
  <c r="Q164" i="22"/>
  <c r="H164" i="22"/>
  <c r="AC161" i="22"/>
  <c r="T161" i="22"/>
  <c r="K161" i="22"/>
  <c r="AC170" i="22"/>
  <c r="T170" i="22"/>
  <c r="K170" i="22"/>
  <c r="AC167" i="22"/>
  <c r="T167" i="22"/>
  <c r="K167" i="22"/>
  <c r="W167" i="22"/>
  <c r="Q161" i="22"/>
  <c r="N167" i="22"/>
  <c r="W164" i="22"/>
  <c r="H161" i="22"/>
  <c r="N164" i="22"/>
  <c r="Z161" i="22"/>
  <c r="T248" i="19" l="1"/>
  <c r="T254" i="19" s="1"/>
  <c r="T260" i="19" s="1"/>
  <c r="W242" i="19"/>
  <c r="Y216" i="19"/>
  <c r="V222" i="19"/>
  <c r="V228" i="19" s="1"/>
  <c r="V234" i="19" s="1"/>
  <c r="P274" i="19"/>
  <c r="P280" i="19" s="1"/>
  <c r="P286" i="19" s="1"/>
  <c r="S268" i="19"/>
  <c r="W239" i="19"/>
  <c r="T245" i="19"/>
  <c r="T251" i="19" s="1"/>
  <c r="T257" i="19" s="1"/>
  <c r="V219" i="19"/>
  <c r="V225" i="19" s="1"/>
  <c r="V231" i="19" s="1"/>
  <c r="Y213" i="19"/>
  <c r="AC190" i="19"/>
  <c r="AC196" i="19" s="1"/>
  <c r="AC202" i="19" s="1"/>
  <c r="AC208" i="19" s="1"/>
  <c r="Z196" i="19"/>
  <c r="Z202" i="19" s="1"/>
  <c r="Z208" i="19" s="1"/>
  <c r="V242" i="19"/>
  <c r="S248" i="19"/>
  <c r="S254" i="19" s="1"/>
  <c r="S260" i="19" s="1"/>
  <c r="AB190" i="19"/>
  <c r="AB196" i="19" s="1"/>
  <c r="AB202" i="19" s="1"/>
  <c r="AB208" i="19" s="1"/>
  <c r="Y196" i="19"/>
  <c r="Y202" i="19" s="1"/>
  <c r="Y208" i="19" s="1"/>
  <c r="Q271" i="19"/>
  <c r="Q277" i="19" s="1"/>
  <c r="Q283" i="19" s="1"/>
  <c r="T265" i="19"/>
  <c r="S245" i="19"/>
  <c r="S251" i="19" s="1"/>
  <c r="S257" i="19" s="1"/>
  <c r="V239" i="19"/>
  <c r="Y193" i="19"/>
  <c r="Y199" i="19" s="1"/>
  <c r="Y205" i="19" s="1"/>
  <c r="AB187" i="19"/>
  <c r="AB193" i="19" s="1"/>
  <c r="AB199" i="19" s="1"/>
  <c r="AB205" i="19" s="1"/>
  <c r="Q274" i="19"/>
  <c r="Q280" i="19" s="1"/>
  <c r="Q286" i="19" s="1"/>
  <c r="T268" i="19"/>
  <c r="Z193" i="19"/>
  <c r="Z199" i="19" s="1"/>
  <c r="Z205" i="19" s="1"/>
  <c r="AC187" i="19"/>
  <c r="AC193" i="19" s="1"/>
  <c r="AC199" i="19" s="1"/>
  <c r="AC205" i="19" s="1"/>
  <c r="Z213" i="19"/>
  <c r="W219" i="19"/>
  <c r="W225" i="19" s="1"/>
  <c r="W231" i="19" s="1"/>
  <c r="S265" i="19"/>
  <c r="P271" i="19"/>
  <c r="P277" i="19" s="1"/>
  <c r="P283" i="19" s="1"/>
  <c r="Z216" i="19"/>
  <c r="W222" i="19"/>
  <c r="W228" i="19" s="1"/>
  <c r="W234" i="19" s="1"/>
  <c r="Z180" i="22"/>
  <c r="Q180" i="22"/>
  <c r="H180" i="22"/>
  <c r="W183" i="22"/>
  <c r="N183" i="22"/>
  <c r="Z177" i="22"/>
  <c r="Q177" i="22"/>
  <c r="H177" i="22"/>
  <c r="AC174" i="22"/>
  <c r="T174" i="22"/>
  <c r="K174" i="22"/>
  <c r="W180" i="22"/>
  <c r="N180" i="22"/>
  <c r="AC183" i="22"/>
  <c r="T183" i="22"/>
  <c r="K183" i="22"/>
  <c r="W177" i="22"/>
  <c r="N177" i="22"/>
  <c r="Z174" i="22"/>
  <c r="Q174" i="22"/>
  <c r="H174" i="22"/>
  <c r="AC180" i="22"/>
  <c r="T180" i="22"/>
  <c r="K180" i="22"/>
  <c r="D188" i="22"/>
  <c r="Z183" i="22"/>
  <c r="Q183" i="22"/>
  <c r="H183" i="22"/>
  <c r="AC177" i="22"/>
  <c r="T177" i="22"/>
  <c r="K177" i="22"/>
  <c r="W174" i="22"/>
  <c r="N174" i="22"/>
  <c r="Y183" i="22"/>
  <c r="P183" i="22"/>
  <c r="G183" i="22"/>
  <c r="P182" i="22"/>
  <c r="S179" i="22"/>
  <c r="AB177" i="22"/>
  <c r="S177" i="22"/>
  <c r="J177" i="22"/>
  <c r="V176" i="22"/>
  <c r="V174" i="22"/>
  <c r="M174" i="22"/>
  <c r="M173" i="22"/>
  <c r="E183" i="22"/>
  <c r="M182" i="22"/>
  <c r="Y180" i="22"/>
  <c r="P180" i="22"/>
  <c r="G180" i="22"/>
  <c r="P179" i="22"/>
  <c r="S176" i="22"/>
  <c r="AB173" i="22"/>
  <c r="J173" i="22"/>
  <c r="V183" i="22"/>
  <c r="M183" i="22"/>
  <c r="AB182" i="22"/>
  <c r="J182" i="22"/>
  <c r="E180" i="22"/>
  <c r="M179" i="22"/>
  <c r="Y177" i="22"/>
  <c r="P177" i="22"/>
  <c r="G177" i="22"/>
  <c r="P176" i="22"/>
  <c r="AB174" i="22"/>
  <c r="S174" i="22"/>
  <c r="J174" i="22"/>
  <c r="Y173" i="22"/>
  <c r="G173" i="22"/>
  <c r="Y182" i="22"/>
  <c r="G182" i="22"/>
  <c r="V180" i="22"/>
  <c r="M180" i="22"/>
  <c r="AB179" i="22"/>
  <c r="J179" i="22"/>
  <c r="E177" i="22"/>
  <c r="M176" i="22"/>
  <c r="V173" i="22"/>
  <c r="C173" i="22"/>
  <c r="AB183" i="22"/>
  <c r="S183" i="22"/>
  <c r="J183" i="22"/>
  <c r="V182" i="22"/>
  <c r="Y179" i="22"/>
  <c r="G179" i="22"/>
  <c r="V177" i="22"/>
  <c r="M177" i="22"/>
  <c r="AB176" i="22"/>
  <c r="J176" i="22"/>
  <c r="Y174" i="22"/>
  <c r="P174" i="22"/>
  <c r="G174" i="22"/>
  <c r="S173" i="22"/>
  <c r="D187" i="22"/>
  <c r="S182" i="22"/>
  <c r="AB180" i="22"/>
  <c r="S180" i="22"/>
  <c r="J180" i="22"/>
  <c r="V179" i="22"/>
  <c r="Y176" i="22"/>
  <c r="G176" i="22"/>
  <c r="E174" i="22"/>
  <c r="P173" i="22"/>
  <c r="V265" i="19" l="1"/>
  <c r="S271" i="19"/>
  <c r="S277" i="19" s="1"/>
  <c r="S283" i="19" s="1"/>
  <c r="Y219" i="19"/>
  <c r="Y225" i="19" s="1"/>
  <c r="Y231" i="19" s="1"/>
  <c r="AB213" i="19"/>
  <c r="AB219" i="19" s="1"/>
  <c r="AB225" i="19" s="1"/>
  <c r="AB231" i="19" s="1"/>
  <c r="W265" i="19"/>
  <c r="T271" i="19"/>
  <c r="T277" i="19" s="1"/>
  <c r="T283" i="19" s="1"/>
  <c r="Z219" i="19"/>
  <c r="Z225" i="19" s="1"/>
  <c r="Z231" i="19" s="1"/>
  <c r="AC213" i="19"/>
  <c r="AC219" i="19" s="1"/>
  <c r="AC225" i="19" s="1"/>
  <c r="AC231" i="19" s="1"/>
  <c r="Y222" i="19"/>
  <c r="Y228" i="19" s="1"/>
  <c r="Y234" i="19" s="1"/>
  <c r="AB216" i="19"/>
  <c r="AB222" i="19" s="1"/>
  <c r="AB228" i="19" s="1"/>
  <c r="AB234" i="19" s="1"/>
  <c r="S274" i="19"/>
  <c r="S280" i="19" s="1"/>
  <c r="S286" i="19" s="1"/>
  <c r="V268" i="19"/>
  <c r="V245" i="19"/>
  <c r="V251" i="19" s="1"/>
  <c r="V257" i="19" s="1"/>
  <c r="Y239" i="19"/>
  <c r="W248" i="19"/>
  <c r="W254" i="19" s="1"/>
  <c r="W260" i="19" s="1"/>
  <c r="Z242" i="19"/>
  <c r="T274" i="19"/>
  <c r="T280" i="19" s="1"/>
  <c r="T286" i="19" s="1"/>
  <c r="W268" i="19"/>
  <c r="Z222" i="19"/>
  <c r="Z228" i="19" s="1"/>
  <c r="Z234" i="19" s="1"/>
  <c r="AC216" i="19"/>
  <c r="AC222" i="19" s="1"/>
  <c r="AC228" i="19" s="1"/>
  <c r="AC234" i="19" s="1"/>
  <c r="Y242" i="19"/>
  <c r="V248" i="19"/>
  <c r="V254" i="19" s="1"/>
  <c r="V260" i="19" s="1"/>
  <c r="Z239" i="19"/>
  <c r="W245" i="19"/>
  <c r="W251" i="19" s="1"/>
  <c r="W257" i="19" s="1"/>
  <c r="D200" i="22"/>
  <c r="S195" i="22"/>
  <c r="AB193" i="22"/>
  <c r="S193" i="22"/>
  <c r="J193" i="22"/>
  <c r="V192" i="22"/>
  <c r="Y196" i="22"/>
  <c r="P196" i="22"/>
  <c r="G196" i="22"/>
  <c r="P195" i="22"/>
  <c r="S192" i="22"/>
  <c r="AB190" i="22"/>
  <c r="S190" i="22"/>
  <c r="E196" i="22"/>
  <c r="M195" i="22"/>
  <c r="Y193" i="22"/>
  <c r="P193" i="22"/>
  <c r="G193" i="22"/>
  <c r="P192" i="22"/>
  <c r="AB196" i="22"/>
  <c r="S196" i="22"/>
  <c r="J196" i="22"/>
  <c r="V195" i="22"/>
  <c r="Y192" i="22"/>
  <c r="G192" i="22"/>
  <c r="V190" i="22"/>
  <c r="M190" i="22"/>
  <c r="AB195" i="22"/>
  <c r="Y190" i="22"/>
  <c r="S189" i="22"/>
  <c r="AB186" i="22"/>
  <c r="J186" i="22"/>
  <c r="Y195" i="22"/>
  <c r="M193" i="22"/>
  <c r="G190" i="22"/>
  <c r="P189" i="22"/>
  <c r="AB187" i="22"/>
  <c r="S187" i="22"/>
  <c r="J187" i="22"/>
  <c r="Y186" i="22"/>
  <c r="G186" i="22"/>
  <c r="V196" i="22"/>
  <c r="J195" i="22"/>
  <c r="E193" i="22"/>
  <c r="P190" i="22"/>
  <c r="E190" i="22"/>
  <c r="M189" i="22"/>
  <c r="V186" i="22"/>
  <c r="C186" i="22"/>
  <c r="G195" i="22"/>
  <c r="AB192" i="22"/>
  <c r="AB189" i="22"/>
  <c r="J189" i="22"/>
  <c r="Y187" i="22"/>
  <c r="P187" i="22"/>
  <c r="G187" i="22"/>
  <c r="S186" i="22"/>
  <c r="M196" i="22"/>
  <c r="M192" i="22"/>
  <c r="Y189" i="22"/>
  <c r="G189" i="22"/>
  <c r="E187" i="22"/>
  <c r="P186" i="22"/>
  <c r="V193" i="22"/>
  <c r="J192" i="22"/>
  <c r="J190" i="22"/>
  <c r="V189" i="22"/>
  <c r="V187" i="22"/>
  <c r="M187" i="22"/>
  <c r="M186" i="22"/>
  <c r="D201" i="22"/>
  <c r="Z196" i="22"/>
  <c r="Q196" i="22"/>
  <c r="H196" i="22"/>
  <c r="AC190" i="22"/>
  <c r="T190" i="22"/>
  <c r="Z193" i="22"/>
  <c r="Q193" i="22"/>
  <c r="H193" i="22"/>
  <c r="W196" i="22"/>
  <c r="N196" i="22"/>
  <c r="Z190" i="22"/>
  <c r="Q190" i="22"/>
  <c r="AC193" i="22"/>
  <c r="T193" i="22"/>
  <c r="K193" i="22"/>
  <c r="N193" i="22"/>
  <c r="H190" i="22"/>
  <c r="AC187" i="22"/>
  <c r="T187" i="22"/>
  <c r="K187" i="22"/>
  <c r="AC196" i="22"/>
  <c r="W190" i="22"/>
  <c r="Z187" i="22"/>
  <c r="Q187" i="22"/>
  <c r="H187" i="22"/>
  <c r="T196" i="22"/>
  <c r="N190" i="22"/>
  <c r="W193" i="22"/>
  <c r="K190" i="22"/>
  <c r="W187" i="22"/>
  <c r="N187" i="22"/>
  <c r="K196" i="22"/>
  <c r="AC239" i="19" l="1"/>
  <c r="AC245" i="19" s="1"/>
  <c r="AC251" i="19" s="1"/>
  <c r="AC257" i="19" s="1"/>
  <c r="Z245" i="19"/>
  <c r="Z251" i="19" s="1"/>
  <c r="Z257" i="19" s="1"/>
  <c r="W271" i="19"/>
  <c r="W277" i="19" s="1"/>
  <c r="W283" i="19" s="1"/>
  <c r="Z265" i="19"/>
  <c r="Z248" i="19"/>
  <c r="Z254" i="19" s="1"/>
  <c r="Z260" i="19" s="1"/>
  <c r="AC242" i="19"/>
  <c r="AC248" i="19" s="1"/>
  <c r="AC254" i="19" s="1"/>
  <c r="AC260" i="19" s="1"/>
  <c r="Y248" i="19"/>
  <c r="Y254" i="19" s="1"/>
  <c r="Y260" i="19" s="1"/>
  <c r="AB242" i="19"/>
  <c r="AB248" i="19" s="1"/>
  <c r="AB254" i="19" s="1"/>
  <c r="AB260" i="19" s="1"/>
  <c r="Z268" i="19"/>
  <c r="W274" i="19"/>
  <c r="W280" i="19" s="1"/>
  <c r="W286" i="19" s="1"/>
  <c r="Y245" i="19"/>
  <c r="Y251" i="19" s="1"/>
  <c r="Y257" i="19" s="1"/>
  <c r="AB239" i="19"/>
  <c r="AB245" i="19" s="1"/>
  <c r="AB251" i="19" s="1"/>
  <c r="AB257" i="19" s="1"/>
  <c r="V274" i="19"/>
  <c r="V280" i="19" s="1"/>
  <c r="V286" i="19" s="1"/>
  <c r="Y268" i="19"/>
  <c r="V271" i="19"/>
  <c r="V277" i="19" s="1"/>
  <c r="V283" i="19" s="1"/>
  <c r="Y265" i="19"/>
  <c r="Z206" i="22"/>
  <c r="Q206" i="22"/>
  <c r="H206" i="22"/>
  <c r="W209" i="22"/>
  <c r="N209" i="22"/>
  <c r="Z203" i="22"/>
  <c r="Q203" i="22"/>
  <c r="H203" i="22"/>
  <c r="AC200" i="22"/>
  <c r="T200" i="22"/>
  <c r="K200" i="22"/>
  <c r="W206" i="22"/>
  <c r="N206" i="22"/>
  <c r="D214" i="22"/>
  <c r="Z209" i="22"/>
  <c r="Q209" i="22"/>
  <c r="H209" i="22"/>
  <c r="AC203" i="22"/>
  <c r="T203" i="22"/>
  <c r="K203" i="22"/>
  <c r="W200" i="22"/>
  <c r="N200" i="22"/>
  <c r="K209" i="22"/>
  <c r="Q200" i="22"/>
  <c r="T206" i="22"/>
  <c r="AC209" i="22"/>
  <c r="W203" i="22"/>
  <c r="H200" i="22"/>
  <c r="K206" i="22"/>
  <c r="T209" i="22"/>
  <c r="N203" i="22"/>
  <c r="Z200" i="22"/>
  <c r="AC206" i="22"/>
  <c r="Y209" i="22"/>
  <c r="P209" i="22"/>
  <c r="G209" i="22"/>
  <c r="P208" i="22"/>
  <c r="S205" i="22"/>
  <c r="AB203" i="22"/>
  <c r="S203" i="22"/>
  <c r="J203" i="22"/>
  <c r="V202" i="22"/>
  <c r="V200" i="22"/>
  <c r="M200" i="22"/>
  <c r="M199" i="22"/>
  <c r="E209" i="22"/>
  <c r="M208" i="22"/>
  <c r="Y206" i="22"/>
  <c r="P206" i="22"/>
  <c r="G206" i="22"/>
  <c r="P205" i="22"/>
  <c r="S202" i="22"/>
  <c r="AB199" i="22"/>
  <c r="J199" i="22"/>
  <c r="V209" i="22"/>
  <c r="M209" i="22"/>
  <c r="AB208" i="22"/>
  <c r="J208" i="22"/>
  <c r="E206" i="22"/>
  <c r="M205" i="22"/>
  <c r="Y203" i="22"/>
  <c r="P203" i="22"/>
  <c r="G203" i="22"/>
  <c r="P202" i="22"/>
  <c r="AB200" i="22"/>
  <c r="S200" i="22"/>
  <c r="J200" i="22"/>
  <c r="Y199" i="22"/>
  <c r="G199" i="22"/>
  <c r="D213" i="22"/>
  <c r="S208" i="22"/>
  <c r="AB206" i="22"/>
  <c r="S206" i="22"/>
  <c r="J206" i="22"/>
  <c r="V205" i="22"/>
  <c r="Y202" i="22"/>
  <c r="G202" i="22"/>
  <c r="E200" i="22"/>
  <c r="P199" i="22"/>
  <c r="V206" i="22"/>
  <c r="J205" i="22"/>
  <c r="E203" i="22"/>
  <c r="C199" i="22"/>
  <c r="J209" i="22"/>
  <c r="G205" i="22"/>
  <c r="AB202" i="22"/>
  <c r="P200" i="22"/>
  <c r="Y208" i="22"/>
  <c r="M206" i="22"/>
  <c r="M202" i="22"/>
  <c r="AB209" i="22"/>
  <c r="V208" i="22"/>
  <c r="V203" i="22"/>
  <c r="J202" i="22"/>
  <c r="G200" i="22"/>
  <c r="G208" i="22"/>
  <c r="AB205" i="22"/>
  <c r="V199" i="22"/>
  <c r="S209" i="22"/>
  <c r="Y205" i="22"/>
  <c r="M203" i="22"/>
  <c r="Y200" i="22"/>
  <c r="S199" i="22"/>
  <c r="Y274" i="19" l="1"/>
  <c r="Y280" i="19" s="1"/>
  <c r="Y286" i="19" s="1"/>
  <c r="AB268" i="19"/>
  <c r="AB274" i="19" s="1"/>
  <c r="AB280" i="19" s="1"/>
  <c r="AB286" i="19" s="1"/>
  <c r="Z271" i="19"/>
  <c r="Z277" i="19" s="1"/>
  <c r="Z283" i="19" s="1"/>
  <c r="AC265" i="19"/>
  <c r="AC271" i="19" s="1"/>
  <c r="AC277" i="19" s="1"/>
  <c r="AC283" i="19" s="1"/>
  <c r="AB265" i="19"/>
  <c r="AB271" i="19" s="1"/>
  <c r="AB277" i="19" s="1"/>
  <c r="AB283" i="19" s="1"/>
  <c r="Y271" i="19"/>
  <c r="Y277" i="19" s="1"/>
  <c r="Y283" i="19" s="1"/>
  <c r="Z274" i="19"/>
  <c r="Z280" i="19" s="1"/>
  <c r="Z286" i="19" s="1"/>
  <c r="AC268" i="19"/>
  <c r="AC274" i="19" s="1"/>
  <c r="AC280" i="19" s="1"/>
  <c r="AC286" i="19" s="1"/>
  <c r="E222" i="22"/>
  <c r="M221" i="22"/>
  <c r="Y219" i="22"/>
  <c r="P219" i="22"/>
  <c r="G219" i="22"/>
  <c r="P218" i="22"/>
  <c r="S215" i="22"/>
  <c r="AB212" i="22"/>
  <c r="J212" i="22"/>
  <c r="V222" i="22"/>
  <c r="M222" i="22"/>
  <c r="AB221" i="22"/>
  <c r="J221" i="22"/>
  <c r="E219" i="22"/>
  <c r="M218" i="22"/>
  <c r="Y216" i="22"/>
  <c r="P216" i="22"/>
  <c r="G216" i="22"/>
  <c r="P215" i="22"/>
  <c r="AB213" i="22"/>
  <c r="S213" i="22"/>
  <c r="J213" i="22"/>
  <c r="Y212" i="22"/>
  <c r="G212" i="22"/>
  <c r="Y221" i="22"/>
  <c r="G221" i="22"/>
  <c r="V219" i="22"/>
  <c r="M219" i="22"/>
  <c r="AB218" i="22"/>
  <c r="J218" i="22"/>
  <c r="E216" i="22"/>
  <c r="M215" i="22"/>
  <c r="V212" i="22"/>
  <c r="C212" i="22"/>
  <c r="Y222" i="22"/>
  <c r="P222" i="22"/>
  <c r="G222" i="22"/>
  <c r="P221" i="22"/>
  <c r="S218" i="22"/>
  <c r="AB216" i="22"/>
  <c r="S216" i="22"/>
  <c r="J216" i="22"/>
  <c r="V215" i="22"/>
  <c r="V213" i="22"/>
  <c r="M213" i="22"/>
  <c r="M212" i="22"/>
  <c r="S222" i="22"/>
  <c r="Y218" i="22"/>
  <c r="M216" i="22"/>
  <c r="Y213" i="22"/>
  <c r="S212" i="22"/>
  <c r="D226" i="22"/>
  <c r="AB219" i="22"/>
  <c r="V218" i="22"/>
  <c r="P212" i="22"/>
  <c r="J222" i="22"/>
  <c r="G218" i="22"/>
  <c r="AB215" i="22"/>
  <c r="P213" i="22"/>
  <c r="S219" i="22"/>
  <c r="Y215" i="22"/>
  <c r="AB222" i="22"/>
  <c r="V221" i="22"/>
  <c r="V216" i="22"/>
  <c r="J215" i="22"/>
  <c r="G213" i="22"/>
  <c r="S221" i="22"/>
  <c r="J219" i="22"/>
  <c r="G215" i="22"/>
  <c r="E213" i="22"/>
  <c r="W222" i="22"/>
  <c r="N222" i="22"/>
  <c r="Z216" i="22"/>
  <c r="Q216" i="22"/>
  <c r="H216" i="22"/>
  <c r="AC213" i="22"/>
  <c r="T213" i="22"/>
  <c r="K213" i="22"/>
  <c r="W219" i="22"/>
  <c r="N219" i="22"/>
  <c r="AC222" i="22"/>
  <c r="T222" i="22"/>
  <c r="K222" i="22"/>
  <c r="W216" i="22"/>
  <c r="N216" i="22"/>
  <c r="Z213" i="22"/>
  <c r="Q213" i="22"/>
  <c r="H213" i="22"/>
  <c r="Z219" i="22"/>
  <c r="Q219" i="22"/>
  <c r="H219" i="22"/>
  <c r="AC219" i="22"/>
  <c r="D227" i="22"/>
  <c r="Q222" i="22"/>
  <c r="K216" i="22"/>
  <c r="W213" i="22"/>
  <c r="T219" i="22"/>
  <c r="H222" i="22"/>
  <c r="AC216" i="22"/>
  <c r="N213" i="22"/>
  <c r="K219" i="22"/>
  <c r="Z222" i="22"/>
  <c r="T216" i="22"/>
  <c r="V235" i="22" l="1"/>
  <c r="M235" i="22"/>
  <c r="AB234" i="22"/>
  <c r="J234" i="22"/>
  <c r="E232" i="22"/>
  <c r="M231" i="22"/>
  <c r="Y229" i="22"/>
  <c r="P229" i="22"/>
  <c r="G229" i="22"/>
  <c r="P228" i="22"/>
  <c r="AB226" i="22"/>
  <c r="S226" i="22"/>
  <c r="J226" i="22"/>
  <c r="Y225" i="22"/>
  <c r="G225" i="22"/>
  <c r="Y234" i="22"/>
  <c r="G234" i="22"/>
  <c r="V232" i="22"/>
  <c r="M232" i="22"/>
  <c r="AB231" i="22"/>
  <c r="J231" i="22"/>
  <c r="E229" i="22"/>
  <c r="M228" i="22"/>
  <c r="V225" i="22"/>
  <c r="C225" i="22"/>
  <c r="AB235" i="22"/>
  <c r="S235" i="22"/>
  <c r="J235" i="22"/>
  <c r="V234" i="22"/>
  <c r="Y231" i="22"/>
  <c r="G231" i="22"/>
  <c r="V229" i="22"/>
  <c r="M229" i="22"/>
  <c r="AB228" i="22"/>
  <c r="J228" i="22"/>
  <c r="Y226" i="22"/>
  <c r="P226" i="22"/>
  <c r="G226" i="22"/>
  <c r="S225" i="22"/>
  <c r="E235" i="22"/>
  <c r="M234" i="22"/>
  <c r="Y232" i="22"/>
  <c r="P232" i="22"/>
  <c r="G232" i="22"/>
  <c r="P231" i="22"/>
  <c r="S228" i="22"/>
  <c r="AB225" i="22"/>
  <c r="J225" i="22"/>
  <c r="S234" i="22"/>
  <c r="J232" i="22"/>
  <c r="G228" i="22"/>
  <c r="E226" i="22"/>
  <c r="Y235" i="22"/>
  <c r="P234" i="22"/>
  <c r="S229" i="22"/>
  <c r="D239" i="22"/>
  <c r="AB232" i="22"/>
  <c r="V231" i="22"/>
  <c r="P225" i="22"/>
  <c r="P235" i="22"/>
  <c r="S231" i="22"/>
  <c r="J229" i="22"/>
  <c r="V226" i="22"/>
  <c r="M225" i="22"/>
  <c r="S232" i="22"/>
  <c r="Y228" i="22"/>
  <c r="G235" i="22"/>
  <c r="AB229" i="22"/>
  <c r="V228" i="22"/>
  <c r="M226" i="22"/>
  <c r="W232" i="22"/>
  <c r="N232" i="22"/>
  <c r="AC235" i="22"/>
  <c r="T235" i="22"/>
  <c r="K235" i="22"/>
  <c r="W229" i="22"/>
  <c r="N229" i="22"/>
  <c r="Z226" i="22"/>
  <c r="Q226" i="22"/>
  <c r="H226" i="22"/>
  <c r="AC232" i="22"/>
  <c r="T232" i="22"/>
  <c r="K232" i="22"/>
  <c r="W235" i="22"/>
  <c r="N235" i="22"/>
  <c r="Z229" i="22"/>
  <c r="Q229" i="22"/>
  <c r="H229" i="22"/>
  <c r="AC226" i="22"/>
  <c r="T226" i="22"/>
  <c r="K226" i="22"/>
  <c r="Z235" i="22"/>
  <c r="T229" i="22"/>
  <c r="H232" i="22"/>
  <c r="D240" i="22"/>
  <c r="Q235" i="22"/>
  <c r="K229" i="22"/>
  <c r="W226" i="22"/>
  <c r="Z232" i="22"/>
  <c r="H235" i="22"/>
  <c r="AC229" i="22"/>
  <c r="N226" i="22"/>
  <c r="Q232" i="22"/>
  <c r="AC248" i="22" l="1"/>
  <c r="T248" i="22"/>
  <c r="K248" i="22"/>
  <c r="W242" i="22"/>
  <c r="N242" i="22"/>
  <c r="Z239" i="22"/>
  <c r="Q239" i="22"/>
  <c r="H239" i="22"/>
  <c r="AC245" i="22"/>
  <c r="T245" i="22"/>
  <c r="K245" i="22"/>
  <c r="D253" i="22"/>
  <c r="Z248" i="22"/>
  <c r="Q248" i="22"/>
  <c r="H248" i="22"/>
  <c r="AC242" i="22"/>
  <c r="T242" i="22"/>
  <c r="K242" i="22"/>
  <c r="W239" i="22"/>
  <c r="N239" i="22"/>
  <c r="W245" i="22"/>
  <c r="N245" i="22"/>
  <c r="Q245" i="22"/>
  <c r="Z242" i="22"/>
  <c r="K239" i="22"/>
  <c r="H245" i="22"/>
  <c r="W248" i="22"/>
  <c r="Q242" i="22"/>
  <c r="AC239" i="22"/>
  <c r="Z245" i="22"/>
  <c r="N248" i="22"/>
  <c r="H242" i="22"/>
  <c r="T239" i="22"/>
  <c r="Y247" i="22"/>
  <c r="G247" i="22"/>
  <c r="V245" i="22"/>
  <c r="M245" i="22"/>
  <c r="AB244" i="22"/>
  <c r="J244" i="22"/>
  <c r="E242" i="22"/>
  <c r="M241" i="22"/>
  <c r="V238" i="22"/>
  <c r="C238" i="22"/>
  <c r="AB248" i="22"/>
  <c r="S248" i="22"/>
  <c r="J248" i="22"/>
  <c r="V247" i="22"/>
  <c r="Y244" i="22"/>
  <c r="G244" i="22"/>
  <c r="V242" i="22"/>
  <c r="M242" i="22"/>
  <c r="AB241" i="22"/>
  <c r="J241" i="22"/>
  <c r="Y239" i="22"/>
  <c r="P239" i="22"/>
  <c r="G239" i="22"/>
  <c r="S238" i="22"/>
  <c r="D252" i="22"/>
  <c r="S247" i="22"/>
  <c r="AB245" i="22"/>
  <c r="S245" i="22"/>
  <c r="J245" i="22"/>
  <c r="V244" i="22"/>
  <c r="Y241" i="22"/>
  <c r="G241" i="22"/>
  <c r="E239" i="22"/>
  <c r="P238" i="22"/>
  <c r="V248" i="22"/>
  <c r="M248" i="22"/>
  <c r="AB247" i="22"/>
  <c r="J247" i="22"/>
  <c r="E245" i="22"/>
  <c r="M244" i="22"/>
  <c r="Y242" i="22"/>
  <c r="P242" i="22"/>
  <c r="G242" i="22"/>
  <c r="P241" i="22"/>
  <c r="AB239" i="22"/>
  <c r="S239" i="22"/>
  <c r="J239" i="22"/>
  <c r="Y238" i="22"/>
  <c r="G238" i="22"/>
  <c r="G248" i="22"/>
  <c r="AB242" i="22"/>
  <c r="V241" i="22"/>
  <c r="M239" i="22"/>
  <c r="E248" i="22"/>
  <c r="P245" i="22"/>
  <c r="S241" i="22"/>
  <c r="Y248" i="22"/>
  <c r="P247" i="22"/>
  <c r="S242" i="22"/>
  <c r="M247" i="22"/>
  <c r="G245" i="22"/>
  <c r="AB238" i="22"/>
  <c r="P248" i="22"/>
  <c r="S244" i="22"/>
  <c r="J242" i="22"/>
  <c r="V239" i="22"/>
  <c r="M238" i="22"/>
  <c r="Y245" i="22"/>
  <c r="P244" i="22"/>
  <c r="J238" i="22"/>
  <c r="AC258" i="22" l="1"/>
  <c r="T258" i="22"/>
  <c r="K258" i="22"/>
  <c r="D266" i="22"/>
  <c r="Z261" i="22"/>
  <c r="Q261" i="22"/>
  <c r="H261" i="22"/>
  <c r="AC255" i="22"/>
  <c r="T255" i="22"/>
  <c r="K255" i="22"/>
  <c r="W252" i="22"/>
  <c r="N252" i="22"/>
  <c r="Z258" i="22"/>
  <c r="Q258" i="22"/>
  <c r="H258" i="22"/>
  <c r="AC261" i="22"/>
  <c r="T261" i="22"/>
  <c r="K261" i="22"/>
  <c r="W255" i="22"/>
  <c r="N255" i="22"/>
  <c r="Z252" i="22"/>
  <c r="Q252" i="22"/>
  <c r="H252" i="22"/>
  <c r="N261" i="22"/>
  <c r="H255" i="22"/>
  <c r="T252" i="22"/>
  <c r="W258" i="22"/>
  <c r="Z255" i="22"/>
  <c r="K252" i="22"/>
  <c r="N258" i="22"/>
  <c r="W261" i="22"/>
  <c r="Q255" i="22"/>
  <c r="AC252" i="22"/>
  <c r="AB261" i="22"/>
  <c r="S261" i="22"/>
  <c r="J261" i="22"/>
  <c r="V260" i="22"/>
  <c r="Y257" i="22"/>
  <c r="G257" i="22"/>
  <c r="V255" i="22"/>
  <c r="M255" i="22"/>
  <c r="AB254" i="22"/>
  <c r="J254" i="22"/>
  <c r="Y252" i="22"/>
  <c r="P252" i="22"/>
  <c r="G252" i="22"/>
  <c r="S251" i="22"/>
  <c r="D265" i="22"/>
  <c r="S260" i="22"/>
  <c r="AB258" i="22"/>
  <c r="S258" i="22"/>
  <c r="J258" i="22"/>
  <c r="V257" i="22"/>
  <c r="Y254" i="22"/>
  <c r="G254" i="22"/>
  <c r="E252" i="22"/>
  <c r="P251" i="22"/>
  <c r="Y261" i="22"/>
  <c r="P261" i="22"/>
  <c r="G261" i="22"/>
  <c r="P260" i="22"/>
  <c r="S257" i="22"/>
  <c r="AB255" i="22"/>
  <c r="S255" i="22"/>
  <c r="J255" i="22"/>
  <c r="V254" i="22"/>
  <c r="V252" i="22"/>
  <c r="M252" i="22"/>
  <c r="M251" i="22"/>
  <c r="Y260" i="22"/>
  <c r="G260" i="22"/>
  <c r="V258" i="22"/>
  <c r="M258" i="22"/>
  <c r="AB257" i="22"/>
  <c r="J257" i="22"/>
  <c r="E255" i="22"/>
  <c r="M254" i="22"/>
  <c r="V251" i="22"/>
  <c r="C251" i="22"/>
  <c r="Y258" i="22"/>
  <c r="P257" i="22"/>
  <c r="J251" i="22"/>
  <c r="M261" i="22"/>
  <c r="M257" i="22"/>
  <c r="G255" i="22"/>
  <c r="S252" i="22"/>
  <c r="G251" i="22"/>
  <c r="E261" i="22"/>
  <c r="P258" i="22"/>
  <c r="S254" i="22"/>
  <c r="AB260" i="22"/>
  <c r="Y255" i="22"/>
  <c r="P254" i="22"/>
  <c r="J252" i="22"/>
  <c r="M260" i="22"/>
  <c r="G258" i="22"/>
  <c r="AB251" i="22"/>
  <c r="V261" i="22"/>
  <c r="J260" i="22"/>
  <c r="E258" i="22"/>
  <c r="P255" i="22"/>
  <c r="AB252" i="22"/>
  <c r="Y251" i="22"/>
  <c r="D278" i="22" l="1"/>
  <c r="S273" i="22"/>
  <c r="AB271" i="22"/>
  <c r="S271" i="22"/>
  <c r="J271" i="22"/>
  <c r="V270" i="22"/>
  <c r="Y267" i="22"/>
  <c r="G267" i="22"/>
  <c r="E265" i="22"/>
  <c r="P264" i="22"/>
  <c r="Y274" i="22"/>
  <c r="P274" i="22"/>
  <c r="G274" i="22"/>
  <c r="P273" i="22"/>
  <c r="S270" i="22"/>
  <c r="AB268" i="22"/>
  <c r="S268" i="22"/>
  <c r="J268" i="22"/>
  <c r="V267" i="22"/>
  <c r="V265" i="22"/>
  <c r="M265" i="22"/>
  <c r="M264" i="22"/>
  <c r="E274" i="22"/>
  <c r="M273" i="22"/>
  <c r="Y271" i="22"/>
  <c r="P271" i="22"/>
  <c r="G271" i="22"/>
  <c r="P270" i="22"/>
  <c r="S267" i="22"/>
  <c r="AB264" i="22"/>
  <c r="J264" i="22"/>
  <c r="AB274" i="22"/>
  <c r="S274" i="22"/>
  <c r="J274" i="22"/>
  <c r="V273" i="22"/>
  <c r="Y270" i="22"/>
  <c r="G270" i="22"/>
  <c r="V268" i="22"/>
  <c r="M268" i="22"/>
  <c r="AB267" i="22"/>
  <c r="J267" i="22"/>
  <c r="Y265" i="22"/>
  <c r="P265" i="22"/>
  <c r="G265" i="22"/>
  <c r="S264" i="22"/>
  <c r="V274" i="22"/>
  <c r="J273" i="22"/>
  <c r="E271" i="22"/>
  <c r="P268" i="22"/>
  <c r="AB265" i="22"/>
  <c r="Y264" i="22"/>
  <c r="G273" i="22"/>
  <c r="AB270" i="22"/>
  <c r="V264" i="22"/>
  <c r="M274" i="22"/>
  <c r="M270" i="22"/>
  <c r="G268" i="22"/>
  <c r="S265" i="22"/>
  <c r="G264" i="22"/>
  <c r="V271" i="22"/>
  <c r="J270" i="22"/>
  <c r="E268" i="22"/>
  <c r="C264" i="22"/>
  <c r="AB273" i="22"/>
  <c r="Y268" i="22"/>
  <c r="P267" i="22"/>
  <c r="J265" i="22"/>
  <c r="Y273" i="22"/>
  <c r="M271" i="22"/>
  <c r="M267" i="22"/>
  <c r="D279" i="22"/>
  <c r="Z274" i="22"/>
  <c r="Q274" i="22"/>
  <c r="H274" i="22"/>
  <c r="AC268" i="22"/>
  <c r="T268" i="22"/>
  <c r="K268" i="22"/>
  <c r="W265" i="22"/>
  <c r="N265" i="22"/>
  <c r="Z271" i="22"/>
  <c r="Q271" i="22"/>
  <c r="H271" i="22"/>
  <c r="W274" i="22"/>
  <c r="N274" i="22"/>
  <c r="Z268" i="22"/>
  <c r="Q268" i="22"/>
  <c r="H268" i="22"/>
  <c r="AC265" i="22"/>
  <c r="T265" i="22"/>
  <c r="K265" i="22"/>
  <c r="AC271" i="22"/>
  <c r="T271" i="22"/>
  <c r="K271" i="22"/>
  <c r="T274" i="22"/>
  <c r="N268" i="22"/>
  <c r="Z265" i="22"/>
  <c r="W271" i="22"/>
  <c r="K274" i="22"/>
  <c r="Q265" i="22"/>
  <c r="N271" i="22"/>
  <c r="AC274" i="22"/>
  <c r="W268" i="22"/>
  <c r="H265" i="22"/>
  <c r="Z284" i="22" l="1"/>
  <c r="Q284" i="22"/>
  <c r="H284" i="22"/>
  <c r="W287" i="22"/>
  <c r="N287" i="22"/>
  <c r="Z281" i="22"/>
  <c r="Q281" i="22"/>
  <c r="H281" i="22"/>
  <c r="AC278" i="22"/>
  <c r="T278" i="22"/>
  <c r="K278" i="22"/>
  <c r="W284" i="22"/>
  <c r="N284" i="22"/>
  <c r="D292" i="22"/>
  <c r="Z287" i="22"/>
  <c r="Q287" i="22"/>
  <c r="H287" i="22"/>
  <c r="AC281" i="22"/>
  <c r="T281" i="22"/>
  <c r="K281" i="22"/>
  <c r="W278" i="22"/>
  <c r="N278" i="22"/>
  <c r="AC287" i="22"/>
  <c r="W281" i="22"/>
  <c r="H278" i="22"/>
  <c r="K284" i="22"/>
  <c r="T287" i="22"/>
  <c r="N281" i="22"/>
  <c r="Z278" i="22"/>
  <c r="AC284" i="22"/>
  <c r="K287" i="22"/>
  <c r="Q278" i="22"/>
  <c r="T284" i="22"/>
  <c r="Y287" i="22"/>
  <c r="P287" i="22"/>
  <c r="G287" i="22"/>
  <c r="P286" i="22"/>
  <c r="S283" i="22"/>
  <c r="AB281" i="22"/>
  <c r="S281" i="22"/>
  <c r="J281" i="22"/>
  <c r="V280" i="22"/>
  <c r="V278" i="22"/>
  <c r="M278" i="22"/>
  <c r="M277" i="22"/>
  <c r="E287" i="22"/>
  <c r="M286" i="22"/>
  <c r="Y284" i="22"/>
  <c r="P284" i="22"/>
  <c r="G284" i="22"/>
  <c r="P283" i="22"/>
  <c r="S280" i="22"/>
  <c r="AB277" i="22"/>
  <c r="J277" i="22"/>
  <c r="V287" i="22"/>
  <c r="M287" i="22"/>
  <c r="AB286" i="22"/>
  <c r="J286" i="22"/>
  <c r="E284" i="22"/>
  <c r="M283" i="22"/>
  <c r="Y281" i="22"/>
  <c r="P281" i="22"/>
  <c r="G281" i="22"/>
  <c r="P280" i="22"/>
  <c r="AB278" i="22"/>
  <c r="S278" i="22"/>
  <c r="J278" i="22"/>
  <c r="Y277" i="22"/>
  <c r="G277" i="22"/>
  <c r="D291" i="22"/>
  <c r="S286" i="22"/>
  <c r="AB284" i="22"/>
  <c r="S284" i="22"/>
  <c r="J284" i="22"/>
  <c r="V283" i="22"/>
  <c r="Y280" i="22"/>
  <c r="G280" i="22"/>
  <c r="E278" i="22"/>
  <c r="P277" i="22"/>
  <c r="Y286" i="22"/>
  <c r="M284" i="22"/>
  <c r="M280" i="22"/>
  <c r="AB287" i="22"/>
  <c r="V286" i="22"/>
  <c r="V281" i="22"/>
  <c r="J280" i="22"/>
  <c r="G278" i="22"/>
  <c r="G286" i="22"/>
  <c r="AB283" i="22"/>
  <c r="V277" i="22"/>
  <c r="S287" i="22"/>
  <c r="Y283" i="22"/>
  <c r="M281" i="22"/>
  <c r="Y278" i="22"/>
  <c r="S277" i="22"/>
  <c r="V284" i="22"/>
  <c r="J283" i="22"/>
  <c r="E281" i="22"/>
  <c r="C277" i="22"/>
  <c r="J287" i="22"/>
  <c r="G283" i="22"/>
  <c r="AB280" i="22"/>
  <c r="P278" i="22"/>
  <c r="E300" i="22" l="1"/>
  <c r="M299" i="22"/>
  <c r="Y297" i="22"/>
  <c r="P297" i="22"/>
  <c r="G297" i="22"/>
  <c r="P296" i="22"/>
  <c r="S293" i="22"/>
  <c r="AB290" i="22"/>
  <c r="J290" i="22"/>
  <c r="V300" i="22"/>
  <c r="M300" i="22"/>
  <c r="AB299" i="22"/>
  <c r="J299" i="22"/>
  <c r="E297" i="22"/>
  <c r="M296" i="22"/>
  <c r="Y294" i="22"/>
  <c r="P294" i="22"/>
  <c r="G294" i="22"/>
  <c r="P293" i="22"/>
  <c r="AB291" i="22"/>
  <c r="S291" i="22"/>
  <c r="J291" i="22"/>
  <c r="Y290" i="22"/>
  <c r="G290" i="22"/>
  <c r="Y299" i="22"/>
  <c r="G299" i="22"/>
  <c r="V297" i="22"/>
  <c r="M297" i="22"/>
  <c r="AB296" i="22"/>
  <c r="J296" i="22"/>
  <c r="E294" i="22"/>
  <c r="M293" i="22"/>
  <c r="V290" i="22"/>
  <c r="C290" i="22"/>
  <c r="Y300" i="22"/>
  <c r="P300" i="22"/>
  <c r="G300" i="22"/>
  <c r="P299" i="22"/>
  <c r="S296" i="22"/>
  <c r="AB294" i="22"/>
  <c r="S294" i="22"/>
  <c r="J294" i="22"/>
  <c r="V293" i="22"/>
  <c r="V291" i="22"/>
  <c r="M291" i="22"/>
  <c r="M290" i="22"/>
  <c r="J300" i="22"/>
  <c r="G296" i="22"/>
  <c r="AB293" i="22"/>
  <c r="P291" i="22"/>
  <c r="S297" i="22"/>
  <c r="Y293" i="22"/>
  <c r="AB300" i="22"/>
  <c r="V299" i="22"/>
  <c r="V294" i="22"/>
  <c r="J293" i="22"/>
  <c r="G291" i="22"/>
  <c r="S299" i="22"/>
  <c r="J297" i="22"/>
  <c r="G293" i="22"/>
  <c r="E291" i="22"/>
  <c r="S300" i="22"/>
  <c r="Y296" i="22"/>
  <c r="M294" i="22"/>
  <c r="Y291" i="22"/>
  <c r="S290" i="22"/>
  <c r="D304" i="22"/>
  <c r="AB297" i="22"/>
  <c r="V296" i="22"/>
  <c r="P290" i="22"/>
  <c r="W300" i="22"/>
  <c r="N300" i="22"/>
  <c r="Z294" i="22"/>
  <c r="Q294" i="22"/>
  <c r="H294" i="22"/>
  <c r="AC291" i="22"/>
  <c r="T291" i="22"/>
  <c r="K291" i="22"/>
  <c r="W297" i="22"/>
  <c r="N297" i="22"/>
  <c r="AC300" i="22"/>
  <c r="T300" i="22"/>
  <c r="K300" i="22"/>
  <c r="W294" i="22"/>
  <c r="N294" i="22"/>
  <c r="Z291" i="22"/>
  <c r="Q291" i="22"/>
  <c r="H291" i="22"/>
  <c r="Z297" i="22"/>
  <c r="Q297" i="22"/>
  <c r="H297" i="22"/>
  <c r="T297" i="22"/>
  <c r="H300" i="22"/>
  <c r="AC294" i="22"/>
  <c r="N291" i="22"/>
  <c r="K297" i="22"/>
  <c r="Z300" i="22"/>
  <c r="T294" i="22"/>
  <c r="AC297" i="22"/>
  <c r="D305" i="22"/>
  <c r="Q300" i="22"/>
  <c r="K294" i="22"/>
  <c r="W291" i="22"/>
  <c r="AC313" i="22" l="1"/>
  <c r="T313" i="22"/>
  <c r="N313" i="22"/>
  <c r="W310" i="22"/>
  <c r="N310" i="22"/>
  <c r="Z313" i="22"/>
  <c r="K313" i="22"/>
  <c r="W307" i="22"/>
  <c r="N307" i="22"/>
  <c r="Z304" i="22"/>
  <c r="Q304" i="22"/>
  <c r="H304" i="22"/>
  <c r="AC310" i="22"/>
  <c r="T310" i="22"/>
  <c r="K310" i="22"/>
  <c r="Z307" i="22"/>
  <c r="Q307" i="22"/>
  <c r="H307" i="22"/>
  <c r="AC304" i="22"/>
  <c r="T304" i="22"/>
  <c r="K304" i="22"/>
  <c r="W313" i="22"/>
  <c r="K307" i="22"/>
  <c r="W304" i="22"/>
  <c r="D318" i="22"/>
  <c r="Q313" i="22"/>
  <c r="Z310" i="22"/>
  <c r="H313" i="22"/>
  <c r="AC307" i="22"/>
  <c r="N304" i="22"/>
  <c r="Q310" i="22"/>
  <c r="T307" i="22"/>
  <c r="H310" i="22"/>
  <c r="AB313" i="22"/>
  <c r="S313" i="22"/>
  <c r="V313" i="22"/>
  <c r="M313" i="22"/>
  <c r="AB312" i="22"/>
  <c r="J312" i="22"/>
  <c r="E310" i="22"/>
  <c r="M309" i="22"/>
  <c r="Y307" i="22"/>
  <c r="P307" i="22"/>
  <c r="G307" i="22"/>
  <c r="P306" i="22"/>
  <c r="AB304" i="22"/>
  <c r="S304" i="22"/>
  <c r="J304" i="22"/>
  <c r="Y303" i="22"/>
  <c r="G303" i="22"/>
  <c r="D317" i="22"/>
  <c r="Y312" i="22"/>
  <c r="G312" i="22"/>
  <c r="V310" i="22"/>
  <c r="M310" i="22"/>
  <c r="AB309" i="22"/>
  <c r="J309" i="22"/>
  <c r="E307" i="22"/>
  <c r="M306" i="22"/>
  <c r="V303" i="22"/>
  <c r="C303" i="22"/>
  <c r="Y313" i="22"/>
  <c r="J313" i="22"/>
  <c r="V312" i="22"/>
  <c r="Y309" i="22"/>
  <c r="G309" i="22"/>
  <c r="V307" i="22"/>
  <c r="M307" i="22"/>
  <c r="AB306" i="22"/>
  <c r="J306" i="22"/>
  <c r="Y304" i="22"/>
  <c r="P304" i="22"/>
  <c r="G304" i="22"/>
  <c r="S303" i="22"/>
  <c r="P313" i="22"/>
  <c r="E313" i="22"/>
  <c r="M312" i="22"/>
  <c r="Y310" i="22"/>
  <c r="P310" i="22"/>
  <c r="G310" i="22"/>
  <c r="P309" i="22"/>
  <c r="S306" i="22"/>
  <c r="AB303" i="22"/>
  <c r="J303" i="22"/>
  <c r="AB310" i="22"/>
  <c r="V309" i="22"/>
  <c r="P303" i="22"/>
  <c r="S309" i="22"/>
  <c r="J307" i="22"/>
  <c r="V304" i="22"/>
  <c r="M303" i="22"/>
  <c r="S310" i="22"/>
  <c r="Y306" i="22"/>
  <c r="G313" i="22"/>
  <c r="AB307" i="22"/>
  <c r="V306" i="22"/>
  <c r="M304" i="22"/>
  <c r="S312" i="22"/>
  <c r="J310" i="22"/>
  <c r="G306" i="22"/>
  <c r="E304" i="22"/>
  <c r="P312" i="22"/>
  <c r="S307" i="22"/>
  <c r="AB326" i="22" l="1"/>
  <c r="S326" i="22"/>
  <c r="J326" i="22"/>
  <c r="V325" i="22"/>
  <c r="Y322" i="22"/>
  <c r="G322" i="22"/>
  <c r="V320" i="22"/>
  <c r="M320" i="22"/>
  <c r="AB319" i="22"/>
  <c r="J319" i="22"/>
  <c r="Y317" i="22"/>
  <c r="P317" i="22"/>
  <c r="G317" i="22"/>
  <c r="S316" i="22"/>
  <c r="D330" i="22"/>
  <c r="S325" i="22"/>
  <c r="AB323" i="22"/>
  <c r="S323" i="22"/>
  <c r="J323" i="22"/>
  <c r="V322" i="22"/>
  <c r="Y319" i="22"/>
  <c r="G319" i="22"/>
  <c r="E317" i="22"/>
  <c r="P316" i="22"/>
  <c r="Y326" i="22"/>
  <c r="P326" i="22"/>
  <c r="G326" i="22"/>
  <c r="P325" i="22"/>
  <c r="S322" i="22"/>
  <c r="AB320" i="22"/>
  <c r="S320" i="22"/>
  <c r="E326" i="22"/>
  <c r="M325" i="22"/>
  <c r="Y323" i="22"/>
  <c r="P323" i="22"/>
  <c r="G323" i="22"/>
  <c r="P322" i="22"/>
  <c r="Y325" i="22"/>
  <c r="G325" i="22"/>
  <c r="V323" i="22"/>
  <c r="M323" i="22"/>
  <c r="AB322" i="22"/>
  <c r="J322" i="22"/>
  <c r="E320" i="22"/>
  <c r="M319" i="22"/>
  <c r="V316" i="22"/>
  <c r="C316" i="22"/>
  <c r="M326" i="22"/>
  <c r="M322" i="22"/>
  <c r="G320" i="22"/>
  <c r="AB317" i="22"/>
  <c r="J317" i="22"/>
  <c r="G316" i="22"/>
  <c r="AB325" i="22"/>
  <c r="Y320" i="22"/>
  <c r="V319" i="22"/>
  <c r="V317" i="22"/>
  <c r="J325" i="22"/>
  <c r="S319" i="22"/>
  <c r="AB316" i="22"/>
  <c r="V326" i="22"/>
  <c r="E323" i="22"/>
  <c r="J316" i="22"/>
  <c r="P319" i="22"/>
  <c r="S317" i="22"/>
  <c r="M317" i="22"/>
  <c r="P320" i="22"/>
  <c r="Y316" i="22"/>
  <c r="J320" i="22"/>
  <c r="M316" i="22"/>
  <c r="AC323" i="22"/>
  <c r="T323" i="22"/>
  <c r="K323" i="22"/>
  <c r="D331" i="22"/>
  <c r="Z326" i="22"/>
  <c r="Q326" i="22"/>
  <c r="H326" i="22"/>
  <c r="AC320" i="22"/>
  <c r="T320" i="22"/>
  <c r="K320" i="22"/>
  <c r="W317" i="22"/>
  <c r="N317" i="22"/>
  <c r="Z323" i="22"/>
  <c r="Q323" i="22"/>
  <c r="H323" i="22"/>
  <c r="W326" i="22"/>
  <c r="N326" i="22"/>
  <c r="Z320" i="22"/>
  <c r="AC326" i="22"/>
  <c r="T326" i="22"/>
  <c r="K326" i="22"/>
  <c r="W320" i="22"/>
  <c r="N320" i="22"/>
  <c r="Z317" i="22"/>
  <c r="Q317" i="22"/>
  <c r="H317" i="22"/>
  <c r="Q320" i="22"/>
  <c r="T317" i="22"/>
  <c r="H320" i="22"/>
  <c r="AC317" i="22"/>
  <c r="K317" i="22"/>
  <c r="W323" i="22"/>
  <c r="N323" i="22"/>
  <c r="D343" i="22" l="1"/>
  <c r="S338" i="22"/>
  <c r="AB336" i="22"/>
  <c r="S336" i="22"/>
  <c r="J336" i="22"/>
  <c r="V335" i="22"/>
  <c r="Y332" i="22"/>
  <c r="G332" i="22"/>
  <c r="E330" i="22"/>
  <c r="P329" i="22"/>
  <c r="Y339" i="22"/>
  <c r="P339" i="22"/>
  <c r="G339" i="22"/>
  <c r="P338" i="22"/>
  <c r="S335" i="22"/>
  <c r="AB333" i="22"/>
  <c r="S333" i="22"/>
  <c r="J333" i="22"/>
  <c r="V332" i="22"/>
  <c r="V330" i="22"/>
  <c r="M330" i="22"/>
  <c r="M329" i="22"/>
  <c r="E339" i="22"/>
  <c r="M338" i="22"/>
  <c r="Y336" i="22"/>
  <c r="P336" i="22"/>
  <c r="G336" i="22"/>
  <c r="P335" i="22"/>
  <c r="S332" i="22"/>
  <c r="AB329" i="22"/>
  <c r="J329" i="22"/>
  <c r="V339" i="22"/>
  <c r="M339" i="22"/>
  <c r="AB338" i="22"/>
  <c r="J338" i="22"/>
  <c r="E336" i="22"/>
  <c r="M335" i="22"/>
  <c r="Y333" i="22"/>
  <c r="P333" i="22"/>
  <c r="G333" i="22"/>
  <c r="P332" i="22"/>
  <c r="AB330" i="22"/>
  <c r="S330" i="22"/>
  <c r="J330" i="22"/>
  <c r="Y329" i="22"/>
  <c r="G329" i="22"/>
  <c r="Y338" i="22"/>
  <c r="G338" i="22"/>
  <c r="V336" i="22"/>
  <c r="M336" i="22"/>
  <c r="AB335" i="22"/>
  <c r="J335" i="22"/>
  <c r="E333" i="22"/>
  <c r="M332" i="22"/>
  <c r="AB339" i="22"/>
  <c r="S339" i="22"/>
  <c r="J339" i="22"/>
  <c r="V338" i="22"/>
  <c r="Y335" i="22"/>
  <c r="G335" i="22"/>
  <c r="V333" i="22"/>
  <c r="M333" i="22"/>
  <c r="AB332" i="22"/>
  <c r="J332" i="22"/>
  <c r="Y330" i="22"/>
  <c r="P330" i="22"/>
  <c r="G330" i="22"/>
  <c r="S329" i="22"/>
  <c r="V329" i="22"/>
  <c r="C329" i="22"/>
  <c r="D344" i="22"/>
  <c r="Z339" i="22"/>
  <c r="Q339" i="22"/>
  <c r="H339" i="22"/>
  <c r="AC333" i="22"/>
  <c r="T333" i="22"/>
  <c r="K333" i="22"/>
  <c r="W330" i="22"/>
  <c r="N330" i="22"/>
  <c r="Z336" i="22"/>
  <c r="Q336" i="22"/>
  <c r="H336" i="22"/>
  <c r="W339" i="22"/>
  <c r="N339" i="22"/>
  <c r="Z333" i="22"/>
  <c r="Q333" i="22"/>
  <c r="H333" i="22"/>
  <c r="AC330" i="22"/>
  <c r="T330" i="22"/>
  <c r="K330" i="22"/>
  <c r="W336" i="22"/>
  <c r="N336" i="22"/>
  <c r="AC339" i="22"/>
  <c r="T339" i="22"/>
  <c r="K339" i="22"/>
  <c r="W333" i="22"/>
  <c r="N333" i="22"/>
  <c r="AC336" i="22"/>
  <c r="T336" i="22"/>
  <c r="K336" i="22"/>
  <c r="Z330" i="22"/>
  <c r="Q330" i="22"/>
  <c r="H330" i="22"/>
  <c r="Z349" i="22" l="1"/>
  <c r="Q349" i="22"/>
  <c r="H349" i="22"/>
  <c r="D357" i="22"/>
  <c r="W352" i="22"/>
  <c r="N352" i="22"/>
  <c r="Z346" i="22"/>
  <c r="Q346" i="22"/>
  <c r="H346" i="22"/>
  <c r="AC343" i="22"/>
  <c r="T343" i="22"/>
  <c r="K343" i="22"/>
  <c r="W349" i="22"/>
  <c r="N349" i="22"/>
  <c r="AC352" i="22"/>
  <c r="T352" i="22"/>
  <c r="K352" i="22"/>
  <c r="W346" i="22"/>
  <c r="N346" i="22"/>
  <c r="Z343" i="22"/>
  <c r="Q343" i="22"/>
  <c r="H343" i="22"/>
  <c r="AC349" i="22"/>
  <c r="T349" i="22"/>
  <c r="K349" i="22"/>
  <c r="Z352" i="22"/>
  <c r="Q352" i="22"/>
  <c r="H352" i="22"/>
  <c r="AC346" i="22"/>
  <c r="T346" i="22"/>
  <c r="K346" i="22"/>
  <c r="W343" i="22"/>
  <c r="N343" i="22"/>
  <c r="Y352" i="22"/>
  <c r="P352" i="22"/>
  <c r="G352" i="22"/>
  <c r="P351" i="22"/>
  <c r="S348" i="22"/>
  <c r="AB346" i="22"/>
  <c r="S346" i="22"/>
  <c r="J346" i="22"/>
  <c r="V345" i="22"/>
  <c r="V343" i="22"/>
  <c r="M343" i="22"/>
  <c r="M342" i="22"/>
  <c r="E352" i="22"/>
  <c r="M351" i="22"/>
  <c r="Y349" i="22"/>
  <c r="P349" i="22"/>
  <c r="G349" i="22"/>
  <c r="P348" i="22"/>
  <c r="S345" i="22"/>
  <c r="AB342" i="22"/>
  <c r="J342" i="22"/>
  <c r="V352" i="22"/>
  <c r="M352" i="22"/>
  <c r="AB351" i="22"/>
  <c r="J351" i="22"/>
  <c r="E349" i="22"/>
  <c r="M348" i="22"/>
  <c r="Y346" i="22"/>
  <c r="P346" i="22"/>
  <c r="G346" i="22"/>
  <c r="P345" i="22"/>
  <c r="AB343" i="22"/>
  <c r="S343" i="22"/>
  <c r="J343" i="22"/>
  <c r="Y342" i="22"/>
  <c r="G342" i="22"/>
  <c r="Y351" i="22"/>
  <c r="G351" i="22"/>
  <c r="V349" i="22"/>
  <c r="M349" i="22"/>
  <c r="AB348" i="22"/>
  <c r="J348" i="22"/>
  <c r="E346" i="22"/>
  <c r="M345" i="22"/>
  <c r="V342" i="22"/>
  <c r="C342" i="22"/>
  <c r="AB352" i="22"/>
  <c r="S352" i="22"/>
  <c r="J352" i="22"/>
  <c r="V351" i="22"/>
  <c r="Y348" i="22"/>
  <c r="G348" i="22"/>
  <c r="V346" i="22"/>
  <c r="M346" i="22"/>
  <c r="AB345" i="22"/>
  <c r="J345" i="22"/>
  <c r="Y343" i="22"/>
  <c r="P343" i="22"/>
  <c r="G343" i="22"/>
  <c r="S342" i="22"/>
  <c r="D356" i="22"/>
  <c r="S351" i="22"/>
  <c r="AB349" i="22"/>
  <c r="S349" i="22"/>
  <c r="J349" i="22"/>
  <c r="V348" i="22"/>
  <c r="Y345" i="22"/>
  <c r="G345" i="22"/>
  <c r="E343" i="22"/>
  <c r="P342" i="22"/>
  <c r="AC365" i="22" l="1"/>
  <c r="T365" i="22"/>
  <c r="K365" i="22"/>
  <c r="W359" i="22"/>
  <c r="N359" i="22"/>
  <c r="Z356" i="22"/>
  <c r="Q356" i="22"/>
  <c r="H356" i="22"/>
  <c r="AC362" i="22"/>
  <c r="T362" i="22"/>
  <c r="K362" i="22"/>
  <c r="W365" i="22"/>
  <c r="N365" i="22"/>
  <c r="Z359" i="22"/>
  <c r="Q359" i="22"/>
  <c r="H359" i="22"/>
  <c r="AC356" i="22"/>
  <c r="T356" i="22"/>
  <c r="K356" i="22"/>
  <c r="Z365" i="22"/>
  <c r="H365" i="22"/>
  <c r="AC359" i="22"/>
  <c r="K359" i="22"/>
  <c r="N356" i="22"/>
  <c r="Z362" i="22"/>
  <c r="H362" i="22"/>
  <c r="W362" i="22"/>
  <c r="D370" i="22"/>
  <c r="Q365" i="22"/>
  <c r="T359" i="22"/>
  <c r="W356" i="22"/>
  <c r="Q362" i="22"/>
  <c r="N362" i="22"/>
  <c r="Y364" i="22"/>
  <c r="G364" i="22"/>
  <c r="V362" i="22"/>
  <c r="M362" i="22"/>
  <c r="AB361" i="22"/>
  <c r="J361" i="22"/>
  <c r="E359" i="22"/>
  <c r="M358" i="22"/>
  <c r="AB365" i="22"/>
  <c r="S365" i="22"/>
  <c r="J365" i="22"/>
  <c r="V364" i="22"/>
  <c r="Y361" i="22"/>
  <c r="G361" i="22"/>
  <c r="V359" i="22"/>
  <c r="M359" i="22"/>
  <c r="AB358" i="22"/>
  <c r="J358" i="22"/>
  <c r="Y356" i="22"/>
  <c r="P356" i="22"/>
  <c r="E365" i="22"/>
  <c r="M364" i="22"/>
  <c r="Y362" i="22"/>
  <c r="P362" i="22"/>
  <c r="G362" i="22"/>
  <c r="P361" i="22"/>
  <c r="S358" i="22"/>
  <c r="D369" i="22"/>
  <c r="AB362" i="22"/>
  <c r="J362" i="22"/>
  <c r="G358" i="22"/>
  <c r="AB355" i="22"/>
  <c r="J355" i="22"/>
  <c r="Y365" i="22"/>
  <c r="G365" i="22"/>
  <c r="AB359" i="22"/>
  <c r="J359" i="22"/>
  <c r="M356" i="22"/>
  <c r="Y355" i="22"/>
  <c r="G355" i="22"/>
  <c r="V365" i="22"/>
  <c r="AB364" i="22"/>
  <c r="E362" i="22"/>
  <c r="Y359" i="22"/>
  <c r="G359" i="22"/>
  <c r="AB356" i="22"/>
  <c r="J356" i="22"/>
  <c r="V355" i="22"/>
  <c r="C355" i="22"/>
  <c r="S364" i="22"/>
  <c r="S362" i="22"/>
  <c r="V361" i="22"/>
  <c r="Y358" i="22"/>
  <c r="G356" i="22"/>
  <c r="S355" i="22"/>
  <c r="P365" i="22"/>
  <c r="P364" i="22"/>
  <c r="S361" i="22"/>
  <c r="S359" i="22"/>
  <c r="V358" i="22"/>
  <c r="V356" i="22"/>
  <c r="E356" i="22"/>
  <c r="P355" i="22"/>
  <c r="M365" i="22"/>
  <c r="J364" i="22"/>
  <c r="M361" i="22"/>
  <c r="P359" i="22"/>
  <c r="P358" i="22"/>
  <c r="S356" i="22"/>
  <c r="M355" i="22"/>
  <c r="AC375" i="22" l="1"/>
  <c r="T375" i="22"/>
  <c r="K375" i="22"/>
  <c r="D383" i="22"/>
  <c r="Z378" i="22"/>
  <c r="Q378" i="22"/>
  <c r="H378" i="22"/>
  <c r="AC372" i="22"/>
  <c r="T372" i="22"/>
  <c r="K372" i="22"/>
  <c r="W369" i="22"/>
  <c r="N369" i="22"/>
  <c r="W375" i="22"/>
  <c r="N375" i="22"/>
  <c r="Q375" i="22"/>
  <c r="N378" i="22"/>
  <c r="Q372" i="22"/>
  <c r="T369" i="22"/>
  <c r="AC378" i="22"/>
  <c r="K378" i="22"/>
  <c r="N372" i="22"/>
  <c r="Q369" i="22"/>
  <c r="Z375" i="22"/>
  <c r="H375" i="22"/>
  <c r="W378" i="22"/>
  <c r="Z372" i="22"/>
  <c r="H372" i="22"/>
  <c r="AC369" i="22"/>
  <c r="K369" i="22"/>
  <c r="T378" i="22"/>
  <c r="W372" i="22"/>
  <c r="Z369" i="22"/>
  <c r="H369" i="22"/>
  <c r="AB378" i="22"/>
  <c r="S378" i="22"/>
  <c r="J378" i="22"/>
  <c r="V377" i="22"/>
  <c r="Y374" i="22"/>
  <c r="G374" i="22"/>
  <c r="V372" i="22"/>
  <c r="M372" i="22"/>
  <c r="AB371" i="22"/>
  <c r="J371" i="22"/>
  <c r="Y369" i="22"/>
  <c r="P369" i="22"/>
  <c r="G369" i="22"/>
  <c r="S368" i="22"/>
  <c r="D382" i="22"/>
  <c r="S377" i="22"/>
  <c r="AB375" i="22"/>
  <c r="S375" i="22"/>
  <c r="J375" i="22"/>
  <c r="V374" i="22"/>
  <c r="Y371" i="22"/>
  <c r="G371" i="22"/>
  <c r="E369" i="22"/>
  <c r="P368" i="22"/>
  <c r="V378" i="22"/>
  <c r="M378" i="22"/>
  <c r="AB377" i="22"/>
  <c r="J377" i="22"/>
  <c r="E375" i="22"/>
  <c r="M374" i="22"/>
  <c r="Y372" i="22"/>
  <c r="P372" i="22"/>
  <c r="G372" i="22"/>
  <c r="P371" i="22"/>
  <c r="AB369" i="22"/>
  <c r="S369" i="22"/>
  <c r="J369" i="22"/>
  <c r="Y368" i="22"/>
  <c r="G368" i="22"/>
  <c r="P378" i="22"/>
  <c r="P377" i="22"/>
  <c r="S374" i="22"/>
  <c r="S372" i="22"/>
  <c r="V371" i="22"/>
  <c r="V369" i="22"/>
  <c r="M377" i="22"/>
  <c r="P375" i="22"/>
  <c r="P374" i="22"/>
  <c r="S371" i="22"/>
  <c r="AB368" i="22"/>
  <c r="G377" i="22"/>
  <c r="M375" i="22"/>
  <c r="J374" i="22"/>
  <c r="M371" i="22"/>
  <c r="V368" i="22"/>
  <c r="Y378" i="22"/>
  <c r="G378" i="22"/>
  <c r="AB372" i="22"/>
  <c r="J372" i="22"/>
  <c r="M369" i="22"/>
  <c r="M368" i="22"/>
  <c r="E378" i="22"/>
  <c r="Y375" i="22"/>
  <c r="G375" i="22"/>
  <c r="J368" i="22"/>
  <c r="Y377" i="22"/>
  <c r="V375" i="22"/>
  <c r="AB374" i="22"/>
  <c r="E372" i="22"/>
  <c r="C368" i="22"/>
  <c r="D395" i="22" l="1"/>
  <c r="S390" i="22"/>
  <c r="AB388" i="22"/>
  <c r="S388" i="22"/>
  <c r="J388" i="22"/>
  <c r="V387" i="22"/>
  <c r="Y384" i="22"/>
  <c r="G384" i="22"/>
  <c r="E382" i="22"/>
  <c r="P381" i="22"/>
  <c r="Y391" i="22"/>
  <c r="P391" i="22"/>
  <c r="G391" i="22"/>
  <c r="P390" i="22"/>
  <c r="S387" i="22"/>
  <c r="AB385" i="22"/>
  <c r="S385" i="22"/>
  <c r="J385" i="22"/>
  <c r="V384" i="22"/>
  <c r="V382" i="22"/>
  <c r="M382" i="22"/>
  <c r="M381" i="22"/>
  <c r="Y390" i="22"/>
  <c r="G390" i="22"/>
  <c r="V388" i="22"/>
  <c r="M388" i="22"/>
  <c r="AB387" i="22"/>
  <c r="J387" i="22"/>
  <c r="E385" i="22"/>
  <c r="M384" i="22"/>
  <c r="V381" i="22"/>
  <c r="C381" i="22"/>
  <c r="E391" i="22"/>
  <c r="Y388" i="22"/>
  <c r="G388" i="22"/>
  <c r="J381" i="22"/>
  <c r="V391" i="22"/>
  <c r="AB390" i="22"/>
  <c r="E388" i="22"/>
  <c r="Y385" i="22"/>
  <c r="G385" i="22"/>
  <c r="AB382" i="22"/>
  <c r="J382" i="22"/>
  <c r="G381" i="22"/>
  <c r="S391" i="22"/>
  <c r="V390" i="22"/>
  <c r="Y387" i="22"/>
  <c r="V385" i="22"/>
  <c r="AB384" i="22"/>
  <c r="Y382" i="22"/>
  <c r="G382" i="22"/>
  <c r="M390" i="22"/>
  <c r="P388" i="22"/>
  <c r="P387" i="22"/>
  <c r="S384" i="22"/>
  <c r="AB381" i="22"/>
  <c r="M391" i="22"/>
  <c r="J390" i="22"/>
  <c r="M387" i="22"/>
  <c r="P385" i="22"/>
  <c r="P384" i="22"/>
  <c r="S382" i="22"/>
  <c r="Y381" i="22"/>
  <c r="AB391" i="22"/>
  <c r="J391" i="22"/>
  <c r="G387" i="22"/>
  <c r="M385" i="22"/>
  <c r="J384" i="22"/>
  <c r="P382" i="22"/>
  <c r="S381" i="22"/>
  <c r="D396" i="22"/>
  <c r="Z391" i="22"/>
  <c r="Q391" i="22"/>
  <c r="H391" i="22"/>
  <c r="AC385" i="22"/>
  <c r="T385" i="22"/>
  <c r="K385" i="22"/>
  <c r="W382" i="22"/>
  <c r="N382" i="22"/>
  <c r="Z388" i="22"/>
  <c r="Q388" i="22"/>
  <c r="H388" i="22"/>
  <c r="AC391" i="22"/>
  <c r="T391" i="22"/>
  <c r="K391" i="22"/>
  <c r="W385" i="22"/>
  <c r="N385" i="22"/>
  <c r="Z382" i="22"/>
  <c r="Q382" i="22"/>
  <c r="H382" i="22"/>
  <c r="W391" i="22"/>
  <c r="Z385" i="22"/>
  <c r="H385" i="22"/>
  <c r="AC382" i="22"/>
  <c r="K382" i="22"/>
  <c r="W388" i="22"/>
  <c r="T388" i="22"/>
  <c r="N391" i="22"/>
  <c r="Q385" i="22"/>
  <c r="T382" i="22"/>
  <c r="N388" i="22"/>
  <c r="AC388" i="22"/>
  <c r="K388" i="22"/>
  <c r="AC404" i="22" l="1"/>
  <c r="T404" i="22"/>
  <c r="K404" i="22"/>
  <c r="W398" i="22"/>
  <c r="N398" i="22"/>
  <c r="D409" i="22"/>
  <c r="Z404" i="22"/>
  <c r="Q404" i="22"/>
  <c r="H404" i="22"/>
  <c r="W404" i="22"/>
  <c r="N404" i="22"/>
  <c r="W401" i="22"/>
  <c r="N401" i="22"/>
  <c r="H401" i="22"/>
  <c r="T401" i="22"/>
  <c r="AC398" i="22"/>
  <c r="Q398" i="22"/>
  <c r="AC395" i="22"/>
  <c r="T395" i="22"/>
  <c r="K395" i="22"/>
  <c r="AC401" i="22"/>
  <c r="K401" i="22"/>
  <c r="Q401" i="22"/>
  <c r="Z398" i="22"/>
  <c r="Q395" i="22"/>
  <c r="T398" i="22"/>
  <c r="N395" i="22"/>
  <c r="K398" i="22"/>
  <c r="Z395" i="22"/>
  <c r="H395" i="22"/>
  <c r="Z401" i="22"/>
  <c r="H398" i="22"/>
  <c r="W395" i="22"/>
  <c r="Y403" i="22"/>
  <c r="G403" i="22"/>
  <c r="V401" i="22"/>
  <c r="M401" i="22"/>
  <c r="AB400" i="22"/>
  <c r="J400" i="22"/>
  <c r="E398" i="22"/>
  <c r="M397" i="22"/>
  <c r="D408" i="22"/>
  <c r="S403" i="22"/>
  <c r="AB401" i="22"/>
  <c r="S401" i="22"/>
  <c r="E404" i="22"/>
  <c r="M403" i="22"/>
  <c r="V404" i="22"/>
  <c r="M404" i="22"/>
  <c r="AB403" i="22"/>
  <c r="J403" i="22"/>
  <c r="E401" i="22"/>
  <c r="M400" i="22"/>
  <c r="Y398" i="22"/>
  <c r="P398" i="22"/>
  <c r="G398" i="22"/>
  <c r="P397" i="22"/>
  <c r="J404" i="22"/>
  <c r="Y401" i="22"/>
  <c r="G400" i="22"/>
  <c r="S398" i="22"/>
  <c r="AB397" i="22"/>
  <c r="V395" i="22"/>
  <c r="M395" i="22"/>
  <c r="M394" i="22"/>
  <c r="G404" i="22"/>
  <c r="G401" i="22"/>
  <c r="Y397" i="22"/>
  <c r="AB394" i="22"/>
  <c r="J394" i="22"/>
  <c r="S404" i="22"/>
  <c r="S400" i="22"/>
  <c r="V398" i="22"/>
  <c r="J398" i="22"/>
  <c r="J397" i="22"/>
  <c r="Y395" i="22"/>
  <c r="P395" i="22"/>
  <c r="G395" i="22"/>
  <c r="S394" i="22"/>
  <c r="AB404" i="22"/>
  <c r="AB398" i="22"/>
  <c r="V397" i="22"/>
  <c r="S395" i="22"/>
  <c r="Y394" i="22"/>
  <c r="Y404" i="22"/>
  <c r="P401" i="22"/>
  <c r="S397" i="22"/>
  <c r="V394" i="22"/>
  <c r="P404" i="22"/>
  <c r="J401" i="22"/>
  <c r="G397" i="22"/>
  <c r="P394" i="22"/>
  <c r="V403" i="22"/>
  <c r="Y400" i="22"/>
  <c r="M398" i="22"/>
  <c r="AB395" i="22"/>
  <c r="J395" i="22"/>
  <c r="G394" i="22"/>
  <c r="P403" i="22"/>
  <c r="V400" i="22"/>
  <c r="C394" i="22"/>
  <c r="P400" i="22"/>
  <c r="E395" i="22"/>
  <c r="AB417" i="22" l="1"/>
  <c r="S417" i="22"/>
  <c r="J417" i="22"/>
  <c r="V416" i="22"/>
  <c r="Y413" i="22"/>
  <c r="G413" i="22"/>
  <c r="V411" i="22"/>
  <c r="M411" i="22"/>
  <c r="AB410" i="22"/>
  <c r="J410" i="22"/>
  <c r="Y408" i="22"/>
  <c r="P408" i="22"/>
  <c r="G408" i="22"/>
  <c r="S407" i="22"/>
  <c r="Y417" i="22"/>
  <c r="P417" i="22"/>
  <c r="G417" i="22"/>
  <c r="P416" i="22"/>
  <c r="S413" i="22"/>
  <c r="AB411" i="22"/>
  <c r="S411" i="22"/>
  <c r="J411" i="22"/>
  <c r="V410" i="22"/>
  <c r="V408" i="22"/>
  <c r="M408" i="22"/>
  <c r="M407" i="22"/>
  <c r="V417" i="22"/>
  <c r="M417" i="22"/>
  <c r="AB416" i="22"/>
  <c r="J416" i="22"/>
  <c r="E414" i="22"/>
  <c r="M413" i="22"/>
  <c r="Y411" i="22"/>
  <c r="P411" i="22"/>
  <c r="G411" i="22"/>
  <c r="P410" i="22"/>
  <c r="AB408" i="22"/>
  <c r="S408" i="22"/>
  <c r="J408" i="22"/>
  <c r="Y407" i="22"/>
  <c r="G407" i="22"/>
  <c r="Y416" i="22"/>
  <c r="G416" i="22"/>
  <c r="V414" i="22"/>
  <c r="M414" i="22"/>
  <c r="AB413" i="22"/>
  <c r="J413" i="22"/>
  <c r="E411" i="22"/>
  <c r="M410" i="22"/>
  <c r="V407" i="22"/>
  <c r="C407" i="22"/>
  <c r="D421" i="22"/>
  <c r="AB414" i="22"/>
  <c r="V413" i="22"/>
  <c r="P407" i="22"/>
  <c r="Y414" i="22"/>
  <c r="P413" i="22"/>
  <c r="J407" i="22"/>
  <c r="S416" i="22"/>
  <c r="J414" i="22"/>
  <c r="G410" i="22"/>
  <c r="E408" i="22"/>
  <c r="M416" i="22"/>
  <c r="G414" i="22"/>
  <c r="AB407" i="22"/>
  <c r="Y410" i="22"/>
  <c r="E417" i="22"/>
  <c r="S410" i="22"/>
  <c r="S414" i="22"/>
  <c r="P414" i="22"/>
  <c r="AC414" i="22"/>
  <c r="T414" i="22"/>
  <c r="K414" i="22"/>
  <c r="Z414" i="22"/>
  <c r="Q414" i="22"/>
  <c r="H414" i="22"/>
  <c r="W414" i="22"/>
  <c r="N414" i="22"/>
  <c r="AC417" i="22"/>
  <c r="T417" i="22"/>
  <c r="K417" i="22"/>
  <c r="W411" i="22"/>
  <c r="N411" i="22"/>
  <c r="Z408" i="22"/>
  <c r="Q408" i="22"/>
  <c r="H408" i="22"/>
  <c r="D422" i="22"/>
  <c r="Q417" i="22"/>
  <c r="K411" i="22"/>
  <c r="W408" i="22"/>
  <c r="N417" i="22"/>
  <c r="H411" i="22"/>
  <c r="T408" i="22"/>
  <c r="Z417" i="22"/>
  <c r="T411" i="22"/>
  <c r="W417" i="22"/>
  <c r="Q411" i="22"/>
  <c r="AC408" i="22"/>
  <c r="AC411" i="22"/>
  <c r="Z411" i="22"/>
  <c r="H417" i="22"/>
  <c r="N408" i="22"/>
  <c r="K408" i="22"/>
  <c r="D434" i="22" l="1"/>
  <c r="V430" i="22"/>
  <c r="M430" i="22"/>
  <c r="AB429" i="22"/>
  <c r="J429" i="22"/>
  <c r="E427" i="22"/>
  <c r="AB430" i="22"/>
  <c r="G430" i="22"/>
  <c r="M429" i="22"/>
  <c r="V427" i="22"/>
  <c r="V426" i="22"/>
  <c r="Y423" i="22"/>
  <c r="G423" i="22"/>
  <c r="E421" i="22"/>
  <c r="P420" i="22"/>
  <c r="Y430" i="22"/>
  <c r="Y429" i="22"/>
  <c r="S427" i="22"/>
  <c r="P426" i="22"/>
  <c r="S423" i="22"/>
  <c r="AB420" i="22"/>
  <c r="J420" i="22"/>
  <c r="J430" i="22"/>
  <c r="S429" i="22"/>
  <c r="P427" i="22"/>
  <c r="AB426" i="22"/>
  <c r="J426" i="22"/>
  <c r="E424" i="22"/>
  <c r="M423" i="22"/>
  <c r="V420" i="22"/>
  <c r="C420" i="22"/>
  <c r="S430" i="22"/>
  <c r="P429" i="22"/>
  <c r="Y427" i="22"/>
  <c r="M427" i="22"/>
  <c r="Y426" i="22"/>
  <c r="G426" i="22"/>
  <c r="V424" i="22"/>
  <c r="M424" i="22"/>
  <c r="AB423" i="22"/>
  <c r="J423" i="22"/>
  <c r="Y421" i="22"/>
  <c r="P421" i="22"/>
  <c r="G421" i="22"/>
  <c r="S420" i="22"/>
  <c r="E430" i="22"/>
  <c r="J427" i="22"/>
  <c r="S424" i="22"/>
  <c r="V429" i="22"/>
  <c r="G427" i="22"/>
  <c r="P424" i="22"/>
  <c r="AB421" i="22"/>
  <c r="Y420" i="22"/>
  <c r="P430" i="22"/>
  <c r="AB424" i="22"/>
  <c r="V423" i="22"/>
  <c r="M421" i="22"/>
  <c r="Y424" i="22"/>
  <c r="P423" i="22"/>
  <c r="J421" i="22"/>
  <c r="S426" i="22"/>
  <c r="M420" i="22"/>
  <c r="M426" i="22"/>
  <c r="G420" i="22"/>
  <c r="J424" i="22"/>
  <c r="G424" i="22"/>
  <c r="G429" i="22"/>
  <c r="V421" i="22"/>
  <c r="AB427" i="22"/>
  <c r="S421" i="22"/>
  <c r="D435" i="22"/>
  <c r="W427" i="22"/>
  <c r="N427" i="22"/>
  <c r="Q430" i="22"/>
  <c r="K427" i="22"/>
  <c r="AC424" i="22"/>
  <c r="T424" i="22"/>
  <c r="K424" i="22"/>
  <c r="W421" i="22"/>
  <c r="N421" i="22"/>
  <c r="N430" i="22"/>
  <c r="AC427" i="22"/>
  <c r="H427" i="22"/>
  <c r="Z424" i="22"/>
  <c r="Q424" i="22"/>
  <c r="H424" i="22"/>
  <c r="AC421" i="22"/>
  <c r="T421" i="22"/>
  <c r="K421" i="22"/>
  <c r="T430" i="22"/>
  <c r="Z427" i="22"/>
  <c r="W424" i="22"/>
  <c r="N424" i="22"/>
  <c r="Z421" i="22"/>
  <c r="Q421" i="22"/>
  <c r="H421" i="22"/>
  <c r="AC430" i="22"/>
  <c r="H430" i="22"/>
  <c r="T427" i="22"/>
  <c r="K430" i="22"/>
  <c r="Q427" i="22"/>
  <c r="Z430" i="22"/>
  <c r="W430" i="22"/>
  <c r="Z440" i="22" l="1"/>
  <c r="Q440" i="22"/>
  <c r="H440" i="22"/>
  <c r="AC443" i="22"/>
  <c r="T443" i="22"/>
  <c r="K443" i="22"/>
  <c r="W437" i="22"/>
  <c r="N437" i="22"/>
  <c r="Z434" i="22"/>
  <c r="Q434" i="22"/>
  <c r="H434" i="22"/>
  <c r="D448" i="22"/>
  <c r="Z443" i="22"/>
  <c r="Q443" i="22"/>
  <c r="H443" i="22"/>
  <c r="AC437" i="22"/>
  <c r="W443" i="22"/>
  <c r="Z437" i="22"/>
  <c r="K434" i="22"/>
  <c r="T440" i="22"/>
  <c r="H437" i="22"/>
  <c r="T434" i="22"/>
  <c r="N440" i="22"/>
  <c r="Q437" i="22"/>
  <c r="AC434" i="22"/>
  <c r="AC440" i="22"/>
  <c r="K440" i="22"/>
  <c r="N434" i="22"/>
  <c r="N443" i="22"/>
  <c r="W440" i="22"/>
  <c r="K437" i="22"/>
  <c r="W434" i="22"/>
  <c r="T437" i="22"/>
  <c r="Y443" i="22"/>
  <c r="P443" i="22"/>
  <c r="G443" i="22"/>
  <c r="P442" i="22"/>
  <c r="S439" i="22"/>
  <c r="AB437" i="22"/>
  <c r="S437" i="22"/>
  <c r="J437" i="22"/>
  <c r="V436" i="22"/>
  <c r="V434" i="22"/>
  <c r="M434" i="22"/>
  <c r="Y442" i="22"/>
  <c r="G442" i="22"/>
  <c r="V440" i="22"/>
  <c r="M440" i="22"/>
  <c r="AB439" i="22"/>
  <c r="J439" i="22"/>
  <c r="E437" i="22"/>
  <c r="M436" i="22"/>
  <c r="V433" i="22"/>
  <c r="C433" i="22"/>
  <c r="D447" i="22"/>
  <c r="S442" i="22"/>
  <c r="AB440" i="22"/>
  <c r="S440" i="22"/>
  <c r="J440" i="22"/>
  <c r="V439" i="22"/>
  <c r="E443" i="22"/>
  <c r="Y440" i="22"/>
  <c r="G440" i="22"/>
  <c r="M437" i="22"/>
  <c r="S436" i="22"/>
  <c r="Y434" i="22"/>
  <c r="S433" i="22"/>
  <c r="S443" i="22"/>
  <c r="V442" i="22"/>
  <c r="Y439" i="22"/>
  <c r="V437" i="22"/>
  <c r="J436" i="22"/>
  <c r="G434" i="22"/>
  <c r="M433" i="22"/>
  <c r="M443" i="22"/>
  <c r="J442" i="22"/>
  <c r="M439" i="22"/>
  <c r="AB436" i="22"/>
  <c r="P434" i="22"/>
  <c r="AB433" i="22"/>
  <c r="G433" i="22"/>
  <c r="AB443" i="22"/>
  <c r="J443" i="22"/>
  <c r="G439" i="22"/>
  <c r="P437" i="22"/>
  <c r="Y436" i="22"/>
  <c r="AB434" i="22"/>
  <c r="Y433" i="22"/>
  <c r="V443" i="22"/>
  <c r="E440" i="22"/>
  <c r="P436" i="22"/>
  <c r="P433" i="22"/>
  <c r="P439" i="22"/>
  <c r="G436" i="22"/>
  <c r="J433" i="22"/>
  <c r="J434" i="22"/>
  <c r="P440" i="22"/>
  <c r="G437" i="22"/>
  <c r="E434" i="22"/>
  <c r="S434" i="22"/>
  <c r="AB442" i="22"/>
  <c r="M442" i="22"/>
  <c r="Y437" i="22"/>
  <c r="W456" i="22" l="1"/>
  <c r="N456" i="22"/>
  <c r="Z450" i="22"/>
  <c r="Q450" i="22"/>
  <c r="H450" i="22"/>
  <c r="AC447" i="22"/>
  <c r="T447" i="22"/>
  <c r="K447" i="22"/>
  <c r="D461" i="22"/>
  <c r="AC453" i="22"/>
  <c r="T453" i="22"/>
  <c r="K453" i="22"/>
  <c r="Z453" i="22"/>
  <c r="Q453" i="22"/>
  <c r="H453" i="22"/>
  <c r="N453" i="22"/>
  <c r="Z456" i="22"/>
  <c r="H456" i="22"/>
  <c r="AC450" i="22"/>
  <c r="K450" i="22"/>
  <c r="N447" i="22"/>
  <c r="T456" i="22"/>
  <c r="W450" i="22"/>
  <c r="Z447" i="22"/>
  <c r="H447" i="22"/>
  <c r="Q456" i="22"/>
  <c r="T450" i="22"/>
  <c r="W447" i="22"/>
  <c r="AC456" i="22"/>
  <c r="N450" i="22"/>
  <c r="W453" i="22"/>
  <c r="Q447" i="22"/>
  <c r="K456" i="22"/>
  <c r="D460" i="22"/>
  <c r="E456" i="22"/>
  <c r="M455" i="22"/>
  <c r="Y453" i="22"/>
  <c r="P453" i="22"/>
  <c r="G453" i="22"/>
  <c r="P452" i="22"/>
  <c r="S449" i="22"/>
  <c r="AB446" i="22"/>
  <c r="J446" i="22"/>
  <c r="AB456" i="22"/>
  <c r="S456" i="22"/>
  <c r="J456" i="22"/>
  <c r="V455" i="22"/>
  <c r="Y452" i="22"/>
  <c r="G452" i="22"/>
  <c r="V450" i="22"/>
  <c r="M450" i="22"/>
  <c r="AB449" i="22"/>
  <c r="J449" i="22"/>
  <c r="Y447" i="22"/>
  <c r="P447" i="22"/>
  <c r="G447" i="22"/>
  <c r="S446" i="22"/>
  <c r="Y456" i="22"/>
  <c r="P456" i="22"/>
  <c r="G456" i="22"/>
  <c r="P455" i="22"/>
  <c r="S452" i="22"/>
  <c r="AB450" i="22"/>
  <c r="S450" i="22"/>
  <c r="J450" i="22"/>
  <c r="V449" i="22"/>
  <c r="V447" i="22"/>
  <c r="M447" i="22"/>
  <c r="M446" i="22"/>
  <c r="M456" i="22"/>
  <c r="J455" i="22"/>
  <c r="M452" i="22"/>
  <c r="P450" i="22"/>
  <c r="P449" i="22"/>
  <c r="S447" i="22"/>
  <c r="Y446" i="22"/>
  <c r="AB453" i="22"/>
  <c r="J453" i="22"/>
  <c r="G449" i="22"/>
  <c r="P446" i="22"/>
  <c r="Y455" i="22"/>
  <c r="V453" i="22"/>
  <c r="AB452" i="22"/>
  <c r="E450" i="22"/>
  <c r="C446" i="22"/>
  <c r="S455" i="22"/>
  <c r="S453" i="22"/>
  <c r="V452" i="22"/>
  <c r="Y449" i="22"/>
  <c r="E447" i="22"/>
  <c r="M453" i="22"/>
  <c r="M449" i="22"/>
  <c r="V456" i="22"/>
  <c r="E453" i="22"/>
  <c r="AB447" i="22"/>
  <c r="G455" i="22"/>
  <c r="V446" i="22"/>
  <c r="G450" i="22"/>
  <c r="G446" i="22"/>
  <c r="J447" i="22"/>
  <c r="AB455" i="22"/>
  <c r="J452" i="22"/>
  <c r="Y450" i="22"/>
  <c r="D473" i="22" l="1"/>
  <c r="S468" i="22"/>
  <c r="AB466" i="22"/>
  <c r="S466" i="22"/>
  <c r="J466" i="22"/>
  <c r="V465" i="22"/>
  <c r="Y462" i="22"/>
  <c r="G462" i="22"/>
  <c r="E460" i="22"/>
  <c r="V469" i="22"/>
  <c r="M469" i="22"/>
  <c r="AB468" i="22"/>
  <c r="J468" i="22"/>
  <c r="E466" i="22"/>
  <c r="M465" i="22"/>
  <c r="Y463" i="22"/>
  <c r="P463" i="22"/>
  <c r="G463" i="22"/>
  <c r="P462" i="22"/>
  <c r="AB460" i="22"/>
  <c r="S460" i="22"/>
  <c r="J460" i="22"/>
  <c r="Y459" i="22"/>
  <c r="AB469" i="22"/>
  <c r="S469" i="22"/>
  <c r="J469" i="22"/>
  <c r="V468" i="22"/>
  <c r="Y465" i="22"/>
  <c r="G465" i="22"/>
  <c r="V463" i="22"/>
  <c r="M463" i="22"/>
  <c r="AB462" i="22"/>
  <c r="J462" i="22"/>
  <c r="Y460" i="22"/>
  <c r="P460" i="22"/>
  <c r="G460" i="22"/>
  <c r="S459" i="22"/>
  <c r="P469" i="22"/>
  <c r="P468" i="22"/>
  <c r="S465" i="22"/>
  <c r="S463" i="22"/>
  <c r="V462" i="22"/>
  <c r="V460" i="22"/>
  <c r="G459" i="22"/>
  <c r="Y469" i="22"/>
  <c r="G469" i="22"/>
  <c r="AB463" i="22"/>
  <c r="J463" i="22"/>
  <c r="M460" i="22"/>
  <c r="P459" i="22"/>
  <c r="Y468" i="22"/>
  <c r="V466" i="22"/>
  <c r="AB465" i="22"/>
  <c r="E463" i="22"/>
  <c r="J459" i="22"/>
  <c r="P466" i="22"/>
  <c r="C459" i="22"/>
  <c r="E469" i="22"/>
  <c r="G466" i="22"/>
  <c r="G468" i="22"/>
  <c r="J465" i="22"/>
  <c r="M462" i="22"/>
  <c r="V459" i="22"/>
  <c r="Y466" i="22"/>
  <c r="M459" i="22"/>
  <c r="M466" i="22"/>
  <c r="P465" i="22"/>
  <c r="M468" i="22"/>
  <c r="AB459" i="22"/>
  <c r="S462" i="22"/>
  <c r="D474" i="22"/>
  <c r="Z469" i="22"/>
  <c r="Q469" i="22"/>
  <c r="H469" i="22"/>
  <c r="AC463" i="22"/>
  <c r="T463" i="22"/>
  <c r="K463" i="22"/>
  <c r="W460" i="22"/>
  <c r="N460" i="22"/>
  <c r="W466" i="22"/>
  <c r="N466" i="22"/>
  <c r="AC466" i="22"/>
  <c r="T466" i="22"/>
  <c r="K466" i="22"/>
  <c r="Q466" i="22"/>
  <c r="Z466" i="22"/>
  <c r="H466" i="22"/>
  <c r="T469" i="22"/>
  <c r="W463" i="22"/>
  <c r="Z460" i="22"/>
  <c r="H460" i="22"/>
  <c r="N469" i="22"/>
  <c r="Q463" i="22"/>
  <c r="T460" i="22"/>
  <c r="H463" i="22"/>
  <c r="K460" i="22"/>
  <c r="AC469" i="22"/>
  <c r="W469" i="22"/>
  <c r="Z463" i="22"/>
  <c r="AC460" i="22"/>
  <c r="K469" i="22"/>
  <c r="Q460" i="22"/>
  <c r="N463" i="22"/>
  <c r="Z479" i="22" l="1"/>
  <c r="Q479" i="22"/>
  <c r="H479" i="22"/>
  <c r="AC482" i="22"/>
  <c r="T482" i="22"/>
  <c r="K482" i="22"/>
  <c r="W476" i="22"/>
  <c r="N476" i="22"/>
  <c r="Z473" i="22"/>
  <c r="Q473" i="22"/>
  <c r="H473" i="22"/>
  <c r="D487" i="22"/>
  <c r="Z482" i="22"/>
  <c r="Q482" i="22"/>
  <c r="H482" i="22"/>
  <c r="AC476" i="22"/>
  <c r="T476" i="22"/>
  <c r="K476" i="22"/>
  <c r="W473" i="22"/>
  <c r="N473" i="22"/>
  <c r="W482" i="22"/>
  <c r="Z476" i="22"/>
  <c r="H476" i="22"/>
  <c r="AC473" i="22"/>
  <c r="K473" i="22"/>
  <c r="N482" i="22"/>
  <c r="Q476" i="22"/>
  <c r="T473" i="22"/>
  <c r="AC479" i="22"/>
  <c r="K479" i="22"/>
  <c r="T479" i="22"/>
  <c r="N479" i="22"/>
  <c r="W479" i="22"/>
  <c r="Y482" i="22"/>
  <c r="P482" i="22"/>
  <c r="G482" i="22"/>
  <c r="P481" i="22"/>
  <c r="S478" i="22"/>
  <c r="AB476" i="22"/>
  <c r="S476" i="22"/>
  <c r="J476" i="22"/>
  <c r="V475" i="22"/>
  <c r="V473" i="22"/>
  <c r="M473" i="22"/>
  <c r="M472" i="22"/>
  <c r="Y481" i="22"/>
  <c r="G481" i="22"/>
  <c r="V479" i="22"/>
  <c r="M479" i="22"/>
  <c r="AB478" i="22"/>
  <c r="J478" i="22"/>
  <c r="E476" i="22"/>
  <c r="M475" i="22"/>
  <c r="V472" i="22"/>
  <c r="C472" i="22"/>
  <c r="D486" i="22"/>
  <c r="S481" i="22"/>
  <c r="AB479" i="22"/>
  <c r="S479" i="22"/>
  <c r="J479" i="22"/>
  <c r="V478" i="22"/>
  <c r="Y475" i="22"/>
  <c r="G475" i="22"/>
  <c r="E473" i="22"/>
  <c r="P472" i="22"/>
  <c r="E482" i="22"/>
  <c r="Y479" i="22"/>
  <c r="G479" i="22"/>
  <c r="J472" i="22"/>
  <c r="M481" i="22"/>
  <c r="P479" i="22"/>
  <c r="P478" i="22"/>
  <c r="S475" i="22"/>
  <c r="AB472" i="22"/>
  <c r="AB482" i="22"/>
  <c r="J482" i="22"/>
  <c r="G478" i="22"/>
  <c r="M476" i="22"/>
  <c r="J475" i="22"/>
  <c r="P473" i="22"/>
  <c r="S472" i="22"/>
  <c r="AB481" i="22"/>
  <c r="E479" i="22"/>
  <c r="G476" i="22"/>
  <c r="J473" i="22"/>
  <c r="J481" i="22"/>
  <c r="M478" i="22"/>
  <c r="P475" i="22"/>
  <c r="Y472" i="22"/>
  <c r="S482" i="22"/>
  <c r="V476" i="22"/>
  <c r="Y473" i="22"/>
  <c r="M482" i="22"/>
  <c r="P476" i="22"/>
  <c r="S473" i="22"/>
  <c r="AB475" i="22"/>
  <c r="V482" i="22"/>
  <c r="AB473" i="22"/>
  <c r="Y478" i="22"/>
  <c r="Y476" i="22"/>
  <c r="V481" i="22"/>
  <c r="G473" i="22"/>
  <c r="G472" i="22"/>
  <c r="W495" i="22" l="1"/>
  <c r="N495" i="22"/>
  <c r="Z489" i="22"/>
  <c r="Q489" i="22"/>
  <c r="H489" i="22"/>
  <c r="AC486" i="22"/>
  <c r="T486" i="22"/>
  <c r="K486" i="22"/>
  <c r="AC492" i="22"/>
  <c r="T492" i="22"/>
  <c r="K492" i="22"/>
  <c r="Z492" i="22"/>
  <c r="Q492" i="22"/>
  <c r="H492" i="22"/>
  <c r="N492" i="22"/>
  <c r="W492" i="22"/>
  <c r="D500" i="22"/>
  <c r="Q495" i="22"/>
  <c r="T489" i="22"/>
  <c r="W486" i="22"/>
  <c r="AC495" i="22"/>
  <c r="T495" i="22"/>
  <c r="W489" i="22"/>
  <c r="Z486" i="22"/>
  <c r="H495" i="22"/>
  <c r="K489" i="22"/>
  <c r="N486" i="22"/>
  <c r="H486" i="22"/>
  <c r="Z495" i="22"/>
  <c r="K495" i="22"/>
  <c r="Q486" i="22"/>
  <c r="AC489" i="22"/>
  <c r="N489" i="22"/>
  <c r="E495" i="22"/>
  <c r="M494" i="22"/>
  <c r="Y492" i="22"/>
  <c r="P492" i="22"/>
  <c r="G492" i="22"/>
  <c r="P491" i="22"/>
  <c r="S488" i="22"/>
  <c r="AB485" i="22"/>
  <c r="J485" i="22"/>
  <c r="AB495" i="22"/>
  <c r="S495" i="22"/>
  <c r="J495" i="22"/>
  <c r="V494" i="22"/>
  <c r="Y491" i="22"/>
  <c r="G491" i="22"/>
  <c r="V489" i="22"/>
  <c r="M489" i="22"/>
  <c r="AB488" i="22"/>
  <c r="J488" i="22"/>
  <c r="Y486" i="22"/>
  <c r="P486" i="22"/>
  <c r="G486" i="22"/>
  <c r="S485" i="22"/>
  <c r="Y495" i="22"/>
  <c r="P495" i="22"/>
  <c r="G495" i="22"/>
  <c r="P494" i="22"/>
  <c r="S491" i="22"/>
  <c r="AB489" i="22"/>
  <c r="S489" i="22"/>
  <c r="J489" i="22"/>
  <c r="V488" i="22"/>
  <c r="V486" i="22"/>
  <c r="M486" i="22"/>
  <c r="M485" i="22"/>
  <c r="M495" i="22"/>
  <c r="J494" i="22"/>
  <c r="M491" i="22"/>
  <c r="P489" i="22"/>
  <c r="P488" i="22"/>
  <c r="S486" i="22"/>
  <c r="Y485" i="22"/>
  <c r="V495" i="22"/>
  <c r="AB494" i="22"/>
  <c r="E492" i="22"/>
  <c r="Y489" i="22"/>
  <c r="G489" i="22"/>
  <c r="AB486" i="22"/>
  <c r="J486" i="22"/>
  <c r="G485" i="22"/>
  <c r="S494" i="22"/>
  <c r="S492" i="22"/>
  <c r="V491" i="22"/>
  <c r="Y488" i="22"/>
  <c r="E486" i="22"/>
  <c r="G494" i="22"/>
  <c r="J491" i="22"/>
  <c r="M488" i="22"/>
  <c r="V485" i="22"/>
  <c r="V492" i="22"/>
  <c r="C485" i="22"/>
  <c r="D499" i="22"/>
  <c r="J492" i="22"/>
  <c r="Y494" i="22"/>
  <c r="AB491" i="22"/>
  <c r="E489" i="22"/>
  <c r="AB492" i="22"/>
  <c r="P485" i="22"/>
  <c r="M492" i="22"/>
  <c r="G488" i="22"/>
  <c r="V508" i="22" l="1"/>
  <c r="M508" i="22"/>
  <c r="AB507" i="22"/>
  <c r="J507" i="22"/>
  <c r="E505" i="22"/>
  <c r="M504" i="22"/>
  <c r="Y502" i="22"/>
  <c r="P502" i="22"/>
  <c r="G502" i="22"/>
  <c r="P501" i="22"/>
  <c r="AB499" i="22"/>
  <c r="S499" i="22"/>
  <c r="J499" i="22"/>
  <c r="Y498" i="22"/>
  <c r="G498" i="22"/>
  <c r="D512" i="22"/>
  <c r="S507" i="22"/>
  <c r="AB505" i="22"/>
  <c r="S505" i="22"/>
  <c r="J505" i="22"/>
  <c r="V504" i="22"/>
  <c r="Y501" i="22"/>
  <c r="G501" i="22"/>
  <c r="E499" i="22"/>
  <c r="P498" i="22"/>
  <c r="E508" i="22"/>
  <c r="M507" i="22"/>
  <c r="Y505" i="22"/>
  <c r="P505" i="22"/>
  <c r="G505" i="22"/>
  <c r="P504" i="22"/>
  <c r="S501" i="22"/>
  <c r="AB498" i="22"/>
  <c r="J498" i="22"/>
  <c r="Y507" i="22"/>
  <c r="V505" i="22"/>
  <c r="AB504" i="22"/>
  <c r="E502" i="22"/>
  <c r="C498" i="22"/>
  <c r="G507" i="22"/>
  <c r="M505" i="22"/>
  <c r="J504" i="22"/>
  <c r="M501" i="22"/>
  <c r="V498" i="22"/>
  <c r="Y508" i="22"/>
  <c r="G508" i="22"/>
  <c r="AB502" i="22"/>
  <c r="J502" i="22"/>
  <c r="M499" i="22"/>
  <c r="M498" i="22"/>
  <c r="S508" i="22"/>
  <c r="V502" i="22"/>
  <c r="Y499" i="22"/>
  <c r="J508" i="22"/>
  <c r="M502" i="22"/>
  <c r="P499" i="22"/>
  <c r="P507" i="22"/>
  <c r="S504" i="22"/>
  <c r="V501" i="22"/>
  <c r="AB508" i="22"/>
  <c r="G504" i="22"/>
  <c r="J501" i="22"/>
  <c r="S498" i="22"/>
  <c r="S502" i="22"/>
  <c r="AB501" i="22"/>
  <c r="Y504" i="22"/>
  <c r="P508" i="22"/>
  <c r="V507" i="22"/>
  <c r="V499" i="22"/>
  <c r="G499" i="22"/>
  <c r="W505" i="22"/>
  <c r="N505" i="22"/>
  <c r="D513" i="22"/>
  <c r="Z508" i="22"/>
  <c r="Q508" i="22"/>
  <c r="H508" i="22"/>
  <c r="AC502" i="22"/>
  <c r="T502" i="22"/>
  <c r="K502" i="22"/>
  <c r="W499" i="22"/>
  <c r="N499" i="22"/>
  <c r="W508" i="22"/>
  <c r="N508" i="22"/>
  <c r="Z502" i="22"/>
  <c r="Q502" i="22"/>
  <c r="H502" i="22"/>
  <c r="AC499" i="22"/>
  <c r="T499" i="22"/>
  <c r="K499" i="22"/>
  <c r="T508" i="22"/>
  <c r="W502" i="22"/>
  <c r="Z499" i="22"/>
  <c r="H499" i="22"/>
  <c r="AC508" i="22"/>
  <c r="K508" i="22"/>
  <c r="N502" i="22"/>
  <c r="Q499" i="22"/>
  <c r="Z505" i="22"/>
  <c r="H505" i="22"/>
  <c r="T505" i="22"/>
  <c r="K505" i="22"/>
  <c r="AC505" i="22"/>
  <c r="Q505" i="22"/>
  <c r="Y520" i="22" l="1"/>
  <c r="G520" i="22"/>
  <c r="V518" i="22"/>
  <c r="M518" i="22"/>
  <c r="AB517" i="22"/>
  <c r="J517" i="22"/>
  <c r="E515" i="22"/>
  <c r="M514" i="22"/>
  <c r="V511" i="22"/>
  <c r="C511" i="22"/>
  <c r="Y521" i="22"/>
  <c r="P521" i="22"/>
  <c r="G521" i="22"/>
  <c r="P520" i="22"/>
  <c r="S517" i="22"/>
  <c r="AB515" i="22"/>
  <c r="S515" i="22"/>
  <c r="J515" i="22"/>
  <c r="V514" i="22"/>
  <c r="V512" i="22"/>
  <c r="M512" i="22"/>
  <c r="M511" i="22"/>
  <c r="V521" i="22"/>
  <c r="M521" i="22"/>
  <c r="AB520" i="22"/>
  <c r="J520" i="22"/>
  <c r="E518" i="22"/>
  <c r="M517" i="22"/>
  <c r="Y515" i="22"/>
  <c r="P515" i="22"/>
  <c r="G515" i="22"/>
  <c r="P514" i="22"/>
  <c r="AB512" i="22"/>
  <c r="S512" i="22"/>
  <c r="J512" i="22"/>
  <c r="Y511" i="22"/>
  <c r="G511" i="22"/>
  <c r="AB521" i="22"/>
  <c r="J521" i="22"/>
  <c r="G517" i="22"/>
  <c r="M515" i="22"/>
  <c r="J514" i="22"/>
  <c r="P512" i="22"/>
  <c r="S511" i="22"/>
  <c r="E521" i="22"/>
  <c r="Y518" i="22"/>
  <c r="S521" i="22"/>
  <c r="V520" i="22"/>
  <c r="Y517" i="22"/>
  <c r="V515" i="22"/>
  <c r="AB514" i="22"/>
  <c r="Y512" i="22"/>
  <c r="G512" i="22"/>
  <c r="M520" i="22"/>
  <c r="P518" i="22"/>
  <c r="P517" i="22"/>
  <c r="S514" i="22"/>
  <c r="AB511" i="22"/>
  <c r="J518" i="22"/>
  <c r="V517" i="22"/>
  <c r="Y514" i="22"/>
  <c r="E512" i="22"/>
  <c r="AB518" i="22"/>
  <c r="J511" i="22"/>
  <c r="S518" i="22"/>
  <c r="S520" i="22"/>
  <c r="P511" i="22"/>
  <c r="G514" i="22"/>
  <c r="G518" i="22"/>
  <c r="AC521" i="22"/>
  <c r="T521" i="22"/>
  <c r="K521" i="22"/>
  <c r="W515" i="22"/>
  <c r="N515" i="22"/>
  <c r="Z512" i="22"/>
  <c r="Q512" i="22"/>
  <c r="H512" i="22"/>
  <c r="Z518" i="22"/>
  <c r="Q518" i="22"/>
  <c r="H518" i="22"/>
  <c r="W518" i="22"/>
  <c r="N518" i="22"/>
  <c r="AC518" i="22"/>
  <c r="K518" i="22"/>
  <c r="W521" i="22"/>
  <c r="T518" i="22"/>
  <c r="N521" i="22"/>
  <c r="Q515" i="22"/>
  <c r="T512" i="22"/>
  <c r="Z521" i="22"/>
  <c r="K515" i="22"/>
  <c r="N512" i="22"/>
  <c r="H521" i="22"/>
  <c r="Z515" i="22"/>
  <c r="AC512" i="22"/>
  <c r="T515" i="22"/>
  <c r="W512" i="22"/>
  <c r="Q521" i="22"/>
  <c r="K512" i="22"/>
  <c r="H515" i="22"/>
  <c r="AC515" i="22"/>
</calcChain>
</file>

<file path=xl/comments1.xml><?xml version="1.0" encoding="utf-8"?>
<comments xmlns="http://schemas.openxmlformats.org/spreadsheetml/2006/main">
  <authors>
    <author>Jung KwangHo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7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9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0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0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0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1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2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2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3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3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4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4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5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5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5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7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7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7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19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9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9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9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0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0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1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1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2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2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3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3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3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4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4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5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5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6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6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6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7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7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8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8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8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</commentList>
</comments>
</file>

<file path=xl/comments2.xml><?xml version="1.0" encoding="utf-8"?>
<comments xmlns="http://schemas.openxmlformats.org/spreadsheetml/2006/main">
  <authors>
    <author>Jung KwangHo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</commentList>
</comments>
</file>

<file path=xl/comments3.xml><?xml version="1.0" encoding="utf-8"?>
<comments xmlns="http://schemas.openxmlformats.org/spreadsheetml/2006/main">
  <authors>
    <author>Jung KwangHo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6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7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9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0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0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1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12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2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3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3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4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4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4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15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5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5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6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7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7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17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8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8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19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19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19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0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0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0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0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1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1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2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2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2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3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3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3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4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4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4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5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5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6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6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6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7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7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7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8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8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8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29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29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29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0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0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30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1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1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32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2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2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3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33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3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3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4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34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4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5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5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35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6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6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6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37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7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38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38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9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39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39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0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0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0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41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1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1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2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42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2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3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34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43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4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4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47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45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5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5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60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46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6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6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73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47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7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8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86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48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49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9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499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50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0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50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512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((Bank Number - 1) * Bank Size) + Bank Index
</t>
        </r>
      </text>
    </comment>
    <comment ref="G515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
* Group Number : Group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.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</t>
        </r>
      </text>
    </comment>
    <comment ref="G518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  <comment ref="G521" authorId="0">
      <text>
        <r>
          <rPr>
            <b/>
            <sz val="9"/>
            <color indexed="81"/>
            <rFont val="Tahoma"/>
            <family val="2"/>
          </rPr>
          <t>"Page Number" + "_" + "Group Number"
* Page Number : DUT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10(Group)</t>
        </r>
        <r>
          <rPr>
            <b/>
            <sz val="9"/>
            <color indexed="81"/>
            <rFont val="돋움"/>
            <family val="3"/>
            <charset val="129"/>
          </rPr>
          <t>단위로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묶은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Group Number : Group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.(1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: Wafer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DUT Number = ((Page Number - 1) x 10) + Group Number
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"Bank Number" + "_" + "Bank Index"
* Bank :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SPI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>(SCLK, SDO)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모임</t>
        </r>
        <r>
          <rPr>
            <b/>
            <sz val="9"/>
            <color indexed="81"/>
            <rFont val="Tahoma"/>
            <family val="2"/>
          </rPr>
          <t xml:space="preserve">.
* Bank Number :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Bank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고유번호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 xml:space="preserve">)
* Bank Index : Bank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DUT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Index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시작됨</t>
        </r>
        <r>
          <rPr>
            <b/>
            <sz val="9"/>
            <color indexed="81"/>
            <rFont val="Tahoma"/>
            <family val="2"/>
          </rPr>
          <t>)
* DUT Number = ((Bank Number - 1) * Bank Size) + Bank Index</t>
        </r>
      </text>
    </comment>
  </commentList>
</comments>
</file>

<file path=xl/sharedStrings.xml><?xml version="1.0" encoding="utf-8"?>
<sst xmlns="http://schemas.openxmlformats.org/spreadsheetml/2006/main" count="6882" uniqueCount="3804">
  <si>
    <t>LDO1</t>
  </si>
  <si>
    <t>LDO2</t>
  </si>
  <si>
    <t>1_3</t>
  </si>
  <si>
    <t>1_4</t>
  </si>
  <si>
    <t>1_5</t>
  </si>
  <si>
    <t>1_6</t>
  </si>
  <si>
    <t>1_7</t>
  </si>
  <si>
    <t>1_8</t>
  </si>
  <si>
    <t>1_9</t>
  </si>
  <si>
    <t>1_10</t>
  </si>
  <si>
    <t>13_1</t>
  </si>
  <si>
    <t>14_1</t>
  </si>
  <si>
    <t>13_2</t>
  </si>
  <si>
    <t>14_2</t>
  </si>
  <si>
    <t>13_3</t>
  </si>
  <si>
    <t>14_3</t>
  </si>
  <si>
    <t>13_4</t>
  </si>
  <si>
    <t>14_4</t>
  </si>
  <si>
    <t>13_5</t>
  </si>
  <si>
    <t>14_5</t>
  </si>
  <si>
    <t>13_6</t>
  </si>
  <si>
    <t>14_6</t>
  </si>
  <si>
    <t>13_7</t>
  </si>
  <si>
    <t>14_7</t>
  </si>
  <si>
    <t>13_8</t>
  </si>
  <si>
    <t>14_8</t>
  </si>
  <si>
    <t>13_9</t>
  </si>
  <si>
    <t>14_9</t>
  </si>
  <si>
    <t>13_10</t>
  </si>
  <si>
    <t>14_10</t>
  </si>
  <si>
    <t>15_1</t>
  </si>
  <si>
    <t>16_1</t>
  </si>
  <si>
    <t>15_2</t>
  </si>
  <si>
    <t>16_2</t>
  </si>
  <si>
    <t>15_3</t>
  </si>
  <si>
    <t>16_3</t>
  </si>
  <si>
    <t>15_4</t>
  </si>
  <si>
    <t>16_4</t>
  </si>
  <si>
    <t>15_5</t>
  </si>
  <si>
    <t>16_5</t>
  </si>
  <si>
    <t>15_6</t>
  </si>
  <si>
    <t>16_6</t>
  </si>
  <si>
    <t>15_7</t>
  </si>
  <si>
    <t>16_7</t>
  </si>
  <si>
    <t>15_8</t>
  </si>
  <si>
    <t>16_8</t>
  </si>
  <si>
    <t>15_9</t>
  </si>
  <si>
    <t>16_9</t>
  </si>
  <si>
    <t>15_10</t>
  </si>
  <si>
    <t>16_10</t>
  </si>
  <si>
    <t>17_1</t>
  </si>
  <si>
    <t>18_1</t>
  </si>
  <si>
    <t>17_2</t>
  </si>
  <si>
    <t>18_2</t>
  </si>
  <si>
    <t>17_3</t>
  </si>
  <si>
    <t>18_3</t>
  </si>
  <si>
    <t>17_4</t>
  </si>
  <si>
    <t>18_4</t>
  </si>
  <si>
    <t>17_5</t>
  </si>
  <si>
    <t>18_5</t>
  </si>
  <si>
    <t>17_6</t>
  </si>
  <si>
    <t>18_6</t>
  </si>
  <si>
    <t>17_7</t>
  </si>
  <si>
    <t>18_7</t>
  </si>
  <si>
    <t>17_8</t>
  </si>
  <si>
    <t>18_8</t>
  </si>
  <si>
    <t>17_9</t>
  </si>
  <si>
    <t>18_9</t>
  </si>
  <si>
    <t>17_10</t>
  </si>
  <si>
    <t>18_10</t>
  </si>
  <si>
    <t>19_1</t>
  </si>
  <si>
    <t>20_1</t>
  </si>
  <si>
    <t>19_2</t>
  </si>
  <si>
    <t>20_2</t>
  </si>
  <si>
    <t>19_3</t>
  </si>
  <si>
    <t>20_3</t>
  </si>
  <si>
    <t>19_4</t>
  </si>
  <si>
    <t>20_4</t>
  </si>
  <si>
    <t>19_5</t>
  </si>
  <si>
    <t>20_5</t>
  </si>
  <si>
    <t>19_6</t>
  </si>
  <si>
    <t>20_6</t>
  </si>
  <si>
    <t>19_7</t>
  </si>
  <si>
    <t>20_7</t>
  </si>
  <si>
    <t>19_8</t>
  </si>
  <si>
    <t>20_8</t>
  </si>
  <si>
    <t>19_9</t>
  </si>
  <si>
    <t>20_9</t>
  </si>
  <si>
    <t>19_10</t>
  </si>
  <si>
    <t>20_10</t>
  </si>
  <si>
    <t>21_1</t>
  </si>
  <si>
    <t>22_1</t>
  </si>
  <si>
    <t>21_2</t>
  </si>
  <si>
    <t>22_2</t>
  </si>
  <si>
    <t>21_3</t>
  </si>
  <si>
    <t>22_3</t>
  </si>
  <si>
    <t>21_4</t>
  </si>
  <si>
    <t>22_4</t>
  </si>
  <si>
    <t>21_5</t>
  </si>
  <si>
    <t>22_5</t>
  </si>
  <si>
    <t>21_6</t>
  </si>
  <si>
    <t>22_6</t>
  </si>
  <si>
    <t>21_7</t>
  </si>
  <si>
    <t>22_7</t>
  </si>
  <si>
    <t>21_8</t>
  </si>
  <si>
    <t>22_8</t>
  </si>
  <si>
    <t>21_9</t>
  </si>
  <si>
    <t>22_9</t>
  </si>
  <si>
    <t>21_10</t>
  </si>
  <si>
    <t>22_10</t>
  </si>
  <si>
    <t>23_1</t>
  </si>
  <si>
    <t>24_1</t>
  </si>
  <si>
    <t>23_2</t>
  </si>
  <si>
    <t>24_2</t>
  </si>
  <si>
    <t>23_3</t>
  </si>
  <si>
    <t>24_3</t>
  </si>
  <si>
    <t>23_4</t>
  </si>
  <si>
    <t>24_4</t>
  </si>
  <si>
    <t>23_5</t>
  </si>
  <si>
    <t>24_5</t>
  </si>
  <si>
    <t>23_6</t>
  </si>
  <si>
    <t>24_6</t>
  </si>
  <si>
    <t>23_7</t>
  </si>
  <si>
    <t>24_7</t>
  </si>
  <si>
    <t>23_8</t>
  </si>
  <si>
    <t>24_8</t>
  </si>
  <si>
    <t>23_9</t>
  </si>
  <si>
    <t>24_9</t>
  </si>
  <si>
    <t>23_10</t>
  </si>
  <si>
    <t>24_10</t>
  </si>
  <si>
    <t>25_1</t>
  </si>
  <si>
    <t>26_1</t>
  </si>
  <si>
    <t>25_2</t>
  </si>
  <si>
    <t>26_2</t>
  </si>
  <si>
    <t>25_3</t>
  </si>
  <si>
    <t>26_3</t>
  </si>
  <si>
    <t>25_4</t>
  </si>
  <si>
    <t>26_4</t>
  </si>
  <si>
    <t>25_5</t>
  </si>
  <si>
    <t>26_5</t>
  </si>
  <si>
    <t>25_6</t>
  </si>
  <si>
    <t>26_6</t>
  </si>
  <si>
    <t>25_7</t>
  </si>
  <si>
    <t>26_7</t>
  </si>
  <si>
    <t>25_8</t>
  </si>
  <si>
    <t>26_8</t>
  </si>
  <si>
    <t>25_9</t>
  </si>
  <si>
    <t>26_9</t>
  </si>
  <si>
    <t>25_10</t>
  </si>
  <si>
    <t>26_10</t>
  </si>
  <si>
    <t>27_1</t>
  </si>
  <si>
    <t>28_1</t>
  </si>
  <si>
    <t>27_2</t>
  </si>
  <si>
    <t>28_2</t>
  </si>
  <si>
    <t>27_3</t>
  </si>
  <si>
    <t>28_3</t>
  </si>
  <si>
    <t>27_4</t>
  </si>
  <si>
    <t>28_4</t>
  </si>
  <si>
    <t>27_5</t>
  </si>
  <si>
    <t>28_5</t>
  </si>
  <si>
    <t>27_6</t>
  </si>
  <si>
    <t>28_6</t>
  </si>
  <si>
    <t>27_7</t>
  </si>
  <si>
    <t>28_7</t>
  </si>
  <si>
    <t>27_8</t>
  </si>
  <si>
    <t>28_8</t>
  </si>
  <si>
    <t>27_9</t>
  </si>
  <si>
    <t>28_9</t>
  </si>
  <si>
    <t>27_10</t>
  </si>
  <si>
    <t>28_10</t>
  </si>
  <si>
    <t>29_1</t>
  </si>
  <si>
    <t>30_1</t>
  </si>
  <si>
    <t>29_2</t>
  </si>
  <si>
    <t>30_2</t>
  </si>
  <si>
    <t>29_3</t>
  </si>
  <si>
    <t>30_3</t>
  </si>
  <si>
    <t>29_4</t>
  </si>
  <si>
    <t>30_4</t>
  </si>
  <si>
    <t>29_5</t>
  </si>
  <si>
    <t>30_5</t>
  </si>
  <si>
    <t>29_6</t>
  </si>
  <si>
    <t>30_6</t>
  </si>
  <si>
    <t>29_7</t>
  </si>
  <si>
    <t>30_7</t>
  </si>
  <si>
    <t>29_8</t>
  </si>
  <si>
    <t>30_8</t>
  </si>
  <si>
    <t>29_9</t>
  </si>
  <si>
    <t>30_9</t>
  </si>
  <si>
    <t>29_10</t>
  </si>
  <si>
    <t>30_10</t>
  </si>
  <si>
    <t>31_1</t>
  </si>
  <si>
    <t>32_1</t>
  </si>
  <si>
    <t>31_2</t>
  </si>
  <si>
    <t>32_2</t>
  </si>
  <si>
    <t>31_3</t>
  </si>
  <si>
    <t>32_3</t>
  </si>
  <si>
    <t>31_4</t>
  </si>
  <si>
    <t>32_4</t>
  </si>
  <si>
    <t>31_5</t>
  </si>
  <si>
    <t>32_5</t>
  </si>
  <si>
    <t>31_6</t>
  </si>
  <si>
    <t>32_6</t>
  </si>
  <si>
    <t>31_7</t>
  </si>
  <si>
    <t>32_7</t>
  </si>
  <si>
    <t>31_8</t>
  </si>
  <si>
    <t>32_8</t>
  </si>
  <si>
    <t>31_9</t>
  </si>
  <si>
    <t>32_9</t>
  </si>
  <si>
    <t>31_10</t>
  </si>
  <si>
    <t>32_10</t>
  </si>
  <si>
    <t>33_1</t>
  </si>
  <si>
    <t>34_1</t>
  </si>
  <si>
    <t>33_2</t>
  </si>
  <si>
    <t>34_2</t>
  </si>
  <si>
    <t>33_3</t>
  </si>
  <si>
    <t>34_3</t>
  </si>
  <si>
    <t>33_4</t>
  </si>
  <si>
    <t>34_4</t>
  </si>
  <si>
    <t>33_5</t>
  </si>
  <si>
    <t>34_5</t>
  </si>
  <si>
    <t>33_6</t>
  </si>
  <si>
    <t>34_6</t>
  </si>
  <si>
    <t>33_7</t>
  </si>
  <si>
    <t>34_7</t>
  </si>
  <si>
    <t>33_8</t>
  </si>
  <si>
    <t>34_8</t>
  </si>
  <si>
    <t>33_9</t>
  </si>
  <si>
    <t>34_9</t>
  </si>
  <si>
    <t>33_10</t>
  </si>
  <si>
    <t>34_10</t>
  </si>
  <si>
    <t>35_1</t>
  </si>
  <si>
    <t>36_1</t>
  </si>
  <si>
    <t>35_2</t>
  </si>
  <si>
    <t>36_2</t>
  </si>
  <si>
    <t>35_3</t>
  </si>
  <si>
    <t>36_3</t>
  </si>
  <si>
    <t>35_4</t>
  </si>
  <si>
    <t>36_4</t>
  </si>
  <si>
    <t>35_5</t>
  </si>
  <si>
    <t>36_5</t>
  </si>
  <si>
    <t>35_6</t>
  </si>
  <si>
    <t>36_6</t>
  </si>
  <si>
    <t>35_7</t>
  </si>
  <si>
    <t>36_7</t>
  </si>
  <si>
    <t>35_8</t>
  </si>
  <si>
    <t>36_8</t>
  </si>
  <si>
    <t>35_9</t>
  </si>
  <si>
    <t>36_9</t>
  </si>
  <si>
    <t>35_10</t>
  </si>
  <si>
    <t>36_10</t>
  </si>
  <si>
    <t>37_1</t>
  </si>
  <si>
    <t>38_1</t>
  </si>
  <si>
    <t>37_2</t>
  </si>
  <si>
    <t>38_2</t>
  </si>
  <si>
    <t>37_3</t>
  </si>
  <si>
    <t>38_3</t>
  </si>
  <si>
    <t>37_4</t>
  </si>
  <si>
    <t>38_4</t>
  </si>
  <si>
    <t>37_5</t>
  </si>
  <si>
    <t>38_5</t>
  </si>
  <si>
    <t>37_6</t>
  </si>
  <si>
    <t>38_6</t>
  </si>
  <si>
    <t>37_7</t>
  </si>
  <si>
    <t>38_7</t>
  </si>
  <si>
    <t>37_8</t>
  </si>
  <si>
    <t>38_8</t>
  </si>
  <si>
    <t>37_9</t>
  </si>
  <si>
    <t>38_9</t>
  </si>
  <si>
    <t>37_10</t>
  </si>
  <si>
    <t>38_10</t>
  </si>
  <si>
    <t>39_1</t>
  </si>
  <si>
    <t>40_1</t>
  </si>
  <si>
    <t>39_2</t>
  </si>
  <si>
    <t>40_2</t>
  </si>
  <si>
    <t>39_3</t>
  </si>
  <si>
    <t>40_3</t>
  </si>
  <si>
    <t>39_4</t>
  </si>
  <si>
    <t>40_4</t>
  </si>
  <si>
    <t>39_5</t>
  </si>
  <si>
    <t>40_5</t>
  </si>
  <si>
    <t>39_6</t>
  </si>
  <si>
    <t>40_6</t>
  </si>
  <si>
    <t>39_7</t>
  </si>
  <si>
    <t>40_7</t>
  </si>
  <si>
    <t>39_8</t>
  </si>
  <si>
    <t>40_8</t>
  </si>
  <si>
    <t>39_9</t>
  </si>
  <si>
    <t>40_9</t>
  </si>
  <si>
    <t>39_10</t>
  </si>
  <si>
    <t>40_10</t>
  </si>
  <si>
    <t>41_1</t>
  </si>
  <si>
    <t>42_1</t>
  </si>
  <si>
    <t>41_2</t>
  </si>
  <si>
    <t>42_2</t>
  </si>
  <si>
    <t>41_3</t>
  </si>
  <si>
    <t>42_3</t>
  </si>
  <si>
    <t>41_4</t>
  </si>
  <si>
    <t>42_4</t>
  </si>
  <si>
    <t>41_5</t>
  </si>
  <si>
    <t>42_5</t>
  </si>
  <si>
    <t>41_6</t>
  </si>
  <si>
    <t>42_6</t>
  </si>
  <si>
    <t>41_7</t>
  </si>
  <si>
    <t>42_7</t>
  </si>
  <si>
    <t>41_8</t>
  </si>
  <si>
    <t>42_8</t>
  </si>
  <si>
    <t>41_9</t>
  </si>
  <si>
    <t>42_9</t>
  </si>
  <si>
    <t>41_10</t>
  </si>
  <si>
    <t>42_10</t>
  </si>
  <si>
    <t>43_1</t>
  </si>
  <si>
    <t>44_1</t>
  </si>
  <si>
    <t>43_2</t>
  </si>
  <si>
    <t>44_2</t>
  </si>
  <si>
    <t>43_3</t>
  </si>
  <si>
    <t>44_3</t>
  </si>
  <si>
    <t>43_4</t>
  </si>
  <si>
    <t>44_4</t>
  </si>
  <si>
    <t>43_5</t>
  </si>
  <si>
    <t>44_5</t>
  </si>
  <si>
    <t>43_6</t>
  </si>
  <si>
    <t>44_6</t>
  </si>
  <si>
    <t>43_7</t>
  </si>
  <si>
    <t>44_7</t>
  </si>
  <si>
    <t>43_8</t>
  </si>
  <si>
    <t>44_8</t>
  </si>
  <si>
    <t>43_9</t>
  </si>
  <si>
    <t>44_9</t>
  </si>
  <si>
    <t>43_10</t>
  </si>
  <si>
    <t>44_10</t>
  </si>
  <si>
    <t>45_1</t>
  </si>
  <si>
    <t>46_1</t>
  </si>
  <si>
    <t>45_2</t>
  </si>
  <si>
    <t>46_2</t>
  </si>
  <si>
    <t>45_3</t>
  </si>
  <si>
    <t>46_3</t>
  </si>
  <si>
    <t>45_4</t>
  </si>
  <si>
    <t>46_4</t>
  </si>
  <si>
    <t>45_5</t>
  </si>
  <si>
    <t>46_5</t>
  </si>
  <si>
    <t>45_6</t>
  </si>
  <si>
    <t>46_6</t>
  </si>
  <si>
    <t>45_7</t>
  </si>
  <si>
    <t>46_7</t>
  </si>
  <si>
    <t>45_8</t>
  </si>
  <si>
    <t>46_8</t>
  </si>
  <si>
    <t>45_9</t>
  </si>
  <si>
    <t>46_9</t>
  </si>
  <si>
    <t>45_10</t>
  </si>
  <si>
    <t>46_10</t>
  </si>
  <si>
    <t>47_1</t>
  </si>
  <si>
    <t>48_1</t>
  </si>
  <si>
    <t>47_2</t>
  </si>
  <si>
    <t>48_2</t>
  </si>
  <si>
    <t>47_3</t>
  </si>
  <si>
    <t>48_3</t>
  </si>
  <si>
    <t>47_4</t>
  </si>
  <si>
    <t>48_4</t>
  </si>
  <si>
    <t>47_5</t>
  </si>
  <si>
    <t>48_5</t>
  </si>
  <si>
    <t>47_6</t>
  </si>
  <si>
    <t>48_6</t>
  </si>
  <si>
    <t>47_7</t>
  </si>
  <si>
    <t>48_7</t>
  </si>
  <si>
    <t>47_8</t>
  </si>
  <si>
    <t>48_8</t>
  </si>
  <si>
    <t>47_9</t>
  </si>
  <si>
    <t>48_9</t>
  </si>
  <si>
    <t>47_10</t>
  </si>
  <si>
    <t>48_10</t>
  </si>
  <si>
    <t>49_1</t>
  </si>
  <si>
    <t>50_1</t>
  </si>
  <si>
    <t>49_2</t>
  </si>
  <si>
    <t>50_2</t>
  </si>
  <si>
    <t>49_3</t>
  </si>
  <si>
    <t>50_3</t>
  </si>
  <si>
    <t>49_4</t>
  </si>
  <si>
    <t>50_4</t>
  </si>
  <si>
    <t>49_5</t>
  </si>
  <si>
    <t>50_5</t>
  </si>
  <si>
    <t>49_6</t>
  </si>
  <si>
    <t>50_6</t>
  </si>
  <si>
    <t>49_7</t>
  </si>
  <si>
    <t>50_7</t>
  </si>
  <si>
    <t>49_8</t>
  </si>
  <si>
    <t>50_8</t>
  </si>
  <si>
    <t>49_9</t>
  </si>
  <si>
    <t>50_9</t>
  </si>
  <si>
    <t>49_10</t>
  </si>
  <si>
    <t>50_10</t>
  </si>
  <si>
    <t>51_1</t>
  </si>
  <si>
    <t>52_1</t>
  </si>
  <si>
    <t>51_2</t>
  </si>
  <si>
    <t>52_2</t>
  </si>
  <si>
    <t>51_3</t>
  </si>
  <si>
    <t>52_3</t>
  </si>
  <si>
    <t>51_4</t>
  </si>
  <si>
    <t>52_4</t>
  </si>
  <si>
    <t>51_5</t>
  </si>
  <si>
    <t>52_5</t>
  </si>
  <si>
    <t>51_6</t>
  </si>
  <si>
    <t>52_6</t>
  </si>
  <si>
    <t>51_7</t>
  </si>
  <si>
    <t>52_7</t>
  </si>
  <si>
    <t>51_8</t>
  </si>
  <si>
    <t>52_8</t>
  </si>
  <si>
    <t>51_9</t>
  </si>
  <si>
    <t>52_9</t>
  </si>
  <si>
    <t>51_10</t>
  </si>
  <si>
    <t>52_10</t>
  </si>
  <si>
    <t>53_1</t>
  </si>
  <si>
    <t>54_1</t>
  </si>
  <si>
    <t>53_2</t>
  </si>
  <si>
    <t>54_2</t>
  </si>
  <si>
    <t>53_3</t>
  </si>
  <si>
    <t>54_3</t>
  </si>
  <si>
    <t>53_4</t>
  </si>
  <si>
    <t>54_4</t>
  </si>
  <si>
    <t>53_5</t>
  </si>
  <si>
    <t>54_5</t>
  </si>
  <si>
    <t>53_6</t>
  </si>
  <si>
    <t>54_6</t>
  </si>
  <si>
    <t>53_7</t>
  </si>
  <si>
    <t>54_7</t>
  </si>
  <si>
    <t>53_8</t>
  </si>
  <si>
    <t>54_8</t>
  </si>
  <si>
    <t>53_9</t>
  </si>
  <si>
    <t>54_9</t>
  </si>
  <si>
    <t>53_10</t>
  </si>
  <si>
    <t>54_10</t>
  </si>
  <si>
    <t>55_1</t>
  </si>
  <si>
    <t>56_1</t>
  </si>
  <si>
    <t>55_2</t>
  </si>
  <si>
    <t>56_2</t>
  </si>
  <si>
    <t>55_3</t>
  </si>
  <si>
    <t>56_3</t>
  </si>
  <si>
    <t>55_4</t>
  </si>
  <si>
    <t>56_4</t>
  </si>
  <si>
    <t>55_5</t>
  </si>
  <si>
    <t>56_5</t>
  </si>
  <si>
    <t>55_6</t>
  </si>
  <si>
    <t>56_6</t>
  </si>
  <si>
    <t>55_7</t>
  </si>
  <si>
    <t>56_7</t>
  </si>
  <si>
    <t>55_8</t>
  </si>
  <si>
    <t>56_8</t>
  </si>
  <si>
    <t>55_9</t>
  </si>
  <si>
    <t>56_9</t>
  </si>
  <si>
    <t>55_10</t>
  </si>
  <si>
    <t>56_10</t>
  </si>
  <si>
    <t>57_1</t>
  </si>
  <si>
    <t>58_1</t>
  </si>
  <si>
    <t>57_2</t>
  </si>
  <si>
    <t>58_2</t>
  </si>
  <si>
    <t>57_3</t>
  </si>
  <si>
    <t>58_3</t>
  </si>
  <si>
    <t>57_4</t>
  </si>
  <si>
    <t>58_4</t>
  </si>
  <si>
    <t>57_5</t>
  </si>
  <si>
    <t>58_5</t>
  </si>
  <si>
    <t>57_6</t>
  </si>
  <si>
    <t>58_6</t>
  </si>
  <si>
    <t>57_7</t>
  </si>
  <si>
    <t>58_7</t>
  </si>
  <si>
    <t>57_8</t>
  </si>
  <si>
    <t>58_8</t>
  </si>
  <si>
    <t>57_9</t>
  </si>
  <si>
    <t>58_9</t>
  </si>
  <si>
    <t>57_10</t>
  </si>
  <si>
    <t>58_10</t>
  </si>
  <si>
    <t>59_1</t>
  </si>
  <si>
    <t>60_1</t>
  </si>
  <si>
    <t>59_2</t>
  </si>
  <si>
    <t>60_2</t>
  </si>
  <si>
    <t>59_3</t>
  </si>
  <si>
    <t>60_3</t>
  </si>
  <si>
    <t>59_4</t>
  </si>
  <si>
    <t>60_4</t>
  </si>
  <si>
    <t>59_5</t>
  </si>
  <si>
    <t>60_5</t>
  </si>
  <si>
    <t>59_6</t>
  </si>
  <si>
    <t>60_6</t>
  </si>
  <si>
    <t>59_7</t>
  </si>
  <si>
    <t>60_7</t>
  </si>
  <si>
    <t>59_8</t>
  </si>
  <si>
    <t>60_8</t>
  </si>
  <si>
    <t>59_9</t>
  </si>
  <si>
    <t>60_9</t>
  </si>
  <si>
    <t>59_10</t>
  </si>
  <si>
    <t>60_10</t>
  </si>
  <si>
    <t>61_1</t>
  </si>
  <si>
    <t>62_1</t>
  </si>
  <si>
    <t>61_2</t>
  </si>
  <si>
    <t>62_2</t>
  </si>
  <si>
    <t>61_3</t>
  </si>
  <si>
    <t>62_3</t>
  </si>
  <si>
    <t>61_4</t>
  </si>
  <si>
    <t>62_4</t>
  </si>
  <si>
    <t>61_5</t>
  </si>
  <si>
    <t>62_5</t>
  </si>
  <si>
    <t>61_6</t>
  </si>
  <si>
    <t>62_6</t>
  </si>
  <si>
    <t>61_7</t>
  </si>
  <si>
    <t>62_7</t>
  </si>
  <si>
    <t>61_8</t>
  </si>
  <si>
    <t>62_8</t>
  </si>
  <si>
    <t>61_9</t>
  </si>
  <si>
    <t>62_9</t>
  </si>
  <si>
    <t>61_10</t>
  </si>
  <si>
    <t>62_10</t>
  </si>
  <si>
    <t>63_1</t>
  </si>
  <si>
    <t>64_1</t>
  </si>
  <si>
    <t>63_2</t>
  </si>
  <si>
    <t>64_2</t>
  </si>
  <si>
    <t>63_3</t>
  </si>
  <si>
    <t>64_3</t>
  </si>
  <si>
    <t>63_4</t>
  </si>
  <si>
    <t>64_4</t>
  </si>
  <si>
    <t>63_5</t>
  </si>
  <si>
    <t>64_5</t>
  </si>
  <si>
    <t>63_6</t>
  </si>
  <si>
    <t>64_6</t>
  </si>
  <si>
    <t>63_7</t>
  </si>
  <si>
    <t>64_7</t>
  </si>
  <si>
    <t>63_8</t>
  </si>
  <si>
    <t>64_8</t>
  </si>
  <si>
    <t>63_9</t>
  </si>
  <si>
    <t>64_9</t>
  </si>
  <si>
    <t>63_10</t>
  </si>
  <si>
    <t>64_10</t>
  </si>
  <si>
    <t>65_1</t>
  </si>
  <si>
    <t>66_1</t>
  </si>
  <si>
    <t>65_2</t>
  </si>
  <si>
    <t>66_2</t>
  </si>
  <si>
    <t>65_3</t>
  </si>
  <si>
    <t>66_3</t>
  </si>
  <si>
    <t>65_4</t>
  </si>
  <si>
    <t>66_4</t>
  </si>
  <si>
    <t>65_5</t>
  </si>
  <si>
    <t>66_5</t>
  </si>
  <si>
    <t>65_6</t>
  </si>
  <si>
    <t>66_6</t>
  </si>
  <si>
    <t>65_7</t>
  </si>
  <si>
    <t>66_7</t>
  </si>
  <si>
    <t>65_8</t>
  </si>
  <si>
    <t>66_8</t>
  </si>
  <si>
    <t>65_9</t>
  </si>
  <si>
    <t>66_9</t>
  </si>
  <si>
    <t>65_10</t>
  </si>
  <si>
    <t>66_10</t>
  </si>
  <si>
    <t>67_1</t>
  </si>
  <si>
    <t>68_1</t>
  </si>
  <si>
    <t>67_2</t>
  </si>
  <si>
    <t>68_2</t>
  </si>
  <si>
    <t>67_3</t>
  </si>
  <si>
    <t>68_3</t>
  </si>
  <si>
    <t>67_4</t>
  </si>
  <si>
    <t>68_4</t>
  </si>
  <si>
    <t>67_5</t>
  </si>
  <si>
    <t>68_5</t>
  </si>
  <si>
    <t>67_6</t>
  </si>
  <si>
    <t>68_6</t>
  </si>
  <si>
    <t>67_7</t>
  </si>
  <si>
    <t>68_7</t>
  </si>
  <si>
    <t>67_8</t>
  </si>
  <si>
    <t>68_8</t>
  </si>
  <si>
    <t>67_9</t>
  </si>
  <si>
    <t>68_9</t>
  </si>
  <si>
    <t>67_10</t>
  </si>
  <si>
    <t>68_10</t>
  </si>
  <si>
    <t>69_1</t>
  </si>
  <si>
    <t>70_1</t>
  </si>
  <si>
    <t>69_2</t>
  </si>
  <si>
    <t>70_2</t>
  </si>
  <si>
    <t>69_3</t>
  </si>
  <si>
    <t>70_3</t>
  </si>
  <si>
    <t>69_4</t>
  </si>
  <si>
    <t>70_4</t>
  </si>
  <si>
    <t>69_5</t>
  </si>
  <si>
    <t>70_5</t>
  </si>
  <si>
    <t>69_6</t>
  </si>
  <si>
    <t>70_6</t>
  </si>
  <si>
    <t>69_7</t>
  </si>
  <si>
    <t>70_7</t>
  </si>
  <si>
    <t>69_8</t>
  </si>
  <si>
    <t>70_8</t>
  </si>
  <si>
    <t>69_9</t>
  </si>
  <si>
    <t>70_9</t>
  </si>
  <si>
    <t>69_10</t>
  </si>
  <si>
    <t>70_10</t>
  </si>
  <si>
    <t>71_1</t>
  </si>
  <si>
    <t>72_1</t>
  </si>
  <si>
    <t>71_2</t>
  </si>
  <si>
    <t>72_2</t>
  </si>
  <si>
    <t>71_3</t>
  </si>
  <si>
    <t>72_3</t>
  </si>
  <si>
    <t>71_4</t>
  </si>
  <si>
    <t>72_4</t>
  </si>
  <si>
    <t>71_5</t>
  </si>
  <si>
    <t>72_5</t>
  </si>
  <si>
    <t>71_6</t>
  </si>
  <si>
    <t>72_6</t>
  </si>
  <si>
    <t>71_7</t>
  </si>
  <si>
    <t>72_7</t>
  </si>
  <si>
    <t>71_8</t>
  </si>
  <si>
    <t>72_8</t>
  </si>
  <si>
    <t>71_9</t>
  </si>
  <si>
    <t>72_9</t>
  </si>
  <si>
    <t>71_10</t>
  </si>
  <si>
    <t>72_10</t>
  </si>
  <si>
    <t>73_1</t>
  </si>
  <si>
    <t>74_1</t>
  </si>
  <si>
    <t>73_2</t>
  </si>
  <si>
    <t>74_2</t>
  </si>
  <si>
    <t>73_3</t>
  </si>
  <si>
    <t>74_3</t>
  </si>
  <si>
    <t>73_4</t>
  </si>
  <si>
    <t>74_4</t>
  </si>
  <si>
    <t>73_5</t>
  </si>
  <si>
    <t>74_5</t>
  </si>
  <si>
    <t>73_6</t>
  </si>
  <si>
    <t>74_6</t>
  </si>
  <si>
    <t>73_7</t>
  </si>
  <si>
    <t>74_7</t>
  </si>
  <si>
    <t>73_8</t>
  </si>
  <si>
    <t>74_8</t>
  </si>
  <si>
    <t>73_9</t>
  </si>
  <si>
    <t>74_9</t>
  </si>
  <si>
    <t>73_10</t>
  </si>
  <si>
    <t>74_10</t>
  </si>
  <si>
    <t>75_1</t>
  </si>
  <si>
    <t>76_1</t>
  </si>
  <si>
    <t>75_2</t>
  </si>
  <si>
    <t>76_2</t>
  </si>
  <si>
    <t>75_3</t>
  </si>
  <si>
    <t>76_3</t>
  </si>
  <si>
    <t>75_4</t>
  </si>
  <si>
    <t>76_4</t>
  </si>
  <si>
    <t>75_5</t>
  </si>
  <si>
    <t>76_5</t>
  </si>
  <si>
    <t>75_6</t>
  </si>
  <si>
    <t>76_6</t>
  </si>
  <si>
    <t>75_7</t>
  </si>
  <si>
    <t>76_7</t>
  </si>
  <si>
    <t>75_8</t>
  </si>
  <si>
    <t>76_8</t>
  </si>
  <si>
    <t>75_9</t>
  </si>
  <si>
    <t>76_9</t>
  </si>
  <si>
    <t>75_10</t>
  </si>
  <si>
    <t>76_10</t>
  </si>
  <si>
    <t>77_1</t>
  </si>
  <si>
    <t>78_1</t>
  </si>
  <si>
    <t>77_2</t>
  </si>
  <si>
    <t>78_2</t>
  </si>
  <si>
    <t>77_3</t>
  </si>
  <si>
    <t>78_3</t>
  </si>
  <si>
    <t>77_4</t>
  </si>
  <si>
    <t>78_4</t>
  </si>
  <si>
    <t>77_5</t>
  </si>
  <si>
    <t>78_5</t>
  </si>
  <si>
    <t>77_6</t>
  </si>
  <si>
    <t>78_6</t>
  </si>
  <si>
    <t>77_7</t>
  </si>
  <si>
    <t>78_7</t>
  </si>
  <si>
    <t>77_8</t>
  </si>
  <si>
    <t>78_8</t>
  </si>
  <si>
    <t>77_9</t>
  </si>
  <si>
    <t>78_9</t>
  </si>
  <si>
    <t>77_10</t>
  </si>
  <si>
    <t>78_10</t>
  </si>
  <si>
    <t>79_1</t>
  </si>
  <si>
    <t>80_1</t>
  </si>
  <si>
    <t>79_2</t>
  </si>
  <si>
    <t>80_2</t>
  </si>
  <si>
    <t>79_3</t>
  </si>
  <si>
    <t>80_3</t>
  </si>
  <si>
    <t>79_4</t>
  </si>
  <si>
    <t>80_4</t>
  </si>
  <si>
    <t>79_5</t>
  </si>
  <si>
    <t>80_5</t>
  </si>
  <si>
    <t>79_6</t>
  </si>
  <si>
    <t>80_6</t>
  </si>
  <si>
    <t>79_7</t>
  </si>
  <si>
    <t>80_7</t>
  </si>
  <si>
    <t>79_8</t>
  </si>
  <si>
    <t>80_8</t>
  </si>
  <si>
    <t>79_9</t>
  </si>
  <si>
    <t>80_9</t>
  </si>
  <si>
    <t>79_10</t>
  </si>
  <si>
    <t>80_10</t>
  </si>
  <si>
    <t>81_1</t>
  </si>
  <si>
    <t>82_1</t>
  </si>
  <si>
    <t>81_2</t>
  </si>
  <si>
    <t>82_2</t>
  </si>
  <si>
    <t>81_3</t>
  </si>
  <si>
    <t>82_3</t>
  </si>
  <si>
    <t>81_4</t>
  </si>
  <si>
    <t>82_4</t>
  </si>
  <si>
    <t>81_5</t>
  </si>
  <si>
    <t>82_5</t>
  </si>
  <si>
    <t>81_6</t>
  </si>
  <si>
    <t>82_6</t>
  </si>
  <si>
    <t>81_7</t>
  </si>
  <si>
    <t>82_7</t>
  </si>
  <si>
    <t>81_8</t>
  </si>
  <si>
    <t>82_8</t>
  </si>
  <si>
    <t>81_9</t>
  </si>
  <si>
    <t>82_9</t>
  </si>
  <si>
    <t>81_10</t>
  </si>
  <si>
    <t>82_10</t>
  </si>
  <si>
    <t>83_1</t>
  </si>
  <si>
    <t>84_1</t>
  </si>
  <si>
    <t>83_2</t>
  </si>
  <si>
    <t>84_2</t>
  </si>
  <si>
    <t>83_3</t>
  </si>
  <si>
    <t>84_3</t>
  </si>
  <si>
    <t>83_4</t>
  </si>
  <si>
    <t>84_4</t>
  </si>
  <si>
    <t>83_5</t>
  </si>
  <si>
    <t>84_5</t>
  </si>
  <si>
    <t>83_6</t>
  </si>
  <si>
    <t>84_6</t>
  </si>
  <si>
    <t>83_7</t>
  </si>
  <si>
    <t>84_7</t>
  </si>
  <si>
    <t>83_8</t>
  </si>
  <si>
    <t>84_8</t>
  </si>
  <si>
    <t>83_9</t>
  </si>
  <si>
    <t>84_9</t>
  </si>
  <si>
    <t>83_10</t>
  </si>
  <si>
    <t>84_10</t>
  </si>
  <si>
    <t>85_1</t>
  </si>
  <si>
    <t>86_1</t>
  </si>
  <si>
    <t>85_2</t>
  </si>
  <si>
    <t>86_2</t>
  </si>
  <si>
    <t>85_3</t>
  </si>
  <si>
    <t>86_3</t>
  </si>
  <si>
    <t>85_4</t>
  </si>
  <si>
    <t>86_4</t>
  </si>
  <si>
    <t>85_5</t>
  </si>
  <si>
    <t>86_5</t>
  </si>
  <si>
    <t>85_6</t>
  </si>
  <si>
    <t>86_6</t>
  </si>
  <si>
    <t>85_7</t>
  </si>
  <si>
    <t>86_7</t>
  </si>
  <si>
    <t>85_8</t>
  </si>
  <si>
    <t>86_8</t>
  </si>
  <si>
    <t>85_9</t>
  </si>
  <si>
    <t>86_9</t>
  </si>
  <si>
    <t>85_10</t>
  </si>
  <si>
    <t>86_10</t>
  </si>
  <si>
    <t>87_1</t>
  </si>
  <si>
    <t>88_1</t>
  </si>
  <si>
    <t>87_2</t>
  </si>
  <si>
    <t>88_2</t>
  </si>
  <si>
    <t>87_3</t>
  </si>
  <si>
    <t>88_3</t>
  </si>
  <si>
    <t>87_4</t>
  </si>
  <si>
    <t>88_4</t>
  </si>
  <si>
    <t>87_5</t>
  </si>
  <si>
    <t>88_5</t>
  </si>
  <si>
    <t>87_6</t>
  </si>
  <si>
    <t>88_6</t>
  </si>
  <si>
    <t>87_7</t>
  </si>
  <si>
    <t>88_7</t>
  </si>
  <si>
    <t>87_8</t>
  </si>
  <si>
    <t>88_8</t>
  </si>
  <si>
    <t>87_9</t>
  </si>
  <si>
    <t>88_9</t>
  </si>
  <si>
    <t>87_10</t>
  </si>
  <si>
    <t>88_10</t>
  </si>
  <si>
    <t>89_1</t>
  </si>
  <si>
    <t>90_1</t>
  </si>
  <si>
    <t>89_2</t>
  </si>
  <si>
    <t>90_2</t>
  </si>
  <si>
    <t>89_3</t>
  </si>
  <si>
    <t>90_3</t>
  </si>
  <si>
    <t>89_4</t>
  </si>
  <si>
    <t>90_4</t>
  </si>
  <si>
    <t>89_5</t>
  </si>
  <si>
    <t>90_5</t>
  </si>
  <si>
    <t>89_6</t>
  </si>
  <si>
    <t>90_6</t>
  </si>
  <si>
    <t>89_7</t>
  </si>
  <si>
    <t>90_7</t>
  </si>
  <si>
    <t>89_8</t>
  </si>
  <si>
    <t>90_8</t>
  </si>
  <si>
    <t>89_9</t>
  </si>
  <si>
    <t>90_9</t>
  </si>
  <si>
    <t>89_10</t>
  </si>
  <si>
    <t>90_10</t>
  </si>
  <si>
    <t>91_1</t>
  </si>
  <si>
    <t>92_1</t>
  </si>
  <si>
    <t>91_2</t>
  </si>
  <si>
    <t>92_2</t>
  </si>
  <si>
    <t>91_3</t>
  </si>
  <si>
    <t>92_3</t>
  </si>
  <si>
    <t>91_4</t>
  </si>
  <si>
    <t>92_4</t>
  </si>
  <si>
    <t>91_5</t>
  </si>
  <si>
    <t>92_5</t>
  </si>
  <si>
    <t>91_6</t>
  </si>
  <si>
    <t>92_6</t>
  </si>
  <si>
    <t>91_7</t>
  </si>
  <si>
    <t>92_7</t>
  </si>
  <si>
    <t>91_8</t>
  </si>
  <si>
    <t>92_8</t>
  </si>
  <si>
    <t>91_9</t>
  </si>
  <si>
    <t>92_9</t>
  </si>
  <si>
    <t>91_10</t>
  </si>
  <si>
    <t>92_10</t>
  </si>
  <si>
    <t>93_1</t>
  </si>
  <si>
    <t>94_1</t>
  </si>
  <si>
    <t>93_2</t>
  </si>
  <si>
    <t>94_2</t>
  </si>
  <si>
    <t>93_3</t>
  </si>
  <si>
    <t>94_3</t>
  </si>
  <si>
    <t>93_4</t>
  </si>
  <si>
    <t>94_4</t>
  </si>
  <si>
    <t>93_5</t>
  </si>
  <si>
    <t>94_5</t>
  </si>
  <si>
    <t>93_6</t>
  </si>
  <si>
    <t>94_6</t>
  </si>
  <si>
    <t>93_7</t>
  </si>
  <si>
    <t>94_7</t>
  </si>
  <si>
    <t>93_8</t>
  </si>
  <si>
    <t>94_8</t>
  </si>
  <si>
    <t>93_9</t>
  </si>
  <si>
    <t>94_9</t>
  </si>
  <si>
    <t>93_10</t>
  </si>
  <si>
    <t>94_10</t>
  </si>
  <si>
    <t>95_1</t>
  </si>
  <si>
    <t>96_1</t>
  </si>
  <si>
    <t>95_2</t>
  </si>
  <si>
    <t>96_2</t>
  </si>
  <si>
    <t>95_3</t>
  </si>
  <si>
    <t>96_3</t>
  </si>
  <si>
    <t>95_4</t>
  </si>
  <si>
    <t>96_4</t>
  </si>
  <si>
    <t>95_5</t>
  </si>
  <si>
    <t>96_5</t>
  </si>
  <si>
    <t>95_6</t>
  </si>
  <si>
    <t>96_6</t>
  </si>
  <si>
    <t>95_7</t>
  </si>
  <si>
    <t>96_7</t>
  </si>
  <si>
    <t>95_8</t>
  </si>
  <si>
    <t>96_8</t>
  </si>
  <si>
    <t>95_9</t>
  </si>
  <si>
    <t>96_9</t>
  </si>
  <si>
    <t>95_10</t>
  </si>
  <si>
    <t>96_10</t>
  </si>
  <si>
    <t>97_1</t>
  </si>
  <si>
    <t>98_1</t>
  </si>
  <si>
    <t>97_2</t>
  </si>
  <si>
    <t>98_2</t>
  </si>
  <si>
    <t>97_3</t>
  </si>
  <si>
    <t>98_3</t>
  </si>
  <si>
    <t>97_4</t>
  </si>
  <si>
    <t>98_4</t>
  </si>
  <si>
    <t>97_5</t>
  </si>
  <si>
    <t>98_5</t>
  </si>
  <si>
    <t>97_6</t>
  </si>
  <si>
    <t>98_6</t>
  </si>
  <si>
    <t>97_7</t>
  </si>
  <si>
    <t>98_7</t>
  </si>
  <si>
    <t>97_8</t>
  </si>
  <si>
    <t>98_8</t>
  </si>
  <si>
    <t>97_9</t>
  </si>
  <si>
    <t>98_9</t>
  </si>
  <si>
    <t>97_10</t>
  </si>
  <si>
    <t>98_10</t>
  </si>
  <si>
    <t>99_1</t>
  </si>
  <si>
    <t>100_1</t>
  </si>
  <si>
    <t>99_2</t>
  </si>
  <si>
    <t>100_2</t>
  </si>
  <si>
    <t>99_3</t>
  </si>
  <si>
    <t>100_3</t>
  </si>
  <si>
    <t>99_4</t>
  </si>
  <si>
    <t>100_4</t>
  </si>
  <si>
    <t>99_5</t>
  </si>
  <si>
    <t>100_5</t>
  </si>
  <si>
    <t>99_6</t>
  </si>
  <si>
    <t>100_6</t>
  </si>
  <si>
    <t>99_7</t>
  </si>
  <si>
    <t>100_7</t>
  </si>
  <si>
    <t>99_8</t>
  </si>
  <si>
    <t>100_8</t>
  </si>
  <si>
    <t>99_9</t>
  </si>
  <si>
    <t>100_9</t>
  </si>
  <si>
    <t>99_10</t>
  </si>
  <si>
    <t>100_10</t>
  </si>
  <si>
    <t>101_1</t>
  </si>
  <si>
    <t>102_1</t>
  </si>
  <si>
    <t>101_2</t>
  </si>
  <si>
    <t>102_2</t>
  </si>
  <si>
    <t>101_3</t>
  </si>
  <si>
    <t>102_3</t>
  </si>
  <si>
    <t>101_4</t>
  </si>
  <si>
    <t>102_4</t>
  </si>
  <si>
    <t>101_5</t>
  </si>
  <si>
    <t>102_5</t>
  </si>
  <si>
    <t>101_6</t>
  </si>
  <si>
    <t>102_6</t>
  </si>
  <si>
    <t>101_7</t>
  </si>
  <si>
    <t>102_7</t>
  </si>
  <si>
    <t>101_8</t>
  </si>
  <si>
    <t>102_8</t>
  </si>
  <si>
    <t>101_9</t>
  </si>
  <si>
    <t>102_9</t>
  </si>
  <si>
    <t>101_10</t>
  </si>
  <si>
    <t>102_10</t>
  </si>
  <si>
    <t>103_1</t>
  </si>
  <si>
    <t>104_1</t>
  </si>
  <si>
    <t>103_2</t>
  </si>
  <si>
    <t>104_2</t>
  </si>
  <si>
    <t>103_3</t>
  </si>
  <si>
    <t>104_3</t>
  </si>
  <si>
    <t>103_4</t>
  </si>
  <si>
    <t>104_4</t>
  </si>
  <si>
    <t>103_5</t>
  </si>
  <si>
    <t>104_5</t>
  </si>
  <si>
    <t>103_6</t>
  </si>
  <si>
    <t>104_6</t>
  </si>
  <si>
    <t>103_7</t>
  </si>
  <si>
    <t>104_7</t>
  </si>
  <si>
    <t>103_8</t>
  </si>
  <si>
    <t>104_8</t>
  </si>
  <si>
    <t>103_9</t>
  </si>
  <si>
    <t>104_9</t>
  </si>
  <si>
    <t>103_10</t>
  </si>
  <si>
    <t>104_10</t>
  </si>
  <si>
    <t>105_1</t>
  </si>
  <si>
    <t>106_1</t>
  </si>
  <si>
    <t>105_2</t>
  </si>
  <si>
    <t>106_2</t>
  </si>
  <si>
    <t>105_3</t>
  </si>
  <si>
    <t>106_3</t>
  </si>
  <si>
    <t>105_4</t>
  </si>
  <si>
    <t>106_4</t>
  </si>
  <si>
    <t>105_5</t>
  </si>
  <si>
    <t>106_5</t>
  </si>
  <si>
    <t>105_6</t>
  </si>
  <si>
    <t>106_6</t>
  </si>
  <si>
    <t>105_7</t>
  </si>
  <si>
    <t>106_7</t>
  </si>
  <si>
    <t>105_8</t>
  </si>
  <si>
    <t>106_8</t>
  </si>
  <si>
    <t>105_9</t>
  </si>
  <si>
    <t>106_9</t>
  </si>
  <si>
    <t>105_10</t>
  </si>
  <si>
    <t>106_10</t>
  </si>
  <si>
    <t>107_1</t>
  </si>
  <si>
    <t>108_1</t>
  </si>
  <si>
    <t>107_2</t>
  </si>
  <si>
    <t>108_2</t>
  </si>
  <si>
    <t>107_3</t>
  </si>
  <si>
    <t>108_3</t>
  </si>
  <si>
    <t>107_4</t>
  </si>
  <si>
    <t>108_4</t>
  </si>
  <si>
    <t>107_5</t>
  </si>
  <si>
    <t>108_5</t>
  </si>
  <si>
    <t>107_6</t>
  </si>
  <si>
    <t>108_6</t>
  </si>
  <si>
    <t>107_7</t>
  </si>
  <si>
    <t>108_7</t>
  </si>
  <si>
    <t>107_8</t>
  </si>
  <si>
    <t>108_8</t>
  </si>
  <si>
    <t>107_9</t>
  </si>
  <si>
    <t>108_9</t>
  </si>
  <si>
    <t>107_10</t>
  </si>
  <si>
    <t>108_10</t>
  </si>
  <si>
    <t>109_1</t>
  </si>
  <si>
    <t>110_1</t>
  </si>
  <si>
    <t>109_2</t>
  </si>
  <si>
    <t>110_2</t>
  </si>
  <si>
    <t>109_3</t>
  </si>
  <si>
    <t>110_3</t>
  </si>
  <si>
    <t>109_4</t>
  </si>
  <si>
    <t>110_4</t>
  </si>
  <si>
    <t>109_5</t>
  </si>
  <si>
    <t>110_5</t>
  </si>
  <si>
    <t>109_6</t>
  </si>
  <si>
    <t>110_6</t>
  </si>
  <si>
    <t>109_7</t>
  </si>
  <si>
    <t>110_7</t>
  </si>
  <si>
    <t>109_8</t>
  </si>
  <si>
    <t>110_8</t>
  </si>
  <si>
    <t>109_9</t>
  </si>
  <si>
    <t>110_9</t>
  </si>
  <si>
    <t>109_10</t>
  </si>
  <si>
    <t>110_10</t>
  </si>
  <si>
    <t>111_1</t>
  </si>
  <si>
    <t>112_1</t>
  </si>
  <si>
    <t>111_2</t>
  </si>
  <si>
    <t>112_2</t>
  </si>
  <si>
    <t>111_3</t>
  </si>
  <si>
    <t>112_3</t>
  </si>
  <si>
    <t>111_4</t>
  </si>
  <si>
    <t>112_4</t>
  </si>
  <si>
    <t>111_5</t>
  </si>
  <si>
    <t>112_5</t>
  </si>
  <si>
    <t>111_6</t>
  </si>
  <si>
    <t>112_6</t>
  </si>
  <si>
    <t>111_7</t>
  </si>
  <si>
    <t>112_7</t>
  </si>
  <si>
    <t>111_8</t>
  </si>
  <si>
    <t>112_8</t>
  </si>
  <si>
    <t>111_9</t>
  </si>
  <si>
    <t>112_9</t>
  </si>
  <si>
    <t>111_10</t>
  </si>
  <si>
    <t>112_10</t>
  </si>
  <si>
    <t>113_1</t>
  </si>
  <si>
    <t>114_1</t>
  </si>
  <si>
    <t>113_2</t>
  </si>
  <si>
    <t>114_2</t>
  </si>
  <si>
    <t>113_3</t>
  </si>
  <si>
    <t>114_3</t>
  </si>
  <si>
    <t>113_4</t>
  </si>
  <si>
    <t>114_4</t>
  </si>
  <si>
    <t>113_5</t>
  </si>
  <si>
    <t>114_5</t>
  </si>
  <si>
    <t>113_6</t>
  </si>
  <si>
    <t>114_6</t>
  </si>
  <si>
    <t>113_7</t>
  </si>
  <si>
    <t>114_7</t>
  </si>
  <si>
    <t>113_8</t>
  </si>
  <si>
    <t>114_8</t>
  </si>
  <si>
    <t>113_9</t>
  </si>
  <si>
    <t>114_9</t>
  </si>
  <si>
    <t>113_10</t>
  </si>
  <si>
    <t>114_10</t>
  </si>
  <si>
    <t>115_1</t>
  </si>
  <si>
    <t>116_1</t>
  </si>
  <si>
    <t>115_2</t>
  </si>
  <si>
    <t>116_2</t>
  </si>
  <si>
    <t>115_3</t>
  </si>
  <si>
    <t>116_3</t>
  </si>
  <si>
    <t>115_4</t>
  </si>
  <si>
    <t>116_4</t>
  </si>
  <si>
    <t>115_5</t>
  </si>
  <si>
    <t>116_5</t>
  </si>
  <si>
    <t>115_6</t>
  </si>
  <si>
    <t>116_6</t>
  </si>
  <si>
    <t>115_7</t>
  </si>
  <si>
    <t>116_7</t>
  </si>
  <si>
    <t>115_8</t>
  </si>
  <si>
    <t>116_8</t>
  </si>
  <si>
    <t>115_9</t>
  </si>
  <si>
    <t>116_9</t>
  </si>
  <si>
    <t>115_10</t>
  </si>
  <si>
    <t>116_10</t>
  </si>
  <si>
    <t>117_1</t>
  </si>
  <si>
    <t>118_1</t>
  </si>
  <si>
    <t>117_2</t>
  </si>
  <si>
    <t>118_2</t>
  </si>
  <si>
    <t>117_3</t>
  </si>
  <si>
    <t>118_3</t>
  </si>
  <si>
    <t>117_4</t>
  </si>
  <si>
    <t>118_4</t>
  </si>
  <si>
    <t>117_5</t>
  </si>
  <si>
    <t>118_5</t>
  </si>
  <si>
    <t>117_6</t>
  </si>
  <si>
    <t>118_6</t>
  </si>
  <si>
    <t>117_7</t>
  </si>
  <si>
    <t>118_7</t>
  </si>
  <si>
    <t>117_8</t>
  </si>
  <si>
    <t>118_8</t>
  </si>
  <si>
    <t>117_9</t>
  </si>
  <si>
    <t>118_9</t>
  </si>
  <si>
    <t>117_10</t>
  </si>
  <si>
    <t>118_10</t>
  </si>
  <si>
    <t>119_1</t>
  </si>
  <si>
    <t>120_1</t>
  </si>
  <si>
    <t>119_2</t>
  </si>
  <si>
    <t>120_2</t>
  </si>
  <si>
    <t>119_3</t>
  </si>
  <si>
    <t>120_3</t>
  </si>
  <si>
    <t>119_4</t>
  </si>
  <si>
    <t>120_4</t>
  </si>
  <si>
    <t>119_5</t>
  </si>
  <si>
    <t>120_5</t>
  </si>
  <si>
    <t>119_6</t>
  </si>
  <si>
    <t>120_6</t>
  </si>
  <si>
    <t>119_7</t>
  </si>
  <si>
    <t>120_7</t>
  </si>
  <si>
    <t>119_8</t>
  </si>
  <si>
    <t>120_8</t>
  </si>
  <si>
    <t>119_9</t>
  </si>
  <si>
    <t>120_9</t>
  </si>
  <si>
    <t>119_10</t>
  </si>
  <si>
    <t>120_10</t>
  </si>
  <si>
    <t>121_1</t>
  </si>
  <si>
    <t>122_1</t>
  </si>
  <si>
    <t>121_2</t>
  </si>
  <si>
    <t>122_2</t>
  </si>
  <si>
    <t>121_3</t>
  </si>
  <si>
    <t>122_3</t>
  </si>
  <si>
    <t>121_4</t>
  </si>
  <si>
    <t>122_4</t>
  </si>
  <si>
    <t>121_5</t>
  </si>
  <si>
    <t>122_5</t>
  </si>
  <si>
    <t>121_6</t>
  </si>
  <si>
    <t>122_6</t>
  </si>
  <si>
    <t>121_7</t>
  </si>
  <si>
    <t>122_7</t>
  </si>
  <si>
    <t>121_8</t>
  </si>
  <si>
    <t>122_8</t>
  </si>
  <si>
    <t>121_9</t>
  </si>
  <si>
    <t>122_9</t>
  </si>
  <si>
    <t>121_10</t>
  </si>
  <si>
    <t>122_10</t>
  </si>
  <si>
    <t>123_1</t>
  </si>
  <si>
    <t>124_1</t>
  </si>
  <si>
    <t>123_2</t>
  </si>
  <si>
    <t>124_2</t>
  </si>
  <si>
    <t>123_3</t>
  </si>
  <si>
    <t>124_3</t>
  </si>
  <si>
    <t>123_4</t>
  </si>
  <si>
    <t>124_4</t>
  </si>
  <si>
    <t>123_5</t>
  </si>
  <si>
    <t>124_5</t>
  </si>
  <si>
    <t>123_6</t>
  </si>
  <si>
    <t>124_6</t>
  </si>
  <si>
    <t>123_7</t>
  </si>
  <si>
    <t>124_7</t>
  </si>
  <si>
    <t>123_8</t>
  </si>
  <si>
    <t>124_8</t>
  </si>
  <si>
    <t>123_9</t>
  </si>
  <si>
    <t>124_9</t>
  </si>
  <si>
    <t>123_10</t>
  </si>
  <si>
    <t>124_10</t>
  </si>
  <si>
    <t>125_1</t>
  </si>
  <si>
    <t>126_1</t>
  </si>
  <si>
    <t>125_2</t>
  </si>
  <si>
    <t>126_2</t>
  </si>
  <si>
    <t>125_3</t>
  </si>
  <si>
    <t>126_3</t>
  </si>
  <si>
    <t>125_4</t>
  </si>
  <si>
    <t>126_4</t>
  </si>
  <si>
    <t>125_5</t>
  </si>
  <si>
    <t>126_5</t>
  </si>
  <si>
    <t>125_6</t>
  </si>
  <si>
    <t>126_6</t>
  </si>
  <si>
    <t>125_7</t>
  </si>
  <si>
    <t>126_7</t>
  </si>
  <si>
    <t>125_8</t>
  </si>
  <si>
    <t>126_8</t>
  </si>
  <si>
    <t>125_9</t>
  </si>
  <si>
    <t>126_9</t>
  </si>
  <si>
    <t>125_10</t>
  </si>
  <si>
    <t>126_10</t>
  </si>
  <si>
    <t>127_1</t>
  </si>
  <si>
    <t>128_1</t>
  </si>
  <si>
    <t>127_2</t>
  </si>
  <si>
    <t>128_2</t>
  </si>
  <si>
    <t>127_3</t>
  </si>
  <si>
    <t>128_3</t>
  </si>
  <si>
    <t>127_4</t>
  </si>
  <si>
    <t>128_4</t>
  </si>
  <si>
    <t>127_5</t>
  </si>
  <si>
    <t>128_5</t>
  </si>
  <si>
    <t>127_6</t>
  </si>
  <si>
    <t>128_6</t>
  </si>
  <si>
    <t>127_7</t>
  </si>
  <si>
    <t>128_7</t>
  </si>
  <si>
    <t>127_8</t>
  </si>
  <si>
    <t>128_8</t>
  </si>
  <si>
    <t>127_9</t>
  </si>
  <si>
    <t>128_9</t>
  </si>
  <si>
    <t>127_10</t>
  </si>
  <si>
    <t>128_10</t>
  </si>
  <si>
    <t>129_1</t>
  </si>
  <si>
    <t>130_1</t>
  </si>
  <si>
    <t>129_2</t>
  </si>
  <si>
    <t>130_2</t>
  </si>
  <si>
    <t>129_3</t>
  </si>
  <si>
    <t>130_3</t>
  </si>
  <si>
    <t>129_4</t>
  </si>
  <si>
    <t>130_4</t>
  </si>
  <si>
    <t>129_5</t>
  </si>
  <si>
    <t>130_5</t>
  </si>
  <si>
    <t>129_6</t>
  </si>
  <si>
    <t>130_6</t>
  </si>
  <si>
    <t>129_7</t>
  </si>
  <si>
    <t>130_7</t>
  </si>
  <si>
    <t>129_8</t>
  </si>
  <si>
    <t>130_8</t>
  </si>
  <si>
    <t>129_9</t>
  </si>
  <si>
    <t>130_9</t>
  </si>
  <si>
    <t>129_10</t>
  </si>
  <si>
    <t>130_10</t>
  </si>
  <si>
    <t>131_1</t>
  </si>
  <si>
    <t>132_1</t>
  </si>
  <si>
    <t>131_2</t>
  </si>
  <si>
    <t>132_2</t>
  </si>
  <si>
    <t>131_3</t>
  </si>
  <si>
    <t>132_3</t>
  </si>
  <si>
    <t>131_4</t>
  </si>
  <si>
    <t>132_4</t>
  </si>
  <si>
    <t>131_5</t>
  </si>
  <si>
    <t>132_5</t>
  </si>
  <si>
    <t>131_6</t>
  </si>
  <si>
    <t>132_6</t>
  </si>
  <si>
    <t>131_7</t>
  </si>
  <si>
    <t>132_7</t>
  </si>
  <si>
    <t>131_8</t>
  </si>
  <si>
    <t>132_8</t>
  </si>
  <si>
    <t>131_9</t>
  </si>
  <si>
    <t>132_9</t>
  </si>
  <si>
    <t>131_10</t>
  </si>
  <si>
    <t>132_10</t>
  </si>
  <si>
    <t>133_1</t>
  </si>
  <si>
    <t>134_1</t>
  </si>
  <si>
    <t>133_2</t>
  </si>
  <si>
    <t>134_2</t>
  </si>
  <si>
    <t>133_3</t>
  </si>
  <si>
    <t>134_3</t>
  </si>
  <si>
    <t>133_4</t>
  </si>
  <si>
    <t>134_4</t>
  </si>
  <si>
    <t>133_5</t>
  </si>
  <si>
    <t>134_5</t>
  </si>
  <si>
    <t>133_6</t>
  </si>
  <si>
    <t>134_6</t>
  </si>
  <si>
    <t>133_7</t>
  </si>
  <si>
    <t>134_7</t>
  </si>
  <si>
    <t>133_8</t>
  </si>
  <si>
    <t>134_8</t>
  </si>
  <si>
    <t>133_9</t>
  </si>
  <si>
    <t>134_9</t>
  </si>
  <si>
    <t>133_10</t>
  </si>
  <si>
    <t>134_10</t>
  </si>
  <si>
    <t>135_1</t>
  </si>
  <si>
    <t>136_1</t>
  </si>
  <si>
    <t>135_2</t>
  </si>
  <si>
    <t>136_2</t>
  </si>
  <si>
    <t>135_3</t>
  </si>
  <si>
    <t>136_3</t>
  </si>
  <si>
    <t>135_4</t>
  </si>
  <si>
    <t>136_4</t>
  </si>
  <si>
    <t>135_5</t>
  </si>
  <si>
    <t>136_5</t>
  </si>
  <si>
    <t>135_6</t>
  </si>
  <si>
    <t>136_6</t>
  </si>
  <si>
    <t>135_7</t>
  </si>
  <si>
    <t>136_7</t>
  </si>
  <si>
    <t>135_8</t>
  </si>
  <si>
    <t>136_8</t>
  </si>
  <si>
    <t>135_9</t>
  </si>
  <si>
    <t>136_9</t>
  </si>
  <si>
    <t>135_10</t>
  </si>
  <si>
    <t>136_10</t>
  </si>
  <si>
    <t>137_1</t>
  </si>
  <si>
    <t>138_1</t>
  </si>
  <si>
    <t>137_2</t>
  </si>
  <si>
    <t>138_2</t>
  </si>
  <si>
    <t>137_3</t>
  </si>
  <si>
    <t>138_3</t>
  </si>
  <si>
    <t>137_4</t>
  </si>
  <si>
    <t>138_4</t>
  </si>
  <si>
    <t>137_5</t>
  </si>
  <si>
    <t>138_5</t>
  </si>
  <si>
    <t>137_6</t>
  </si>
  <si>
    <t>138_6</t>
  </si>
  <si>
    <t>137_7</t>
  </si>
  <si>
    <t>138_7</t>
  </si>
  <si>
    <t>137_8</t>
  </si>
  <si>
    <t>138_8</t>
  </si>
  <si>
    <t>137_9</t>
  </si>
  <si>
    <t>138_9</t>
  </si>
  <si>
    <t>137_10</t>
  </si>
  <si>
    <t>138_10</t>
  </si>
  <si>
    <t>139_1</t>
  </si>
  <si>
    <t>140_1</t>
  </si>
  <si>
    <t>139_2</t>
  </si>
  <si>
    <t>140_2</t>
  </si>
  <si>
    <t>139_3</t>
  </si>
  <si>
    <t>140_3</t>
  </si>
  <si>
    <t>139_4</t>
  </si>
  <si>
    <t>140_4</t>
  </si>
  <si>
    <t>139_5</t>
  </si>
  <si>
    <t>140_5</t>
  </si>
  <si>
    <t>139_6</t>
  </si>
  <si>
    <t>140_6</t>
  </si>
  <si>
    <t>139_7</t>
  </si>
  <si>
    <t>140_7</t>
  </si>
  <si>
    <t>139_8</t>
  </si>
  <si>
    <t>140_8</t>
  </si>
  <si>
    <t>139_9</t>
  </si>
  <si>
    <t>140_9</t>
  </si>
  <si>
    <t>139_10</t>
  </si>
  <si>
    <t>140_10</t>
  </si>
  <si>
    <t>141_1</t>
  </si>
  <si>
    <t>142_1</t>
  </si>
  <si>
    <t>141_2</t>
  </si>
  <si>
    <t>142_2</t>
  </si>
  <si>
    <t>141_3</t>
  </si>
  <si>
    <t>142_3</t>
  </si>
  <si>
    <t>141_4</t>
  </si>
  <si>
    <t>142_4</t>
  </si>
  <si>
    <t>141_5</t>
  </si>
  <si>
    <t>142_5</t>
  </si>
  <si>
    <t>141_6</t>
  </si>
  <si>
    <t>142_6</t>
  </si>
  <si>
    <t>141_7</t>
  </si>
  <si>
    <t>142_7</t>
  </si>
  <si>
    <t>141_8</t>
  </si>
  <si>
    <t>142_8</t>
  </si>
  <si>
    <t>141_9</t>
  </si>
  <si>
    <t>142_9</t>
  </si>
  <si>
    <t>141_10</t>
  </si>
  <si>
    <t>142_10</t>
  </si>
  <si>
    <t>143_1</t>
  </si>
  <si>
    <t>144_1</t>
  </si>
  <si>
    <t>143_2</t>
  </si>
  <si>
    <t>144_2</t>
  </si>
  <si>
    <t>143_3</t>
  </si>
  <si>
    <t>144_3</t>
  </si>
  <si>
    <t>143_4</t>
  </si>
  <si>
    <t>144_4</t>
  </si>
  <si>
    <t>143_5</t>
  </si>
  <si>
    <t>144_5</t>
  </si>
  <si>
    <t>143_6</t>
  </si>
  <si>
    <t>144_6</t>
  </si>
  <si>
    <t>143_7</t>
  </si>
  <si>
    <t>144_7</t>
  </si>
  <si>
    <t>143_8</t>
  </si>
  <si>
    <t>144_8</t>
  </si>
  <si>
    <t>143_9</t>
  </si>
  <si>
    <t>144_9</t>
  </si>
  <si>
    <t>143_10</t>
  </si>
  <si>
    <t>144_10</t>
  </si>
  <si>
    <t>145_1</t>
  </si>
  <si>
    <t>146_1</t>
  </si>
  <si>
    <t>145_2</t>
  </si>
  <si>
    <t>146_2</t>
  </si>
  <si>
    <t>145_3</t>
  </si>
  <si>
    <t>146_3</t>
  </si>
  <si>
    <t>145_4</t>
  </si>
  <si>
    <t>146_4</t>
  </si>
  <si>
    <t>145_5</t>
  </si>
  <si>
    <t>146_5</t>
  </si>
  <si>
    <t>145_6</t>
  </si>
  <si>
    <t>146_6</t>
  </si>
  <si>
    <t>145_7</t>
  </si>
  <si>
    <t>146_7</t>
  </si>
  <si>
    <t>145_8</t>
  </si>
  <si>
    <t>146_8</t>
  </si>
  <si>
    <t>145_9</t>
  </si>
  <si>
    <t>146_9</t>
  </si>
  <si>
    <t>145_10</t>
  </si>
  <si>
    <t>146_10</t>
  </si>
  <si>
    <t>147_1</t>
  </si>
  <si>
    <t>148_1</t>
  </si>
  <si>
    <t>147_2</t>
  </si>
  <si>
    <t>148_2</t>
  </si>
  <si>
    <t>147_3</t>
  </si>
  <si>
    <t>148_3</t>
  </si>
  <si>
    <t>147_4</t>
  </si>
  <si>
    <t>148_4</t>
  </si>
  <si>
    <t>147_5</t>
  </si>
  <si>
    <t>148_5</t>
  </si>
  <si>
    <t>147_6</t>
  </si>
  <si>
    <t>148_6</t>
  </si>
  <si>
    <t>147_7</t>
  </si>
  <si>
    <t>148_7</t>
  </si>
  <si>
    <t>147_8</t>
  </si>
  <si>
    <t>148_8</t>
  </si>
  <si>
    <t>147_9</t>
  </si>
  <si>
    <t>148_9</t>
  </si>
  <si>
    <t>147_10</t>
  </si>
  <si>
    <t>148_10</t>
  </si>
  <si>
    <t>149_1</t>
  </si>
  <si>
    <t>150_1</t>
  </si>
  <si>
    <t>149_2</t>
  </si>
  <si>
    <t>150_2</t>
  </si>
  <si>
    <t>149_3</t>
  </si>
  <si>
    <t>150_3</t>
  </si>
  <si>
    <t>149_4</t>
  </si>
  <si>
    <t>150_4</t>
  </si>
  <si>
    <t>149_5</t>
  </si>
  <si>
    <t>150_5</t>
  </si>
  <si>
    <t>149_6</t>
  </si>
  <si>
    <t>150_6</t>
  </si>
  <si>
    <t>149_7</t>
  </si>
  <si>
    <t>150_7</t>
  </si>
  <si>
    <t>149_8</t>
  </si>
  <si>
    <t>150_8</t>
  </si>
  <si>
    <t>149_9</t>
  </si>
  <si>
    <t>150_9</t>
  </si>
  <si>
    <t>149_10</t>
  </si>
  <si>
    <t>150_10</t>
  </si>
  <si>
    <t>151_1</t>
  </si>
  <si>
    <t>152_1</t>
  </si>
  <si>
    <t>151_2</t>
  </si>
  <si>
    <t>152_2</t>
  </si>
  <si>
    <t>151_3</t>
  </si>
  <si>
    <t>152_3</t>
  </si>
  <si>
    <t>151_4</t>
  </si>
  <si>
    <t>152_4</t>
  </si>
  <si>
    <t>151_5</t>
  </si>
  <si>
    <t>152_5</t>
  </si>
  <si>
    <t>151_6</t>
  </si>
  <si>
    <t>152_6</t>
  </si>
  <si>
    <t>151_7</t>
  </si>
  <si>
    <t>152_7</t>
  </si>
  <si>
    <t>151_8</t>
  </si>
  <si>
    <t>152_8</t>
  </si>
  <si>
    <t>151_9</t>
  </si>
  <si>
    <t>152_9</t>
  </si>
  <si>
    <t>151_10</t>
  </si>
  <si>
    <t>152_10</t>
  </si>
  <si>
    <t>153_1</t>
  </si>
  <si>
    <t>154_1</t>
  </si>
  <si>
    <t>153_2</t>
  </si>
  <si>
    <t>154_2</t>
  </si>
  <si>
    <t>153_3</t>
  </si>
  <si>
    <t>154_3</t>
  </si>
  <si>
    <t>153_4</t>
  </si>
  <si>
    <t>154_4</t>
  </si>
  <si>
    <t>153_5</t>
  </si>
  <si>
    <t>154_5</t>
  </si>
  <si>
    <t>153_6</t>
  </si>
  <si>
    <t>154_6</t>
  </si>
  <si>
    <t>153_7</t>
  </si>
  <si>
    <t>154_7</t>
  </si>
  <si>
    <t>153_8</t>
  </si>
  <si>
    <t>154_8</t>
  </si>
  <si>
    <t>153_9</t>
  </si>
  <si>
    <t>154_9</t>
  </si>
  <si>
    <t>153_10</t>
  </si>
  <si>
    <t>154_10</t>
  </si>
  <si>
    <t>155_1</t>
  </si>
  <si>
    <t>156_1</t>
  </si>
  <si>
    <t>155_2</t>
  </si>
  <si>
    <t>156_2</t>
  </si>
  <si>
    <t>155_3</t>
  </si>
  <si>
    <t>156_3</t>
  </si>
  <si>
    <t>155_4</t>
  </si>
  <si>
    <t>156_4</t>
  </si>
  <si>
    <t>155_5</t>
  </si>
  <si>
    <t>156_5</t>
  </si>
  <si>
    <t>155_6</t>
  </si>
  <si>
    <t>156_6</t>
  </si>
  <si>
    <t>155_7</t>
  </si>
  <si>
    <t>156_7</t>
  </si>
  <si>
    <t>155_8</t>
  </si>
  <si>
    <t>156_8</t>
  </si>
  <si>
    <t>155_9</t>
  </si>
  <si>
    <t>156_9</t>
  </si>
  <si>
    <t>155_10</t>
  </si>
  <si>
    <t>156_10</t>
  </si>
  <si>
    <t>157_1</t>
  </si>
  <si>
    <t>158_1</t>
  </si>
  <si>
    <t>157_2</t>
  </si>
  <si>
    <t>158_2</t>
  </si>
  <si>
    <t>157_3</t>
  </si>
  <si>
    <t>158_3</t>
  </si>
  <si>
    <t>157_4</t>
  </si>
  <si>
    <t>158_4</t>
  </si>
  <si>
    <t>157_5</t>
  </si>
  <si>
    <t>158_5</t>
  </si>
  <si>
    <t>157_6</t>
  </si>
  <si>
    <t>158_6</t>
  </si>
  <si>
    <t>157_7</t>
  </si>
  <si>
    <t>158_7</t>
  </si>
  <si>
    <t>157_8</t>
  </si>
  <si>
    <t>158_8</t>
  </si>
  <si>
    <t>157_9</t>
  </si>
  <si>
    <t>158_9</t>
  </si>
  <si>
    <t>157_10</t>
  </si>
  <si>
    <t>158_10</t>
  </si>
  <si>
    <t>159_1</t>
  </si>
  <si>
    <t>160_1</t>
  </si>
  <si>
    <t>159_2</t>
  </si>
  <si>
    <t>160_2</t>
  </si>
  <si>
    <t>159_3</t>
  </si>
  <si>
    <t>160_3</t>
  </si>
  <si>
    <t>159_4</t>
  </si>
  <si>
    <t>160_4</t>
  </si>
  <si>
    <t>159_5</t>
  </si>
  <si>
    <t>160_5</t>
  </si>
  <si>
    <t>159_6</t>
  </si>
  <si>
    <t>160_6</t>
  </si>
  <si>
    <t>159_7</t>
  </si>
  <si>
    <t>160_7</t>
  </si>
  <si>
    <t>159_8</t>
  </si>
  <si>
    <t>160_8</t>
  </si>
  <si>
    <t>159_9</t>
  </si>
  <si>
    <t>160_9</t>
  </si>
  <si>
    <t>159_10</t>
  </si>
  <si>
    <t>160_10</t>
  </si>
  <si>
    <t>161_1</t>
  </si>
  <si>
    <t>162_1</t>
  </si>
  <si>
    <t>161_2</t>
  </si>
  <si>
    <t>162_2</t>
  </si>
  <si>
    <t>161_3</t>
  </si>
  <si>
    <t>162_3</t>
  </si>
  <si>
    <t>161_4</t>
  </si>
  <si>
    <t>162_4</t>
  </si>
  <si>
    <t>161_5</t>
  </si>
  <si>
    <t>162_5</t>
  </si>
  <si>
    <t>161_6</t>
  </si>
  <si>
    <t>162_6</t>
  </si>
  <si>
    <t>161_7</t>
  </si>
  <si>
    <t>162_7</t>
  </si>
  <si>
    <t>161_8</t>
  </si>
  <si>
    <t>162_8</t>
  </si>
  <si>
    <t>161_9</t>
  </si>
  <si>
    <t>162_9</t>
  </si>
  <si>
    <t>161_10</t>
  </si>
  <si>
    <t>162_10</t>
  </si>
  <si>
    <t>163_1</t>
  </si>
  <si>
    <t>164_1</t>
  </si>
  <si>
    <t>163_2</t>
  </si>
  <si>
    <t>164_2</t>
  </si>
  <si>
    <t>163_3</t>
  </si>
  <si>
    <t>164_3</t>
  </si>
  <si>
    <t>163_4</t>
  </si>
  <si>
    <t>164_4</t>
  </si>
  <si>
    <t>163_5</t>
  </si>
  <si>
    <t>164_5</t>
  </si>
  <si>
    <t>163_6</t>
  </si>
  <si>
    <t>164_6</t>
  </si>
  <si>
    <t>163_7</t>
  </si>
  <si>
    <t>164_7</t>
  </si>
  <si>
    <t>163_8</t>
  </si>
  <si>
    <t>164_8</t>
  </si>
  <si>
    <t>163_9</t>
  </si>
  <si>
    <t>164_9</t>
  </si>
  <si>
    <t>163_10</t>
  </si>
  <si>
    <t>164_10</t>
  </si>
  <si>
    <t>165_1</t>
  </si>
  <si>
    <t>166_1</t>
  </si>
  <si>
    <t>165_2</t>
  </si>
  <si>
    <t>166_2</t>
  </si>
  <si>
    <t>165_3</t>
  </si>
  <si>
    <t>166_3</t>
  </si>
  <si>
    <t>165_4</t>
  </si>
  <si>
    <t>166_4</t>
  </si>
  <si>
    <t>165_5</t>
  </si>
  <si>
    <t>166_5</t>
  </si>
  <si>
    <t>165_6</t>
  </si>
  <si>
    <t>166_6</t>
  </si>
  <si>
    <t>165_7</t>
  </si>
  <si>
    <t>166_7</t>
  </si>
  <si>
    <t>165_8</t>
  </si>
  <si>
    <t>166_8</t>
  </si>
  <si>
    <t>165_9</t>
  </si>
  <si>
    <t>166_9</t>
  </si>
  <si>
    <t>165_10</t>
  </si>
  <si>
    <t>166_10</t>
  </si>
  <si>
    <t>167_1</t>
  </si>
  <si>
    <t>168_1</t>
  </si>
  <si>
    <t>167_2</t>
  </si>
  <si>
    <t>168_2</t>
  </si>
  <si>
    <t>167_3</t>
  </si>
  <si>
    <t>168_3</t>
  </si>
  <si>
    <t>167_4</t>
  </si>
  <si>
    <t>168_4</t>
  </si>
  <si>
    <t>167_5</t>
  </si>
  <si>
    <t>168_5</t>
  </si>
  <si>
    <t>167_6</t>
  </si>
  <si>
    <t>168_6</t>
  </si>
  <si>
    <t>167_7</t>
  </si>
  <si>
    <t>168_7</t>
  </si>
  <si>
    <t>167_8</t>
  </si>
  <si>
    <t>168_8</t>
  </si>
  <si>
    <t>167_9</t>
  </si>
  <si>
    <t>168_9</t>
  </si>
  <si>
    <t>167_10</t>
  </si>
  <si>
    <t>168_10</t>
  </si>
  <si>
    <t>169_1</t>
  </si>
  <si>
    <t>170_1</t>
  </si>
  <si>
    <t>169_2</t>
  </si>
  <si>
    <t>170_2</t>
  </si>
  <si>
    <t>169_3</t>
  </si>
  <si>
    <t>170_3</t>
  </si>
  <si>
    <t>169_4</t>
  </si>
  <si>
    <t>170_4</t>
  </si>
  <si>
    <t>169_5</t>
  </si>
  <si>
    <t>170_5</t>
  </si>
  <si>
    <t>169_6</t>
  </si>
  <si>
    <t>170_6</t>
  </si>
  <si>
    <t>169_7</t>
  </si>
  <si>
    <t>170_7</t>
  </si>
  <si>
    <t>169_8</t>
  </si>
  <si>
    <t>170_8</t>
  </si>
  <si>
    <t>169_9</t>
  </si>
  <si>
    <t>170_9</t>
  </si>
  <si>
    <t>169_10</t>
  </si>
  <si>
    <t>170_10</t>
  </si>
  <si>
    <t>171_1</t>
  </si>
  <si>
    <t>172_1</t>
  </si>
  <si>
    <t>171_2</t>
  </si>
  <si>
    <t>172_2</t>
  </si>
  <si>
    <t>171_3</t>
  </si>
  <si>
    <t>172_3</t>
  </si>
  <si>
    <t>171_4</t>
  </si>
  <si>
    <t>172_4</t>
  </si>
  <si>
    <t>171_5</t>
  </si>
  <si>
    <t>172_5</t>
  </si>
  <si>
    <t>171_6</t>
  </si>
  <si>
    <t>172_6</t>
  </si>
  <si>
    <t>171_7</t>
  </si>
  <si>
    <t>172_7</t>
  </si>
  <si>
    <t>171_8</t>
  </si>
  <si>
    <t>172_8</t>
  </si>
  <si>
    <t>171_9</t>
  </si>
  <si>
    <t>172_9</t>
  </si>
  <si>
    <t>171_10</t>
  </si>
  <si>
    <t>172_10</t>
  </si>
  <si>
    <t>173_1</t>
  </si>
  <si>
    <t>174_1</t>
  </si>
  <si>
    <t>173_2</t>
  </si>
  <si>
    <t>174_2</t>
  </si>
  <si>
    <t>173_3</t>
  </si>
  <si>
    <t>174_3</t>
  </si>
  <si>
    <t>173_4</t>
  </si>
  <si>
    <t>174_4</t>
  </si>
  <si>
    <t>173_5</t>
  </si>
  <si>
    <t>174_5</t>
  </si>
  <si>
    <t>173_6</t>
  </si>
  <si>
    <t>174_6</t>
  </si>
  <si>
    <t>173_7</t>
  </si>
  <si>
    <t>174_7</t>
  </si>
  <si>
    <t>173_8</t>
  </si>
  <si>
    <t>174_8</t>
  </si>
  <si>
    <t>173_9</t>
  </si>
  <si>
    <t>174_9</t>
  </si>
  <si>
    <t>173_10</t>
  </si>
  <si>
    <t>174_10</t>
  </si>
  <si>
    <t>175_1</t>
  </si>
  <si>
    <t>176_1</t>
  </si>
  <si>
    <t>175_2</t>
  </si>
  <si>
    <t>176_2</t>
  </si>
  <si>
    <t>175_3</t>
  </si>
  <si>
    <t>176_3</t>
  </si>
  <si>
    <t>175_4</t>
  </si>
  <si>
    <t>176_4</t>
  </si>
  <si>
    <t>175_5</t>
  </si>
  <si>
    <t>176_5</t>
  </si>
  <si>
    <t>175_6</t>
  </si>
  <si>
    <t>176_6</t>
  </si>
  <si>
    <t>175_7</t>
  </si>
  <si>
    <t>176_7</t>
  </si>
  <si>
    <t>175_8</t>
  </si>
  <si>
    <t>176_8</t>
  </si>
  <si>
    <t>175_9</t>
  </si>
  <si>
    <t>176_9</t>
  </si>
  <si>
    <t>175_10</t>
  </si>
  <si>
    <t>176_10</t>
  </si>
  <si>
    <t>177_1</t>
  </si>
  <si>
    <t>178_1</t>
  </si>
  <si>
    <t>177_2</t>
  </si>
  <si>
    <t>178_2</t>
  </si>
  <si>
    <t>177_3</t>
  </si>
  <si>
    <t>178_3</t>
  </si>
  <si>
    <t>177_4</t>
  </si>
  <si>
    <t>178_4</t>
  </si>
  <si>
    <t>177_5</t>
  </si>
  <si>
    <t>178_5</t>
  </si>
  <si>
    <t>177_6</t>
  </si>
  <si>
    <t>178_6</t>
  </si>
  <si>
    <t>177_7</t>
  </si>
  <si>
    <t>178_7</t>
  </si>
  <si>
    <t>177_8</t>
  </si>
  <si>
    <t>178_8</t>
  </si>
  <si>
    <t>177_9</t>
  </si>
  <si>
    <t>178_9</t>
  </si>
  <si>
    <t>177_10</t>
  </si>
  <si>
    <t>178_10</t>
  </si>
  <si>
    <t>179_1</t>
  </si>
  <si>
    <t>180_1</t>
  </si>
  <si>
    <t>179_2</t>
  </si>
  <si>
    <t>180_2</t>
  </si>
  <si>
    <t>179_3</t>
  </si>
  <si>
    <t>180_3</t>
  </si>
  <si>
    <t>179_4</t>
  </si>
  <si>
    <t>180_4</t>
  </si>
  <si>
    <t>179_5</t>
  </si>
  <si>
    <t>180_5</t>
  </si>
  <si>
    <t>179_6</t>
  </si>
  <si>
    <t>180_6</t>
  </si>
  <si>
    <t>179_7</t>
  </si>
  <si>
    <t>180_7</t>
  </si>
  <si>
    <t>179_8</t>
  </si>
  <si>
    <t>180_8</t>
  </si>
  <si>
    <t>179_9</t>
  </si>
  <si>
    <t>180_9</t>
  </si>
  <si>
    <t>179_10</t>
  </si>
  <si>
    <t>180_10</t>
  </si>
  <si>
    <t>181_1</t>
  </si>
  <si>
    <t>182_1</t>
  </si>
  <si>
    <t>181_2</t>
  </si>
  <si>
    <t>182_2</t>
  </si>
  <si>
    <t>181_3</t>
  </si>
  <si>
    <t>182_3</t>
  </si>
  <si>
    <t>181_4</t>
  </si>
  <si>
    <t>182_4</t>
  </si>
  <si>
    <t>181_5</t>
  </si>
  <si>
    <t>182_5</t>
  </si>
  <si>
    <t>181_6</t>
  </si>
  <si>
    <t>182_6</t>
  </si>
  <si>
    <t>181_7</t>
  </si>
  <si>
    <t>182_7</t>
  </si>
  <si>
    <t>181_8</t>
  </si>
  <si>
    <t>182_8</t>
  </si>
  <si>
    <t>181_9</t>
  </si>
  <si>
    <t>182_9</t>
  </si>
  <si>
    <t>181_10</t>
  </si>
  <si>
    <t>182_10</t>
  </si>
  <si>
    <t>183_1</t>
  </si>
  <si>
    <t>184_1</t>
  </si>
  <si>
    <t>183_2</t>
  </si>
  <si>
    <t>184_2</t>
  </si>
  <si>
    <t>183_3</t>
  </si>
  <si>
    <t>184_3</t>
  </si>
  <si>
    <t>183_4</t>
  </si>
  <si>
    <t>184_4</t>
  </si>
  <si>
    <t>183_5</t>
  </si>
  <si>
    <t>184_5</t>
  </si>
  <si>
    <t>183_6</t>
  </si>
  <si>
    <t>184_6</t>
  </si>
  <si>
    <t>183_7</t>
  </si>
  <si>
    <t>184_7</t>
  </si>
  <si>
    <t>183_8</t>
  </si>
  <si>
    <t>184_8</t>
  </si>
  <si>
    <t>183_9</t>
  </si>
  <si>
    <t>184_9</t>
  </si>
  <si>
    <t>183_10</t>
  </si>
  <si>
    <t>184_10</t>
  </si>
  <si>
    <t>185_1</t>
  </si>
  <si>
    <t>186_1</t>
  </si>
  <si>
    <t>185_2</t>
  </si>
  <si>
    <t>186_2</t>
  </si>
  <si>
    <t>185_3</t>
  </si>
  <si>
    <t>186_3</t>
  </si>
  <si>
    <t>185_4</t>
  </si>
  <si>
    <t>186_4</t>
  </si>
  <si>
    <t>185_5</t>
  </si>
  <si>
    <t>186_5</t>
  </si>
  <si>
    <t>185_6</t>
  </si>
  <si>
    <t>186_6</t>
  </si>
  <si>
    <t>185_7</t>
  </si>
  <si>
    <t>186_7</t>
  </si>
  <si>
    <t>185_8</t>
  </si>
  <si>
    <t>186_8</t>
  </si>
  <si>
    <t>185_9</t>
  </si>
  <si>
    <t>186_9</t>
  </si>
  <si>
    <t>185_10</t>
  </si>
  <si>
    <t>186_10</t>
  </si>
  <si>
    <t>187_1</t>
  </si>
  <si>
    <t>188_1</t>
  </si>
  <si>
    <t>187_2</t>
  </si>
  <si>
    <t>188_2</t>
  </si>
  <si>
    <t>187_3</t>
  </si>
  <si>
    <t>188_3</t>
  </si>
  <si>
    <t>187_4</t>
  </si>
  <si>
    <t>188_4</t>
  </si>
  <si>
    <t>187_5</t>
  </si>
  <si>
    <t>188_5</t>
  </si>
  <si>
    <t>187_6</t>
  </si>
  <si>
    <t>188_6</t>
  </si>
  <si>
    <t>187_7</t>
  </si>
  <si>
    <t>188_7</t>
  </si>
  <si>
    <t>187_8</t>
  </si>
  <si>
    <t>188_8</t>
  </si>
  <si>
    <t>187_9</t>
  </si>
  <si>
    <t>188_9</t>
  </si>
  <si>
    <t>187_10</t>
  </si>
  <si>
    <t>188_10</t>
  </si>
  <si>
    <t>189_1</t>
  </si>
  <si>
    <t>190_1</t>
  </si>
  <si>
    <t>189_2</t>
  </si>
  <si>
    <t>190_2</t>
  </si>
  <si>
    <t>189_3</t>
  </si>
  <si>
    <t>190_3</t>
  </si>
  <si>
    <t>189_4</t>
  </si>
  <si>
    <t>190_4</t>
  </si>
  <si>
    <t>189_5</t>
  </si>
  <si>
    <t>190_5</t>
  </si>
  <si>
    <t>189_6</t>
  </si>
  <si>
    <t>190_6</t>
  </si>
  <si>
    <t>189_7</t>
  </si>
  <si>
    <t>190_7</t>
  </si>
  <si>
    <t>189_8</t>
  </si>
  <si>
    <t>190_8</t>
  </si>
  <si>
    <t>189_9</t>
  </si>
  <si>
    <t>190_9</t>
  </si>
  <si>
    <t>189_10</t>
  </si>
  <si>
    <t>190_10</t>
  </si>
  <si>
    <t>191_1</t>
  </si>
  <si>
    <t>192_1</t>
  </si>
  <si>
    <t>191_2</t>
  </si>
  <si>
    <t>192_2</t>
  </si>
  <si>
    <t>191_3</t>
  </si>
  <si>
    <t>192_3</t>
  </si>
  <si>
    <t>191_4</t>
  </si>
  <si>
    <t>192_4</t>
  </si>
  <si>
    <t>191_5</t>
  </si>
  <si>
    <t>192_5</t>
  </si>
  <si>
    <t>191_6</t>
  </si>
  <si>
    <t>192_6</t>
  </si>
  <si>
    <t>191_7</t>
  </si>
  <si>
    <t>192_7</t>
  </si>
  <si>
    <t>191_8</t>
  </si>
  <si>
    <t>192_8</t>
  </si>
  <si>
    <t>191_9</t>
  </si>
  <si>
    <t>192_9</t>
  </si>
  <si>
    <t>191_10</t>
  </si>
  <si>
    <t>192_10</t>
  </si>
  <si>
    <t>193_1</t>
  </si>
  <si>
    <t>194_1</t>
  </si>
  <si>
    <t>193_2</t>
  </si>
  <si>
    <t>194_2</t>
  </si>
  <si>
    <t>193_3</t>
  </si>
  <si>
    <t>194_3</t>
  </si>
  <si>
    <t>193_4</t>
  </si>
  <si>
    <t>194_4</t>
  </si>
  <si>
    <t>193_5</t>
  </si>
  <si>
    <t>194_5</t>
  </si>
  <si>
    <t>193_6</t>
  </si>
  <si>
    <t>194_6</t>
  </si>
  <si>
    <t>193_7</t>
  </si>
  <si>
    <t>194_7</t>
  </si>
  <si>
    <t>193_8</t>
  </si>
  <si>
    <t>194_8</t>
  </si>
  <si>
    <t>193_9</t>
  </si>
  <si>
    <t>194_9</t>
  </si>
  <si>
    <t>193_10</t>
  </si>
  <si>
    <t>194_10</t>
  </si>
  <si>
    <t>195_1</t>
  </si>
  <si>
    <t>196_1</t>
  </si>
  <si>
    <t>195_2</t>
  </si>
  <si>
    <t>196_2</t>
  </si>
  <si>
    <t>195_3</t>
  </si>
  <si>
    <t>196_3</t>
  </si>
  <si>
    <t>195_4</t>
  </si>
  <si>
    <t>196_4</t>
  </si>
  <si>
    <t>195_5</t>
  </si>
  <si>
    <t>196_5</t>
  </si>
  <si>
    <t>195_6</t>
  </si>
  <si>
    <t>196_6</t>
  </si>
  <si>
    <t>195_7</t>
  </si>
  <si>
    <t>196_7</t>
  </si>
  <si>
    <t>195_8</t>
  </si>
  <si>
    <t>196_8</t>
  </si>
  <si>
    <t>195_9</t>
  </si>
  <si>
    <t>196_9</t>
  </si>
  <si>
    <t>195_10</t>
  </si>
  <si>
    <t>196_10</t>
  </si>
  <si>
    <t>197_1</t>
  </si>
  <si>
    <t>198_1</t>
  </si>
  <si>
    <t>197_2</t>
  </si>
  <si>
    <t>198_2</t>
  </si>
  <si>
    <t>197_3</t>
  </si>
  <si>
    <t>198_3</t>
  </si>
  <si>
    <t>197_4</t>
  </si>
  <si>
    <t>198_4</t>
  </si>
  <si>
    <t>197_5</t>
  </si>
  <si>
    <t>198_5</t>
  </si>
  <si>
    <t>197_6</t>
  </si>
  <si>
    <t>198_6</t>
  </si>
  <si>
    <t>197_7</t>
  </si>
  <si>
    <t>198_7</t>
  </si>
  <si>
    <t>197_8</t>
  </si>
  <si>
    <t>198_8</t>
  </si>
  <si>
    <t>197_9</t>
  </si>
  <si>
    <t>198_9</t>
  </si>
  <si>
    <t>197_10</t>
  </si>
  <si>
    <t>198_10</t>
  </si>
  <si>
    <t>199_1</t>
  </si>
  <si>
    <t>200_1</t>
  </si>
  <si>
    <t>199_2</t>
  </si>
  <si>
    <t>200_2</t>
  </si>
  <si>
    <t>199_3</t>
  </si>
  <si>
    <t>200_3</t>
  </si>
  <si>
    <t>199_4</t>
  </si>
  <si>
    <t>200_4</t>
  </si>
  <si>
    <t>199_5</t>
  </si>
  <si>
    <t>200_5</t>
  </si>
  <si>
    <t>199_6</t>
  </si>
  <si>
    <t>200_6</t>
  </si>
  <si>
    <t>199_7</t>
  </si>
  <si>
    <t>200_7</t>
  </si>
  <si>
    <t>199_8</t>
  </si>
  <si>
    <t>200_8</t>
  </si>
  <si>
    <t>199_9</t>
  </si>
  <si>
    <t>200_9</t>
  </si>
  <si>
    <t>199_10</t>
  </si>
  <si>
    <t>200_10</t>
  </si>
  <si>
    <t>201_1</t>
  </si>
  <si>
    <t>202_1</t>
  </si>
  <si>
    <t>201_2</t>
  </si>
  <si>
    <t>202_2</t>
  </si>
  <si>
    <t>201_3</t>
  </si>
  <si>
    <t>202_3</t>
  </si>
  <si>
    <t>201_4</t>
  </si>
  <si>
    <t>202_4</t>
  </si>
  <si>
    <t>201_5</t>
  </si>
  <si>
    <t>202_5</t>
  </si>
  <si>
    <t>201_6</t>
  </si>
  <si>
    <t>202_6</t>
  </si>
  <si>
    <t>201_7</t>
  </si>
  <si>
    <t>202_7</t>
  </si>
  <si>
    <t>201_8</t>
  </si>
  <si>
    <t>202_8</t>
  </si>
  <si>
    <t>201_9</t>
  </si>
  <si>
    <t>202_9</t>
  </si>
  <si>
    <t>201_10</t>
  </si>
  <si>
    <t>202_10</t>
  </si>
  <si>
    <t>203_1</t>
  </si>
  <si>
    <t>204_1</t>
  </si>
  <si>
    <t>203_2</t>
  </si>
  <si>
    <t>204_2</t>
  </si>
  <si>
    <t>203_3</t>
  </si>
  <si>
    <t>204_3</t>
  </si>
  <si>
    <t>203_4</t>
  </si>
  <si>
    <t>204_4</t>
  </si>
  <si>
    <t>203_5</t>
  </si>
  <si>
    <t>204_5</t>
  </si>
  <si>
    <t>203_6</t>
  </si>
  <si>
    <t>204_6</t>
  </si>
  <si>
    <t>203_7</t>
  </si>
  <si>
    <t>204_7</t>
  </si>
  <si>
    <t>203_8</t>
  </si>
  <si>
    <t>204_8</t>
  </si>
  <si>
    <t>203_9</t>
  </si>
  <si>
    <t>204_9</t>
  </si>
  <si>
    <t>203_10</t>
  </si>
  <si>
    <t>204_10</t>
  </si>
  <si>
    <t>205_1</t>
  </si>
  <si>
    <t>206_1</t>
  </si>
  <si>
    <t>205_2</t>
  </si>
  <si>
    <t>206_2</t>
  </si>
  <si>
    <t>205_3</t>
  </si>
  <si>
    <t>206_3</t>
  </si>
  <si>
    <t>205_4</t>
  </si>
  <si>
    <t>206_4</t>
  </si>
  <si>
    <t>205_5</t>
  </si>
  <si>
    <t>206_5</t>
  </si>
  <si>
    <t>205_6</t>
  </si>
  <si>
    <t>206_6</t>
  </si>
  <si>
    <t>205_7</t>
  </si>
  <si>
    <t>206_7</t>
  </si>
  <si>
    <t>205_8</t>
  </si>
  <si>
    <t>206_8</t>
  </si>
  <si>
    <t>205_9</t>
  </si>
  <si>
    <t>206_9</t>
  </si>
  <si>
    <t>205_10</t>
  </si>
  <si>
    <t>206_10</t>
  </si>
  <si>
    <t>207_1</t>
  </si>
  <si>
    <t>208_1</t>
  </si>
  <si>
    <t>207_2</t>
  </si>
  <si>
    <t>208_2</t>
  </si>
  <si>
    <t>207_3</t>
  </si>
  <si>
    <t>208_3</t>
  </si>
  <si>
    <t>207_4</t>
  </si>
  <si>
    <t>208_4</t>
  </si>
  <si>
    <t>207_5</t>
  </si>
  <si>
    <t>208_5</t>
  </si>
  <si>
    <t>207_6</t>
  </si>
  <si>
    <t>208_6</t>
  </si>
  <si>
    <t>207_7</t>
  </si>
  <si>
    <t>208_7</t>
  </si>
  <si>
    <t>207_8</t>
  </si>
  <si>
    <t>208_8</t>
  </si>
  <si>
    <t>207_9</t>
  </si>
  <si>
    <t>208_9</t>
  </si>
  <si>
    <t>207_10</t>
  </si>
  <si>
    <t>208_10</t>
  </si>
  <si>
    <t>209_1</t>
  </si>
  <si>
    <t>210_1</t>
  </si>
  <si>
    <t>209_2</t>
  </si>
  <si>
    <t>210_2</t>
  </si>
  <si>
    <t>209_3</t>
  </si>
  <si>
    <t>210_3</t>
  </si>
  <si>
    <t>209_4</t>
  </si>
  <si>
    <t>210_4</t>
  </si>
  <si>
    <t>209_5</t>
  </si>
  <si>
    <t>210_5</t>
  </si>
  <si>
    <t>209_6</t>
  </si>
  <si>
    <t>210_6</t>
  </si>
  <si>
    <t>209_7</t>
  </si>
  <si>
    <t>210_7</t>
  </si>
  <si>
    <t>209_8</t>
  </si>
  <si>
    <t>210_8</t>
  </si>
  <si>
    <t>209_9</t>
  </si>
  <si>
    <t>210_9</t>
  </si>
  <si>
    <t>209_10</t>
  </si>
  <si>
    <t>210_10</t>
  </si>
  <si>
    <t>211_1</t>
  </si>
  <si>
    <t>212_1</t>
  </si>
  <si>
    <t>211_2</t>
  </si>
  <si>
    <t>212_2</t>
  </si>
  <si>
    <t>211_3</t>
  </si>
  <si>
    <t>212_3</t>
  </si>
  <si>
    <t>211_4</t>
  </si>
  <si>
    <t>212_4</t>
  </si>
  <si>
    <t>211_5</t>
  </si>
  <si>
    <t>212_5</t>
  </si>
  <si>
    <t>211_6</t>
  </si>
  <si>
    <t>212_6</t>
  </si>
  <si>
    <t>211_7</t>
  </si>
  <si>
    <t>212_7</t>
  </si>
  <si>
    <t>211_8</t>
  </si>
  <si>
    <t>212_8</t>
  </si>
  <si>
    <t>211_9</t>
  </si>
  <si>
    <t>212_9</t>
  </si>
  <si>
    <t>211_10</t>
  </si>
  <si>
    <t>212_10</t>
  </si>
  <si>
    <t>213_1</t>
  </si>
  <si>
    <t>214_1</t>
  </si>
  <si>
    <t>213_2</t>
  </si>
  <si>
    <t>214_2</t>
  </si>
  <si>
    <t>213_3</t>
  </si>
  <si>
    <t>214_3</t>
  </si>
  <si>
    <t>213_4</t>
  </si>
  <si>
    <t>214_4</t>
  </si>
  <si>
    <t>213_5</t>
  </si>
  <si>
    <t>214_5</t>
  </si>
  <si>
    <t>213_6</t>
  </si>
  <si>
    <t>214_6</t>
  </si>
  <si>
    <t>213_7</t>
  </si>
  <si>
    <t>214_7</t>
  </si>
  <si>
    <t>213_8</t>
  </si>
  <si>
    <t>214_8</t>
  </si>
  <si>
    <t>213_9</t>
  </si>
  <si>
    <t>214_9</t>
  </si>
  <si>
    <t>213_10</t>
  </si>
  <si>
    <t>214_10</t>
  </si>
  <si>
    <t>215_1</t>
  </si>
  <si>
    <t>216_1</t>
  </si>
  <si>
    <t>215_2</t>
  </si>
  <si>
    <t>216_2</t>
  </si>
  <si>
    <t>215_3</t>
  </si>
  <si>
    <t>216_3</t>
  </si>
  <si>
    <t>215_4</t>
  </si>
  <si>
    <t>216_4</t>
  </si>
  <si>
    <t>215_5</t>
  </si>
  <si>
    <t>216_5</t>
  </si>
  <si>
    <t>215_6</t>
  </si>
  <si>
    <t>216_6</t>
  </si>
  <si>
    <t>215_7</t>
  </si>
  <si>
    <t>216_7</t>
  </si>
  <si>
    <t>215_8</t>
  </si>
  <si>
    <t>216_8</t>
  </si>
  <si>
    <t>215_9</t>
  </si>
  <si>
    <t>216_9</t>
  </si>
  <si>
    <t>215_10</t>
  </si>
  <si>
    <t>216_10</t>
  </si>
  <si>
    <t>217_1</t>
  </si>
  <si>
    <t>218_1</t>
  </si>
  <si>
    <t>217_2</t>
  </si>
  <si>
    <t>218_2</t>
  </si>
  <si>
    <t>217_3</t>
  </si>
  <si>
    <t>218_3</t>
  </si>
  <si>
    <t>217_4</t>
  </si>
  <si>
    <t>218_4</t>
  </si>
  <si>
    <t>217_5</t>
  </si>
  <si>
    <t>218_5</t>
  </si>
  <si>
    <t>217_6</t>
  </si>
  <si>
    <t>218_6</t>
  </si>
  <si>
    <t>217_7</t>
  </si>
  <si>
    <t>218_7</t>
  </si>
  <si>
    <t>217_8</t>
  </si>
  <si>
    <t>218_8</t>
  </si>
  <si>
    <t>217_9</t>
  </si>
  <si>
    <t>218_9</t>
  </si>
  <si>
    <t>217_10</t>
  </si>
  <si>
    <t>218_10</t>
  </si>
  <si>
    <t>219_1</t>
  </si>
  <si>
    <t>220_1</t>
  </si>
  <si>
    <t>219_2</t>
  </si>
  <si>
    <t>220_2</t>
  </si>
  <si>
    <t>219_3</t>
  </si>
  <si>
    <t>220_3</t>
  </si>
  <si>
    <t>219_4</t>
  </si>
  <si>
    <t>220_4</t>
  </si>
  <si>
    <t>219_5</t>
  </si>
  <si>
    <t>220_5</t>
  </si>
  <si>
    <t>219_6</t>
  </si>
  <si>
    <t>220_6</t>
  </si>
  <si>
    <t>219_7</t>
  </si>
  <si>
    <t>220_7</t>
  </si>
  <si>
    <t>219_8</t>
  </si>
  <si>
    <t>220_8</t>
  </si>
  <si>
    <t>219_9</t>
  </si>
  <si>
    <t>220_9</t>
  </si>
  <si>
    <t>219_10</t>
  </si>
  <si>
    <t>220_10</t>
  </si>
  <si>
    <t>221_1</t>
  </si>
  <si>
    <t>222_1</t>
  </si>
  <si>
    <t>221_2</t>
  </si>
  <si>
    <t>222_2</t>
  </si>
  <si>
    <t>221_3</t>
  </si>
  <si>
    <t>222_3</t>
  </si>
  <si>
    <t>221_4</t>
  </si>
  <si>
    <t>222_4</t>
  </si>
  <si>
    <t>221_5</t>
  </si>
  <si>
    <t>222_5</t>
  </si>
  <si>
    <t>221_6</t>
  </si>
  <si>
    <t>222_6</t>
  </si>
  <si>
    <t>221_7</t>
  </si>
  <si>
    <t>222_7</t>
  </si>
  <si>
    <t>221_8</t>
  </si>
  <si>
    <t>222_8</t>
  </si>
  <si>
    <t>221_9</t>
  </si>
  <si>
    <t>222_9</t>
  </si>
  <si>
    <t>221_10</t>
  </si>
  <si>
    <t>222_10</t>
  </si>
  <si>
    <t>223_1</t>
  </si>
  <si>
    <t>224_1</t>
  </si>
  <si>
    <t>223_2</t>
  </si>
  <si>
    <t>224_2</t>
  </si>
  <si>
    <t>223_3</t>
  </si>
  <si>
    <t>224_3</t>
  </si>
  <si>
    <t>223_4</t>
  </si>
  <si>
    <t>224_4</t>
  </si>
  <si>
    <t>223_5</t>
  </si>
  <si>
    <t>224_5</t>
  </si>
  <si>
    <t>223_6</t>
  </si>
  <si>
    <t>224_6</t>
  </si>
  <si>
    <t>223_7</t>
  </si>
  <si>
    <t>224_7</t>
  </si>
  <si>
    <t>223_8</t>
  </si>
  <si>
    <t>224_8</t>
  </si>
  <si>
    <t>223_9</t>
  </si>
  <si>
    <t>224_9</t>
  </si>
  <si>
    <t>223_10</t>
  </si>
  <si>
    <t>224_10</t>
  </si>
  <si>
    <t>225_1</t>
  </si>
  <si>
    <t>226_1</t>
  </si>
  <si>
    <t>225_2</t>
  </si>
  <si>
    <t>226_2</t>
  </si>
  <si>
    <t>225_3</t>
  </si>
  <si>
    <t>226_3</t>
  </si>
  <si>
    <t>225_4</t>
  </si>
  <si>
    <t>226_4</t>
  </si>
  <si>
    <t>225_5</t>
  </si>
  <si>
    <t>226_5</t>
  </si>
  <si>
    <t>225_6</t>
  </si>
  <si>
    <t>226_6</t>
  </si>
  <si>
    <t>225_7</t>
  </si>
  <si>
    <t>226_7</t>
  </si>
  <si>
    <t>225_8</t>
  </si>
  <si>
    <t>226_8</t>
  </si>
  <si>
    <t>225_9</t>
  </si>
  <si>
    <t>226_9</t>
  </si>
  <si>
    <t>225_10</t>
  </si>
  <si>
    <t>226_10</t>
  </si>
  <si>
    <t>227_1</t>
  </si>
  <si>
    <t>228_1</t>
  </si>
  <si>
    <t>227_2</t>
  </si>
  <si>
    <t>228_2</t>
  </si>
  <si>
    <t>227_3</t>
  </si>
  <si>
    <t>228_3</t>
  </si>
  <si>
    <t>227_4</t>
  </si>
  <si>
    <t>228_4</t>
  </si>
  <si>
    <t>227_5</t>
  </si>
  <si>
    <t>228_5</t>
  </si>
  <si>
    <t>227_6</t>
  </si>
  <si>
    <t>228_6</t>
  </si>
  <si>
    <t>227_7</t>
  </si>
  <si>
    <t>228_7</t>
  </si>
  <si>
    <t>227_8</t>
  </si>
  <si>
    <t>228_8</t>
  </si>
  <si>
    <t>227_9</t>
  </si>
  <si>
    <t>228_9</t>
  </si>
  <si>
    <t>227_10</t>
  </si>
  <si>
    <t>228_10</t>
  </si>
  <si>
    <t>229_1</t>
  </si>
  <si>
    <t>230_1</t>
  </si>
  <si>
    <t>229_2</t>
  </si>
  <si>
    <t>230_2</t>
  </si>
  <si>
    <t>229_3</t>
  </si>
  <si>
    <t>230_3</t>
  </si>
  <si>
    <t>229_4</t>
  </si>
  <si>
    <t>230_4</t>
  </si>
  <si>
    <t>229_5</t>
  </si>
  <si>
    <t>230_5</t>
  </si>
  <si>
    <t>229_6</t>
  </si>
  <si>
    <t>230_6</t>
  </si>
  <si>
    <t>229_7</t>
  </si>
  <si>
    <t>230_7</t>
  </si>
  <si>
    <t>229_8</t>
  </si>
  <si>
    <t>230_8</t>
  </si>
  <si>
    <t>229_9</t>
  </si>
  <si>
    <t>230_9</t>
  </si>
  <si>
    <t>229_10</t>
  </si>
  <si>
    <t>230_10</t>
  </si>
  <si>
    <t>231_1</t>
  </si>
  <si>
    <t>232_1</t>
  </si>
  <si>
    <t>231_2</t>
  </si>
  <si>
    <t>232_2</t>
  </si>
  <si>
    <t>231_3</t>
  </si>
  <si>
    <t>232_3</t>
  </si>
  <si>
    <t>231_4</t>
  </si>
  <si>
    <t>232_4</t>
  </si>
  <si>
    <t>231_5</t>
  </si>
  <si>
    <t>232_5</t>
  </si>
  <si>
    <t>231_6</t>
  </si>
  <si>
    <t>232_6</t>
  </si>
  <si>
    <t>231_7</t>
  </si>
  <si>
    <t>232_7</t>
  </si>
  <si>
    <t>231_8</t>
  </si>
  <si>
    <t>232_8</t>
  </si>
  <si>
    <t>231_9</t>
  </si>
  <si>
    <t>232_9</t>
  </si>
  <si>
    <t>231_10</t>
  </si>
  <si>
    <t>232_10</t>
  </si>
  <si>
    <t>233_1</t>
  </si>
  <si>
    <t>234_1</t>
  </si>
  <si>
    <t>233_2</t>
  </si>
  <si>
    <t>234_2</t>
  </si>
  <si>
    <t>233_3</t>
  </si>
  <si>
    <t>234_3</t>
  </si>
  <si>
    <t>233_4</t>
  </si>
  <si>
    <t>234_4</t>
  </si>
  <si>
    <t>233_5</t>
  </si>
  <si>
    <t>234_5</t>
  </si>
  <si>
    <t>233_6</t>
  </si>
  <si>
    <t>234_6</t>
  </si>
  <si>
    <t>233_7</t>
  </si>
  <si>
    <t>234_7</t>
  </si>
  <si>
    <t>233_8</t>
  </si>
  <si>
    <t>234_8</t>
  </si>
  <si>
    <t>233_9</t>
  </si>
  <si>
    <t>234_9</t>
  </si>
  <si>
    <t>233_10</t>
  </si>
  <si>
    <t>234_10</t>
  </si>
  <si>
    <t>235_1</t>
  </si>
  <si>
    <t>236_1</t>
  </si>
  <si>
    <t>235_2</t>
  </si>
  <si>
    <t>236_2</t>
  </si>
  <si>
    <t>235_3</t>
  </si>
  <si>
    <t>236_3</t>
  </si>
  <si>
    <t>235_4</t>
  </si>
  <si>
    <t>236_4</t>
  </si>
  <si>
    <t>235_5</t>
  </si>
  <si>
    <t>236_5</t>
  </si>
  <si>
    <t>235_6</t>
  </si>
  <si>
    <t>236_6</t>
  </si>
  <si>
    <t>235_7</t>
  </si>
  <si>
    <t>236_7</t>
  </si>
  <si>
    <t>235_8</t>
  </si>
  <si>
    <t>236_8</t>
  </si>
  <si>
    <t>235_9</t>
  </si>
  <si>
    <t>236_9</t>
  </si>
  <si>
    <t>235_10</t>
  </si>
  <si>
    <t>236_10</t>
  </si>
  <si>
    <t>237_1</t>
  </si>
  <si>
    <t>238_1</t>
  </si>
  <si>
    <t>237_2</t>
  </si>
  <si>
    <t>238_2</t>
  </si>
  <si>
    <t>237_3</t>
  </si>
  <si>
    <t>238_3</t>
  </si>
  <si>
    <t>237_4</t>
  </si>
  <si>
    <t>238_4</t>
  </si>
  <si>
    <t>237_5</t>
  </si>
  <si>
    <t>238_5</t>
  </si>
  <si>
    <t>237_6</t>
  </si>
  <si>
    <t>238_6</t>
  </si>
  <si>
    <t>237_7</t>
  </si>
  <si>
    <t>238_7</t>
  </si>
  <si>
    <t>237_8</t>
  </si>
  <si>
    <t>238_8</t>
  </si>
  <si>
    <t>237_9</t>
  </si>
  <si>
    <t>238_9</t>
  </si>
  <si>
    <t>237_10</t>
  </si>
  <si>
    <t>238_10</t>
  </si>
  <si>
    <t>239_1</t>
  </si>
  <si>
    <t>240_1</t>
  </si>
  <si>
    <t>239_2</t>
  </si>
  <si>
    <t>240_2</t>
  </si>
  <si>
    <t>239_3</t>
  </si>
  <si>
    <t>240_3</t>
  </si>
  <si>
    <t>239_4</t>
  </si>
  <si>
    <t>240_4</t>
  </si>
  <si>
    <t>239_5</t>
  </si>
  <si>
    <t>240_5</t>
  </si>
  <si>
    <t>239_6</t>
  </si>
  <si>
    <t>240_6</t>
  </si>
  <si>
    <t>239_7</t>
  </si>
  <si>
    <t>240_7</t>
  </si>
  <si>
    <t>239_8</t>
  </si>
  <si>
    <t>240_8</t>
  </si>
  <si>
    <t>239_9</t>
  </si>
  <si>
    <t>240_9</t>
  </si>
  <si>
    <t>239_10</t>
  </si>
  <si>
    <t>240_10</t>
  </si>
  <si>
    <t>241_1</t>
  </si>
  <si>
    <t>242_1</t>
  </si>
  <si>
    <t>241_2</t>
  </si>
  <si>
    <t>242_2</t>
  </si>
  <si>
    <t>241_3</t>
  </si>
  <si>
    <t>242_3</t>
  </si>
  <si>
    <t>241_4</t>
  </si>
  <si>
    <t>242_4</t>
  </si>
  <si>
    <t>241_5</t>
  </si>
  <si>
    <t>242_5</t>
  </si>
  <si>
    <t>241_6</t>
  </si>
  <si>
    <t>242_6</t>
  </si>
  <si>
    <t>241_7</t>
  </si>
  <si>
    <t>242_7</t>
  </si>
  <si>
    <t>241_8</t>
  </si>
  <si>
    <t>242_8</t>
  </si>
  <si>
    <t>241_9</t>
  </si>
  <si>
    <t>242_9</t>
  </si>
  <si>
    <t>241_10</t>
  </si>
  <si>
    <t>242_10</t>
  </si>
  <si>
    <t>243_1</t>
  </si>
  <si>
    <t>244_1</t>
  </si>
  <si>
    <t>243_2</t>
  </si>
  <si>
    <t>244_2</t>
  </si>
  <si>
    <t>243_3</t>
  </si>
  <si>
    <t>244_3</t>
  </si>
  <si>
    <t>243_4</t>
  </si>
  <si>
    <t>244_4</t>
  </si>
  <si>
    <t>243_5</t>
  </si>
  <si>
    <t>244_5</t>
  </si>
  <si>
    <t>243_6</t>
  </si>
  <si>
    <t>244_6</t>
  </si>
  <si>
    <t>243_7</t>
  </si>
  <si>
    <t>244_7</t>
  </si>
  <si>
    <t>243_8</t>
  </si>
  <si>
    <t>244_8</t>
  </si>
  <si>
    <t>243_9</t>
  </si>
  <si>
    <t>244_9</t>
  </si>
  <si>
    <t>243_10</t>
  </si>
  <si>
    <t>244_10</t>
  </si>
  <si>
    <t>245_1</t>
  </si>
  <si>
    <t>246_1</t>
  </si>
  <si>
    <t>245_2</t>
  </si>
  <si>
    <t>246_2</t>
  </si>
  <si>
    <t>245_3</t>
  </si>
  <si>
    <t>246_3</t>
  </si>
  <si>
    <t>245_4</t>
  </si>
  <si>
    <t>246_4</t>
  </si>
  <si>
    <t>245_5</t>
  </si>
  <si>
    <t>246_5</t>
  </si>
  <si>
    <t>245_6</t>
  </si>
  <si>
    <t>246_6</t>
  </si>
  <si>
    <t>245_7</t>
  </si>
  <si>
    <t>246_7</t>
  </si>
  <si>
    <t>245_8</t>
  </si>
  <si>
    <t>246_8</t>
  </si>
  <si>
    <t>245_9</t>
  </si>
  <si>
    <t>246_9</t>
  </si>
  <si>
    <t>245_10</t>
  </si>
  <si>
    <t>246_10</t>
  </si>
  <si>
    <t>247_1</t>
  </si>
  <si>
    <t>248_1</t>
  </si>
  <si>
    <t>247_2</t>
  </si>
  <si>
    <t>248_2</t>
  </si>
  <si>
    <t>247_3</t>
  </si>
  <si>
    <t>248_3</t>
  </si>
  <si>
    <t>247_4</t>
  </si>
  <si>
    <t>248_4</t>
  </si>
  <si>
    <t>247_5</t>
  </si>
  <si>
    <t>248_5</t>
  </si>
  <si>
    <t>247_6</t>
  </si>
  <si>
    <t>248_6</t>
  </si>
  <si>
    <t>247_7</t>
  </si>
  <si>
    <t>248_7</t>
  </si>
  <si>
    <t>247_8</t>
  </si>
  <si>
    <t>248_8</t>
  </si>
  <si>
    <t>247_9</t>
  </si>
  <si>
    <t>248_9</t>
  </si>
  <si>
    <t>247_10</t>
  </si>
  <si>
    <t>248_10</t>
  </si>
  <si>
    <t>249_1</t>
  </si>
  <si>
    <t>250_1</t>
  </si>
  <si>
    <t>249_2</t>
  </si>
  <si>
    <t>250_2</t>
  </si>
  <si>
    <t>249_3</t>
  </si>
  <si>
    <t>250_3</t>
  </si>
  <si>
    <t>249_4</t>
  </si>
  <si>
    <t>250_4</t>
  </si>
  <si>
    <t>249_5</t>
  </si>
  <si>
    <t>250_5</t>
  </si>
  <si>
    <t>249_6</t>
  </si>
  <si>
    <t>250_6</t>
  </si>
  <si>
    <t>249_7</t>
  </si>
  <si>
    <t>250_7</t>
  </si>
  <si>
    <t>249_8</t>
  </si>
  <si>
    <t>250_8</t>
  </si>
  <si>
    <t>249_9</t>
  </si>
  <si>
    <t>250_9</t>
  </si>
  <si>
    <t>249_10</t>
  </si>
  <si>
    <t>250_10</t>
  </si>
  <si>
    <t>251_1</t>
  </si>
  <si>
    <t>252_1</t>
  </si>
  <si>
    <t>251_2</t>
  </si>
  <si>
    <t>252_2</t>
  </si>
  <si>
    <t>251_3</t>
  </si>
  <si>
    <t>252_3</t>
  </si>
  <si>
    <t>251_4</t>
  </si>
  <si>
    <t>252_4</t>
  </si>
  <si>
    <t>251_5</t>
  </si>
  <si>
    <t>252_5</t>
  </si>
  <si>
    <t>251_6</t>
  </si>
  <si>
    <t>252_6</t>
  </si>
  <si>
    <t>251_7</t>
  </si>
  <si>
    <t>252_7</t>
  </si>
  <si>
    <t>251_8</t>
  </si>
  <si>
    <t>252_8</t>
  </si>
  <si>
    <t>251_9</t>
  </si>
  <si>
    <t>252_9</t>
  </si>
  <si>
    <t>251_10</t>
  </si>
  <si>
    <t>252_10</t>
  </si>
  <si>
    <t>253_1</t>
  </si>
  <si>
    <t>254_1</t>
  </si>
  <si>
    <t>253_2</t>
  </si>
  <si>
    <t>254_2</t>
  </si>
  <si>
    <t>253_3</t>
  </si>
  <si>
    <t>254_3</t>
  </si>
  <si>
    <t>253_4</t>
  </si>
  <si>
    <t>254_4</t>
  </si>
  <si>
    <t>253_5</t>
  </si>
  <si>
    <t>254_5</t>
  </si>
  <si>
    <t>253_6</t>
  </si>
  <si>
    <t>254_6</t>
  </si>
  <si>
    <t>253_7</t>
  </si>
  <si>
    <t>254_7</t>
  </si>
  <si>
    <t>253_8</t>
  </si>
  <si>
    <t>254_8</t>
  </si>
  <si>
    <t>253_9</t>
  </si>
  <si>
    <t>254_9</t>
  </si>
  <si>
    <t>253_10</t>
  </si>
  <si>
    <t>254_10</t>
  </si>
  <si>
    <t>255_1</t>
  </si>
  <si>
    <t>256_1</t>
  </si>
  <si>
    <t>255_2</t>
  </si>
  <si>
    <t>256_2</t>
  </si>
  <si>
    <t>255_3</t>
  </si>
  <si>
    <t>256_3</t>
  </si>
  <si>
    <t>255_4</t>
  </si>
  <si>
    <t>256_4</t>
  </si>
  <si>
    <t>255_5</t>
  </si>
  <si>
    <t>256_5</t>
  </si>
  <si>
    <t>255_6</t>
  </si>
  <si>
    <t>256_6</t>
  </si>
  <si>
    <t>255_7</t>
  </si>
  <si>
    <t>256_7</t>
  </si>
  <si>
    <t>255_8</t>
  </si>
  <si>
    <t>256_8</t>
  </si>
  <si>
    <t>255_9</t>
  </si>
  <si>
    <t>256_9</t>
  </si>
  <si>
    <t>255_10</t>
  </si>
  <si>
    <t>256_10</t>
  </si>
  <si>
    <t>CHIP #31</t>
  </si>
  <si>
    <t>CHIP #32</t>
  </si>
  <si>
    <t>CHIP #33</t>
  </si>
  <si>
    <t>CHIP #34</t>
  </si>
  <si>
    <t>CHIP #35</t>
  </si>
  <si>
    <t>CHIP #36</t>
  </si>
  <si>
    <t>CHIP #37</t>
  </si>
  <si>
    <t>CHIP #38</t>
  </si>
  <si>
    <t>CHIP #39</t>
  </si>
  <si>
    <t>CHIP #40</t>
  </si>
  <si>
    <t>CHIP #41</t>
  </si>
  <si>
    <t>CHIP #42</t>
  </si>
  <si>
    <t>CHIP #43</t>
  </si>
  <si>
    <t>CHIP #44</t>
  </si>
  <si>
    <t>CHIP #45</t>
  </si>
  <si>
    <t>CHIP #46</t>
  </si>
  <si>
    <t>CHIP #47</t>
  </si>
  <si>
    <t>CHIP #48</t>
  </si>
  <si>
    <t>CHIP #49</t>
  </si>
  <si>
    <t>CHIP #50</t>
  </si>
  <si>
    <t>CHIP #51</t>
  </si>
  <si>
    <t>CHIP #52</t>
  </si>
  <si>
    <t>CHIP #53</t>
  </si>
  <si>
    <t>CHIP #54</t>
  </si>
  <si>
    <t>CHIP #55</t>
  </si>
  <si>
    <t>CHIP #56</t>
  </si>
  <si>
    <t>CHIP #57</t>
  </si>
  <si>
    <t>CHIP #58</t>
  </si>
  <si>
    <t>CHIP #59</t>
  </si>
  <si>
    <t>CHIP #60</t>
  </si>
  <si>
    <t>CHIP #61</t>
  </si>
  <si>
    <t>CHIP #62</t>
  </si>
  <si>
    <t>CHIP #63</t>
  </si>
  <si>
    <t>CHIP #64</t>
  </si>
  <si>
    <t>CHIP #65</t>
  </si>
  <si>
    <t>CHIP #66</t>
  </si>
  <si>
    <t>CHIP #67</t>
  </si>
  <si>
    <t>CHIP #68</t>
  </si>
  <si>
    <t>CHIP #69</t>
  </si>
  <si>
    <t>CHIP #70</t>
  </si>
  <si>
    <t>CHIP #71</t>
  </si>
  <si>
    <t>CHIP #72</t>
  </si>
  <si>
    <t>CHIP #73</t>
  </si>
  <si>
    <t>CHIP #74</t>
  </si>
  <si>
    <t>CHIP #75</t>
  </si>
  <si>
    <t>CHIP #76</t>
  </si>
  <si>
    <t>CHIP #77</t>
  </si>
  <si>
    <t>CHIP #78</t>
  </si>
  <si>
    <t>CHIP #79</t>
  </si>
  <si>
    <t>CHIP #80</t>
  </si>
  <si>
    <t>CHIP #81</t>
  </si>
  <si>
    <t>CHIP #82</t>
  </si>
  <si>
    <t>CHIP #83</t>
  </si>
  <si>
    <t>CHIP #84</t>
  </si>
  <si>
    <t>CHIP #85</t>
  </si>
  <si>
    <t>CHIP #86</t>
  </si>
  <si>
    <t>CHIP #87</t>
  </si>
  <si>
    <t>CHIP #88</t>
  </si>
  <si>
    <t>CHIP #89</t>
  </si>
  <si>
    <t>CHIP #90</t>
  </si>
  <si>
    <t>CHIP #91</t>
  </si>
  <si>
    <t>CHIP #92</t>
  </si>
  <si>
    <t>CHIP #93</t>
  </si>
  <si>
    <t>CHIP #94</t>
  </si>
  <si>
    <t>CHIP #95</t>
  </si>
  <si>
    <t>CHIP #96</t>
  </si>
  <si>
    <t>CHIP #97</t>
  </si>
  <si>
    <t>CHIP #98</t>
  </si>
  <si>
    <t>CHIP #99</t>
  </si>
  <si>
    <t>CHIP #100</t>
  </si>
  <si>
    <t>CHIP #101</t>
  </si>
  <si>
    <t>CHIP #102</t>
  </si>
  <si>
    <t>CHIP #103</t>
  </si>
  <si>
    <t>CHIP #104</t>
  </si>
  <si>
    <t>CHIP #105</t>
  </si>
  <si>
    <t>CHIP #106</t>
  </si>
  <si>
    <t>CHIP #107</t>
  </si>
  <si>
    <t>CHIP #108</t>
  </si>
  <si>
    <t>CHIP #109</t>
  </si>
  <si>
    <t>CHIP #110</t>
  </si>
  <si>
    <t>CHIP #111</t>
  </si>
  <si>
    <t>CHIP #112</t>
  </si>
  <si>
    <t>CHIP #113</t>
  </si>
  <si>
    <t>CHIP #114</t>
  </si>
  <si>
    <t>CHIP #115</t>
  </si>
  <si>
    <t>CHIP #116</t>
  </si>
  <si>
    <t>CHIP #117</t>
  </si>
  <si>
    <t>CHIP #118</t>
  </si>
  <si>
    <t>CHIP #119</t>
  </si>
  <si>
    <t>CHIP #120</t>
  </si>
  <si>
    <t>CHIP #121</t>
  </si>
  <si>
    <t>CHIP #122</t>
  </si>
  <si>
    <t>CHIP #123</t>
  </si>
  <si>
    <t>CHIP #124</t>
  </si>
  <si>
    <t>CHIP #125</t>
  </si>
  <si>
    <t>CHIP #126</t>
  </si>
  <si>
    <t>CHIP #127</t>
  </si>
  <si>
    <t>CHIP #128</t>
  </si>
  <si>
    <t>CHIP #129</t>
  </si>
  <si>
    <t>CHIP #130</t>
  </si>
  <si>
    <t>CHIP #131</t>
  </si>
  <si>
    <t>CHIP #132</t>
  </si>
  <si>
    <t>CHIP #133</t>
  </si>
  <si>
    <t>CHIP #134</t>
  </si>
  <si>
    <t>CHIP #135</t>
  </si>
  <si>
    <t>CHIP #136</t>
  </si>
  <si>
    <t>CHIP #137</t>
  </si>
  <si>
    <t>CHIP #138</t>
  </si>
  <si>
    <t>CHIP #139</t>
  </si>
  <si>
    <t>CHIP #140</t>
  </si>
  <si>
    <t>CHIP #141</t>
  </si>
  <si>
    <t>CHIP #142</t>
  </si>
  <si>
    <t>CHIP #143</t>
  </si>
  <si>
    <t>CHIP #144</t>
  </si>
  <si>
    <t>CHIP #145</t>
  </si>
  <si>
    <t>CHIP #146</t>
  </si>
  <si>
    <t>CHIP #147</t>
  </si>
  <si>
    <t>CHIP #148</t>
  </si>
  <si>
    <t>CHIP #149</t>
  </si>
  <si>
    <t>CHIP #150</t>
  </si>
  <si>
    <t>CHIP #151</t>
  </si>
  <si>
    <t>CHIP #152</t>
  </si>
  <si>
    <t>CHIP #153</t>
  </si>
  <si>
    <t>CHIP #154</t>
  </si>
  <si>
    <t>CHIP #155</t>
  </si>
  <si>
    <t>CHIP #156</t>
  </si>
  <si>
    <t>CHIP #157</t>
  </si>
  <si>
    <t>CHIP #158</t>
  </si>
  <si>
    <t>CHIP #159</t>
  </si>
  <si>
    <t>CHIP #160</t>
  </si>
  <si>
    <t>CHIP #161</t>
  </si>
  <si>
    <t>CHIP #162</t>
  </si>
  <si>
    <t>CHIP #163</t>
  </si>
  <si>
    <t>CHIP #164</t>
  </si>
  <si>
    <t>CHIP #165</t>
  </si>
  <si>
    <t>CHIP #166</t>
  </si>
  <si>
    <t>CHIP #167</t>
  </si>
  <si>
    <t>CHIP #168</t>
  </si>
  <si>
    <t>CHIP #169</t>
  </si>
  <si>
    <t>CHIP #170</t>
  </si>
  <si>
    <t>CHIP #171</t>
  </si>
  <si>
    <t>CHIP #172</t>
  </si>
  <si>
    <t>CHIP #173</t>
  </si>
  <si>
    <t>CHIP #174</t>
  </si>
  <si>
    <t>CHIP #175</t>
  </si>
  <si>
    <t>CHIP #176</t>
  </si>
  <si>
    <t>CHIP #177</t>
  </si>
  <si>
    <t>CHIP #178</t>
  </si>
  <si>
    <t>CHIP #179</t>
  </si>
  <si>
    <t>CHIP #180</t>
  </si>
  <si>
    <t>CHIP #181</t>
  </si>
  <si>
    <t>CHIP #182</t>
  </si>
  <si>
    <t>CHIP #183</t>
  </si>
  <si>
    <t>CHIP #184</t>
  </si>
  <si>
    <t>CHIP #185</t>
  </si>
  <si>
    <t>CHIP #186</t>
  </si>
  <si>
    <t>CHIP #187</t>
  </si>
  <si>
    <t>CHIP #188</t>
  </si>
  <si>
    <t>CHIP #189</t>
  </si>
  <si>
    <t>CHIP #190</t>
  </si>
  <si>
    <t>CHIP #191</t>
  </si>
  <si>
    <t>CHIP #192</t>
  </si>
  <si>
    <t>CHIP #193</t>
  </si>
  <si>
    <t>CHIP #194</t>
  </si>
  <si>
    <t>CHIP #195</t>
  </si>
  <si>
    <t>CHIP #196</t>
  </si>
  <si>
    <t>CHIP #197</t>
  </si>
  <si>
    <t>CHIP #198</t>
  </si>
  <si>
    <t>CHIP #199</t>
  </si>
  <si>
    <t>CHIP #200</t>
  </si>
  <si>
    <t>CHIP #201</t>
  </si>
  <si>
    <t>CHIP #202</t>
  </si>
  <si>
    <t>CHIP #203</t>
  </si>
  <si>
    <t>CHIP #204</t>
  </si>
  <si>
    <t>CHIP #205</t>
  </si>
  <si>
    <t>CHIP #206</t>
  </si>
  <si>
    <t>CHIP #207</t>
  </si>
  <si>
    <t>CHIP #208</t>
  </si>
  <si>
    <t>CHIP #209</t>
  </si>
  <si>
    <t>CHIP #210</t>
  </si>
  <si>
    <t>CHIP #211</t>
  </si>
  <si>
    <t>CHIP #212</t>
  </si>
  <si>
    <t>CHIP #213</t>
  </si>
  <si>
    <t>CHIP #214</t>
  </si>
  <si>
    <t>CHIP #215</t>
  </si>
  <si>
    <t>CHIP #216</t>
  </si>
  <si>
    <t>CHIP #217</t>
  </si>
  <si>
    <t>CHIP #218</t>
  </si>
  <si>
    <t>CHIP #219</t>
  </si>
  <si>
    <t>CHIP #220</t>
  </si>
  <si>
    <t>CHIP #221</t>
  </si>
  <si>
    <t>CHIP #222</t>
  </si>
  <si>
    <t>CHIP #223</t>
  </si>
  <si>
    <t>CHIP #224</t>
  </si>
  <si>
    <t>CHIP #225</t>
  </si>
  <si>
    <t>CHIP #226</t>
  </si>
  <si>
    <t>CHIP #227</t>
  </si>
  <si>
    <t>CHIP #228</t>
  </si>
  <si>
    <t>CHIP #229</t>
  </si>
  <si>
    <t>CHIP #230</t>
  </si>
  <si>
    <t>CHIP #231</t>
  </si>
  <si>
    <t>CHIP #232</t>
  </si>
  <si>
    <t>CHIP #233</t>
  </si>
  <si>
    <t>CHIP #234</t>
  </si>
  <si>
    <t>CHIP #235</t>
  </si>
  <si>
    <t>CHIP #236</t>
  </si>
  <si>
    <t>CHIP #237</t>
  </si>
  <si>
    <t>CHIP #238</t>
  </si>
  <si>
    <t>CHIP #239</t>
  </si>
  <si>
    <t>CHIP #240</t>
  </si>
  <si>
    <t>CHIP #241</t>
  </si>
  <si>
    <t>CHIP #242</t>
  </si>
  <si>
    <t>CHIP #243</t>
  </si>
  <si>
    <t>CHIP #244</t>
  </si>
  <si>
    <t>CHIP #245</t>
  </si>
  <si>
    <t>CHIP #246</t>
  </si>
  <si>
    <t>CHIP #247</t>
  </si>
  <si>
    <t>CHIP #248</t>
  </si>
  <si>
    <t>CHIP #249</t>
  </si>
  <si>
    <t>CHIP #250</t>
  </si>
  <si>
    <t>CHIP #251</t>
  </si>
  <si>
    <t>CHIP #252</t>
  </si>
  <si>
    <t>CHIP #253</t>
  </si>
  <si>
    <t>CHIP #254</t>
  </si>
  <si>
    <t>CHIP #255</t>
  </si>
  <si>
    <t>CHIP #256</t>
  </si>
  <si>
    <t>CHIP #257</t>
  </si>
  <si>
    <t>CHIP #258</t>
  </si>
  <si>
    <t>CHIP #259</t>
  </si>
  <si>
    <t>CHIP #260</t>
  </si>
  <si>
    <t>CHIP #261</t>
  </si>
  <si>
    <t>CHIP #262</t>
  </si>
  <si>
    <t>CHIP #263</t>
  </si>
  <si>
    <t>CHIP #264</t>
  </si>
  <si>
    <t>CHIP #265</t>
  </si>
  <si>
    <t>CHIP #266</t>
  </si>
  <si>
    <t>CHIP #267</t>
  </si>
  <si>
    <t>CHIP #268</t>
  </si>
  <si>
    <t>CHIP #269</t>
  </si>
  <si>
    <t>CHIP #270</t>
  </si>
  <si>
    <t>CHIP #271</t>
  </si>
  <si>
    <t>CHIP #272</t>
  </si>
  <si>
    <t>CHIP #273</t>
  </si>
  <si>
    <t>CHIP #274</t>
  </si>
  <si>
    <t>CHIP #275</t>
  </si>
  <si>
    <t>CHIP #276</t>
  </si>
  <si>
    <t>CHIP #277</t>
  </si>
  <si>
    <t>CHIP #278</t>
  </si>
  <si>
    <t>CHIP #279</t>
  </si>
  <si>
    <t>CHIP #280</t>
  </si>
  <si>
    <t>CHIP #281</t>
  </si>
  <si>
    <t>CHIP #282</t>
  </si>
  <si>
    <t>CHIP #283</t>
  </si>
  <si>
    <t>CHIP #284</t>
  </si>
  <si>
    <t>CHIP #285</t>
  </si>
  <si>
    <t>CHIP #286</t>
  </si>
  <si>
    <t>CHIP #287</t>
  </si>
  <si>
    <t>CHIP #288</t>
  </si>
  <si>
    <t>CHIP #289</t>
  </si>
  <si>
    <t>CHIP #290</t>
  </si>
  <si>
    <t>CHIP #291</t>
  </si>
  <si>
    <t>CHIP #292</t>
  </si>
  <si>
    <t>CHIP #293</t>
  </si>
  <si>
    <t>CHIP #294</t>
  </si>
  <si>
    <t>CHIP #295</t>
  </si>
  <si>
    <t>CHIP #296</t>
  </si>
  <si>
    <t>CHIP #297</t>
  </si>
  <si>
    <t>CHIP #298</t>
  </si>
  <si>
    <t>CHIP #299</t>
  </si>
  <si>
    <t>CHIP #300</t>
  </si>
  <si>
    <t>CHIP #301</t>
  </si>
  <si>
    <t>CHIP #302</t>
  </si>
  <si>
    <t>CHIP #303</t>
  </si>
  <si>
    <t>CHIP #304</t>
  </si>
  <si>
    <t>CHIP #305</t>
  </si>
  <si>
    <t>CHIP #306</t>
  </si>
  <si>
    <t>CHIP #307</t>
  </si>
  <si>
    <t>CHIP #308</t>
  </si>
  <si>
    <t>CHIP #309</t>
  </si>
  <si>
    <t>CHIP #310</t>
  </si>
  <si>
    <t>CHIP #311</t>
  </si>
  <si>
    <t>CHIP #312</t>
  </si>
  <si>
    <t>CHIP #313</t>
  </si>
  <si>
    <t>CHIP #314</t>
  </si>
  <si>
    <t>CHIP #315</t>
  </si>
  <si>
    <t>CHIP #316</t>
  </si>
  <si>
    <t>CHIP #317</t>
  </si>
  <si>
    <t>CHIP #318</t>
  </si>
  <si>
    <t>CHIP #319</t>
  </si>
  <si>
    <t>CHIP #320</t>
  </si>
  <si>
    <t>CHIP #321</t>
  </si>
  <si>
    <t>CHIP #322</t>
  </si>
  <si>
    <t>CHIP #323</t>
  </si>
  <si>
    <t>CHIP #324</t>
  </si>
  <si>
    <t>CHIP #325</t>
  </si>
  <si>
    <t>CHIP #326</t>
  </si>
  <si>
    <t>CHIP #327</t>
  </si>
  <si>
    <t>CHIP #328</t>
  </si>
  <si>
    <t>CHIP #329</t>
  </si>
  <si>
    <t>CHIP #330</t>
  </si>
  <si>
    <t>CHIP #331</t>
  </si>
  <si>
    <t>CHIP #332</t>
  </si>
  <si>
    <t>CHIP #333</t>
  </si>
  <si>
    <t>CHIP #334</t>
  </si>
  <si>
    <t>CHIP #335</t>
  </si>
  <si>
    <t>CHIP #336</t>
  </si>
  <si>
    <t>CHIP #337</t>
  </si>
  <si>
    <t>CHIP #338</t>
  </si>
  <si>
    <t>CHIP #339</t>
  </si>
  <si>
    <t>CHIP #340</t>
  </si>
  <si>
    <t>CHIP #341</t>
  </si>
  <si>
    <t>CHIP #342</t>
  </si>
  <si>
    <t>CHIP #343</t>
  </si>
  <si>
    <t>CHIP #344</t>
  </si>
  <si>
    <t>CHIP #345</t>
  </si>
  <si>
    <t>CHIP #346</t>
  </si>
  <si>
    <t>CHIP #347</t>
  </si>
  <si>
    <t>CHIP #348</t>
  </si>
  <si>
    <t>CHIP #349</t>
  </si>
  <si>
    <t>CHIP #350</t>
  </si>
  <si>
    <t>CHIP #351</t>
  </si>
  <si>
    <t>CHIP #352</t>
  </si>
  <si>
    <t>CHIP #353</t>
  </si>
  <si>
    <t>CHIP #354</t>
  </si>
  <si>
    <t>CHIP #355</t>
  </si>
  <si>
    <t>CHIP #356</t>
  </si>
  <si>
    <t>CHIP #357</t>
  </si>
  <si>
    <t>CHIP #358</t>
  </si>
  <si>
    <t>CHIP #359</t>
  </si>
  <si>
    <t>CHIP #360</t>
  </si>
  <si>
    <t>CHIP #361</t>
  </si>
  <si>
    <t>CHIP #362</t>
  </si>
  <si>
    <t>CHIP #363</t>
  </si>
  <si>
    <t>CHIP #364</t>
  </si>
  <si>
    <t>CHIP #365</t>
  </si>
  <si>
    <t>CHIP #366</t>
  </si>
  <si>
    <t>CHIP #367</t>
  </si>
  <si>
    <t>CHIP #368</t>
  </si>
  <si>
    <t>CHIP #369</t>
  </si>
  <si>
    <t>CHIP #370</t>
  </si>
  <si>
    <t>CHIP #371</t>
  </si>
  <si>
    <t>CHIP #372</t>
  </si>
  <si>
    <t>CHIP #373</t>
  </si>
  <si>
    <t>CHIP #374</t>
  </si>
  <si>
    <t>CHIP #375</t>
  </si>
  <si>
    <t>CHIP #376</t>
  </si>
  <si>
    <t>CHIP #377</t>
  </si>
  <si>
    <t>CHIP #378</t>
  </si>
  <si>
    <t>CHIP #379</t>
  </si>
  <si>
    <t>CHIP #380</t>
  </si>
  <si>
    <t>CHIP #381</t>
  </si>
  <si>
    <t>CHIP #382</t>
  </si>
  <si>
    <t>CHIP #383</t>
  </si>
  <si>
    <t>CHIP #384</t>
  </si>
  <si>
    <t>CHIP #385</t>
  </si>
  <si>
    <t>CHIP #386</t>
  </si>
  <si>
    <t>CHIP #387</t>
  </si>
  <si>
    <t>CHIP #388</t>
  </si>
  <si>
    <t>CHIP #389</t>
  </si>
  <si>
    <t>CHIP #390</t>
  </si>
  <si>
    <t>CHIP #391</t>
  </si>
  <si>
    <t>CHIP #392</t>
  </si>
  <si>
    <t>CHIP #393</t>
  </si>
  <si>
    <t>CHIP #394</t>
  </si>
  <si>
    <t>CHIP #395</t>
  </si>
  <si>
    <t>CHIP #396</t>
  </si>
  <si>
    <t>CHIP #397</t>
  </si>
  <si>
    <t>CHIP #398</t>
  </si>
  <si>
    <t>CHIP #399</t>
  </si>
  <si>
    <t>CHIP #400</t>
  </si>
  <si>
    <t>CHIP #401</t>
  </si>
  <si>
    <t>CHIP #402</t>
  </si>
  <si>
    <t>CHIP #403</t>
  </si>
  <si>
    <t>CHIP #404</t>
  </si>
  <si>
    <t>CHIP #405</t>
  </si>
  <si>
    <t>CHIP #406</t>
  </si>
  <si>
    <t>CHIP #407</t>
  </si>
  <si>
    <t>CHIP #408</t>
  </si>
  <si>
    <t>CHIP #409</t>
  </si>
  <si>
    <t>CHIP #410</t>
  </si>
  <si>
    <t>CHIP #411</t>
  </si>
  <si>
    <t>CHIP #412</t>
  </si>
  <si>
    <t>CHIP #413</t>
  </si>
  <si>
    <t>CHIP #414</t>
  </si>
  <si>
    <t>CHIP #415</t>
  </si>
  <si>
    <t>CHIP #416</t>
  </si>
  <si>
    <t>CHIP #417</t>
  </si>
  <si>
    <t>CHIP #418</t>
  </si>
  <si>
    <t>CHIP #419</t>
  </si>
  <si>
    <t>CHIP #420</t>
  </si>
  <si>
    <t>CHIP #421</t>
  </si>
  <si>
    <t>CHIP #422</t>
  </si>
  <si>
    <t>CHIP #423</t>
  </si>
  <si>
    <t>CHIP #424</t>
  </si>
  <si>
    <t>CHIP #425</t>
  </si>
  <si>
    <t>CHIP #426</t>
  </si>
  <si>
    <t>CHIP #427</t>
  </si>
  <si>
    <t>CHIP #428</t>
  </si>
  <si>
    <t>CHIP #429</t>
  </si>
  <si>
    <t>CHIP #430</t>
  </si>
  <si>
    <t>CHIP #431</t>
  </si>
  <si>
    <t>CHIP #432</t>
  </si>
  <si>
    <t>CHIP #433</t>
  </si>
  <si>
    <t>CHIP #434</t>
  </si>
  <si>
    <t>CHIP #435</t>
  </si>
  <si>
    <t>CHIP #436</t>
  </si>
  <si>
    <t>CHIP #437</t>
  </si>
  <si>
    <t>CHIP #438</t>
  </si>
  <si>
    <t>CHIP #439</t>
  </si>
  <si>
    <t>CHIP #440</t>
  </si>
  <si>
    <t>CHIP #441</t>
  </si>
  <si>
    <t>CHIP #442</t>
  </si>
  <si>
    <t>CHIP #443</t>
  </si>
  <si>
    <t>CHIP #444</t>
  </si>
  <si>
    <t>CHIP #445</t>
  </si>
  <si>
    <t>CHIP #446</t>
  </si>
  <si>
    <t>CHIP #447</t>
  </si>
  <si>
    <t>CHIP #448</t>
  </si>
  <si>
    <t>CHIP #449</t>
  </si>
  <si>
    <t>CHIP #450</t>
  </si>
  <si>
    <t>CHIP #451</t>
  </si>
  <si>
    <t>CHIP #452</t>
  </si>
  <si>
    <t>CHIP #453</t>
  </si>
  <si>
    <t>CHIP #454</t>
  </si>
  <si>
    <t>CHIP #455</t>
  </si>
  <si>
    <t>CHIP #456</t>
  </si>
  <si>
    <t>CHIP #457</t>
  </si>
  <si>
    <t>CHIP #458</t>
  </si>
  <si>
    <t>CHIP #459</t>
  </si>
  <si>
    <t>CHIP #460</t>
  </si>
  <si>
    <t>CHIP #461</t>
  </si>
  <si>
    <t>CHIP #462</t>
  </si>
  <si>
    <t>CHIP #463</t>
  </si>
  <si>
    <t>CHIP #464</t>
  </si>
  <si>
    <t>CHIP #465</t>
  </si>
  <si>
    <t>CHIP #466</t>
  </si>
  <si>
    <t>CHIP #467</t>
  </si>
  <si>
    <t>CHIP #468</t>
  </si>
  <si>
    <t>CHIP #469</t>
  </si>
  <si>
    <t>CHIP #470</t>
  </si>
  <si>
    <t>CHIP #471</t>
  </si>
  <si>
    <t>CHIP #472</t>
  </si>
  <si>
    <t>CHIP #473</t>
  </si>
  <si>
    <t>CHIP #474</t>
  </si>
  <si>
    <t>CHIP #475</t>
  </si>
  <si>
    <t>CHIP #476</t>
  </si>
  <si>
    <t>CHIP #477</t>
  </si>
  <si>
    <t>CHIP #478</t>
  </si>
  <si>
    <t>CHIP #479</t>
  </si>
  <si>
    <t>CHIP #480</t>
  </si>
  <si>
    <t>CHIP #481</t>
  </si>
  <si>
    <t>CHIP #482</t>
  </si>
  <si>
    <t>CHIP #483</t>
  </si>
  <si>
    <t>CHIP #484</t>
  </si>
  <si>
    <t>CHIP #485</t>
  </si>
  <si>
    <t>CHIP #486</t>
  </si>
  <si>
    <t>CHIP #487</t>
  </si>
  <si>
    <t>CHIP #488</t>
  </si>
  <si>
    <t>CHIP #489</t>
  </si>
  <si>
    <t>CHIP #490</t>
  </si>
  <si>
    <t>CHIP #491</t>
  </si>
  <si>
    <t>CHIP #492</t>
  </si>
  <si>
    <t>CHIP #493</t>
  </si>
  <si>
    <t>CHIP #494</t>
  </si>
  <si>
    <t>CHIP #495</t>
  </si>
  <si>
    <t>CHIP #496</t>
  </si>
  <si>
    <t>CHIP #497</t>
  </si>
  <si>
    <t>CHIP #498</t>
  </si>
  <si>
    <t>CHIP #499</t>
  </si>
  <si>
    <t>CHIP #500</t>
  </si>
  <si>
    <t>CHIP #501</t>
  </si>
  <si>
    <t>CHIP #502</t>
  </si>
  <si>
    <t>CHIP #503</t>
  </si>
  <si>
    <t>CHIP #504</t>
  </si>
  <si>
    <t>CHIP #505</t>
  </si>
  <si>
    <t>CHIP #506</t>
  </si>
  <si>
    <t>CHIP #507</t>
  </si>
  <si>
    <t>CHIP #508</t>
  </si>
  <si>
    <t>CHIP #509</t>
  </si>
  <si>
    <t>CHIP #510</t>
  </si>
  <si>
    <t>CHIP #511</t>
  </si>
  <si>
    <t>CHIP #512</t>
  </si>
  <si>
    <t>CHIP #513</t>
  </si>
  <si>
    <t>CHIP #514</t>
  </si>
  <si>
    <t>CHIP #515</t>
  </si>
  <si>
    <t>CHIP #516</t>
  </si>
  <si>
    <t>CHIP #517</t>
  </si>
  <si>
    <t>CHIP #518</t>
  </si>
  <si>
    <t>CHIP #519</t>
  </si>
  <si>
    <t>CHIP #520</t>
  </si>
  <si>
    <t>CHIP #521</t>
  </si>
  <si>
    <t>CHIP #522</t>
  </si>
  <si>
    <t>CHIP #523</t>
  </si>
  <si>
    <t>CHIP #524</t>
  </si>
  <si>
    <t>CHIP #525</t>
  </si>
  <si>
    <t>CHIP #526</t>
  </si>
  <si>
    <t>CHIP #527</t>
  </si>
  <si>
    <t>CHIP #528</t>
  </si>
  <si>
    <t>CHIP #529</t>
  </si>
  <si>
    <t>CHIP #530</t>
  </si>
  <si>
    <t>CHIP #531</t>
  </si>
  <si>
    <t>CHIP #532</t>
  </si>
  <si>
    <t>CHIP #533</t>
  </si>
  <si>
    <t>CHIP #534</t>
  </si>
  <si>
    <t>CHIP #535</t>
  </si>
  <si>
    <t>CHIP #536</t>
  </si>
  <si>
    <t>CHIP #537</t>
  </si>
  <si>
    <t>CHIP #538</t>
  </si>
  <si>
    <t>CHIP #539</t>
  </si>
  <si>
    <t>CHIP #540</t>
  </si>
  <si>
    <t>CHIP #541</t>
  </si>
  <si>
    <t>CHIP #542</t>
  </si>
  <si>
    <t>CHIP #543</t>
  </si>
  <si>
    <t>CHIP #544</t>
  </si>
  <si>
    <t>CHIP #545</t>
  </si>
  <si>
    <t>CHIP #546</t>
  </si>
  <si>
    <t>CHIP #547</t>
  </si>
  <si>
    <t>CHIP #548</t>
  </si>
  <si>
    <t>CHIP #549</t>
  </si>
  <si>
    <t>CHIP #550</t>
  </si>
  <si>
    <t>CHIP #551</t>
  </si>
  <si>
    <t>CHIP #552</t>
  </si>
  <si>
    <t>CHIP #553</t>
  </si>
  <si>
    <t>CHIP #554</t>
  </si>
  <si>
    <t>CHIP #555</t>
  </si>
  <si>
    <t>CHIP #556</t>
  </si>
  <si>
    <t>CHIP #557</t>
  </si>
  <si>
    <t>CHIP #558</t>
  </si>
  <si>
    <t>CHIP #559</t>
  </si>
  <si>
    <t>CHIP #560</t>
  </si>
  <si>
    <t>CHIP #561</t>
  </si>
  <si>
    <t>CHIP #562</t>
  </si>
  <si>
    <t>CHIP #563</t>
  </si>
  <si>
    <t>CHIP #564</t>
  </si>
  <si>
    <t>CHIP #565</t>
  </si>
  <si>
    <t>CHIP #566</t>
  </si>
  <si>
    <t>CHIP #567</t>
  </si>
  <si>
    <t>CHIP #568</t>
  </si>
  <si>
    <t>CHIP #569</t>
  </si>
  <si>
    <t>CHIP #570</t>
  </si>
  <si>
    <t>CHIP #571</t>
  </si>
  <si>
    <t>CHIP #572</t>
  </si>
  <si>
    <t>CHIP #573</t>
  </si>
  <si>
    <t>CHIP #574</t>
  </si>
  <si>
    <t>CHIP #575</t>
  </si>
  <si>
    <t>CHIP #576</t>
  </si>
  <si>
    <t>CHIP #577</t>
  </si>
  <si>
    <t>CHIP #578</t>
  </si>
  <si>
    <t>CHIP #579</t>
  </si>
  <si>
    <t>CHIP #580</t>
  </si>
  <si>
    <t>CHIP #581</t>
  </si>
  <si>
    <t>CHIP #582</t>
  </si>
  <si>
    <t>CHIP #583</t>
  </si>
  <si>
    <t>CHIP #584</t>
  </si>
  <si>
    <t>CHIP #585</t>
  </si>
  <si>
    <t>CHIP #586</t>
  </si>
  <si>
    <t>CHIP #587</t>
  </si>
  <si>
    <t>CHIP #588</t>
  </si>
  <si>
    <t>CHIP #589</t>
  </si>
  <si>
    <t>CHIP #590</t>
  </si>
  <si>
    <t>CHIP #591</t>
  </si>
  <si>
    <t>CHIP #592</t>
  </si>
  <si>
    <t>CHIP #593</t>
  </si>
  <si>
    <t>CHIP #594</t>
  </si>
  <si>
    <t>CHIP #595</t>
  </si>
  <si>
    <t>CHIP #596</t>
  </si>
  <si>
    <t>CHIP #597</t>
  </si>
  <si>
    <t>CHIP #598</t>
  </si>
  <si>
    <t>CHIP #599</t>
  </si>
  <si>
    <t>CHIP #600</t>
  </si>
  <si>
    <t>CHIP #601</t>
  </si>
  <si>
    <t>CHIP #602</t>
  </si>
  <si>
    <t>CHIP #603</t>
  </si>
  <si>
    <t>CHIP #604</t>
  </si>
  <si>
    <t>CHIP #605</t>
  </si>
  <si>
    <t>CHIP #606</t>
  </si>
  <si>
    <t>CHIP #607</t>
  </si>
  <si>
    <t>CHIP #608</t>
  </si>
  <si>
    <t>CHIP #609</t>
  </si>
  <si>
    <t>CHIP #610</t>
  </si>
  <si>
    <t>CHIP #611</t>
  </si>
  <si>
    <t>CHIP #612</t>
  </si>
  <si>
    <t>CHIP #613</t>
  </si>
  <si>
    <t>CHIP #614</t>
  </si>
  <si>
    <t>CHIP #615</t>
  </si>
  <si>
    <t>CHIP #616</t>
  </si>
  <si>
    <t>CHIP #617</t>
  </si>
  <si>
    <t>CHIP #618</t>
  </si>
  <si>
    <t>CHIP #619</t>
  </si>
  <si>
    <t>CHIP #620</t>
  </si>
  <si>
    <t>CHIP #621</t>
  </si>
  <si>
    <t>CHIP #622</t>
  </si>
  <si>
    <t>CHIP #623</t>
  </si>
  <si>
    <t>CHIP #624</t>
  </si>
  <si>
    <t>CHIP #625</t>
  </si>
  <si>
    <t>CHIP #626</t>
  </si>
  <si>
    <t>CHIP #627</t>
  </si>
  <si>
    <t>CHIP #628</t>
  </si>
  <si>
    <t>CHIP #629</t>
  </si>
  <si>
    <t>CHIP #630</t>
  </si>
  <si>
    <t>CHIP #631</t>
  </si>
  <si>
    <t>CHIP #632</t>
  </si>
  <si>
    <t>CHIP #633</t>
  </si>
  <si>
    <t>CHIP #634</t>
  </si>
  <si>
    <t>CHIP #635</t>
  </si>
  <si>
    <t>CHIP #636</t>
  </si>
  <si>
    <t>CHIP #637</t>
  </si>
  <si>
    <t>CHIP #638</t>
  </si>
  <si>
    <t>CHIP #639</t>
  </si>
  <si>
    <t>CHIP #640</t>
  </si>
  <si>
    <t>CHIP #641</t>
  </si>
  <si>
    <t>CHIP #642</t>
  </si>
  <si>
    <t>CHIP #643</t>
  </si>
  <si>
    <t>CHIP #644</t>
  </si>
  <si>
    <t>CHIP #645</t>
  </si>
  <si>
    <t>CHIP #646</t>
  </si>
  <si>
    <t>CHIP #647</t>
  </si>
  <si>
    <t>CHIP #648</t>
  </si>
  <si>
    <t>CHIP #649</t>
  </si>
  <si>
    <t>CHIP #650</t>
  </si>
  <si>
    <t>CHIP #651</t>
  </si>
  <si>
    <t>CHIP #652</t>
  </si>
  <si>
    <t>CHIP #653</t>
  </si>
  <si>
    <t>CHIP #654</t>
  </si>
  <si>
    <t>CHIP #655</t>
  </si>
  <si>
    <t>CHIP #656</t>
  </si>
  <si>
    <t>CHIP #657</t>
  </si>
  <si>
    <t>CHIP #658</t>
  </si>
  <si>
    <t>CHIP #659</t>
  </si>
  <si>
    <t>CHIP #660</t>
  </si>
  <si>
    <t>CHIP #661</t>
  </si>
  <si>
    <t>CHIP #662</t>
  </si>
  <si>
    <t>CHIP #663</t>
  </si>
  <si>
    <t>CHIP #664</t>
  </si>
  <si>
    <t>CHIP #665</t>
  </si>
  <si>
    <t>CHIP #666</t>
  </si>
  <si>
    <t>CHIP #667</t>
  </si>
  <si>
    <t>CHIP #668</t>
  </si>
  <si>
    <t>CHIP #669</t>
  </si>
  <si>
    <t>CHIP #670</t>
  </si>
  <si>
    <t>CHIP #671</t>
  </si>
  <si>
    <t>CHIP #672</t>
  </si>
  <si>
    <t>CHIP #673</t>
  </si>
  <si>
    <t>CHIP #674</t>
  </si>
  <si>
    <t>CHIP #675</t>
  </si>
  <si>
    <t>CHIP #676</t>
  </si>
  <si>
    <t>CHIP #677</t>
  </si>
  <si>
    <t>CHIP #678</t>
  </si>
  <si>
    <t>CHIP #679</t>
  </si>
  <si>
    <t>CHIP #680</t>
  </si>
  <si>
    <t>CHIP #681</t>
  </si>
  <si>
    <t>CHIP #682</t>
  </si>
  <si>
    <t>CHIP #683</t>
  </si>
  <si>
    <t>CHIP #684</t>
  </si>
  <si>
    <t>CHIP #685</t>
  </si>
  <si>
    <t>CHIP #686</t>
  </si>
  <si>
    <t>CHIP #687</t>
  </si>
  <si>
    <t>CHIP #688</t>
  </si>
  <si>
    <t>CHIP #689</t>
  </si>
  <si>
    <t>CHIP #690</t>
  </si>
  <si>
    <t>CHIP #691</t>
  </si>
  <si>
    <t>CHIP #692</t>
  </si>
  <si>
    <t>CHIP #693</t>
  </si>
  <si>
    <t>CHIP #694</t>
  </si>
  <si>
    <t>CHIP #695</t>
  </si>
  <si>
    <t>CHIP #696</t>
  </si>
  <si>
    <t>CHIP #697</t>
  </si>
  <si>
    <t>CHIP #698</t>
  </si>
  <si>
    <t>CHIP #699</t>
  </si>
  <si>
    <t>CHIP #700</t>
  </si>
  <si>
    <t>CHIP #701</t>
  </si>
  <si>
    <t>CHIP #702</t>
  </si>
  <si>
    <t>CHIP #703</t>
  </si>
  <si>
    <t>CHIP #704</t>
  </si>
  <si>
    <t>CHIP #705</t>
  </si>
  <si>
    <t>CHIP #706</t>
  </si>
  <si>
    <t>CHIP #707</t>
  </si>
  <si>
    <t>CHIP #708</t>
  </si>
  <si>
    <t>CHIP #709</t>
  </si>
  <si>
    <t>CHIP #710</t>
  </si>
  <si>
    <t>CHIP #711</t>
  </si>
  <si>
    <t>CHIP #712</t>
  </si>
  <si>
    <t>CHIP #713</t>
  </si>
  <si>
    <t>CHIP #714</t>
  </si>
  <si>
    <t>CHIP #715</t>
  </si>
  <si>
    <t>CHIP #716</t>
  </si>
  <si>
    <t>CHIP #717</t>
  </si>
  <si>
    <t>CHIP #718</t>
  </si>
  <si>
    <t>CHIP #719</t>
  </si>
  <si>
    <t>CHIP #720</t>
  </si>
  <si>
    <t>CHIP #721</t>
  </si>
  <si>
    <t>CHIP #722</t>
  </si>
  <si>
    <t>CHIP #723</t>
  </si>
  <si>
    <t>CHIP #724</t>
  </si>
  <si>
    <t>CHIP #725</t>
  </si>
  <si>
    <t>CHIP #726</t>
  </si>
  <si>
    <t>CHIP #727</t>
  </si>
  <si>
    <t>CHIP #728</t>
  </si>
  <si>
    <t>CHIP #729</t>
  </si>
  <si>
    <t>CHIP #730</t>
  </si>
  <si>
    <t>CHIP #731</t>
  </si>
  <si>
    <t>CHIP #732</t>
  </si>
  <si>
    <t>CHIP #733</t>
  </si>
  <si>
    <t>CHIP #734</t>
  </si>
  <si>
    <t>CHIP #735</t>
  </si>
  <si>
    <t>CHIP #736</t>
  </si>
  <si>
    <t>CHIP #737</t>
  </si>
  <si>
    <t>CHIP #738</t>
  </si>
  <si>
    <t>CHIP #739</t>
  </si>
  <si>
    <t>CHIP #740</t>
  </si>
  <si>
    <t>CHIP #741</t>
  </si>
  <si>
    <t>CHIP #742</t>
  </si>
  <si>
    <t>CHIP #743</t>
  </si>
  <si>
    <t>CHIP #744</t>
  </si>
  <si>
    <t>CHIP #745</t>
  </si>
  <si>
    <t>CHIP #746</t>
  </si>
  <si>
    <t>CHIP #747</t>
  </si>
  <si>
    <t>CHIP #748</t>
  </si>
  <si>
    <t>CHIP #749</t>
  </si>
  <si>
    <t>CHIP #750</t>
  </si>
  <si>
    <t>CHIP #751</t>
  </si>
  <si>
    <t>CHIP #752</t>
  </si>
  <si>
    <t>CHIP #753</t>
  </si>
  <si>
    <t>CHIP #754</t>
  </si>
  <si>
    <t>CHIP #755</t>
  </si>
  <si>
    <t>CHIP #756</t>
  </si>
  <si>
    <t>CHIP #757</t>
  </si>
  <si>
    <t>CHIP #758</t>
  </si>
  <si>
    <t>CHIP #759</t>
  </si>
  <si>
    <t>CHIP #760</t>
  </si>
  <si>
    <t>CHIP #761</t>
  </si>
  <si>
    <t>CHIP #762</t>
  </si>
  <si>
    <t>CHIP #763</t>
  </si>
  <si>
    <t>CHIP #764</t>
  </si>
  <si>
    <t>CHIP #765</t>
  </si>
  <si>
    <t>CHIP #766</t>
  </si>
  <si>
    <t>CHIP #767</t>
  </si>
  <si>
    <t>CHIP #768</t>
  </si>
  <si>
    <t>CHIP #769</t>
  </si>
  <si>
    <t>CHIP #770</t>
  </si>
  <si>
    <t>CHIP #771</t>
  </si>
  <si>
    <t>CHIP #772</t>
  </si>
  <si>
    <t>CHIP #773</t>
  </si>
  <si>
    <t>CHIP #774</t>
  </si>
  <si>
    <t>CHIP #775</t>
  </si>
  <si>
    <t>CHIP #776</t>
  </si>
  <si>
    <t>CHIP #777</t>
  </si>
  <si>
    <t>CHIP #778</t>
  </si>
  <si>
    <t>CHIP #779</t>
  </si>
  <si>
    <t>CHIP #780</t>
  </si>
  <si>
    <t>CHIP #781</t>
  </si>
  <si>
    <t>CHIP #782</t>
  </si>
  <si>
    <t>CHIP #783</t>
  </si>
  <si>
    <t>CHIP #784</t>
  </si>
  <si>
    <t>CHIP #785</t>
  </si>
  <si>
    <t>CHIP #786</t>
  </si>
  <si>
    <t>CHIP #787</t>
  </si>
  <si>
    <t>CHIP #788</t>
  </si>
  <si>
    <t>CHIP #789</t>
  </si>
  <si>
    <t>CHIP #790</t>
  </si>
  <si>
    <t>CHIP #791</t>
  </si>
  <si>
    <t>CHIP #792</t>
  </si>
  <si>
    <t>CHIP #793</t>
  </si>
  <si>
    <t>CHIP #794</t>
  </si>
  <si>
    <t>CHIP #795</t>
  </si>
  <si>
    <t>CHIP #796</t>
  </si>
  <si>
    <t>CHIP #797</t>
  </si>
  <si>
    <t>CHIP #798</t>
  </si>
  <si>
    <t>CHIP #799</t>
  </si>
  <si>
    <t>CHIP #800</t>
  </si>
  <si>
    <t>CHIP #801</t>
  </si>
  <si>
    <t>CHIP #802</t>
  </si>
  <si>
    <t>CHIP #803</t>
  </si>
  <si>
    <t>CHIP #804</t>
  </si>
  <si>
    <t>CHIP #805</t>
  </si>
  <si>
    <t>CHIP #806</t>
  </si>
  <si>
    <t>CHIP #807</t>
  </si>
  <si>
    <t>CHIP #808</t>
  </si>
  <si>
    <t>CHIP #809</t>
  </si>
  <si>
    <t>CHIP #810</t>
  </si>
  <si>
    <t>CHIP #811</t>
  </si>
  <si>
    <t>CHIP #812</t>
  </si>
  <si>
    <t>CHIP #813</t>
  </si>
  <si>
    <t>CHIP #814</t>
  </si>
  <si>
    <t>CHIP #815</t>
  </si>
  <si>
    <t>CHIP #816</t>
  </si>
  <si>
    <t>CHIP #817</t>
  </si>
  <si>
    <t>CHIP #818</t>
  </si>
  <si>
    <t>CHIP #819</t>
  </si>
  <si>
    <t>CHIP #820</t>
  </si>
  <si>
    <t>CHIP #821</t>
  </si>
  <si>
    <t>CHIP #822</t>
  </si>
  <si>
    <t>CHIP #823</t>
  </si>
  <si>
    <t>CHIP #824</t>
  </si>
  <si>
    <t>CHIP #825</t>
  </si>
  <si>
    <t>CHIP #826</t>
  </si>
  <si>
    <t>CHIP #827</t>
  </si>
  <si>
    <t>CHIP #828</t>
  </si>
  <si>
    <t>CHIP #829</t>
  </si>
  <si>
    <t>CHIP #830</t>
  </si>
  <si>
    <t>CHIP #831</t>
  </si>
  <si>
    <t>CHIP #832</t>
  </si>
  <si>
    <t>CHIP #833</t>
  </si>
  <si>
    <t>CHIP #834</t>
  </si>
  <si>
    <t>CHIP #835</t>
  </si>
  <si>
    <t>CHIP #836</t>
  </si>
  <si>
    <t>CHIP #837</t>
  </si>
  <si>
    <t>CHIP #838</t>
  </si>
  <si>
    <t>CHIP #839</t>
  </si>
  <si>
    <t>CHIP #840</t>
  </si>
  <si>
    <t>CHIP #841</t>
  </si>
  <si>
    <t>CHIP #842</t>
  </si>
  <si>
    <t>CHIP #843</t>
  </si>
  <si>
    <t>CHIP #844</t>
  </si>
  <si>
    <t>CHIP #845</t>
  </si>
  <si>
    <t>CHIP #846</t>
  </si>
  <si>
    <t>CHIP #847</t>
  </si>
  <si>
    <t>CHIP #848</t>
  </si>
  <si>
    <t>CHIP #849</t>
  </si>
  <si>
    <t>CHIP #850</t>
  </si>
  <si>
    <t>CHIP #851</t>
  </si>
  <si>
    <t>CHIP #852</t>
  </si>
  <si>
    <t>CHIP #853</t>
  </si>
  <si>
    <t>CHIP #854</t>
  </si>
  <si>
    <t>CHIP #855</t>
  </si>
  <si>
    <t>CHIP #856</t>
  </si>
  <si>
    <t>CHIP #857</t>
  </si>
  <si>
    <t>CHIP #858</t>
  </si>
  <si>
    <t>CHIP #859</t>
  </si>
  <si>
    <t>CHIP #860</t>
  </si>
  <si>
    <t>CHIP #861</t>
  </si>
  <si>
    <t>CHIP #862</t>
  </si>
  <si>
    <t>CHIP #863</t>
  </si>
  <si>
    <t>CHIP #864</t>
  </si>
  <si>
    <t>CHIP #865</t>
  </si>
  <si>
    <t>CHIP #866</t>
  </si>
  <si>
    <t>CHIP #867</t>
  </si>
  <si>
    <t>CHIP #868</t>
  </si>
  <si>
    <t>CHIP #869</t>
  </si>
  <si>
    <t>CHIP #870</t>
  </si>
  <si>
    <t>CHIP #871</t>
  </si>
  <si>
    <t>CHIP #872</t>
  </si>
  <si>
    <t>CHIP #873</t>
  </si>
  <si>
    <t>CHIP #874</t>
  </si>
  <si>
    <t>CHIP #875</t>
  </si>
  <si>
    <t>CHIP #876</t>
  </si>
  <si>
    <t>CHIP #877</t>
  </si>
  <si>
    <t>CHIP #878</t>
  </si>
  <si>
    <t>CHIP #879</t>
  </si>
  <si>
    <t>CHIP #880</t>
  </si>
  <si>
    <t>CHIP #881</t>
  </si>
  <si>
    <t>CHIP #882</t>
  </si>
  <si>
    <t>CHIP #883</t>
  </si>
  <si>
    <t>CHIP #884</t>
  </si>
  <si>
    <t>CHIP #885</t>
  </si>
  <si>
    <t>CHIP #886</t>
  </si>
  <si>
    <t>CHIP #887</t>
  </si>
  <si>
    <t>CHIP #888</t>
  </si>
  <si>
    <t>CHIP #889</t>
  </si>
  <si>
    <t>CHIP #890</t>
  </si>
  <si>
    <t>CHIP #891</t>
  </si>
  <si>
    <t>CHIP #892</t>
  </si>
  <si>
    <t>CHIP #893</t>
  </si>
  <si>
    <t>CHIP #894</t>
  </si>
  <si>
    <t>CHIP #895</t>
  </si>
  <si>
    <t>CHIP #896</t>
  </si>
  <si>
    <t>CHIP #897</t>
  </si>
  <si>
    <t>CHIP #898</t>
  </si>
  <si>
    <t>CHIP #899</t>
  </si>
  <si>
    <t>CHIP #900</t>
  </si>
  <si>
    <t>CHIP #901</t>
  </si>
  <si>
    <t>CHIP #902</t>
  </si>
  <si>
    <t>CHIP #903</t>
  </si>
  <si>
    <t>CHIP #904</t>
  </si>
  <si>
    <t>CHIP #905</t>
  </si>
  <si>
    <t>CHIP #906</t>
  </si>
  <si>
    <t>CHIP #907</t>
  </si>
  <si>
    <t>CHIP #908</t>
  </si>
  <si>
    <t>CHIP #909</t>
  </si>
  <si>
    <t>CHIP #910</t>
  </si>
  <si>
    <t>CHIP #911</t>
  </si>
  <si>
    <t>CHIP #912</t>
  </si>
  <si>
    <t>CHIP #913</t>
  </si>
  <si>
    <t>CHIP #914</t>
  </si>
  <si>
    <t>CHIP #915</t>
  </si>
  <si>
    <t>CHIP #916</t>
  </si>
  <si>
    <t>CHIP #917</t>
  </si>
  <si>
    <t>CHIP #918</t>
  </si>
  <si>
    <t>CHIP #919</t>
  </si>
  <si>
    <t>CHIP #920</t>
  </si>
  <si>
    <t>CHIP #921</t>
  </si>
  <si>
    <t>CHIP #922</t>
  </si>
  <si>
    <t>CHIP #923</t>
  </si>
  <si>
    <t>CHIP #924</t>
  </si>
  <si>
    <t>CHIP #925</t>
  </si>
  <si>
    <t>CHIP #926</t>
  </si>
  <si>
    <t>CHIP #927</t>
  </si>
  <si>
    <t>CHIP #928</t>
  </si>
  <si>
    <t>CHIP #929</t>
  </si>
  <si>
    <t>CHIP #930</t>
  </si>
  <si>
    <t>CHIP #931</t>
  </si>
  <si>
    <t>CHIP #932</t>
  </si>
  <si>
    <t>CHIP #933</t>
  </si>
  <si>
    <t>CHIP #934</t>
  </si>
  <si>
    <t>CHIP #935</t>
  </si>
  <si>
    <t>CHIP #936</t>
  </si>
  <si>
    <t>CHIP #937</t>
  </si>
  <si>
    <t>CHIP #938</t>
  </si>
  <si>
    <t>CHIP #939</t>
  </si>
  <si>
    <t>CHIP #940</t>
  </si>
  <si>
    <t>CHIP #941</t>
  </si>
  <si>
    <t>CHIP #942</t>
  </si>
  <si>
    <t>CHIP #943</t>
  </si>
  <si>
    <t>CHIP #944</t>
  </si>
  <si>
    <t>CHIP #945</t>
  </si>
  <si>
    <t>CHIP #946</t>
  </si>
  <si>
    <t>CHIP #947</t>
  </si>
  <si>
    <t>CHIP #948</t>
  </si>
  <si>
    <t>CHIP #949</t>
  </si>
  <si>
    <t>CHIP #950</t>
  </si>
  <si>
    <t>CHIP #951</t>
  </si>
  <si>
    <t>CHIP #952</t>
  </si>
  <si>
    <t>CHIP #953</t>
  </si>
  <si>
    <t>CHIP #954</t>
  </si>
  <si>
    <t>CHIP #955</t>
  </si>
  <si>
    <t>CHIP #956</t>
  </si>
  <si>
    <t>CHIP #957</t>
  </si>
  <si>
    <t>CHIP #958</t>
  </si>
  <si>
    <t>CHIP #959</t>
  </si>
  <si>
    <t>CHIP #960</t>
  </si>
  <si>
    <t>CHIP #961</t>
  </si>
  <si>
    <t>CHIP #962</t>
  </si>
  <si>
    <t>CHIP #963</t>
  </si>
  <si>
    <t>CHIP #964</t>
  </si>
  <si>
    <t>CHIP #965</t>
  </si>
  <si>
    <t>CHIP #966</t>
  </si>
  <si>
    <t>CHIP #967</t>
  </si>
  <si>
    <t>CHIP #968</t>
  </si>
  <si>
    <t>CHIP #969</t>
  </si>
  <si>
    <t>CHIP #970</t>
  </si>
  <si>
    <t>CHIP #971</t>
  </si>
  <si>
    <t>CHIP #972</t>
  </si>
  <si>
    <t>CHIP #973</t>
  </si>
  <si>
    <t>CHIP #974</t>
  </si>
  <si>
    <t>CHIP #975</t>
  </si>
  <si>
    <t>CHIP #976</t>
  </si>
  <si>
    <t>CHIP #977</t>
  </si>
  <si>
    <t>CHIP #978</t>
  </si>
  <si>
    <t>CHIP #979</t>
  </si>
  <si>
    <t>CHIP #980</t>
  </si>
  <si>
    <t>CHIP #981</t>
  </si>
  <si>
    <t>CHIP #982</t>
  </si>
  <si>
    <t>CHIP #983</t>
  </si>
  <si>
    <t>CHIP #984</t>
  </si>
  <si>
    <t>CHIP #985</t>
  </si>
  <si>
    <t>CHIP #986</t>
  </si>
  <si>
    <t>CHIP #987</t>
  </si>
  <si>
    <t>CHIP #988</t>
  </si>
  <si>
    <t>CHIP #989</t>
  </si>
  <si>
    <t>CHIP #990</t>
  </si>
  <si>
    <t>CHIP #991</t>
  </si>
  <si>
    <t>CHIP #992</t>
  </si>
  <si>
    <t>CHIP #993</t>
  </si>
  <si>
    <t>CHIP #994</t>
  </si>
  <si>
    <t>CHIP #995</t>
  </si>
  <si>
    <t>CHIP #996</t>
  </si>
  <si>
    <t>CHIP #997</t>
  </si>
  <si>
    <t>CHIP #998</t>
  </si>
  <si>
    <t>CHIP #999</t>
  </si>
  <si>
    <t>CHIP #1000</t>
  </si>
  <si>
    <t>CHIP #1001</t>
  </si>
  <si>
    <t>CHIP #1002</t>
  </si>
  <si>
    <t>CHIP #1003</t>
  </si>
  <si>
    <t>CHIP #1004</t>
  </si>
  <si>
    <t>CHIP #1005</t>
  </si>
  <si>
    <t>CHIP #1006</t>
  </si>
  <si>
    <t>CHIP #1007</t>
  </si>
  <si>
    <t>CHIP #1008</t>
  </si>
  <si>
    <t>CHIP #1009</t>
  </si>
  <si>
    <t>CHIP #1010</t>
  </si>
  <si>
    <t>CHIP #1011</t>
  </si>
  <si>
    <t>CHIP #1012</t>
  </si>
  <si>
    <t>CHIP #1013</t>
  </si>
  <si>
    <t>CHIP #1014</t>
  </si>
  <si>
    <t>CHIP #1015</t>
  </si>
  <si>
    <t>CHIP #1016</t>
  </si>
  <si>
    <t>CHIP #1017</t>
  </si>
  <si>
    <t>CHIP #1018</t>
  </si>
  <si>
    <t>CHIP #1019</t>
  </si>
  <si>
    <t>CHIP #1020</t>
  </si>
  <si>
    <t>CHIP #1021</t>
  </si>
  <si>
    <t>CHIP #1022</t>
  </si>
  <si>
    <t>CHIP #1023</t>
  </si>
  <si>
    <t>CHIP #1024</t>
  </si>
  <si>
    <t>CHIP #1025</t>
  </si>
  <si>
    <t>CHIP #1026</t>
  </si>
  <si>
    <t>CHIP #1027</t>
  </si>
  <si>
    <t>CHIP #1028</t>
  </si>
  <si>
    <t>CHIP #1029</t>
  </si>
  <si>
    <t>CHIP #1030</t>
  </si>
  <si>
    <t>CHIP #1031</t>
  </si>
  <si>
    <t>CHIP #1032</t>
  </si>
  <si>
    <t>CHIP #1033</t>
  </si>
  <si>
    <t>CHIP #1034</t>
  </si>
  <si>
    <t>CHIP #1035</t>
  </si>
  <si>
    <t>CHIP #1036</t>
  </si>
  <si>
    <t>CHIP #1037</t>
  </si>
  <si>
    <t>CHIP #1038</t>
  </si>
  <si>
    <t>CHIP #1039</t>
  </si>
  <si>
    <t>CHIP #1040</t>
  </si>
  <si>
    <t>CHIP #1041</t>
  </si>
  <si>
    <t>CHIP #1042</t>
  </si>
  <si>
    <t>CHIP #1043</t>
  </si>
  <si>
    <t>CHIP #1044</t>
  </si>
  <si>
    <t>CHIP #1045</t>
  </si>
  <si>
    <t>CHIP #1046</t>
  </si>
  <si>
    <t>CHIP #1047</t>
  </si>
  <si>
    <t>CHIP #1048</t>
  </si>
  <si>
    <t>CHIP #1049</t>
  </si>
  <si>
    <t>CHIP #1050</t>
  </si>
  <si>
    <t>CHIP #1051</t>
  </si>
  <si>
    <t>CHIP #1052</t>
  </si>
  <si>
    <t>CHIP #1053</t>
  </si>
  <si>
    <t>CHIP #1054</t>
  </si>
  <si>
    <t>CHIP #1055</t>
  </si>
  <si>
    <t>CHIP #1056</t>
  </si>
  <si>
    <t>CHIP #1057</t>
  </si>
  <si>
    <t>CHIP #1058</t>
  </si>
  <si>
    <t>CHIP #1059</t>
  </si>
  <si>
    <t>CHIP #1060</t>
  </si>
  <si>
    <t>CHIP #1061</t>
  </si>
  <si>
    <t>CHIP #1062</t>
  </si>
  <si>
    <t>CHIP #1063</t>
  </si>
  <si>
    <t>CHIP #1064</t>
  </si>
  <si>
    <t>CHIP #1065</t>
  </si>
  <si>
    <t>CHIP #1066</t>
  </si>
  <si>
    <t>CHIP #1067</t>
  </si>
  <si>
    <t>CHIP #1068</t>
  </si>
  <si>
    <t>CHIP #1069</t>
  </si>
  <si>
    <t>CHIP #1070</t>
  </si>
  <si>
    <t>CHIP #1071</t>
  </si>
  <si>
    <t>CHIP #1072</t>
  </si>
  <si>
    <t>CHIP #1073</t>
  </si>
  <si>
    <t>CHIP #1074</t>
  </si>
  <si>
    <t>CHIP #1075</t>
  </si>
  <si>
    <t>CHIP #1076</t>
  </si>
  <si>
    <t>CHIP #1077</t>
  </si>
  <si>
    <t>CHIP #1078</t>
  </si>
  <si>
    <t>CHIP #1079</t>
  </si>
  <si>
    <t>CHIP #1080</t>
  </si>
  <si>
    <t>CHIP #1081</t>
  </si>
  <si>
    <t>CHIP #1082</t>
  </si>
  <si>
    <t>CHIP #1083</t>
  </si>
  <si>
    <t>CHIP #1084</t>
  </si>
  <si>
    <t>CHIP #1085</t>
  </si>
  <si>
    <t>CHIP #1086</t>
  </si>
  <si>
    <t>CHIP #1087</t>
  </si>
  <si>
    <t>CHIP #1088</t>
  </si>
  <si>
    <t>CHIP #1089</t>
  </si>
  <si>
    <t>CHIP #1090</t>
  </si>
  <si>
    <t>CHIP #1091</t>
  </si>
  <si>
    <t>CHIP #1092</t>
  </si>
  <si>
    <t>CHIP #1093</t>
  </si>
  <si>
    <t>CHIP #1094</t>
  </si>
  <si>
    <t>CHIP #1095</t>
  </si>
  <si>
    <t>CHIP #1096</t>
  </si>
  <si>
    <t>CHIP #1097</t>
  </si>
  <si>
    <t>CHIP #1098</t>
  </si>
  <si>
    <t>CHIP #1099</t>
  </si>
  <si>
    <t>CHIP #1100</t>
  </si>
  <si>
    <t>CHIP #1101</t>
  </si>
  <si>
    <t>CHIP #1102</t>
  </si>
  <si>
    <t>CHIP #1103</t>
  </si>
  <si>
    <t>CHIP #1104</t>
  </si>
  <si>
    <t>CHIP #1105</t>
  </si>
  <si>
    <t>CHIP #1106</t>
  </si>
  <si>
    <t>CHIP #1107</t>
  </si>
  <si>
    <t>CHIP #1108</t>
  </si>
  <si>
    <t>CHIP #1109</t>
  </si>
  <si>
    <t>CHIP #1110</t>
  </si>
  <si>
    <t>CHIP #1111</t>
  </si>
  <si>
    <t>CHIP #1112</t>
  </si>
  <si>
    <t>CHIP #1113</t>
  </si>
  <si>
    <t>CHIP #1114</t>
  </si>
  <si>
    <t>CHIP #1115</t>
  </si>
  <si>
    <t>CHIP #1116</t>
  </si>
  <si>
    <t>CHIP #1117</t>
  </si>
  <si>
    <t>CHIP #1118</t>
  </si>
  <si>
    <t>CHIP #1119</t>
  </si>
  <si>
    <t>CHIP #1120</t>
  </si>
  <si>
    <t>CHIP #1121</t>
  </si>
  <si>
    <t>CHIP #1122</t>
  </si>
  <si>
    <t>CHIP #1123</t>
  </si>
  <si>
    <t>CHIP #1124</t>
  </si>
  <si>
    <t>CHIP #1125</t>
  </si>
  <si>
    <t>CHIP #1126</t>
  </si>
  <si>
    <t>CHIP #1127</t>
  </si>
  <si>
    <t>CHIP #1128</t>
  </si>
  <si>
    <t>CHIP #1129</t>
  </si>
  <si>
    <t>CHIP #1130</t>
  </si>
  <si>
    <t>CHIP #1131</t>
  </si>
  <si>
    <t>CHIP #1132</t>
  </si>
  <si>
    <t>CHIP #1133</t>
  </si>
  <si>
    <t>CHIP #1134</t>
  </si>
  <si>
    <t>CHIP #1135</t>
  </si>
  <si>
    <t>CHIP #1136</t>
  </si>
  <si>
    <t>CHIP #1137</t>
  </si>
  <si>
    <t>CHIP #1138</t>
  </si>
  <si>
    <t>CHIP #1139</t>
  </si>
  <si>
    <t>CHIP #1140</t>
  </si>
  <si>
    <t>CHIP #1141</t>
  </si>
  <si>
    <t>CHIP #1142</t>
  </si>
  <si>
    <t>CHIP #1143</t>
  </si>
  <si>
    <t>CHIP #1144</t>
  </si>
  <si>
    <t>CHIP #1145</t>
  </si>
  <si>
    <t>CHIP #1146</t>
  </si>
  <si>
    <t>CHIP #1147</t>
  </si>
  <si>
    <t>CHIP #1148</t>
  </si>
  <si>
    <t>CHIP #1149</t>
  </si>
  <si>
    <t>CHIP #1150</t>
  </si>
  <si>
    <t>CHIP #1151</t>
  </si>
  <si>
    <t>CHIP #1152</t>
  </si>
  <si>
    <t>CHIP #1153</t>
  </si>
  <si>
    <t>CHIP #1154</t>
  </si>
  <si>
    <t>CHIP #1155</t>
  </si>
  <si>
    <t>CHIP #1156</t>
  </si>
  <si>
    <t>CHIP #1157</t>
  </si>
  <si>
    <t>CHIP #1158</t>
  </si>
  <si>
    <t>CHIP #1159</t>
  </si>
  <si>
    <t>CHIP #1160</t>
  </si>
  <si>
    <t>CHIP #1161</t>
  </si>
  <si>
    <t>CHIP #1162</t>
  </si>
  <si>
    <t>CHIP #1163</t>
  </si>
  <si>
    <t>CHIP #1164</t>
  </si>
  <si>
    <t>CHIP #1165</t>
  </si>
  <si>
    <t>CHIP #1166</t>
  </si>
  <si>
    <t>CHIP #1167</t>
  </si>
  <si>
    <t>CHIP #1168</t>
  </si>
  <si>
    <t>CHIP #1169</t>
  </si>
  <si>
    <t>CHIP #1170</t>
  </si>
  <si>
    <t>CHIP #1171</t>
  </si>
  <si>
    <t>CHIP #1172</t>
  </si>
  <si>
    <t>CHIP #1173</t>
  </si>
  <si>
    <t>CHIP #1174</t>
  </si>
  <si>
    <t>CHIP #1175</t>
  </si>
  <si>
    <t>CHIP #1176</t>
  </si>
  <si>
    <t>CHIP #1177</t>
  </si>
  <si>
    <t>CHIP #1178</t>
  </si>
  <si>
    <t>CHIP #1179</t>
  </si>
  <si>
    <t>CHIP #1180</t>
  </si>
  <si>
    <t>CHIP #1181</t>
  </si>
  <si>
    <t>CHIP #1182</t>
  </si>
  <si>
    <t>CHIP #1183</t>
  </si>
  <si>
    <t>CHIP #1184</t>
  </si>
  <si>
    <t>CHIP #1185</t>
  </si>
  <si>
    <t>CHIP #1186</t>
  </si>
  <si>
    <t>CHIP #1187</t>
  </si>
  <si>
    <t>CHIP #1188</t>
  </si>
  <si>
    <t>CHIP #1189</t>
  </si>
  <si>
    <t>CHIP #1190</t>
  </si>
  <si>
    <t>CHIP #1191</t>
  </si>
  <si>
    <t>CHIP #1192</t>
  </si>
  <si>
    <t>CHIP #1193</t>
  </si>
  <si>
    <t>CHIP #1194</t>
  </si>
  <si>
    <t>CHIP #1195</t>
  </si>
  <si>
    <t>CHIP #1196</t>
  </si>
  <si>
    <t>CHIP #1197</t>
  </si>
  <si>
    <t>CHIP #1198</t>
  </si>
  <si>
    <t>CHIP #1199</t>
  </si>
  <si>
    <t>CHIP #1200</t>
  </si>
  <si>
    <t>CHIP #1201</t>
  </si>
  <si>
    <t>CHIP #1202</t>
  </si>
  <si>
    <t>CHIP #1203</t>
  </si>
  <si>
    <t>CHIP #1204</t>
  </si>
  <si>
    <t>CHIP #1205</t>
  </si>
  <si>
    <t>CHIP #1206</t>
  </si>
  <si>
    <t>CHIP #1207</t>
  </si>
  <si>
    <t>CHIP #1208</t>
  </si>
  <si>
    <t>CHIP #1209</t>
  </si>
  <si>
    <t>CHIP #1210</t>
  </si>
  <si>
    <t>CHIP #1211</t>
  </si>
  <si>
    <t>CHIP #1212</t>
  </si>
  <si>
    <t>CHIP #1213</t>
  </si>
  <si>
    <t>CHIP #1214</t>
  </si>
  <si>
    <t>CHIP #1215</t>
  </si>
  <si>
    <t>CHIP #1216</t>
  </si>
  <si>
    <t>CHIP #1217</t>
  </si>
  <si>
    <t>CHIP #1218</t>
  </si>
  <si>
    <t>CHIP #1219</t>
  </si>
  <si>
    <t>CHIP #1220</t>
  </si>
  <si>
    <t>CHIP #1221</t>
  </si>
  <si>
    <t>CHIP #1222</t>
  </si>
  <si>
    <t>CHIP #1223</t>
  </si>
  <si>
    <t>CHIP #1224</t>
  </si>
  <si>
    <t>CHIP #1225</t>
  </si>
  <si>
    <t>CHIP #1226</t>
  </si>
  <si>
    <t>CHIP #1227</t>
  </si>
  <si>
    <t>CHIP #1228</t>
  </si>
  <si>
    <t>CHIP #1229</t>
  </si>
  <si>
    <t>CHIP #1230</t>
  </si>
  <si>
    <t>CHIP #1231</t>
  </si>
  <si>
    <t>CHIP #1232</t>
  </si>
  <si>
    <t>CHIP #1233</t>
  </si>
  <si>
    <t>CHIP #1234</t>
  </si>
  <si>
    <t>CHIP #1235</t>
  </si>
  <si>
    <t>CHIP #1236</t>
  </si>
  <si>
    <t>CHIP #1237</t>
  </si>
  <si>
    <t>CHIP #1238</t>
  </si>
  <si>
    <t>CHIP #1239</t>
  </si>
  <si>
    <t>CHIP #1240</t>
  </si>
  <si>
    <t>CHIP #1241</t>
  </si>
  <si>
    <t>CHIP #1242</t>
  </si>
  <si>
    <t>CHIP #1243</t>
  </si>
  <si>
    <t>CHIP #1244</t>
  </si>
  <si>
    <t>CHIP #1245</t>
  </si>
  <si>
    <t>CHIP #1246</t>
  </si>
  <si>
    <t>CHIP #1247</t>
  </si>
  <si>
    <t>CHIP #1248</t>
  </si>
  <si>
    <t>CHIP #1249</t>
  </si>
  <si>
    <t>CHIP #1250</t>
  </si>
  <si>
    <t>CHIP #1251</t>
  </si>
  <si>
    <t>CHIP #1252</t>
  </si>
  <si>
    <t>CHIP #1253</t>
  </si>
  <si>
    <t>CHIP #1254</t>
  </si>
  <si>
    <t>CHIP #1255</t>
  </si>
  <si>
    <t>CHIP #1256</t>
  </si>
  <si>
    <t>CHIP #1257</t>
  </si>
  <si>
    <t>CHIP #1258</t>
  </si>
  <si>
    <t>CHIP #1259</t>
  </si>
  <si>
    <t>CHIP #1260</t>
  </si>
  <si>
    <t>CHIP #1261</t>
  </si>
  <si>
    <t>CHIP #1262</t>
  </si>
  <si>
    <t>CHIP #1263</t>
  </si>
  <si>
    <t>CHIP #1264</t>
  </si>
  <si>
    <t>CHIP #1265</t>
  </si>
  <si>
    <t>CHIP #1266</t>
  </si>
  <si>
    <t>CHIP #1267</t>
  </si>
  <si>
    <t>CHIP #1268</t>
  </si>
  <si>
    <t>CHIP #1269</t>
  </si>
  <si>
    <t>CHIP #1270</t>
  </si>
  <si>
    <t>CHIP #1271</t>
  </si>
  <si>
    <t>CHIP #1272</t>
  </si>
  <si>
    <t>CHIP #1273</t>
  </si>
  <si>
    <t>CHIP #1274</t>
  </si>
  <si>
    <t>CHIP #1275</t>
  </si>
  <si>
    <t>CHIP #1276</t>
  </si>
  <si>
    <t>CHIP #1277</t>
  </si>
  <si>
    <t>CHIP #1278</t>
  </si>
  <si>
    <t>CHIP #1279</t>
  </si>
  <si>
    <t>CHIP #1280</t>
  </si>
  <si>
    <t>CHIP #1</t>
  </si>
  <si>
    <t>CHIP #2</t>
  </si>
  <si>
    <t>CHIP #3</t>
  </si>
  <si>
    <t>CHIP #4</t>
  </si>
  <si>
    <t>CHIP #5</t>
  </si>
  <si>
    <t>CHIP #6</t>
  </si>
  <si>
    <t>CHIP #7</t>
  </si>
  <si>
    <t>CHIP #8</t>
  </si>
  <si>
    <t>CHIP #9</t>
  </si>
  <si>
    <t>CHIP #10</t>
  </si>
  <si>
    <t>CHIP #11</t>
  </si>
  <si>
    <t>CHIP #12</t>
  </si>
  <si>
    <t>CHIP #13</t>
  </si>
  <si>
    <t>CHIP #14</t>
  </si>
  <si>
    <t>CHIP #15</t>
  </si>
  <si>
    <t>CHIP #16</t>
  </si>
  <si>
    <t>CHIP #17</t>
  </si>
  <si>
    <t>CHIP #18</t>
  </si>
  <si>
    <t>CHIP #19</t>
  </si>
  <si>
    <t>CHIP #20</t>
  </si>
  <si>
    <t>CHIP #21</t>
  </si>
  <si>
    <t>CHIP #22</t>
  </si>
  <si>
    <t>CHIP #23</t>
  </si>
  <si>
    <t>CHIP #24</t>
  </si>
  <si>
    <t>CHIP #25</t>
  </si>
  <si>
    <t>CHIP #26</t>
  </si>
  <si>
    <t>CHIP #27</t>
  </si>
  <si>
    <t>CHIP #28</t>
  </si>
  <si>
    <t>CHIP #29</t>
  </si>
  <si>
    <t>CHIP #30</t>
  </si>
  <si>
    <t>BANK5 (SDO,CLK,CSN)</t>
  </si>
  <si>
    <t>BANK6 (SDO,CLK,CSN)</t>
  </si>
  <si>
    <t>BANK7 (SDO,CLK,CSN)</t>
  </si>
  <si>
    <t>BANK8 (SDO,CLK,CSN)</t>
  </si>
  <si>
    <t>BANK9 (SDO,CLK,CSN)</t>
  </si>
  <si>
    <t>BANK10 (SDO,CLK,CSN)</t>
  </si>
  <si>
    <t>BANK11 (SDO,CLK,CSN)</t>
  </si>
  <si>
    <t>BANK12 (SDO,CLK,CSN)</t>
  </si>
  <si>
    <t>BANK13 (SDO,CLK,CSN)</t>
  </si>
  <si>
    <t>BANK14 (SDO,CLK,CSN)</t>
  </si>
  <si>
    <t>BANK15 (SDO,CLK,CSN)</t>
  </si>
  <si>
    <t>BANK16 (SDO,CLK,CSN)</t>
  </si>
  <si>
    <t>BANK17 (SDO,CLK,CSN)</t>
  </si>
  <si>
    <t>BANK18 (SDO,CLK,CSN)</t>
  </si>
  <si>
    <t>BANK19 (SDO,CLK,CSN)</t>
  </si>
  <si>
    <t>BANK20 (SDO,CLK,CSN)</t>
  </si>
  <si>
    <t>BANK21 (SDO,CLK,CSN)</t>
  </si>
  <si>
    <t>BANK22 (SDO,CLK,CSN)</t>
  </si>
  <si>
    <t>BANK23 (SDO,CLK,CSN)</t>
  </si>
  <si>
    <t>BANK24 (SDO,CLK,CSN)</t>
  </si>
  <si>
    <t>BANK25 (SDO,CLK,CSN)</t>
  </si>
  <si>
    <t>BANK26 (SDO,CLK,CSN)</t>
  </si>
  <si>
    <t>BANK27 (SDO,CLK,CSN)</t>
  </si>
  <si>
    <t>BANK28 (SDO,CLK,CSN)</t>
  </si>
  <si>
    <t>BANK29 (SDO,CLK,CSN)</t>
  </si>
  <si>
    <t>BANK30 (SDO,CLK,CSN)</t>
  </si>
  <si>
    <t>BANK31 (SDO,CLK,CSN)</t>
  </si>
  <si>
    <t>BANK32 (SDO,CLK,CSN)</t>
  </si>
  <si>
    <t>BANK33 (SDO,CLK,CSN)</t>
  </si>
  <si>
    <t>BANK34 (SDO,CLK,CSN)</t>
  </si>
  <si>
    <t>BANK35 (SDO,CLK,CSN)</t>
  </si>
  <si>
    <t>BANK36 (SDO,CLK,CSN)</t>
  </si>
  <si>
    <t>BANK37 (SDO,CLK,CSN)</t>
  </si>
  <si>
    <t>BANK38 (SDO,CLK,CSN)</t>
  </si>
  <si>
    <t>BANK39 (SDO,CLK,CSN)</t>
  </si>
  <si>
    <t>BANK40 (SDO,CLK,CSN)</t>
  </si>
  <si>
    <t>BANK41 (SDO,CLK,CSN)</t>
  </si>
  <si>
    <t>BANK42 (SDO,CLK,CSN)</t>
  </si>
  <si>
    <t>BANK43 (SDO,CLK,CSN)</t>
  </si>
  <si>
    <t>F
P
G
A</t>
    <phoneticPr fontId="1" type="noConversion"/>
  </si>
  <si>
    <t>CSN0</t>
    <phoneticPr fontId="1" type="noConversion"/>
  </si>
  <si>
    <t>CSN2</t>
    <phoneticPr fontId="1" type="noConversion"/>
  </si>
  <si>
    <t>CSN1</t>
    <phoneticPr fontId="1" type="noConversion"/>
  </si>
  <si>
    <t>CSN3</t>
    <phoneticPr fontId="1" type="noConversion"/>
  </si>
  <si>
    <t>CSN4</t>
    <phoneticPr fontId="1" type="noConversion"/>
  </si>
  <si>
    <t>CSN5</t>
    <phoneticPr fontId="1" type="noConversion"/>
  </si>
  <si>
    <t>CSN6</t>
    <phoneticPr fontId="1" type="noConversion"/>
  </si>
  <si>
    <t>CSN7</t>
    <phoneticPr fontId="1" type="noConversion"/>
  </si>
  <si>
    <t>SP2003 #1</t>
    <phoneticPr fontId="1" type="noConversion"/>
  </si>
  <si>
    <t>SP2003 #2</t>
  </si>
  <si>
    <t>SP2003 #3</t>
  </si>
  <si>
    <t>SP2003 #4</t>
  </si>
  <si>
    <t>SP2003 #5</t>
  </si>
  <si>
    <t>SP2003 #6</t>
  </si>
  <si>
    <t>SP2003 #7</t>
  </si>
  <si>
    <t>SP2003 #8</t>
  </si>
  <si>
    <t>SP2003 #9</t>
  </si>
  <si>
    <t>SP2003 #10</t>
  </si>
  <si>
    <t>First(Odd)</t>
    <phoneticPr fontId="1" type="noConversion"/>
  </si>
  <si>
    <t>Second(Even)</t>
    <phoneticPr fontId="1" type="noConversion"/>
  </si>
  <si>
    <t>BANK1</t>
    <phoneticPr fontId="1" type="noConversion"/>
  </si>
  <si>
    <t>1_1</t>
    <phoneticPr fontId="1" type="noConversion"/>
  </si>
  <si>
    <t>60_1</t>
    <phoneticPr fontId="1" type="noConversion"/>
  </si>
  <si>
    <t>1_2</t>
    <phoneticPr fontId="1" type="noConversion"/>
  </si>
  <si>
    <t>60_2</t>
    <phoneticPr fontId="1" type="noConversion"/>
  </si>
  <si>
    <t>DUT</t>
  </si>
  <si>
    <t>DUT</t>
    <phoneticPr fontId="1" type="noConversion"/>
  </si>
  <si>
    <t>BANK2 (SDO,CLK,CSN[3:5])</t>
    <phoneticPr fontId="1" type="noConversion"/>
  </si>
  <si>
    <t>BANK3 (SDO,CLK,CSN[6:8])</t>
    <phoneticPr fontId="1" type="noConversion"/>
  </si>
  <si>
    <t>BANK4 (SDO,CLK,CSN[9:11])</t>
    <phoneticPr fontId="1" type="noConversion"/>
  </si>
  <si>
    <r>
      <rPr>
        <b/>
        <sz val="10"/>
        <rFont val="맑은 고딕"/>
        <family val="3"/>
        <charset val="129"/>
      </rPr>
      <t>BANK1</t>
    </r>
    <r>
      <rPr>
        <sz val="10"/>
        <color theme="1"/>
        <rFont val="맑은 고딕"/>
        <family val="2"/>
        <charset val="129"/>
      </rPr>
      <t xml:space="preserve"> (SDO,CLK,CSN[0:2])</t>
    </r>
    <phoneticPr fontId="1" type="noConversion"/>
  </si>
  <si>
    <t>AVin</t>
    <phoneticPr fontId="1" type="noConversion"/>
  </si>
  <si>
    <t>Power</t>
    <phoneticPr fontId="1" type="noConversion"/>
  </si>
  <si>
    <t>BANK1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</si>
</sst>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72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/>
      <diagonal/>
    </border>
    <border>
      <left style="thick">
        <color rgb="FFFF0000"/>
      </left>
      <right style="thin">
        <color indexed="64"/>
      </right>
      <top/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rgb="FF00B050"/>
      </bottom>
      <diagonal/>
    </border>
    <border>
      <left/>
      <right style="thick">
        <color rgb="FFFF0000"/>
      </right>
      <top/>
      <bottom style="thick">
        <color rgb="FF00B050"/>
      </bottom>
      <diagonal/>
    </border>
    <border>
      <left/>
      <right style="thin">
        <color indexed="64"/>
      </right>
      <top/>
      <bottom style="thick">
        <color rgb="FF00B050"/>
      </bottom>
      <diagonal/>
    </border>
    <border>
      <left style="thick">
        <color rgb="FF00B050"/>
      </left>
      <right style="thick">
        <color rgb="FFFF0000"/>
      </right>
      <top style="thick">
        <color rgb="FF00B050"/>
      </top>
      <bottom/>
      <diagonal/>
    </border>
    <border>
      <left style="thick">
        <color rgb="FF00B050"/>
      </left>
      <right style="thick">
        <color rgb="FFFF0000"/>
      </right>
      <top/>
      <bottom/>
      <diagonal/>
    </border>
    <border>
      <left style="thick">
        <color rgb="FF00B050"/>
      </left>
      <right style="thick">
        <color rgb="FFFF0000"/>
      </right>
      <top/>
      <bottom style="thick">
        <color rgb="FF00B050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00B050"/>
      </bottom>
      <diagonal/>
    </border>
    <border>
      <left/>
      <right style="thick">
        <color rgb="FFFF0000"/>
      </right>
      <top style="thick">
        <color rgb="FFFF0000"/>
      </top>
      <bottom style="thick">
        <color rgb="FF00B050"/>
      </bottom>
      <diagonal/>
    </border>
    <border>
      <left style="medium">
        <color indexed="64"/>
      </left>
      <right/>
      <top style="thick">
        <color rgb="FF00B050"/>
      </top>
      <bottom/>
      <diagonal/>
    </border>
    <border>
      <left style="thick">
        <color rgb="FFFF0000"/>
      </left>
      <right style="thin">
        <color indexed="64"/>
      </right>
      <top style="thick">
        <color rgb="FF00B05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00B05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1" xfId="0" applyNumberForma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" fontId="0" fillId="0" borderId="0" xfId="0" applyNumberForma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9"/>
  <sheetViews>
    <sheetView tabSelected="1" zoomScale="70" zoomScaleNormal="70" workbookViewId="0">
      <selection activeCell="AG21" sqref="AG21"/>
    </sheetView>
  </sheetViews>
  <sheetFormatPr defaultRowHeight="13.5" x14ac:dyDescent="0.25"/>
  <cols>
    <col min="1" max="2" width="9.140625" style="35"/>
    <col min="3" max="3" width="22.140625" style="35" bestFit="1" customWidth="1"/>
    <col min="4" max="5" width="9.140625" style="35"/>
    <col min="6" max="29" width="7.5703125" style="35" customWidth="1"/>
    <col min="30" max="16384" width="9.140625" style="35"/>
  </cols>
  <sheetData>
    <row r="1" spans="1:30" x14ac:dyDescent="0.25">
      <c r="C1" s="35" t="s">
        <v>3801</v>
      </c>
      <c r="D1" s="35">
        <v>2.8</v>
      </c>
    </row>
    <row r="2" spans="1:30" ht="14.25" thickBot="1" x14ac:dyDescent="0.3">
      <c r="C2" s="35" t="s">
        <v>3802</v>
      </c>
      <c r="D2" s="35">
        <v>2</v>
      </c>
    </row>
    <row r="3" spans="1:30" x14ac:dyDescent="0.25">
      <c r="A3" s="47" t="s">
        <v>3769</v>
      </c>
      <c r="B3" s="48"/>
      <c r="G3" s="63"/>
      <c r="H3" s="63"/>
      <c r="J3" s="63"/>
      <c r="K3" s="63"/>
      <c r="L3" s="42"/>
      <c r="M3" s="63"/>
      <c r="N3" s="63"/>
      <c r="O3" s="42"/>
      <c r="P3" s="63"/>
      <c r="Q3" s="63"/>
      <c r="R3" s="42"/>
      <c r="S3" s="63"/>
      <c r="T3" s="63"/>
      <c r="U3" s="42"/>
      <c r="V3" s="63"/>
      <c r="W3" s="63"/>
      <c r="X3" s="42"/>
      <c r="Y3" s="63"/>
      <c r="Z3" s="63"/>
      <c r="AA3" s="42"/>
      <c r="AB3" s="63"/>
      <c r="AC3" s="63"/>
    </row>
    <row r="4" spans="1:30" ht="14.25" thickBot="1" x14ac:dyDescent="0.3">
      <c r="A4" s="49"/>
      <c r="B4" s="50"/>
      <c r="C4" s="30" t="s">
        <v>3803</v>
      </c>
      <c r="D4" s="4"/>
      <c r="E4" s="4"/>
      <c r="F4" s="38"/>
      <c r="G4" s="45" t="str">
        <f>"CHIP #" &amp; (((SUBSTITUTE(C4, "BANK", "") - 1) * 64) + 1)</f>
        <v>CHIP #1</v>
      </c>
      <c r="H4" s="45"/>
      <c r="I4" s="4"/>
      <c r="J4" s="45" t="str">
        <f>"CHIP #" &amp; SUBSTITUTE(G4, "CHIP #", "") + 1</f>
        <v>CHIP #2</v>
      </c>
      <c r="K4" s="46"/>
      <c r="L4" s="4"/>
      <c r="M4" s="45" t="str">
        <f>"CHIP #" &amp; SUBSTITUTE(J4, "CHIP #", "") + 1</f>
        <v>CHIP #3</v>
      </c>
      <c r="N4" s="46"/>
      <c r="O4" s="4"/>
      <c r="P4" s="45" t="str">
        <f>"CHIP #" &amp; SUBSTITUTE(M4, "CHIP #", "") + 1</f>
        <v>CHIP #4</v>
      </c>
      <c r="Q4" s="46"/>
      <c r="R4" s="4"/>
      <c r="S4" s="45" t="str">
        <f>"CHIP #" &amp; SUBSTITUTE(P4, "CHIP #", "") + 1</f>
        <v>CHIP #5</v>
      </c>
      <c r="T4" s="46"/>
      <c r="U4" s="4"/>
      <c r="V4" s="45" t="str">
        <f>"CHIP #" &amp; SUBSTITUTE(S4, "CHIP #", "") + 1</f>
        <v>CHIP #6</v>
      </c>
      <c r="W4" s="46"/>
      <c r="X4" s="4"/>
      <c r="Y4" s="45" t="str">
        <f>"CHIP #" &amp; SUBSTITUTE(V4, "CHIP #", "") + 1</f>
        <v>CHIP #7</v>
      </c>
      <c r="Z4" s="46"/>
      <c r="AA4" s="4"/>
      <c r="AB4" s="45" t="str">
        <f>"CHIP #" &amp; SUBSTITUTE(Y4, "CHIP #", "") + 1</f>
        <v>CHIP #8</v>
      </c>
      <c r="AC4" s="46"/>
    </row>
    <row r="5" spans="1:30" ht="15" thickTop="1" thickBot="1" x14ac:dyDescent="0.3">
      <c r="A5" s="49"/>
      <c r="B5" s="50"/>
      <c r="C5" s="31"/>
      <c r="D5" s="32"/>
      <c r="E5" s="21" t="str">
        <f>"CSN" &amp; (((SUBSTITUTE(C4, "BANK", "") - 1) * 8) + 0)</f>
        <v>CSN0</v>
      </c>
      <c r="F5" s="10" t="s">
        <v>3796</v>
      </c>
      <c r="G5" s="10">
        <f>(((SUBSTITUTE(C4, "BANK", "")-1)*4) + 1)+0.1</f>
        <v>1.1000000000000001</v>
      </c>
      <c r="H5" s="10">
        <f>(((SUBSTITUTE(C4, "BANK", "")-1)*4) + 1 + 128)+0.1</f>
        <v>129.1</v>
      </c>
      <c r="I5" s="12"/>
      <c r="J5" s="10">
        <f>G5+0.1</f>
        <v>1.2000000000000002</v>
      </c>
      <c r="K5" s="10">
        <f>H5+0.1</f>
        <v>129.19999999999999</v>
      </c>
      <c r="L5" s="12"/>
      <c r="M5" s="10">
        <f>J5+0.1</f>
        <v>1.3000000000000003</v>
      </c>
      <c r="N5" s="10">
        <f>K5+0.1</f>
        <v>129.29999999999998</v>
      </c>
      <c r="O5" s="12"/>
      <c r="P5" s="10">
        <f>M5+0.1</f>
        <v>1.4000000000000004</v>
      </c>
      <c r="Q5" s="10">
        <f>N5+0.1</f>
        <v>129.39999999999998</v>
      </c>
      <c r="R5" s="12"/>
      <c r="S5" s="10">
        <f>P5+0.1</f>
        <v>1.5000000000000004</v>
      </c>
      <c r="T5" s="10">
        <f>Q5+0.1</f>
        <v>129.49999999999997</v>
      </c>
      <c r="U5" s="12"/>
      <c r="V5" s="10">
        <f>S5+0.1</f>
        <v>1.6000000000000005</v>
      </c>
      <c r="W5" s="10">
        <f>T5+0.1</f>
        <v>129.59999999999997</v>
      </c>
      <c r="X5" s="12"/>
      <c r="Y5" s="10">
        <f>V5+0.1</f>
        <v>1.7000000000000006</v>
      </c>
      <c r="Z5" s="10">
        <f>W5+0.1</f>
        <v>129.69999999999996</v>
      </c>
      <c r="AA5" s="12"/>
      <c r="AB5" s="10">
        <f>Y5+0.1</f>
        <v>1.8000000000000007</v>
      </c>
      <c r="AC5" s="10">
        <f>Z5+0.1</f>
        <v>129.79999999999995</v>
      </c>
    </row>
    <row r="6" spans="1:30" ht="14.25" thickTop="1" x14ac:dyDescent="0.25">
      <c r="A6" s="49"/>
      <c r="B6" s="50"/>
      <c r="C6" s="33"/>
      <c r="D6" s="17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30" ht="14.25" thickBot="1" x14ac:dyDescent="0.3">
      <c r="A7" s="49"/>
      <c r="B7" s="50"/>
      <c r="D7" s="18"/>
      <c r="E7" s="39"/>
      <c r="F7" s="41"/>
      <c r="G7" s="43" t="str">
        <f>"CHIP #" &amp; SUBSTITUTE(AB4, "CHIP #", "") + 1</f>
        <v>CHIP #9</v>
      </c>
      <c r="H7" s="62"/>
      <c r="I7" s="4"/>
      <c r="J7" s="45" t="str">
        <f>"CHIP #" &amp; SUBSTITUTE(G7, "CHIP #", "") + 1</f>
        <v>CHIP #10</v>
      </c>
      <c r="K7" s="46"/>
      <c r="L7" s="4"/>
      <c r="M7" s="45" t="str">
        <f>"CHIP #" &amp; SUBSTITUTE(J7, "CHIP #", "") + 1</f>
        <v>CHIP #11</v>
      </c>
      <c r="N7" s="46"/>
      <c r="O7" s="4"/>
      <c r="P7" s="45" t="str">
        <f>"CHIP #" &amp; SUBSTITUTE(M7, "CHIP #", "") + 1</f>
        <v>CHIP #12</v>
      </c>
      <c r="Q7" s="46"/>
      <c r="R7" s="4"/>
      <c r="S7" s="45" t="str">
        <f>"CHIP #" &amp; SUBSTITUTE(P7, "CHIP #", "") + 1</f>
        <v>CHIP #13</v>
      </c>
      <c r="T7" s="46"/>
      <c r="U7" s="4"/>
      <c r="V7" s="45" t="str">
        <f>"CHIP #" &amp; SUBSTITUTE(S7, "CHIP #", "") + 1</f>
        <v>CHIP #14</v>
      </c>
      <c r="W7" s="46"/>
      <c r="X7" s="4"/>
      <c r="Y7" s="45" t="str">
        <f>"CHIP #" &amp; SUBSTITUTE(V7, "CHIP #", "") + 1</f>
        <v>CHIP #15</v>
      </c>
      <c r="Z7" s="46"/>
      <c r="AA7" s="4"/>
      <c r="AB7" s="45" t="str">
        <f>"CHIP #" &amp; SUBSTITUTE(Y7, "CHIP #", "") + 1</f>
        <v>CHIP #16</v>
      </c>
      <c r="AC7" s="46"/>
    </row>
    <row r="8" spans="1:30" ht="15" thickTop="1" thickBot="1" x14ac:dyDescent="0.3">
      <c r="A8" s="49"/>
      <c r="B8" s="50"/>
      <c r="D8" s="19"/>
      <c r="E8" s="21" t="str">
        <f>"CSN" &amp; SUBSTITUTE(E5, "CSN", "") + 1</f>
        <v>CSN1</v>
      </c>
      <c r="F8" s="10" t="s">
        <v>3796</v>
      </c>
      <c r="G8" s="10">
        <f>(((SUBSTITUTE(C4, "BANK", "")-1)*4) + 1 + 64)+0.1</f>
        <v>65.099999999999994</v>
      </c>
      <c r="H8" s="10">
        <f>(((SUBSTITUTE(C4, "BANK", "")-1)*4) + 1 + 192)+0.1</f>
        <v>193.1</v>
      </c>
      <c r="I8" s="12"/>
      <c r="J8" s="10">
        <f>G8+0.1</f>
        <v>65.199999999999989</v>
      </c>
      <c r="K8" s="10">
        <f>H8+0.1</f>
        <v>193.2</v>
      </c>
      <c r="L8" s="12"/>
      <c r="M8" s="10">
        <f>J8+0.1</f>
        <v>65.299999999999983</v>
      </c>
      <c r="N8" s="10">
        <f>K8+0.1</f>
        <v>193.29999999999998</v>
      </c>
      <c r="O8" s="12"/>
      <c r="P8" s="10">
        <f>M8+0.1</f>
        <v>65.399999999999977</v>
      </c>
      <c r="Q8" s="10">
        <f>N8+0.1</f>
        <v>193.39999999999998</v>
      </c>
      <c r="R8" s="12"/>
      <c r="S8" s="10">
        <f>P8+0.1</f>
        <v>65.499999999999972</v>
      </c>
      <c r="T8" s="10">
        <f>Q8+0.1</f>
        <v>193.49999999999997</v>
      </c>
      <c r="U8" s="12"/>
      <c r="V8" s="10">
        <f>S8+0.1</f>
        <v>65.599999999999966</v>
      </c>
      <c r="W8" s="10">
        <f>T8+0.1</f>
        <v>193.59999999999997</v>
      </c>
      <c r="X8" s="12"/>
      <c r="Y8" s="10">
        <f>V8+0.1</f>
        <v>65.69999999999996</v>
      </c>
      <c r="Z8" s="10">
        <f>W8+0.1</f>
        <v>193.69999999999996</v>
      </c>
      <c r="AB8" s="10">
        <f>Y8+0.1</f>
        <v>65.799999999999955</v>
      </c>
      <c r="AC8" s="10">
        <f>Z8+0.1</f>
        <v>193.79999999999995</v>
      </c>
      <c r="AD8" s="12"/>
    </row>
    <row r="9" spans="1:30" ht="14.25" thickTop="1" x14ac:dyDescent="0.25">
      <c r="A9" s="49"/>
      <c r="B9" s="50"/>
      <c r="D9" s="17"/>
      <c r="F9" s="12"/>
    </row>
    <row r="10" spans="1:30" ht="14.25" thickBot="1" x14ac:dyDescent="0.3">
      <c r="A10" s="49"/>
      <c r="B10" s="50"/>
      <c r="D10" s="18"/>
      <c r="E10" s="9"/>
      <c r="F10" s="36"/>
      <c r="G10" s="43" t="str">
        <f>"CHIP #" &amp; SUBSTITUTE(AB7, "CHIP #", "") + 1</f>
        <v>CHIP #17</v>
      </c>
      <c r="H10" s="62"/>
      <c r="I10" s="4"/>
      <c r="J10" s="45" t="str">
        <f>"CHIP #" &amp; SUBSTITUTE(G10, "CHIP #", "") + 1</f>
        <v>CHIP #18</v>
      </c>
      <c r="K10" s="46"/>
      <c r="L10" s="4"/>
      <c r="M10" s="45" t="str">
        <f>"CHIP #" &amp; SUBSTITUTE(J10, "CHIP #", "") + 1</f>
        <v>CHIP #19</v>
      </c>
      <c r="N10" s="46"/>
      <c r="O10" s="4"/>
      <c r="P10" s="45" t="str">
        <f>"CHIP #" &amp; SUBSTITUTE(M10, "CHIP #", "") + 1</f>
        <v>CHIP #20</v>
      </c>
      <c r="Q10" s="46"/>
      <c r="R10" s="4"/>
      <c r="S10" s="45" t="str">
        <f>"CHIP #" &amp; SUBSTITUTE(P10, "CHIP #", "") + 1</f>
        <v>CHIP #21</v>
      </c>
      <c r="T10" s="46"/>
      <c r="U10" s="4"/>
      <c r="V10" s="45" t="str">
        <f>"CHIP #" &amp; SUBSTITUTE(S10, "CHIP #", "") + 1</f>
        <v>CHIP #22</v>
      </c>
      <c r="W10" s="46"/>
      <c r="X10" s="4"/>
      <c r="Y10" s="45" t="str">
        <f>"CHIP #" &amp; SUBSTITUTE(V10, "CHIP #", "") + 1</f>
        <v>CHIP #23</v>
      </c>
      <c r="Z10" s="46"/>
      <c r="AA10" s="4"/>
      <c r="AB10" s="45" t="str">
        <f>"CHIP #" &amp; SUBSTITUTE(Y10, "CHIP #", "") + 1</f>
        <v>CHIP #24</v>
      </c>
      <c r="AC10" s="46"/>
    </row>
    <row r="11" spans="1:30" ht="15" thickTop="1" thickBot="1" x14ac:dyDescent="0.3">
      <c r="A11" s="49"/>
      <c r="B11" s="50"/>
      <c r="D11" s="19"/>
      <c r="E11" s="21" t="str">
        <f>"CSN" &amp; SUBSTITUTE(E8, "CSN", "") + 1</f>
        <v>CSN2</v>
      </c>
      <c r="F11" s="37" t="s">
        <v>3796</v>
      </c>
      <c r="G11" s="10">
        <f>G5+1</f>
        <v>2.1</v>
      </c>
      <c r="H11" s="10">
        <f>H5+1</f>
        <v>130.1</v>
      </c>
      <c r="I11" s="12"/>
      <c r="J11" s="10">
        <f>J5+1</f>
        <v>2.2000000000000002</v>
      </c>
      <c r="K11" s="10">
        <f>K5+1</f>
        <v>130.19999999999999</v>
      </c>
      <c r="L11" s="12"/>
      <c r="M11" s="10">
        <f>M5+1</f>
        <v>2.3000000000000003</v>
      </c>
      <c r="N11" s="10">
        <f>N5+1</f>
        <v>130.29999999999998</v>
      </c>
      <c r="O11" s="12"/>
      <c r="P11" s="10">
        <f>P5+1</f>
        <v>2.4000000000000004</v>
      </c>
      <c r="Q11" s="10">
        <f>Q5+1</f>
        <v>130.39999999999998</v>
      </c>
      <c r="R11" s="12"/>
      <c r="S11" s="10">
        <f>S5+1</f>
        <v>2.5000000000000004</v>
      </c>
      <c r="T11" s="10">
        <f>T5+1</f>
        <v>130.49999999999997</v>
      </c>
      <c r="U11" s="12"/>
      <c r="V11" s="10">
        <f>V5+1</f>
        <v>2.6000000000000005</v>
      </c>
      <c r="W11" s="10">
        <f>W5+1</f>
        <v>130.59999999999997</v>
      </c>
      <c r="X11" s="12"/>
      <c r="Y11" s="10">
        <f>Y5+1</f>
        <v>2.7000000000000006</v>
      </c>
      <c r="Z11" s="10">
        <f>Z5+1</f>
        <v>130.69999999999996</v>
      </c>
      <c r="AB11" s="10">
        <f>AB5+1</f>
        <v>2.8000000000000007</v>
      </c>
      <c r="AC11" s="10">
        <f>AC5+1</f>
        <v>130.79999999999995</v>
      </c>
      <c r="AD11" s="12"/>
    </row>
    <row r="12" spans="1:30" ht="14.25" thickTop="1" x14ac:dyDescent="0.25">
      <c r="A12" s="49"/>
      <c r="B12" s="50"/>
      <c r="D12" s="17"/>
      <c r="F12" s="12"/>
    </row>
    <row r="13" spans="1:30" ht="14.25" thickBot="1" x14ac:dyDescent="0.3">
      <c r="A13" s="49"/>
      <c r="B13" s="50"/>
      <c r="D13" s="18"/>
      <c r="E13" s="9"/>
      <c r="F13" s="36"/>
      <c r="G13" s="43" t="str">
        <f>"CHIP #" &amp; SUBSTITUTE(AB10, "CHIP #", "") + 1</f>
        <v>CHIP #25</v>
      </c>
      <c r="H13" s="62"/>
      <c r="I13" s="4"/>
      <c r="J13" s="45" t="str">
        <f>"CHIP #" &amp; SUBSTITUTE(G13, "CHIP #", "") + 1</f>
        <v>CHIP #26</v>
      </c>
      <c r="K13" s="46"/>
      <c r="L13" s="4"/>
      <c r="M13" s="45" t="str">
        <f>"CHIP #" &amp; SUBSTITUTE(J13, "CHIP #", "") + 1</f>
        <v>CHIP #27</v>
      </c>
      <c r="N13" s="46"/>
      <c r="O13" s="4"/>
      <c r="P13" s="45" t="str">
        <f>"CHIP #" &amp; SUBSTITUTE(M13, "CHIP #", "") + 1</f>
        <v>CHIP #28</v>
      </c>
      <c r="Q13" s="46"/>
      <c r="R13" s="4"/>
      <c r="S13" s="45" t="str">
        <f>"CHIP #" &amp; SUBSTITUTE(P13, "CHIP #", "") + 1</f>
        <v>CHIP #29</v>
      </c>
      <c r="T13" s="46"/>
      <c r="U13" s="4"/>
      <c r="V13" s="45" t="str">
        <f>"CHIP #" &amp; SUBSTITUTE(S13, "CHIP #", "") + 1</f>
        <v>CHIP #30</v>
      </c>
      <c r="W13" s="46"/>
      <c r="X13" s="4"/>
      <c r="Y13" s="45" t="str">
        <f>"CHIP #" &amp; SUBSTITUTE(V13, "CHIP #", "") + 1</f>
        <v>CHIP #31</v>
      </c>
      <c r="Z13" s="46"/>
      <c r="AA13" s="4"/>
      <c r="AB13" s="45" t="str">
        <f>"CHIP #" &amp; SUBSTITUTE(Y13, "CHIP #", "") + 1</f>
        <v>CHIP #32</v>
      </c>
      <c r="AC13" s="46"/>
    </row>
    <row r="14" spans="1:30" ht="15" thickTop="1" thickBot="1" x14ac:dyDescent="0.3">
      <c r="A14" s="49"/>
      <c r="B14" s="50"/>
      <c r="D14" s="20"/>
      <c r="E14" s="61" t="str">
        <f>"CSN" &amp; SUBSTITUTE(E11, "CSN", "") + 1</f>
        <v>CSN3</v>
      </c>
      <c r="F14" s="37" t="s">
        <v>3796</v>
      </c>
      <c r="G14" s="10">
        <f>G8+1</f>
        <v>66.099999999999994</v>
      </c>
      <c r="H14" s="10">
        <f>H8+1</f>
        <v>194.1</v>
      </c>
      <c r="I14" s="12"/>
      <c r="J14" s="10">
        <f>J8+1</f>
        <v>66.199999999999989</v>
      </c>
      <c r="K14" s="10">
        <f>K8+1</f>
        <v>194.2</v>
      </c>
      <c r="L14" s="12"/>
      <c r="M14" s="10">
        <f>M8+1</f>
        <v>66.299999999999983</v>
      </c>
      <c r="N14" s="10">
        <f>N8+1</f>
        <v>194.29999999999998</v>
      </c>
      <c r="O14" s="12"/>
      <c r="P14" s="10">
        <f>P8+1</f>
        <v>66.399999999999977</v>
      </c>
      <c r="Q14" s="10">
        <f>Q8+1</f>
        <v>194.39999999999998</v>
      </c>
      <c r="R14" s="12"/>
      <c r="S14" s="10">
        <f>S8+1</f>
        <v>66.499999999999972</v>
      </c>
      <c r="T14" s="10">
        <f>T8+1</f>
        <v>194.49999999999997</v>
      </c>
      <c r="U14" s="12"/>
      <c r="V14" s="10">
        <f>V8+1</f>
        <v>66.599999999999966</v>
      </c>
      <c r="W14" s="10">
        <f>W8+1</f>
        <v>194.59999999999997</v>
      </c>
      <c r="X14" s="12"/>
      <c r="Y14" s="10">
        <f>Y8+1</f>
        <v>66.69999999999996</v>
      </c>
      <c r="Z14" s="10">
        <f>Z8+1</f>
        <v>194.69999999999996</v>
      </c>
      <c r="AB14" s="10">
        <f>AB8+1</f>
        <v>66.799999999999955</v>
      </c>
      <c r="AC14" s="10">
        <f>AC8+1</f>
        <v>194.79999999999995</v>
      </c>
    </row>
    <row r="15" spans="1:30" s="42" customFormat="1" ht="14.25" thickTop="1" x14ac:dyDescent="0.25">
      <c r="A15" s="49"/>
      <c r="B15" s="50"/>
      <c r="D15" s="17"/>
      <c r="F15" s="59"/>
      <c r="G15" s="59"/>
      <c r="H15" s="59"/>
      <c r="I15" s="12"/>
      <c r="J15" s="59"/>
      <c r="K15" s="59"/>
      <c r="L15" s="12"/>
      <c r="M15" s="59"/>
      <c r="N15" s="59"/>
      <c r="O15" s="12"/>
      <c r="P15" s="59"/>
      <c r="Q15" s="59"/>
      <c r="R15" s="12"/>
      <c r="S15" s="59"/>
      <c r="T15" s="59"/>
      <c r="U15" s="12"/>
      <c r="V15" s="59"/>
      <c r="W15" s="59"/>
      <c r="X15" s="12"/>
      <c r="Y15" s="59"/>
      <c r="Z15" s="60"/>
      <c r="AB15" s="59"/>
      <c r="AC15" s="60"/>
    </row>
    <row r="16" spans="1:30" s="42" customFormat="1" ht="14.25" thickBot="1" x14ac:dyDescent="0.3">
      <c r="A16" s="49"/>
      <c r="B16" s="50"/>
      <c r="D16" s="18"/>
      <c r="E16" s="39"/>
      <c r="F16" s="41"/>
      <c r="G16" s="43" t="str">
        <f>"CHIP #" &amp; SUBSTITUTE(AB13, "CHIP #", "") + 1</f>
        <v>CHIP #33</v>
      </c>
      <c r="H16" s="62"/>
      <c r="I16" s="4"/>
      <c r="J16" s="45" t="str">
        <f>"CHIP #" &amp; SUBSTITUTE(G16, "CHIP #", "") + 1</f>
        <v>CHIP #34</v>
      </c>
      <c r="K16" s="46"/>
      <c r="L16" s="4"/>
      <c r="M16" s="45" t="str">
        <f>"CHIP #" &amp; SUBSTITUTE(J16, "CHIP #", "") + 1</f>
        <v>CHIP #35</v>
      </c>
      <c r="N16" s="46"/>
      <c r="O16" s="4"/>
      <c r="P16" s="45" t="str">
        <f>"CHIP #" &amp; SUBSTITUTE(M16, "CHIP #", "") + 1</f>
        <v>CHIP #36</v>
      </c>
      <c r="Q16" s="46"/>
      <c r="R16" s="4"/>
      <c r="S16" s="45" t="str">
        <f>"CHIP #" &amp; SUBSTITUTE(P16, "CHIP #", "") + 1</f>
        <v>CHIP #37</v>
      </c>
      <c r="T16" s="46"/>
      <c r="U16" s="4"/>
      <c r="V16" s="45" t="str">
        <f>"CHIP #" &amp; SUBSTITUTE(S16, "CHIP #", "") + 1</f>
        <v>CHIP #38</v>
      </c>
      <c r="W16" s="46"/>
      <c r="X16" s="4"/>
      <c r="Y16" s="45" t="str">
        <f>"CHIP #" &amp; SUBSTITUTE(V16, "CHIP #", "") + 1</f>
        <v>CHIP #39</v>
      </c>
      <c r="Z16" s="46"/>
      <c r="AA16" s="4"/>
      <c r="AB16" s="45" t="str">
        <f>"CHIP #" &amp; SUBSTITUTE(Y16, "CHIP #", "") + 1</f>
        <v>CHIP #40</v>
      </c>
      <c r="AC16" s="46"/>
    </row>
    <row r="17" spans="1:29" s="42" customFormat="1" ht="15" thickTop="1" thickBot="1" x14ac:dyDescent="0.3">
      <c r="A17" s="49"/>
      <c r="B17" s="50"/>
      <c r="D17" s="19"/>
      <c r="E17" s="21" t="str">
        <f>"CSN" &amp; SUBSTITUTE(E14, "CSN", "") + 1</f>
        <v>CSN4</v>
      </c>
      <c r="F17" s="10" t="s">
        <v>3796</v>
      </c>
      <c r="G17" s="10">
        <f>G11+1</f>
        <v>3.1</v>
      </c>
      <c r="H17" s="10">
        <f>H11+1</f>
        <v>131.1</v>
      </c>
      <c r="I17" s="12"/>
      <c r="J17" s="10">
        <f>J11+1</f>
        <v>3.2</v>
      </c>
      <c r="K17" s="10">
        <f>K11+1</f>
        <v>131.19999999999999</v>
      </c>
      <c r="L17" s="12"/>
      <c r="M17" s="10">
        <f>M11+1</f>
        <v>3.3000000000000003</v>
      </c>
      <c r="N17" s="10">
        <f>N11+1</f>
        <v>131.29999999999998</v>
      </c>
      <c r="O17" s="12"/>
      <c r="P17" s="10">
        <f>P11+1</f>
        <v>3.4000000000000004</v>
      </c>
      <c r="Q17" s="10">
        <f>Q11+1</f>
        <v>131.39999999999998</v>
      </c>
      <c r="R17" s="12"/>
      <c r="S17" s="10">
        <f>S11+1</f>
        <v>3.5000000000000004</v>
      </c>
      <c r="T17" s="10">
        <f>T11+1</f>
        <v>131.49999999999997</v>
      </c>
      <c r="U17" s="12"/>
      <c r="V17" s="10">
        <f>V11+1</f>
        <v>3.6000000000000005</v>
      </c>
      <c r="W17" s="10">
        <f>W11+1</f>
        <v>131.59999999999997</v>
      </c>
      <c r="X17" s="12"/>
      <c r="Y17" s="10">
        <f>Y11+1</f>
        <v>3.7000000000000006</v>
      </c>
      <c r="Z17" s="10">
        <f>Z11+1</f>
        <v>131.69999999999996</v>
      </c>
      <c r="AA17" s="12"/>
      <c r="AB17" s="10">
        <f>AB11+1</f>
        <v>3.8000000000000007</v>
      </c>
      <c r="AC17" s="10">
        <f>AC11+1</f>
        <v>131.79999999999995</v>
      </c>
    </row>
    <row r="18" spans="1:29" s="42" customFormat="1" ht="14.25" thickTop="1" x14ac:dyDescent="0.25">
      <c r="A18" s="49"/>
      <c r="B18" s="50"/>
      <c r="D18" s="17"/>
    </row>
    <row r="19" spans="1:29" s="42" customFormat="1" ht="14.25" thickBot="1" x14ac:dyDescent="0.3">
      <c r="A19" s="49"/>
      <c r="B19" s="50"/>
      <c r="D19" s="18"/>
      <c r="E19" s="9"/>
      <c r="F19" s="41"/>
      <c r="G19" s="43" t="str">
        <f>"CHIP #" &amp; SUBSTITUTE(AB16, "CHIP #", "") + 1</f>
        <v>CHIP #41</v>
      </c>
      <c r="H19" s="62"/>
      <c r="I19" s="4"/>
      <c r="J19" s="45" t="str">
        <f>"CHIP #" &amp; SUBSTITUTE(G19, "CHIP #", "") + 1</f>
        <v>CHIP #42</v>
      </c>
      <c r="K19" s="46"/>
      <c r="L19" s="4"/>
      <c r="M19" s="45" t="str">
        <f>"CHIP #" &amp; SUBSTITUTE(J19, "CHIP #", "") + 1</f>
        <v>CHIP #43</v>
      </c>
      <c r="N19" s="46"/>
      <c r="O19" s="4"/>
      <c r="P19" s="45" t="str">
        <f>"CHIP #" &amp; SUBSTITUTE(M19, "CHIP #", "") + 1</f>
        <v>CHIP #44</v>
      </c>
      <c r="Q19" s="46"/>
      <c r="R19" s="4"/>
      <c r="S19" s="45" t="str">
        <f>"CHIP #" &amp; SUBSTITUTE(P19, "CHIP #", "") + 1</f>
        <v>CHIP #45</v>
      </c>
      <c r="T19" s="46"/>
      <c r="U19" s="4"/>
      <c r="V19" s="45" t="str">
        <f>"CHIP #" &amp; SUBSTITUTE(S19, "CHIP #", "") + 1</f>
        <v>CHIP #46</v>
      </c>
      <c r="W19" s="46"/>
      <c r="X19" s="4"/>
      <c r="Y19" s="45" t="str">
        <f>"CHIP #" &amp; SUBSTITUTE(V19, "CHIP #", "") + 1</f>
        <v>CHIP #47</v>
      </c>
      <c r="Z19" s="46"/>
      <c r="AA19" s="4"/>
      <c r="AB19" s="45" t="str">
        <f>"CHIP #" &amp; SUBSTITUTE(Y19, "CHIP #", "") + 1</f>
        <v>CHIP #48</v>
      </c>
      <c r="AC19" s="46"/>
    </row>
    <row r="20" spans="1:29" s="42" customFormat="1" ht="15" thickTop="1" thickBot="1" x14ac:dyDescent="0.3">
      <c r="A20" s="49"/>
      <c r="B20" s="50"/>
      <c r="D20" s="19"/>
      <c r="E20" s="21" t="str">
        <f>"CSN" &amp; SUBSTITUTE(E17, "CSN", "") + 1</f>
        <v>CSN5</v>
      </c>
      <c r="F20" s="10" t="s">
        <v>3796</v>
      </c>
      <c r="G20" s="10">
        <f>G14+1</f>
        <v>67.099999999999994</v>
      </c>
      <c r="H20" s="10">
        <f>H14+1</f>
        <v>195.1</v>
      </c>
      <c r="I20" s="12"/>
      <c r="J20" s="10">
        <f>J14+1</f>
        <v>67.199999999999989</v>
      </c>
      <c r="K20" s="10">
        <f>K14+1</f>
        <v>195.2</v>
      </c>
      <c r="L20" s="12"/>
      <c r="M20" s="10">
        <f>M14+1</f>
        <v>67.299999999999983</v>
      </c>
      <c r="N20" s="10">
        <f>N14+1</f>
        <v>195.29999999999998</v>
      </c>
      <c r="O20" s="12"/>
      <c r="P20" s="10">
        <f>P14+1</f>
        <v>67.399999999999977</v>
      </c>
      <c r="Q20" s="10">
        <f>Q14+1</f>
        <v>195.39999999999998</v>
      </c>
      <c r="R20" s="12"/>
      <c r="S20" s="10">
        <f>S14+1</f>
        <v>67.499999999999972</v>
      </c>
      <c r="T20" s="10">
        <f>T14+1</f>
        <v>195.49999999999997</v>
      </c>
      <c r="U20" s="12"/>
      <c r="V20" s="10">
        <f>V14+1</f>
        <v>67.599999999999966</v>
      </c>
      <c r="W20" s="10">
        <f>W14+1</f>
        <v>195.59999999999997</v>
      </c>
      <c r="X20" s="12"/>
      <c r="Y20" s="10">
        <f>Y14+1</f>
        <v>67.69999999999996</v>
      </c>
      <c r="Z20" s="10">
        <f>Z14+1</f>
        <v>195.69999999999996</v>
      </c>
      <c r="AB20" s="10">
        <f>AB14+1</f>
        <v>67.799999999999955</v>
      </c>
      <c r="AC20" s="10">
        <f>AC14+1</f>
        <v>195.79999999999995</v>
      </c>
    </row>
    <row r="21" spans="1:29" s="42" customFormat="1" ht="14.25" thickTop="1" x14ac:dyDescent="0.25">
      <c r="A21" s="49"/>
      <c r="B21" s="50"/>
      <c r="D21" s="17"/>
      <c r="F21" s="12"/>
    </row>
    <row r="22" spans="1:29" s="42" customFormat="1" ht="14.25" thickBot="1" x14ac:dyDescent="0.3">
      <c r="A22" s="49"/>
      <c r="B22" s="50"/>
      <c r="D22" s="18"/>
      <c r="E22" s="9"/>
      <c r="F22" s="36"/>
      <c r="G22" s="43" t="str">
        <f>"CHIP #" &amp; SUBSTITUTE(AB19, "CHIP #", "") + 1</f>
        <v>CHIP #49</v>
      </c>
      <c r="H22" s="62"/>
      <c r="I22" s="4"/>
      <c r="J22" s="45" t="str">
        <f>"CHIP #" &amp; SUBSTITUTE(G22, "CHIP #", "") + 1</f>
        <v>CHIP #50</v>
      </c>
      <c r="K22" s="46"/>
      <c r="L22" s="4"/>
      <c r="M22" s="45" t="str">
        <f>"CHIP #" &amp; SUBSTITUTE(J22, "CHIP #", "") + 1</f>
        <v>CHIP #51</v>
      </c>
      <c r="N22" s="46"/>
      <c r="O22" s="4"/>
      <c r="P22" s="45" t="str">
        <f>"CHIP #" &amp; SUBSTITUTE(M22, "CHIP #", "") + 1</f>
        <v>CHIP #52</v>
      </c>
      <c r="Q22" s="46"/>
      <c r="R22" s="4"/>
      <c r="S22" s="45" t="str">
        <f>"CHIP #" &amp; SUBSTITUTE(P22, "CHIP #", "") + 1</f>
        <v>CHIP #53</v>
      </c>
      <c r="T22" s="46"/>
      <c r="U22" s="4"/>
      <c r="V22" s="45" t="str">
        <f>"CHIP #" &amp; SUBSTITUTE(S22, "CHIP #", "") + 1</f>
        <v>CHIP #54</v>
      </c>
      <c r="W22" s="46"/>
      <c r="X22" s="4"/>
      <c r="Y22" s="45" t="str">
        <f>"CHIP #" &amp; SUBSTITUTE(V22, "CHIP #", "") + 1</f>
        <v>CHIP #55</v>
      </c>
      <c r="Z22" s="46"/>
      <c r="AA22" s="4"/>
      <c r="AB22" s="45" t="str">
        <f>"CHIP #" &amp; SUBSTITUTE(Y22, "CHIP #", "") + 1</f>
        <v>CHIP #56</v>
      </c>
      <c r="AC22" s="46"/>
    </row>
    <row r="23" spans="1:29" s="42" customFormat="1" ht="15" thickTop="1" thickBot="1" x14ac:dyDescent="0.3">
      <c r="A23" s="49"/>
      <c r="B23" s="50"/>
      <c r="D23" s="20"/>
      <c r="E23" s="61" t="str">
        <f>"CSN" &amp; SUBSTITUTE(E20, "CSN", "") + 1</f>
        <v>CSN6</v>
      </c>
      <c r="F23" s="37" t="s">
        <v>3796</v>
      </c>
      <c r="G23" s="10">
        <f>G17+1</f>
        <v>4.0999999999999996</v>
      </c>
      <c r="H23" s="10">
        <f>H17+1</f>
        <v>132.1</v>
      </c>
      <c r="I23" s="12"/>
      <c r="J23" s="10">
        <f>J17+1</f>
        <v>4.2</v>
      </c>
      <c r="K23" s="10">
        <f>K17+1</f>
        <v>132.19999999999999</v>
      </c>
      <c r="L23" s="12"/>
      <c r="M23" s="10">
        <f>M17+1</f>
        <v>4.3000000000000007</v>
      </c>
      <c r="N23" s="10">
        <f>N17+1</f>
        <v>132.29999999999998</v>
      </c>
      <c r="O23" s="12"/>
      <c r="P23" s="10">
        <f>P17+1</f>
        <v>4.4000000000000004</v>
      </c>
      <c r="Q23" s="10">
        <f>Q17+1</f>
        <v>132.39999999999998</v>
      </c>
      <c r="R23" s="12"/>
      <c r="S23" s="10">
        <f>S17+1</f>
        <v>4.5</v>
      </c>
      <c r="T23" s="10">
        <f>T17+1</f>
        <v>132.49999999999997</v>
      </c>
      <c r="U23" s="12"/>
      <c r="V23" s="10">
        <f>V17+1</f>
        <v>4.6000000000000005</v>
      </c>
      <c r="W23" s="10">
        <f>W17+1</f>
        <v>132.59999999999997</v>
      </c>
      <c r="X23" s="12"/>
      <c r="Y23" s="10">
        <f>Y17+1</f>
        <v>4.7000000000000011</v>
      </c>
      <c r="Z23" s="10">
        <f>Z17+1</f>
        <v>132.69999999999996</v>
      </c>
      <c r="AB23" s="10">
        <f>AB17+1</f>
        <v>4.8000000000000007</v>
      </c>
      <c r="AC23" s="10">
        <f>AC17+1</f>
        <v>132.79999999999995</v>
      </c>
    </row>
    <row r="24" spans="1:29" s="42" customFormat="1" ht="14.25" thickTop="1" x14ac:dyDescent="0.25">
      <c r="A24" s="49"/>
      <c r="B24" s="50"/>
      <c r="D24" s="17"/>
      <c r="F24" s="12"/>
    </row>
    <row r="25" spans="1:29" s="42" customFormat="1" ht="14.25" thickBot="1" x14ac:dyDescent="0.3">
      <c r="A25" s="49"/>
      <c r="B25" s="50"/>
      <c r="D25" s="18"/>
      <c r="E25" s="9"/>
      <c r="F25" s="36"/>
      <c r="G25" s="43" t="str">
        <f>"CHIP #" &amp; SUBSTITUTE(AB22, "CHIP #", "") + 1</f>
        <v>CHIP #57</v>
      </c>
      <c r="H25" s="62"/>
      <c r="I25" s="4"/>
      <c r="J25" s="45" t="str">
        <f>"CHIP #" &amp; SUBSTITUTE(G25, "CHIP #", "") + 1</f>
        <v>CHIP #58</v>
      </c>
      <c r="K25" s="46"/>
      <c r="L25" s="4"/>
      <c r="M25" s="45" t="str">
        <f>"CHIP #" &amp; SUBSTITUTE(J25, "CHIP #", "") + 1</f>
        <v>CHIP #59</v>
      </c>
      <c r="N25" s="46"/>
      <c r="O25" s="4"/>
      <c r="P25" s="45" t="str">
        <f>"CHIP #" &amp; SUBSTITUTE(M25, "CHIP #", "") + 1</f>
        <v>CHIP #60</v>
      </c>
      <c r="Q25" s="46"/>
      <c r="R25" s="4"/>
      <c r="S25" s="45" t="str">
        <f>"CHIP #" &amp; SUBSTITUTE(P25, "CHIP #", "") + 1</f>
        <v>CHIP #61</v>
      </c>
      <c r="T25" s="46"/>
      <c r="U25" s="4"/>
      <c r="V25" s="45" t="str">
        <f>"CHIP #" &amp; SUBSTITUTE(S25, "CHIP #", "") + 1</f>
        <v>CHIP #62</v>
      </c>
      <c r="W25" s="46"/>
      <c r="X25" s="4"/>
      <c r="Y25" s="45" t="str">
        <f>"CHIP #" &amp; SUBSTITUTE(V25, "CHIP #", "") + 1</f>
        <v>CHIP #63</v>
      </c>
      <c r="Z25" s="46"/>
      <c r="AA25" s="4"/>
      <c r="AB25" s="45" t="str">
        <f>"CHIP #" &amp; SUBSTITUTE(Y25, "CHIP #", "") + 1</f>
        <v>CHIP #64</v>
      </c>
      <c r="AC25" s="46"/>
    </row>
    <row r="26" spans="1:29" ht="15" thickTop="1" thickBot="1" x14ac:dyDescent="0.3">
      <c r="A26" s="49"/>
      <c r="B26" s="50"/>
      <c r="D26" s="20"/>
      <c r="E26" s="21" t="str">
        <f>"CSN" &amp; SUBSTITUTE(E23, "CSN", "") + 1</f>
        <v>CSN7</v>
      </c>
      <c r="F26" s="37" t="s">
        <v>3796</v>
      </c>
      <c r="G26" s="10">
        <f>G20+1</f>
        <v>68.099999999999994</v>
      </c>
      <c r="H26" s="10">
        <f>H20+1</f>
        <v>196.1</v>
      </c>
      <c r="I26" s="12"/>
      <c r="J26" s="10">
        <f>J20+1</f>
        <v>68.199999999999989</v>
      </c>
      <c r="K26" s="10">
        <f>K20+1</f>
        <v>196.2</v>
      </c>
      <c r="L26" s="12"/>
      <c r="M26" s="10">
        <f>M20+1</f>
        <v>68.299999999999983</v>
      </c>
      <c r="N26" s="10">
        <f>N20+1</f>
        <v>196.29999999999998</v>
      </c>
      <c r="O26" s="12"/>
      <c r="P26" s="10">
        <f>P20+1</f>
        <v>68.399999999999977</v>
      </c>
      <c r="Q26" s="10">
        <f>Q20+1</f>
        <v>196.39999999999998</v>
      </c>
      <c r="R26" s="12"/>
      <c r="S26" s="10">
        <f>S20+1</f>
        <v>68.499999999999972</v>
      </c>
      <c r="T26" s="10">
        <f>T20+1</f>
        <v>196.49999999999997</v>
      </c>
      <c r="U26" s="12"/>
      <c r="V26" s="10">
        <f>V20+1</f>
        <v>68.599999999999966</v>
      </c>
      <c r="W26" s="10">
        <f>W20+1</f>
        <v>196.59999999999997</v>
      </c>
      <c r="X26" s="12"/>
      <c r="Y26" s="10">
        <f>Y20+1</f>
        <v>68.69999999999996</v>
      </c>
      <c r="Z26" s="10">
        <f>Z20+1</f>
        <v>196.69999999999996</v>
      </c>
      <c r="AA26" s="42"/>
      <c r="AB26" s="10">
        <f>AB20+1</f>
        <v>68.799999999999955</v>
      </c>
      <c r="AC26" s="10">
        <f>AC20+1</f>
        <v>196.79999999999995</v>
      </c>
    </row>
    <row r="27" spans="1:29" s="42" customFormat="1" ht="14.25" thickTop="1" x14ac:dyDescent="0.25">
      <c r="A27" s="49"/>
      <c r="B27" s="50"/>
      <c r="D27" s="58"/>
      <c r="E27" s="59"/>
      <c r="F27" s="59"/>
      <c r="G27" s="59"/>
      <c r="H27" s="59"/>
      <c r="I27" s="12"/>
      <c r="J27" s="59"/>
      <c r="K27" s="59"/>
      <c r="L27" s="12"/>
      <c r="M27" s="59"/>
      <c r="N27" s="59"/>
      <c r="O27" s="12"/>
      <c r="P27" s="59"/>
      <c r="Q27" s="59"/>
      <c r="R27" s="12"/>
      <c r="S27" s="59"/>
      <c r="T27" s="59"/>
      <c r="U27" s="12"/>
      <c r="V27" s="59"/>
      <c r="W27" s="59"/>
      <c r="X27" s="12"/>
      <c r="Y27" s="59"/>
      <c r="Z27" s="59"/>
      <c r="AB27" s="59"/>
      <c r="AC27" s="59"/>
    </row>
    <row r="28" spans="1:29" s="42" customFormat="1" x14ac:dyDescent="0.25">
      <c r="A28" s="49"/>
      <c r="B28" s="50"/>
      <c r="D28" s="58"/>
      <c r="E28" s="59"/>
      <c r="F28" s="59"/>
      <c r="G28" s="59"/>
      <c r="H28" s="59"/>
      <c r="I28" s="12"/>
      <c r="J28" s="59"/>
      <c r="K28" s="59"/>
      <c r="L28" s="12"/>
      <c r="M28" s="59"/>
      <c r="N28" s="59"/>
      <c r="O28" s="12"/>
      <c r="P28" s="59"/>
      <c r="Q28" s="59"/>
      <c r="R28" s="12"/>
      <c r="S28" s="59"/>
      <c r="T28" s="59"/>
      <c r="U28" s="12"/>
      <c r="V28" s="59"/>
      <c r="W28" s="59"/>
      <c r="X28" s="12"/>
      <c r="Y28" s="59"/>
      <c r="Z28" s="59"/>
      <c r="AB28" s="59"/>
      <c r="AC28" s="59"/>
    </row>
    <row r="29" spans="1:29" s="42" customFormat="1" x14ac:dyDescent="0.25">
      <c r="A29" s="49"/>
      <c r="B29" s="50"/>
      <c r="D29" s="58"/>
      <c r="E29" s="59"/>
      <c r="F29" s="59"/>
      <c r="G29" s="59"/>
      <c r="H29" s="59"/>
      <c r="I29" s="12"/>
      <c r="J29" s="59"/>
      <c r="K29" s="59"/>
      <c r="L29" s="12"/>
      <c r="M29" s="59"/>
      <c r="N29" s="59"/>
      <c r="O29" s="12"/>
      <c r="P29" s="59"/>
      <c r="Q29" s="59"/>
      <c r="R29" s="12"/>
      <c r="S29" s="59"/>
      <c r="T29" s="59"/>
      <c r="U29" s="12"/>
      <c r="V29" s="59"/>
      <c r="W29" s="59"/>
      <c r="X29" s="12"/>
      <c r="Y29" s="59"/>
      <c r="Z29" s="59"/>
      <c r="AB29" s="59"/>
      <c r="AC29" s="59"/>
    </row>
    <row r="30" spans="1:29" s="42" customFormat="1" ht="14.25" thickBot="1" x14ac:dyDescent="0.3">
      <c r="A30" s="49"/>
      <c r="B30" s="50"/>
      <c r="C30" s="30" t="str">
        <f>"BANK" &amp; SUBSTITUTE(C4, "BANK", "") + 1</f>
        <v>BANK2</v>
      </c>
      <c r="D30" s="4"/>
      <c r="E30" s="4"/>
      <c r="F30" s="41"/>
      <c r="G30" s="45" t="str">
        <f>"CHIP #" &amp; (((SUBSTITUTE(C30, "BANK", "") - 1) * 64) + 1)</f>
        <v>CHIP #65</v>
      </c>
      <c r="H30" s="45"/>
      <c r="I30" s="4"/>
      <c r="J30" s="45" t="str">
        <f>"CHIP #" &amp; SUBSTITUTE(G30, "CHIP #", "") + 1</f>
        <v>CHIP #66</v>
      </c>
      <c r="K30" s="46"/>
      <c r="L30" s="4"/>
      <c r="M30" s="45" t="str">
        <f>"CHIP #" &amp; SUBSTITUTE(J30, "CHIP #", "") + 1</f>
        <v>CHIP #67</v>
      </c>
      <c r="N30" s="46"/>
      <c r="O30" s="4"/>
      <c r="P30" s="45" t="str">
        <f>"CHIP #" &amp; SUBSTITUTE(M30, "CHIP #", "") + 1</f>
        <v>CHIP #68</v>
      </c>
      <c r="Q30" s="46"/>
      <c r="R30" s="4"/>
      <c r="S30" s="45" t="str">
        <f>"CHIP #" &amp; SUBSTITUTE(P30, "CHIP #", "") + 1</f>
        <v>CHIP #69</v>
      </c>
      <c r="T30" s="46"/>
      <c r="U30" s="4"/>
      <c r="V30" s="45" t="str">
        <f>"CHIP #" &amp; SUBSTITUTE(S30, "CHIP #", "") + 1</f>
        <v>CHIP #70</v>
      </c>
      <c r="W30" s="46"/>
      <c r="X30" s="4"/>
      <c r="Y30" s="45" t="str">
        <f>"CHIP #" &amp; SUBSTITUTE(V30, "CHIP #", "") + 1</f>
        <v>CHIP #71</v>
      </c>
      <c r="Z30" s="46"/>
      <c r="AA30" s="4"/>
      <c r="AB30" s="45" t="str">
        <f>"CHIP #" &amp; SUBSTITUTE(Y30, "CHIP #", "") + 1</f>
        <v>CHIP #72</v>
      </c>
      <c r="AC30" s="46"/>
    </row>
    <row r="31" spans="1:29" s="42" customFormat="1" ht="15" thickTop="1" thickBot="1" x14ac:dyDescent="0.3">
      <c r="A31" s="49"/>
      <c r="B31" s="50"/>
      <c r="C31" s="31"/>
      <c r="D31" s="32"/>
      <c r="E31" s="21" t="str">
        <f>"CSN" &amp; (((SUBSTITUTE(C30, "BANK", "") - 1) * 8) + 0)</f>
        <v>CSN8</v>
      </c>
      <c r="F31" s="10" t="s">
        <v>3796</v>
      </c>
      <c r="G31" s="10">
        <f>(((SUBSTITUTE(C30, "BANK", "")-1)*4) + 1)+0.1</f>
        <v>5.0999999999999996</v>
      </c>
      <c r="H31" s="10">
        <f>(((SUBSTITUTE(C30, "BANK", "")-1)*4) + 1 + 128)+0.1</f>
        <v>133.1</v>
      </c>
      <c r="I31" s="12"/>
      <c r="J31" s="10">
        <f>G31+0.1</f>
        <v>5.1999999999999993</v>
      </c>
      <c r="K31" s="10">
        <f>H31+0.1</f>
        <v>133.19999999999999</v>
      </c>
      <c r="L31" s="12"/>
      <c r="M31" s="10">
        <f>J31+0.1</f>
        <v>5.2999999999999989</v>
      </c>
      <c r="N31" s="10">
        <f>K31+0.1</f>
        <v>133.29999999999998</v>
      </c>
      <c r="O31" s="12"/>
      <c r="P31" s="10">
        <f>M31+0.1</f>
        <v>5.3999999999999986</v>
      </c>
      <c r="Q31" s="10">
        <f>N31+0.1</f>
        <v>133.39999999999998</v>
      </c>
      <c r="R31" s="12"/>
      <c r="S31" s="10">
        <f>P31+0.1</f>
        <v>5.4999999999999982</v>
      </c>
      <c r="T31" s="10">
        <f>Q31+0.1</f>
        <v>133.49999999999997</v>
      </c>
      <c r="U31" s="12"/>
      <c r="V31" s="10">
        <f>S31+0.1</f>
        <v>5.5999999999999979</v>
      </c>
      <c r="W31" s="10">
        <f>T31+0.1</f>
        <v>133.59999999999997</v>
      </c>
      <c r="X31" s="12"/>
      <c r="Y31" s="10">
        <f>V31+0.1</f>
        <v>5.6999999999999975</v>
      </c>
      <c r="Z31" s="10">
        <f>W31+0.1</f>
        <v>133.69999999999996</v>
      </c>
      <c r="AA31" s="12"/>
      <c r="AB31" s="10">
        <f>Y31+0.1</f>
        <v>5.7999999999999972</v>
      </c>
      <c r="AC31" s="10">
        <f>Z31+0.1</f>
        <v>133.79999999999995</v>
      </c>
    </row>
    <row r="32" spans="1:29" s="42" customFormat="1" ht="14.25" thickTop="1" x14ac:dyDescent="0.25">
      <c r="A32" s="49"/>
      <c r="B32" s="50"/>
      <c r="C32" s="33"/>
      <c r="D32" s="17"/>
    </row>
    <row r="33" spans="1:29" s="42" customFormat="1" ht="14.25" thickBot="1" x14ac:dyDescent="0.3">
      <c r="A33" s="49"/>
      <c r="B33" s="50"/>
      <c r="D33" s="18"/>
      <c r="E33" s="39"/>
      <c r="F33" s="41"/>
      <c r="G33" s="43" t="str">
        <f>"CHIP #" &amp; SUBSTITUTE(AB30, "CHIP #", "") + 1</f>
        <v>CHIP #73</v>
      </c>
      <c r="H33" s="62"/>
      <c r="I33" s="4"/>
      <c r="J33" s="45" t="str">
        <f>"CHIP #" &amp; SUBSTITUTE(G33, "CHIP #", "") + 1</f>
        <v>CHIP #74</v>
      </c>
      <c r="K33" s="46"/>
      <c r="L33" s="4"/>
      <c r="M33" s="45" t="str">
        <f>"CHIP #" &amp; SUBSTITUTE(J33, "CHIP #", "") + 1</f>
        <v>CHIP #75</v>
      </c>
      <c r="N33" s="46"/>
      <c r="O33" s="4"/>
      <c r="P33" s="45" t="str">
        <f>"CHIP #" &amp; SUBSTITUTE(M33, "CHIP #", "") + 1</f>
        <v>CHIP #76</v>
      </c>
      <c r="Q33" s="46"/>
      <c r="R33" s="4"/>
      <c r="S33" s="45" t="str">
        <f>"CHIP #" &amp; SUBSTITUTE(P33, "CHIP #", "") + 1</f>
        <v>CHIP #77</v>
      </c>
      <c r="T33" s="46"/>
      <c r="U33" s="4"/>
      <c r="V33" s="45" t="str">
        <f>"CHIP #" &amp; SUBSTITUTE(S33, "CHIP #", "") + 1</f>
        <v>CHIP #78</v>
      </c>
      <c r="W33" s="46"/>
      <c r="X33" s="4"/>
      <c r="Y33" s="45" t="str">
        <f>"CHIP #" &amp; SUBSTITUTE(V33, "CHIP #", "") + 1</f>
        <v>CHIP #79</v>
      </c>
      <c r="Z33" s="46"/>
      <c r="AA33" s="4"/>
      <c r="AB33" s="45" t="str">
        <f>"CHIP #" &amp; SUBSTITUTE(Y33, "CHIP #", "") + 1</f>
        <v>CHIP #80</v>
      </c>
      <c r="AC33" s="46"/>
    </row>
    <row r="34" spans="1:29" s="42" customFormat="1" ht="15" thickTop="1" thickBot="1" x14ac:dyDescent="0.3">
      <c r="A34" s="49"/>
      <c r="B34" s="50"/>
      <c r="D34" s="19"/>
      <c r="E34" s="21" t="str">
        <f>"CSN" &amp; SUBSTITUTE(E31, "CSN", "") + 1</f>
        <v>CSN9</v>
      </c>
      <c r="F34" s="10" t="s">
        <v>3796</v>
      </c>
      <c r="G34" s="10">
        <f>(((SUBSTITUTE(C30, "BANK", "")-1)*4) + 1 + 64)+0.1</f>
        <v>69.099999999999994</v>
      </c>
      <c r="H34" s="10">
        <f>(((SUBSTITUTE(C30, "BANK", "")-1)*4) + 1 + 192)+0.1</f>
        <v>197.1</v>
      </c>
      <c r="I34" s="12"/>
      <c r="J34" s="10">
        <f>G34+0.1</f>
        <v>69.199999999999989</v>
      </c>
      <c r="K34" s="10">
        <f>H34+0.1</f>
        <v>197.2</v>
      </c>
      <c r="L34" s="12"/>
      <c r="M34" s="10">
        <f>J34+0.1</f>
        <v>69.299999999999983</v>
      </c>
      <c r="N34" s="10">
        <f>K34+0.1</f>
        <v>197.29999999999998</v>
      </c>
      <c r="O34" s="12"/>
      <c r="P34" s="10">
        <f>M34+0.1</f>
        <v>69.399999999999977</v>
      </c>
      <c r="Q34" s="10">
        <f>N34+0.1</f>
        <v>197.39999999999998</v>
      </c>
      <c r="R34" s="12"/>
      <c r="S34" s="10">
        <f>P34+0.1</f>
        <v>69.499999999999972</v>
      </c>
      <c r="T34" s="10">
        <f>Q34+0.1</f>
        <v>197.49999999999997</v>
      </c>
      <c r="U34" s="12"/>
      <c r="V34" s="10">
        <f>S34+0.1</f>
        <v>69.599999999999966</v>
      </c>
      <c r="W34" s="10">
        <f>T34+0.1</f>
        <v>197.59999999999997</v>
      </c>
      <c r="X34" s="12"/>
      <c r="Y34" s="10">
        <f>V34+0.1</f>
        <v>69.69999999999996</v>
      </c>
      <c r="Z34" s="10">
        <f>W34+0.1</f>
        <v>197.69999999999996</v>
      </c>
      <c r="AB34" s="10">
        <f>Y34+0.1</f>
        <v>69.799999999999955</v>
      </c>
      <c r="AC34" s="10">
        <f>Z34+0.1</f>
        <v>197.79999999999995</v>
      </c>
    </row>
    <row r="35" spans="1:29" s="42" customFormat="1" ht="14.25" thickTop="1" x14ac:dyDescent="0.25">
      <c r="A35" s="49"/>
      <c r="B35" s="50"/>
      <c r="D35" s="17"/>
      <c r="F35" s="12"/>
    </row>
    <row r="36" spans="1:29" s="42" customFormat="1" ht="14.25" thickBot="1" x14ac:dyDescent="0.3">
      <c r="A36" s="49"/>
      <c r="B36" s="50"/>
      <c r="D36" s="18"/>
      <c r="E36" s="9"/>
      <c r="F36" s="36"/>
      <c r="G36" s="43" t="str">
        <f>"CHIP #" &amp; SUBSTITUTE(AB33, "CHIP #", "") + 1</f>
        <v>CHIP #81</v>
      </c>
      <c r="H36" s="62"/>
      <c r="I36" s="4"/>
      <c r="J36" s="45" t="str">
        <f>"CHIP #" &amp; SUBSTITUTE(G36, "CHIP #", "") + 1</f>
        <v>CHIP #82</v>
      </c>
      <c r="K36" s="46"/>
      <c r="L36" s="4"/>
      <c r="M36" s="45" t="str">
        <f>"CHIP #" &amp; SUBSTITUTE(J36, "CHIP #", "") + 1</f>
        <v>CHIP #83</v>
      </c>
      <c r="N36" s="46"/>
      <c r="O36" s="4"/>
      <c r="P36" s="45" t="str">
        <f>"CHIP #" &amp; SUBSTITUTE(M36, "CHIP #", "") + 1</f>
        <v>CHIP #84</v>
      </c>
      <c r="Q36" s="46"/>
      <c r="R36" s="4"/>
      <c r="S36" s="45" t="str">
        <f>"CHIP #" &amp; SUBSTITUTE(P36, "CHIP #", "") + 1</f>
        <v>CHIP #85</v>
      </c>
      <c r="T36" s="46"/>
      <c r="U36" s="4"/>
      <c r="V36" s="45" t="str">
        <f>"CHIP #" &amp; SUBSTITUTE(S36, "CHIP #", "") + 1</f>
        <v>CHIP #86</v>
      </c>
      <c r="W36" s="46"/>
      <c r="X36" s="4"/>
      <c r="Y36" s="45" t="str">
        <f>"CHIP #" &amp; SUBSTITUTE(V36, "CHIP #", "") + 1</f>
        <v>CHIP #87</v>
      </c>
      <c r="Z36" s="46"/>
      <c r="AA36" s="4"/>
      <c r="AB36" s="45" t="str">
        <f>"CHIP #" &amp; SUBSTITUTE(Y36, "CHIP #", "") + 1</f>
        <v>CHIP #88</v>
      </c>
      <c r="AC36" s="46"/>
    </row>
    <row r="37" spans="1:29" s="42" customFormat="1" ht="15" thickTop="1" thickBot="1" x14ac:dyDescent="0.3">
      <c r="A37" s="49"/>
      <c r="B37" s="50"/>
      <c r="D37" s="19"/>
      <c r="E37" s="21" t="str">
        <f>"CSN" &amp; SUBSTITUTE(E34, "CSN", "") + 1</f>
        <v>CSN10</v>
      </c>
      <c r="F37" s="37" t="s">
        <v>3796</v>
      </c>
      <c r="G37" s="10">
        <f>G31+1</f>
        <v>6.1</v>
      </c>
      <c r="H37" s="10">
        <f>H31+1</f>
        <v>134.1</v>
      </c>
      <c r="I37" s="12"/>
      <c r="J37" s="10">
        <f>J31+1</f>
        <v>6.1999999999999993</v>
      </c>
      <c r="K37" s="10">
        <f>K31+1</f>
        <v>134.19999999999999</v>
      </c>
      <c r="L37" s="12"/>
      <c r="M37" s="10">
        <f>M31+1</f>
        <v>6.2999999999999989</v>
      </c>
      <c r="N37" s="10">
        <f>N31+1</f>
        <v>134.29999999999998</v>
      </c>
      <c r="O37" s="12"/>
      <c r="P37" s="10">
        <f>P31+1</f>
        <v>6.3999999999999986</v>
      </c>
      <c r="Q37" s="10">
        <f>Q31+1</f>
        <v>134.39999999999998</v>
      </c>
      <c r="R37" s="12"/>
      <c r="S37" s="10">
        <f>S31+1</f>
        <v>6.4999999999999982</v>
      </c>
      <c r="T37" s="10">
        <f>T31+1</f>
        <v>134.49999999999997</v>
      </c>
      <c r="U37" s="12"/>
      <c r="V37" s="10">
        <f>V31+1</f>
        <v>6.5999999999999979</v>
      </c>
      <c r="W37" s="10">
        <f>W31+1</f>
        <v>134.59999999999997</v>
      </c>
      <c r="X37" s="12"/>
      <c r="Y37" s="10">
        <f>Y31+1</f>
        <v>6.6999999999999975</v>
      </c>
      <c r="Z37" s="10">
        <f>Z31+1</f>
        <v>134.69999999999996</v>
      </c>
      <c r="AB37" s="10">
        <f>AB31+1</f>
        <v>6.7999999999999972</v>
      </c>
      <c r="AC37" s="10">
        <f>AC31+1</f>
        <v>134.79999999999995</v>
      </c>
    </row>
    <row r="38" spans="1:29" s="42" customFormat="1" ht="14.25" thickTop="1" x14ac:dyDescent="0.25">
      <c r="A38" s="49"/>
      <c r="B38" s="50"/>
      <c r="D38" s="17"/>
      <c r="F38" s="12"/>
    </row>
    <row r="39" spans="1:29" s="42" customFormat="1" ht="14.25" thickBot="1" x14ac:dyDescent="0.3">
      <c r="A39" s="49"/>
      <c r="B39" s="50"/>
      <c r="D39" s="18"/>
      <c r="E39" s="9"/>
      <c r="F39" s="36"/>
      <c r="G39" s="43" t="str">
        <f>"CHIP #" &amp; SUBSTITUTE(AB36, "CHIP #", "") + 1</f>
        <v>CHIP #89</v>
      </c>
      <c r="H39" s="62"/>
      <c r="I39" s="4"/>
      <c r="J39" s="45" t="str">
        <f>"CHIP #" &amp; SUBSTITUTE(G39, "CHIP #", "") + 1</f>
        <v>CHIP #90</v>
      </c>
      <c r="K39" s="46"/>
      <c r="L39" s="4"/>
      <c r="M39" s="45" t="str">
        <f>"CHIP #" &amp; SUBSTITUTE(J39, "CHIP #", "") + 1</f>
        <v>CHIP #91</v>
      </c>
      <c r="N39" s="46"/>
      <c r="O39" s="4"/>
      <c r="P39" s="45" t="str">
        <f>"CHIP #" &amp; SUBSTITUTE(M39, "CHIP #", "") + 1</f>
        <v>CHIP #92</v>
      </c>
      <c r="Q39" s="46"/>
      <c r="R39" s="4"/>
      <c r="S39" s="45" t="str">
        <f>"CHIP #" &amp; SUBSTITUTE(P39, "CHIP #", "") + 1</f>
        <v>CHIP #93</v>
      </c>
      <c r="T39" s="46"/>
      <c r="U39" s="4"/>
      <c r="V39" s="45" t="str">
        <f>"CHIP #" &amp; SUBSTITUTE(S39, "CHIP #", "") + 1</f>
        <v>CHIP #94</v>
      </c>
      <c r="W39" s="46"/>
      <c r="X39" s="4"/>
      <c r="Y39" s="45" t="str">
        <f>"CHIP #" &amp; SUBSTITUTE(V39, "CHIP #", "") + 1</f>
        <v>CHIP #95</v>
      </c>
      <c r="Z39" s="46"/>
      <c r="AA39" s="4"/>
      <c r="AB39" s="45" t="str">
        <f>"CHIP #" &amp; SUBSTITUTE(Y39, "CHIP #", "") + 1</f>
        <v>CHIP #96</v>
      </c>
      <c r="AC39" s="46"/>
    </row>
    <row r="40" spans="1:29" s="42" customFormat="1" ht="15" thickTop="1" thickBot="1" x14ac:dyDescent="0.3">
      <c r="A40" s="49"/>
      <c r="B40" s="50"/>
      <c r="D40" s="20"/>
      <c r="E40" s="61" t="str">
        <f>"CSN" &amp; SUBSTITUTE(E37, "CSN", "") + 1</f>
        <v>CSN11</v>
      </c>
      <c r="F40" s="37" t="s">
        <v>3796</v>
      </c>
      <c r="G40" s="10">
        <f>G34+1</f>
        <v>70.099999999999994</v>
      </c>
      <c r="H40" s="10">
        <f>H34+1</f>
        <v>198.1</v>
      </c>
      <c r="I40" s="12"/>
      <c r="J40" s="10">
        <f>J34+1</f>
        <v>70.199999999999989</v>
      </c>
      <c r="K40" s="10">
        <f>K34+1</f>
        <v>198.2</v>
      </c>
      <c r="L40" s="12"/>
      <c r="M40" s="10">
        <f>M34+1</f>
        <v>70.299999999999983</v>
      </c>
      <c r="N40" s="10">
        <f>N34+1</f>
        <v>198.29999999999998</v>
      </c>
      <c r="O40" s="12"/>
      <c r="P40" s="10">
        <f>P34+1</f>
        <v>70.399999999999977</v>
      </c>
      <c r="Q40" s="10">
        <f>Q34+1</f>
        <v>198.39999999999998</v>
      </c>
      <c r="R40" s="12"/>
      <c r="S40" s="10">
        <f>S34+1</f>
        <v>70.499999999999972</v>
      </c>
      <c r="T40" s="10">
        <f>T34+1</f>
        <v>198.49999999999997</v>
      </c>
      <c r="U40" s="12"/>
      <c r="V40" s="10">
        <f>V34+1</f>
        <v>70.599999999999966</v>
      </c>
      <c r="W40" s="10">
        <f>W34+1</f>
        <v>198.59999999999997</v>
      </c>
      <c r="X40" s="12"/>
      <c r="Y40" s="10">
        <f>Y34+1</f>
        <v>70.69999999999996</v>
      </c>
      <c r="Z40" s="10">
        <f>Z34+1</f>
        <v>198.69999999999996</v>
      </c>
      <c r="AB40" s="10">
        <f>AB34+1</f>
        <v>70.799999999999955</v>
      </c>
      <c r="AC40" s="10">
        <f>AC34+1</f>
        <v>198.79999999999995</v>
      </c>
    </row>
    <row r="41" spans="1:29" s="42" customFormat="1" ht="14.25" thickTop="1" x14ac:dyDescent="0.25">
      <c r="A41" s="49"/>
      <c r="B41" s="50"/>
      <c r="D41" s="17"/>
      <c r="F41" s="59"/>
      <c r="G41" s="59"/>
      <c r="H41" s="59"/>
      <c r="I41" s="12"/>
      <c r="J41" s="59"/>
      <c r="K41" s="59"/>
      <c r="L41" s="12"/>
      <c r="M41" s="59"/>
      <c r="N41" s="59"/>
      <c r="O41" s="12"/>
      <c r="P41" s="59"/>
      <c r="Q41" s="59"/>
      <c r="R41" s="12"/>
      <c r="S41" s="59"/>
      <c r="T41" s="59"/>
      <c r="U41" s="12"/>
      <c r="V41" s="59"/>
      <c r="W41" s="59"/>
      <c r="X41" s="12"/>
      <c r="Y41" s="59"/>
      <c r="Z41" s="60"/>
      <c r="AB41" s="59"/>
      <c r="AC41" s="60"/>
    </row>
    <row r="42" spans="1:29" s="42" customFormat="1" ht="14.25" thickBot="1" x14ac:dyDescent="0.3">
      <c r="A42" s="49"/>
      <c r="B42" s="50"/>
      <c r="D42" s="18"/>
      <c r="E42" s="39"/>
      <c r="F42" s="41"/>
      <c r="G42" s="43" t="str">
        <f>"CHIP #" &amp; SUBSTITUTE(AB39, "CHIP #", "") + 1</f>
        <v>CHIP #97</v>
      </c>
      <c r="H42" s="62"/>
      <c r="I42" s="4"/>
      <c r="J42" s="45" t="str">
        <f>"CHIP #" &amp; SUBSTITUTE(G42, "CHIP #", "") + 1</f>
        <v>CHIP #98</v>
      </c>
      <c r="K42" s="46"/>
      <c r="L42" s="4"/>
      <c r="M42" s="45" t="str">
        <f>"CHIP #" &amp; SUBSTITUTE(J42, "CHIP #", "") + 1</f>
        <v>CHIP #99</v>
      </c>
      <c r="N42" s="46"/>
      <c r="O42" s="4"/>
      <c r="P42" s="45" t="str">
        <f>"CHIP #" &amp; SUBSTITUTE(M42, "CHIP #", "") + 1</f>
        <v>CHIP #100</v>
      </c>
      <c r="Q42" s="46"/>
      <c r="R42" s="4"/>
      <c r="S42" s="45" t="str">
        <f>"CHIP #" &amp; SUBSTITUTE(P42, "CHIP #", "") + 1</f>
        <v>CHIP #101</v>
      </c>
      <c r="T42" s="46"/>
      <c r="U42" s="4"/>
      <c r="V42" s="45" t="str">
        <f>"CHIP #" &amp; SUBSTITUTE(S42, "CHIP #", "") + 1</f>
        <v>CHIP #102</v>
      </c>
      <c r="W42" s="46"/>
      <c r="X42" s="4"/>
      <c r="Y42" s="45" t="str">
        <f>"CHIP #" &amp; SUBSTITUTE(V42, "CHIP #", "") + 1</f>
        <v>CHIP #103</v>
      </c>
      <c r="Z42" s="46"/>
      <c r="AA42" s="4"/>
      <c r="AB42" s="45" t="str">
        <f>"CHIP #" &amp; SUBSTITUTE(Y42, "CHIP #", "") + 1</f>
        <v>CHIP #104</v>
      </c>
      <c r="AC42" s="46"/>
    </row>
    <row r="43" spans="1:29" s="42" customFormat="1" ht="15" thickTop="1" thickBot="1" x14ac:dyDescent="0.3">
      <c r="A43" s="49"/>
      <c r="B43" s="50"/>
      <c r="D43" s="19"/>
      <c r="E43" s="21" t="str">
        <f>"CSN" &amp; SUBSTITUTE(E40, "CSN", "") + 1</f>
        <v>CSN12</v>
      </c>
      <c r="F43" s="10" t="s">
        <v>3796</v>
      </c>
      <c r="G43" s="10">
        <f>G37+1</f>
        <v>7.1</v>
      </c>
      <c r="H43" s="10">
        <f>H37+1</f>
        <v>135.1</v>
      </c>
      <c r="I43" s="12"/>
      <c r="J43" s="10">
        <f>J37+1</f>
        <v>7.1999999999999993</v>
      </c>
      <c r="K43" s="10">
        <f>K37+1</f>
        <v>135.19999999999999</v>
      </c>
      <c r="L43" s="12"/>
      <c r="M43" s="10">
        <f>M37+1</f>
        <v>7.2999999999999989</v>
      </c>
      <c r="N43" s="10">
        <f>N37+1</f>
        <v>135.29999999999998</v>
      </c>
      <c r="O43" s="12"/>
      <c r="P43" s="10">
        <f>P37+1</f>
        <v>7.3999999999999986</v>
      </c>
      <c r="Q43" s="10">
        <f>Q37+1</f>
        <v>135.39999999999998</v>
      </c>
      <c r="R43" s="12"/>
      <c r="S43" s="10">
        <f>S37+1</f>
        <v>7.4999999999999982</v>
      </c>
      <c r="T43" s="10">
        <f>T37+1</f>
        <v>135.49999999999997</v>
      </c>
      <c r="U43" s="12"/>
      <c r="V43" s="10">
        <f>V37+1</f>
        <v>7.5999999999999979</v>
      </c>
      <c r="W43" s="10">
        <f>W37+1</f>
        <v>135.59999999999997</v>
      </c>
      <c r="X43" s="12"/>
      <c r="Y43" s="10">
        <f>Y37+1</f>
        <v>7.6999999999999975</v>
      </c>
      <c r="Z43" s="10">
        <f>Z37+1</f>
        <v>135.69999999999996</v>
      </c>
      <c r="AA43" s="12"/>
      <c r="AB43" s="10">
        <f>AB37+1</f>
        <v>7.7999999999999972</v>
      </c>
      <c r="AC43" s="10">
        <f>AC37+1</f>
        <v>135.79999999999995</v>
      </c>
    </row>
    <row r="44" spans="1:29" s="42" customFormat="1" ht="14.25" thickTop="1" x14ac:dyDescent="0.25">
      <c r="A44" s="49"/>
      <c r="B44" s="50"/>
      <c r="D44" s="17"/>
    </row>
    <row r="45" spans="1:29" s="42" customFormat="1" ht="14.25" thickBot="1" x14ac:dyDescent="0.3">
      <c r="A45" s="49"/>
      <c r="B45" s="50"/>
      <c r="D45" s="18"/>
      <c r="E45" s="9"/>
      <c r="F45" s="41"/>
      <c r="G45" s="43" t="str">
        <f>"CHIP #" &amp; SUBSTITUTE(AB42, "CHIP #", "") + 1</f>
        <v>CHIP #105</v>
      </c>
      <c r="H45" s="62"/>
      <c r="I45" s="4"/>
      <c r="J45" s="45" t="str">
        <f>"CHIP #" &amp; SUBSTITUTE(G45, "CHIP #", "") + 1</f>
        <v>CHIP #106</v>
      </c>
      <c r="K45" s="46"/>
      <c r="L45" s="4"/>
      <c r="M45" s="45" t="str">
        <f>"CHIP #" &amp; SUBSTITUTE(J45, "CHIP #", "") + 1</f>
        <v>CHIP #107</v>
      </c>
      <c r="N45" s="46"/>
      <c r="O45" s="4"/>
      <c r="P45" s="45" t="str">
        <f>"CHIP #" &amp; SUBSTITUTE(M45, "CHIP #", "") + 1</f>
        <v>CHIP #108</v>
      </c>
      <c r="Q45" s="46"/>
      <c r="R45" s="4"/>
      <c r="S45" s="45" t="str">
        <f>"CHIP #" &amp; SUBSTITUTE(P45, "CHIP #", "") + 1</f>
        <v>CHIP #109</v>
      </c>
      <c r="T45" s="46"/>
      <c r="U45" s="4"/>
      <c r="V45" s="45" t="str">
        <f>"CHIP #" &amp; SUBSTITUTE(S45, "CHIP #", "") + 1</f>
        <v>CHIP #110</v>
      </c>
      <c r="W45" s="46"/>
      <c r="X45" s="4"/>
      <c r="Y45" s="45" t="str">
        <f>"CHIP #" &amp; SUBSTITUTE(V45, "CHIP #", "") + 1</f>
        <v>CHIP #111</v>
      </c>
      <c r="Z45" s="46"/>
      <c r="AA45" s="4"/>
      <c r="AB45" s="45" t="str">
        <f>"CHIP #" &amp; SUBSTITUTE(Y45, "CHIP #", "") + 1</f>
        <v>CHIP #112</v>
      </c>
      <c r="AC45" s="46"/>
    </row>
    <row r="46" spans="1:29" s="42" customFormat="1" ht="15" thickTop="1" thickBot="1" x14ac:dyDescent="0.3">
      <c r="A46" s="49"/>
      <c r="B46" s="50"/>
      <c r="D46" s="19"/>
      <c r="E46" s="21" t="str">
        <f>"CSN" &amp; SUBSTITUTE(E43, "CSN", "") + 1</f>
        <v>CSN13</v>
      </c>
      <c r="F46" s="10" t="s">
        <v>3796</v>
      </c>
      <c r="G46" s="10">
        <f>G40+1</f>
        <v>71.099999999999994</v>
      </c>
      <c r="H46" s="10">
        <f>H40+1</f>
        <v>199.1</v>
      </c>
      <c r="I46" s="12"/>
      <c r="J46" s="10">
        <f>J40+1</f>
        <v>71.199999999999989</v>
      </c>
      <c r="K46" s="10">
        <f>K40+1</f>
        <v>199.2</v>
      </c>
      <c r="L46" s="12"/>
      <c r="M46" s="10">
        <f>M40+1</f>
        <v>71.299999999999983</v>
      </c>
      <c r="N46" s="10">
        <f>N40+1</f>
        <v>199.29999999999998</v>
      </c>
      <c r="O46" s="12"/>
      <c r="P46" s="10">
        <f>P40+1</f>
        <v>71.399999999999977</v>
      </c>
      <c r="Q46" s="10">
        <f>Q40+1</f>
        <v>199.39999999999998</v>
      </c>
      <c r="R46" s="12"/>
      <c r="S46" s="10">
        <f>S40+1</f>
        <v>71.499999999999972</v>
      </c>
      <c r="T46" s="10">
        <f>T40+1</f>
        <v>199.49999999999997</v>
      </c>
      <c r="U46" s="12"/>
      <c r="V46" s="10">
        <f>V40+1</f>
        <v>71.599999999999966</v>
      </c>
      <c r="W46" s="10">
        <f>W40+1</f>
        <v>199.59999999999997</v>
      </c>
      <c r="X46" s="12"/>
      <c r="Y46" s="10">
        <f>Y40+1</f>
        <v>71.69999999999996</v>
      </c>
      <c r="Z46" s="10">
        <f>Z40+1</f>
        <v>199.69999999999996</v>
      </c>
      <c r="AB46" s="10">
        <f>AB40+1</f>
        <v>71.799999999999955</v>
      </c>
      <c r="AC46" s="10">
        <f>AC40+1</f>
        <v>199.79999999999995</v>
      </c>
    </row>
    <row r="47" spans="1:29" s="42" customFormat="1" ht="14.25" thickTop="1" x14ac:dyDescent="0.25">
      <c r="A47" s="49"/>
      <c r="B47" s="50"/>
      <c r="D47" s="17"/>
      <c r="F47" s="12"/>
    </row>
    <row r="48" spans="1:29" s="42" customFormat="1" ht="14.25" thickBot="1" x14ac:dyDescent="0.3">
      <c r="A48" s="49"/>
      <c r="B48" s="50"/>
      <c r="D48" s="18"/>
      <c r="E48" s="9"/>
      <c r="F48" s="36"/>
      <c r="G48" s="43" t="str">
        <f>"CHIP #" &amp; SUBSTITUTE(AB45, "CHIP #", "") + 1</f>
        <v>CHIP #113</v>
      </c>
      <c r="H48" s="62"/>
      <c r="I48" s="4"/>
      <c r="J48" s="45" t="str">
        <f>"CHIP #" &amp; SUBSTITUTE(G48, "CHIP #", "") + 1</f>
        <v>CHIP #114</v>
      </c>
      <c r="K48" s="46"/>
      <c r="L48" s="4"/>
      <c r="M48" s="45" t="str">
        <f>"CHIP #" &amp; SUBSTITUTE(J48, "CHIP #", "") + 1</f>
        <v>CHIP #115</v>
      </c>
      <c r="N48" s="46"/>
      <c r="O48" s="4"/>
      <c r="P48" s="45" t="str">
        <f>"CHIP #" &amp; SUBSTITUTE(M48, "CHIP #", "") + 1</f>
        <v>CHIP #116</v>
      </c>
      <c r="Q48" s="46"/>
      <c r="R48" s="4"/>
      <c r="S48" s="45" t="str">
        <f>"CHIP #" &amp; SUBSTITUTE(P48, "CHIP #", "") + 1</f>
        <v>CHIP #117</v>
      </c>
      <c r="T48" s="46"/>
      <c r="U48" s="4"/>
      <c r="V48" s="45" t="str">
        <f>"CHIP #" &amp; SUBSTITUTE(S48, "CHIP #", "") + 1</f>
        <v>CHIP #118</v>
      </c>
      <c r="W48" s="46"/>
      <c r="X48" s="4"/>
      <c r="Y48" s="45" t="str">
        <f>"CHIP #" &amp; SUBSTITUTE(V48, "CHIP #", "") + 1</f>
        <v>CHIP #119</v>
      </c>
      <c r="Z48" s="46"/>
      <c r="AA48" s="4"/>
      <c r="AB48" s="45" t="str">
        <f>"CHIP #" &amp; SUBSTITUTE(Y48, "CHIP #", "") + 1</f>
        <v>CHIP #120</v>
      </c>
      <c r="AC48" s="46"/>
    </row>
    <row r="49" spans="1:29" s="42" customFormat="1" ht="15" thickTop="1" thickBot="1" x14ac:dyDescent="0.3">
      <c r="A49" s="49"/>
      <c r="B49" s="50"/>
      <c r="D49" s="20"/>
      <c r="E49" s="61" t="str">
        <f>"CSN" &amp; SUBSTITUTE(E46, "CSN", "") + 1</f>
        <v>CSN14</v>
      </c>
      <c r="F49" s="37" t="s">
        <v>3796</v>
      </c>
      <c r="G49" s="10">
        <f>G43+1</f>
        <v>8.1</v>
      </c>
      <c r="H49" s="10">
        <f>H43+1</f>
        <v>136.1</v>
      </c>
      <c r="I49" s="12"/>
      <c r="J49" s="10">
        <f>J43+1</f>
        <v>8.1999999999999993</v>
      </c>
      <c r="K49" s="10">
        <f>K43+1</f>
        <v>136.19999999999999</v>
      </c>
      <c r="L49" s="12"/>
      <c r="M49" s="10">
        <f>M43+1</f>
        <v>8.2999999999999989</v>
      </c>
      <c r="N49" s="10">
        <f>N43+1</f>
        <v>136.29999999999998</v>
      </c>
      <c r="O49" s="12"/>
      <c r="P49" s="10">
        <f>P43+1</f>
        <v>8.3999999999999986</v>
      </c>
      <c r="Q49" s="10">
        <f>Q43+1</f>
        <v>136.39999999999998</v>
      </c>
      <c r="R49" s="12"/>
      <c r="S49" s="10">
        <f>S43+1</f>
        <v>8.4999999999999982</v>
      </c>
      <c r="T49" s="10">
        <f>T43+1</f>
        <v>136.49999999999997</v>
      </c>
      <c r="U49" s="12"/>
      <c r="V49" s="10">
        <f>V43+1</f>
        <v>8.5999999999999979</v>
      </c>
      <c r="W49" s="10">
        <f>W43+1</f>
        <v>136.59999999999997</v>
      </c>
      <c r="X49" s="12"/>
      <c r="Y49" s="10">
        <f>Y43+1</f>
        <v>8.6999999999999975</v>
      </c>
      <c r="Z49" s="10">
        <f>Z43+1</f>
        <v>136.69999999999996</v>
      </c>
      <c r="AB49" s="10">
        <f>AB43+1</f>
        <v>8.7999999999999972</v>
      </c>
      <c r="AC49" s="10">
        <f>AC43+1</f>
        <v>136.79999999999995</v>
      </c>
    </row>
    <row r="50" spans="1:29" s="42" customFormat="1" ht="14.25" thickTop="1" x14ac:dyDescent="0.25">
      <c r="A50" s="49"/>
      <c r="B50" s="50"/>
      <c r="D50" s="17"/>
      <c r="F50" s="12"/>
    </row>
    <row r="51" spans="1:29" s="42" customFormat="1" ht="14.25" thickBot="1" x14ac:dyDescent="0.3">
      <c r="A51" s="49"/>
      <c r="B51" s="50"/>
      <c r="D51" s="18"/>
      <c r="E51" s="9"/>
      <c r="F51" s="36"/>
      <c r="G51" s="43" t="str">
        <f>"CHIP #" &amp; SUBSTITUTE(AB48, "CHIP #", "") + 1</f>
        <v>CHIP #121</v>
      </c>
      <c r="H51" s="62"/>
      <c r="I51" s="4"/>
      <c r="J51" s="45" t="str">
        <f>"CHIP #" &amp; SUBSTITUTE(G51, "CHIP #", "") + 1</f>
        <v>CHIP #122</v>
      </c>
      <c r="K51" s="46"/>
      <c r="L51" s="4"/>
      <c r="M51" s="45" t="str">
        <f>"CHIP #" &amp; SUBSTITUTE(J51, "CHIP #", "") + 1</f>
        <v>CHIP #123</v>
      </c>
      <c r="N51" s="46"/>
      <c r="O51" s="4"/>
      <c r="P51" s="45" t="str">
        <f>"CHIP #" &amp; SUBSTITUTE(M51, "CHIP #", "") + 1</f>
        <v>CHIP #124</v>
      </c>
      <c r="Q51" s="46"/>
      <c r="R51" s="4"/>
      <c r="S51" s="45" t="str">
        <f>"CHIP #" &amp; SUBSTITUTE(P51, "CHIP #", "") + 1</f>
        <v>CHIP #125</v>
      </c>
      <c r="T51" s="46"/>
      <c r="U51" s="4"/>
      <c r="V51" s="45" t="str">
        <f>"CHIP #" &amp; SUBSTITUTE(S51, "CHIP #", "") + 1</f>
        <v>CHIP #126</v>
      </c>
      <c r="W51" s="46"/>
      <c r="X51" s="4"/>
      <c r="Y51" s="45" t="str">
        <f>"CHIP #" &amp; SUBSTITUTE(V51, "CHIP #", "") + 1</f>
        <v>CHIP #127</v>
      </c>
      <c r="Z51" s="46"/>
      <c r="AA51" s="4"/>
      <c r="AB51" s="45" t="str">
        <f>"CHIP #" &amp; SUBSTITUTE(Y51, "CHIP #", "") + 1</f>
        <v>CHIP #128</v>
      </c>
      <c r="AC51" s="46"/>
    </row>
    <row r="52" spans="1:29" s="42" customFormat="1" ht="15" thickTop="1" thickBot="1" x14ac:dyDescent="0.3">
      <c r="A52" s="49"/>
      <c r="B52" s="50"/>
      <c r="D52" s="20"/>
      <c r="E52" s="21" t="str">
        <f>"CSN" &amp; SUBSTITUTE(E49, "CSN", "") + 1</f>
        <v>CSN15</v>
      </c>
      <c r="F52" s="37" t="s">
        <v>3796</v>
      </c>
      <c r="G52" s="10">
        <f>G46+1</f>
        <v>72.099999999999994</v>
      </c>
      <c r="H52" s="10">
        <f>H46+1</f>
        <v>200.1</v>
      </c>
      <c r="I52" s="12"/>
      <c r="J52" s="10">
        <f>J46+1</f>
        <v>72.199999999999989</v>
      </c>
      <c r="K52" s="10">
        <f>K46+1</f>
        <v>200.2</v>
      </c>
      <c r="L52" s="12"/>
      <c r="M52" s="10">
        <f>M46+1</f>
        <v>72.299999999999983</v>
      </c>
      <c r="N52" s="10">
        <f>N46+1</f>
        <v>200.29999999999998</v>
      </c>
      <c r="O52" s="12"/>
      <c r="P52" s="10">
        <f>P46+1</f>
        <v>72.399999999999977</v>
      </c>
      <c r="Q52" s="10">
        <f>Q46+1</f>
        <v>200.39999999999998</v>
      </c>
      <c r="R52" s="12"/>
      <c r="S52" s="10">
        <f>S46+1</f>
        <v>72.499999999999972</v>
      </c>
      <c r="T52" s="10">
        <f>T46+1</f>
        <v>200.49999999999997</v>
      </c>
      <c r="U52" s="12"/>
      <c r="V52" s="10">
        <f>V46+1</f>
        <v>72.599999999999966</v>
      </c>
      <c r="W52" s="10">
        <f>W46+1</f>
        <v>200.59999999999997</v>
      </c>
      <c r="X52" s="12"/>
      <c r="Y52" s="10">
        <f>Y46+1</f>
        <v>72.69999999999996</v>
      </c>
      <c r="Z52" s="10">
        <f>Z46+1</f>
        <v>200.69999999999996</v>
      </c>
      <c r="AB52" s="10">
        <f>AB46+1</f>
        <v>72.799999999999955</v>
      </c>
      <c r="AC52" s="10">
        <f>AC46+1</f>
        <v>200.79999999999995</v>
      </c>
    </row>
    <row r="53" spans="1:29" s="42" customFormat="1" ht="14.25" thickTop="1" x14ac:dyDescent="0.25">
      <c r="A53" s="49"/>
      <c r="B53" s="50"/>
      <c r="D53" s="58"/>
      <c r="E53" s="59"/>
      <c r="F53" s="59"/>
      <c r="G53" s="59"/>
      <c r="H53" s="59"/>
      <c r="I53" s="12"/>
      <c r="J53" s="59"/>
      <c r="K53" s="59"/>
      <c r="L53" s="12"/>
      <c r="M53" s="59"/>
      <c r="N53" s="59"/>
      <c r="O53" s="12"/>
      <c r="P53" s="59"/>
      <c r="Q53" s="59"/>
      <c r="R53" s="12"/>
      <c r="S53" s="59"/>
      <c r="T53" s="59"/>
      <c r="U53" s="12"/>
      <c r="V53" s="59"/>
      <c r="W53" s="59"/>
      <c r="X53" s="12"/>
      <c r="Y53" s="59"/>
      <c r="Z53" s="59"/>
      <c r="AB53" s="59"/>
      <c r="AC53" s="59"/>
    </row>
    <row r="54" spans="1:29" s="42" customFormat="1" x14ac:dyDescent="0.25">
      <c r="A54" s="49"/>
      <c r="B54" s="50"/>
      <c r="D54" s="58"/>
      <c r="E54" s="59"/>
      <c r="F54" s="59"/>
      <c r="G54" s="59"/>
      <c r="H54" s="59"/>
      <c r="I54" s="12"/>
      <c r="J54" s="59"/>
      <c r="K54" s="59"/>
      <c r="L54" s="12"/>
      <c r="M54" s="59"/>
      <c r="N54" s="59"/>
      <c r="O54" s="12"/>
      <c r="P54" s="59"/>
      <c r="Q54" s="59"/>
      <c r="R54" s="12"/>
      <c r="S54" s="59"/>
      <c r="T54" s="59"/>
      <c r="U54" s="12"/>
      <c r="V54" s="59"/>
      <c r="W54" s="59"/>
      <c r="X54" s="12"/>
      <c r="Y54" s="59"/>
      <c r="Z54" s="59"/>
      <c r="AB54" s="59"/>
      <c r="AC54" s="59"/>
    </row>
    <row r="55" spans="1:29" s="42" customFormat="1" x14ac:dyDescent="0.25">
      <c r="A55" s="49"/>
      <c r="B55" s="50"/>
      <c r="D55" s="58"/>
      <c r="E55" s="59"/>
      <c r="F55" s="59"/>
      <c r="G55" s="59"/>
      <c r="H55" s="59"/>
      <c r="I55" s="12"/>
      <c r="J55" s="59"/>
      <c r="K55" s="59"/>
      <c r="L55" s="12"/>
      <c r="M55" s="59"/>
      <c r="N55" s="59"/>
      <c r="O55" s="12"/>
      <c r="P55" s="59"/>
      <c r="Q55" s="59"/>
      <c r="R55" s="12"/>
      <c r="S55" s="59"/>
      <c r="T55" s="59"/>
      <c r="U55" s="12"/>
      <c r="V55" s="59"/>
      <c r="W55" s="59"/>
      <c r="X55" s="12"/>
      <c r="Y55" s="59"/>
      <c r="Z55" s="59"/>
      <c r="AB55" s="59"/>
      <c r="AC55" s="59"/>
    </row>
    <row r="56" spans="1:29" s="42" customFormat="1" ht="14.25" thickBot="1" x14ac:dyDescent="0.3">
      <c r="A56" s="49"/>
      <c r="B56" s="50"/>
      <c r="C56" s="30" t="str">
        <f>"BANK" &amp; SUBSTITUTE(C30, "BANK", "") + 1</f>
        <v>BANK3</v>
      </c>
      <c r="D56" s="4"/>
      <c r="E56" s="4"/>
      <c r="F56" s="41"/>
      <c r="G56" s="45" t="str">
        <f>"CHIP #" &amp; (((SUBSTITUTE(C56, "BANK", "") - 1) * 64) + 1)</f>
        <v>CHIP #129</v>
      </c>
      <c r="H56" s="45"/>
      <c r="I56" s="4"/>
      <c r="J56" s="45" t="str">
        <f>"CHIP #" &amp; SUBSTITUTE(G56, "CHIP #", "") + 1</f>
        <v>CHIP #130</v>
      </c>
      <c r="K56" s="46"/>
      <c r="L56" s="4"/>
      <c r="M56" s="45" t="str">
        <f>"CHIP #" &amp; SUBSTITUTE(J56, "CHIP #", "") + 1</f>
        <v>CHIP #131</v>
      </c>
      <c r="N56" s="46"/>
      <c r="O56" s="4"/>
      <c r="P56" s="45" t="str">
        <f>"CHIP #" &amp; SUBSTITUTE(M56, "CHIP #", "") + 1</f>
        <v>CHIP #132</v>
      </c>
      <c r="Q56" s="46"/>
      <c r="R56" s="4"/>
      <c r="S56" s="45" t="str">
        <f>"CHIP #" &amp; SUBSTITUTE(P56, "CHIP #", "") + 1</f>
        <v>CHIP #133</v>
      </c>
      <c r="T56" s="46"/>
      <c r="U56" s="4"/>
      <c r="V56" s="45" t="str">
        <f>"CHIP #" &amp; SUBSTITUTE(S56, "CHIP #", "") + 1</f>
        <v>CHIP #134</v>
      </c>
      <c r="W56" s="46"/>
      <c r="X56" s="4"/>
      <c r="Y56" s="45" t="str">
        <f>"CHIP #" &amp; SUBSTITUTE(V56, "CHIP #", "") + 1</f>
        <v>CHIP #135</v>
      </c>
      <c r="Z56" s="46"/>
      <c r="AA56" s="4"/>
      <c r="AB56" s="45" t="str">
        <f>"CHIP #" &amp; SUBSTITUTE(Y56, "CHIP #", "") + 1</f>
        <v>CHIP #136</v>
      </c>
      <c r="AC56" s="46"/>
    </row>
    <row r="57" spans="1:29" s="42" customFormat="1" ht="15" thickTop="1" thickBot="1" x14ac:dyDescent="0.3">
      <c r="A57" s="49"/>
      <c r="B57" s="50"/>
      <c r="C57" s="31"/>
      <c r="D57" s="32"/>
      <c r="E57" s="21" t="str">
        <f>"CSN" &amp; (((SUBSTITUTE(C56, "BANK", "") - 1) * 8) + 0)</f>
        <v>CSN16</v>
      </c>
      <c r="F57" s="10" t="s">
        <v>3796</v>
      </c>
      <c r="G57" s="10">
        <f>(((SUBSTITUTE(C56, "BANK", "")-1)*4) + 1)+0.1</f>
        <v>9.1</v>
      </c>
      <c r="H57" s="10">
        <f>(((SUBSTITUTE(C56, "BANK", "")-1)*4) + 1 + 128)+0.1</f>
        <v>137.1</v>
      </c>
      <c r="I57" s="12"/>
      <c r="J57" s="10">
        <f>G57+0.1</f>
        <v>9.1999999999999993</v>
      </c>
      <c r="K57" s="10">
        <f>H57+0.1</f>
        <v>137.19999999999999</v>
      </c>
      <c r="L57" s="12"/>
      <c r="M57" s="10">
        <f>J57+0.1</f>
        <v>9.2999999999999989</v>
      </c>
      <c r="N57" s="10">
        <f>K57+0.1</f>
        <v>137.29999999999998</v>
      </c>
      <c r="O57" s="12"/>
      <c r="P57" s="10">
        <f>M57+0.1</f>
        <v>9.3999999999999986</v>
      </c>
      <c r="Q57" s="10">
        <f>N57+0.1</f>
        <v>137.39999999999998</v>
      </c>
      <c r="R57" s="12"/>
      <c r="S57" s="10">
        <f>P57+0.1</f>
        <v>9.4999999999999982</v>
      </c>
      <c r="T57" s="10">
        <f>Q57+0.1</f>
        <v>137.49999999999997</v>
      </c>
      <c r="U57" s="12"/>
      <c r="V57" s="10">
        <f>S57+0.1</f>
        <v>9.5999999999999979</v>
      </c>
      <c r="W57" s="10">
        <f>T57+0.1</f>
        <v>137.59999999999997</v>
      </c>
      <c r="X57" s="12"/>
      <c r="Y57" s="10">
        <f>V57+0.1</f>
        <v>9.6999999999999975</v>
      </c>
      <c r="Z57" s="10">
        <f>W57+0.1</f>
        <v>137.69999999999996</v>
      </c>
      <c r="AA57" s="12"/>
      <c r="AB57" s="10">
        <f>Y57+0.1</f>
        <v>9.7999999999999972</v>
      </c>
      <c r="AC57" s="10">
        <f>Z57+0.1</f>
        <v>137.79999999999995</v>
      </c>
    </row>
    <row r="58" spans="1:29" s="42" customFormat="1" ht="14.25" thickTop="1" x14ac:dyDescent="0.25">
      <c r="A58" s="49"/>
      <c r="B58" s="50"/>
      <c r="C58" s="33"/>
      <c r="D58" s="17"/>
    </row>
    <row r="59" spans="1:29" s="42" customFormat="1" ht="14.25" thickBot="1" x14ac:dyDescent="0.3">
      <c r="A59" s="49"/>
      <c r="B59" s="50"/>
      <c r="D59" s="18"/>
      <c r="E59" s="39"/>
      <c r="F59" s="41"/>
      <c r="G59" s="43" t="str">
        <f>"CHIP #" &amp; SUBSTITUTE(AB56, "CHIP #", "") + 1</f>
        <v>CHIP #137</v>
      </c>
      <c r="H59" s="62"/>
      <c r="I59" s="4"/>
      <c r="J59" s="45" t="str">
        <f>"CHIP #" &amp; SUBSTITUTE(G59, "CHIP #", "") + 1</f>
        <v>CHIP #138</v>
      </c>
      <c r="K59" s="46"/>
      <c r="L59" s="4"/>
      <c r="M59" s="45" t="str">
        <f>"CHIP #" &amp; SUBSTITUTE(J59, "CHIP #", "") + 1</f>
        <v>CHIP #139</v>
      </c>
      <c r="N59" s="46"/>
      <c r="O59" s="4"/>
      <c r="P59" s="45" t="str">
        <f>"CHIP #" &amp; SUBSTITUTE(M59, "CHIP #", "") + 1</f>
        <v>CHIP #140</v>
      </c>
      <c r="Q59" s="46"/>
      <c r="R59" s="4"/>
      <c r="S59" s="45" t="str">
        <f>"CHIP #" &amp; SUBSTITUTE(P59, "CHIP #", "") + 1</f>
        <v>CHIP #141</v>
      </c>
      <c r="T59" s="46"/>
      <c r="U59" s="4"/>
      <c r="V59" s="45" t="str">
        <f>"CHIP #" &amp; SUBSTITUTE(S59, "CHIP #", "") + 1</f>
        <v>CHIP #142</v>
      </c>
      <c r="W59" s="46"/>
      <c r="X59" s="4"/>
      <c r="Y59" s="45" t="str">
        <f>"CHIP #" &amp; SUBSTITUTE(V59, "CHIP #", "") + 1</f>
        <v>CHIP #143</v>
      </c>
      <c r="Z59" s="46"/>
      <c r="AA59" s="4"/>
      <c r="AB59" s="45" t="str">
        <f>"CHIP #" &amp; SUBSTITUTE(Y59, "CHIP #", "") + 1</f>
        <v>CHIP #144</v>
      </c>
      <c r="AC59" s="46"/>
    </row>
    <row r="60" spans="1:29" s="42" customFormat="1" ht="15" thickTop="1" thickBot="1" x14ac:dyDescent="0.3">
      <c r="A60" s="49"/>
      <c r="B60" s="50"/>
      <c r="D60" s="19"/>
      <c r="E60" s="21" t="str">
        <f>"CSN" &amp; SUBSTITUTE(E57, "CSN", "") + 1</f>
        <v>CSN17</v>
      </c>
      <c r="F60" s="10" t="s">
        <v>3796</v>
      </c>
      <c r="G60" s="10">
        <f>(((SUBSTITUTE(C56, "BANK", "")-1)*4) + 1 + 64)+0.1</f>
        <v>73.099999999999994</v>
      </c>
      <c r="H60" s="10">
        <f>(((SUBSTITUTE(C56, "BANK", "")-1)*4) + 1 + 192)+0.1</f>
        <v>201.1</v>
      </c>
      <c r="I60" s="12"/>
      <c r="J60" s="10">
        <f>G60+0.1</f>
        <v>73.199999999999989</v>
      </c>
      <c r="K60" s="10">
        <f>H60+0.1</f>
        <v>201.2</v>
      </c>
      <c r="L60" s="12"/>
      <c r="M60" s="10">
        <f>J60+0.1</f>
        <v>73.299999999999983</v>
      </c>
      <c r="N60" s="10">
        <f>K60+0.1</f>
        <v>201.29999999999998</v>
      </c>
      <c r="O60" s="12"/>
      <c r="P60" s="10">
        <f>M60+0.1</f>
        <v>73.399999999999977</v>
      </c>
      <c r="Q60" s="10">
        <f>N60+0.1</f>
        <v>201.39999999999998</v>
      </c>
      <c r="R60" s="12"/>
      <c r="S60" s="10">
        <f>P60+0.1</f>
        <v>73.499999999999972</v>
      </c>
      <c r="T60" s="10">
        <f>Q60+0.1</f>
        <v>201.49999999999997</v>
      </c>
      <c r="U60" s="12"/>
      <c r="V60" s="10">
        <f>S60+0.1</f>
        <v>73.599999999999966</v>
      </c>
      <c r="W60" s="10">
        <f>T60+0.1</f>
        <v>201.59999999999997</v>
      </c>
      <c r="X60" s="12"/>
      <c r="Y60" s="10">
        <f>V60+0.1</f>
        <v>73.69999999999996</v>
      </c>
      <c r="Z60" s="10">
        <f>W60+0.1</f>
        <v>201.69999999999996</v>
      </c>
      <c r="AB60" s="10">
        <f>Y60+0.1</f>
        <v>73.799999999999955</v>
      </c>
      <c r="AC60" s="10">
        <f>Z60+0.1</f>
        <v>201.79999999999995</v>
      </c>
    </row>
    <row r="61" spans="1:29" s="42" customFormat="1" ht="14.25" thickTop="1" x14ac:dyDescent="0.25">
      <c r="A61" s="49"/>
      <c r="B61" s="50"/>
      <c r="D61" s="17"/>
      <c r="F61" s="12"/>
    </row>
    <row r="62" spans="1:29" s="42" customFormat="1" ht="14.25" thickBot="1" x14ac:dyDescent="0.3">
      <c r="A62" s="49"/>
      <c r="B62" s="50"/>
      <c r="D62" s="18"/>
      <c r="E62" s="9"/>
      <c r="F62" s="36"/>
      <c r="G62" s="43" t="str">
        <f>"CHIP #" &amp; SUBSTITUTE(AB59, "CHIP #", "") + 1</f>
        <v>CHIP #145</v>
      </c>
      <c r="H62" s="62"/>
      <c r="I62" s="4"/>
      <c r="J62" s="45" t="str">
        <f>"CHIP #" &amp; SUBSTITUTE(G62, "CHIP #", "") + 1</f>
        <v>CHIP #146</v>
      </c>
      <c r="K62" s="46"/>
      <c r="L62" s="4"/>
      <c r="M62" s="45" t="str">
        <f>"CHIP #" &amp; SUBSTITUTE(J62, "CHIP #", "") + 1</f>
        <v>CHIP #147</v>
      </c>
      <c r="N62" s="46"/>
      <c r="O62" s="4"/>
      <c r="P62" s="45" t="str">
        <f>"CHIP #" &amp; SUBSTITUTE(M62, "CHIP #", "") + 1</f>
        <v>CHIP #148</v>
      </c>
      <c r="Q62" s="46"/>
      <c r="R62" s="4"/>
      <c r="S62" s="45" t="str">
        <f>"CHIP #" &amp; SUBSTITUTE(P62, "CHIP #", "") + 1</f>
        <v>CHIP #149</v>
      </c>
      <c r="T62" s="46"/>
      <c r="U62" s="4"/>
      <c r="V62" s="45" t="str">
        <f>"CHIP #" &amp; SUBSTITUTE(S62, "CHIP #", "") + 1</f>
        <v>CHIP #150</v>
      </c>
      <c r="W62" s="46"/>
      <c r="X62" s="4"/>
      <c r="Y62" s="45" t="str">
        <f>"CHIP #" &amp; SUBSTITUTE(V62, "CHIP #", "") + 1</f>
        <v>CHIP #151</v>
      </c>
      <c r="Z62" s="46"/>
      <c r="AA62" s="4"/>
      <c r="AB62" s="45" t="str">
        <f>"CHIP #" &amp; SUBSTITUTE(Y62, "CHIP #", "") + 1</f>
        <v>CHIP #152</v>
      </c>
      <c r="AC62" s="46"/>
    </row>
    <row r="63" spans="1:29" s="42" customFormat="1" ht="15" thickTop="1" thickBot="1" x14ac:dyDescent="0.3">
      <c r="A63" s="49"/>
      <c r="B63" s="50"/>
      <c r="D63" s="19"/>
      <c r="E63" s="21" t="str">
        <f>"CSN" &amp; SUBSTITUTE(E60, "CSN", "") + 1</f>
        <v>CSN18</v>
      </c>
      <c r="F63" s="37" t="s">
        <v>3796</v>
      </c>
      <c r="G63" s="10">
        <f>G57+1</f>
        <v>10.1</v>
      </c>
      <c r="H63" s="10">
        <f>H57+1</f>
        <v>138.1</v>
      </c>
      <c r="I63" s="12"/>
      <c r="J63" s="10">
        <f>J57+1</f>
        <v>10.199999999999999</v>
      </c>
      <c r="K63" s="10">
        <f>K57+1</f>
        <v>138.19999999999999</v>
      </c>
      <c r="L63" s="12"/>
      <c r="M63" s="10">
        <f>M57+1</f>
        <v>10.299999999999999</v>
      </c>
      <c r="N63" s="10">
        <f>N57+1</f>
        <v>138.29999999999998</v>
      </c>
      <c r="O63" s="12"/>
      <c r="P63" s="10">
        <f>P57+1</f>
        <v>10.399999999999999</v>
      </c>
      <c r="Q63" s="10">
        <f>Q57+1</f>
        <v>138.39999999999998</v>
      </c>
      <c r="R63" s="12"/>
      <c r="S63" s="10">
        <f>S57+1</f>
        <v>10.499999999999998</v>
      </c>
      <c r="T63" s="10">
        <f>T57+1</f>
        <v>138.49999999999997</v>
      </c>
      <c r="U63" s="12"/>
      <c r="V63" s="10">
        <f>V57+1</f>
        <v>10.599999999999998</v>
      </c>
      <c r="W63" s="10">
        <f>W57+1</f>
        <v>138.59999999999997</v>
      </c>
      <c r="X63" s="12"/>
      <c r="Y63" s="10">
        <f>Y57+1</f>
        <v>10.699999999999998</v>
      </c>
      <c r="Z63" s="10">
        <f>Z57+1</f>
        <v>138.69999999999996</v>
      </c>
      <c r="AB63" s="10">
        <f>AB57+1</f>
        <v>10.799999999999997</v>
      </c>
      <c r="AC63" s="10">
        <f>AC57+1</f>
        <v>138.79999999999995</v>
      </c>
    </row>
    <row r="64" spans="1:29" s="42" customFormat="1" ht="14.25" thickTop="1" x14ac:dyDescent="0.25">
      <c r="A64" s="49"/>
      <c r="B64" s="50"/>
      <c r="D64" s="17"/>
      <c r="F64" s="12"/>
    </row>
    <row r="65" spans="1:29" s="42" customFormat="1" ht="14.25" thickBot="1" x14ac:dyDescent="0.3">
      <c r="A65" s="49"/>
      <c r="B65" s="50"/>
      <c r="D65" s="18"/>
      <c r="E65" s="9"/>
      <c r="F65" s="36"/>
      <c r="G65" s="43" t="str">
        <f>"CHIP #" &amp; SUBSTITUTE(AB62, "CHIP #", "") + 1</f>
        <v>CHIP #153</v>
      </c>
      <c r="H65" s="62"/>
      <c r="I65" s="4"/>
      <c r="J65" s="45" t="str">
        <f>"CHIP #" &amp; SUBSTITUTE(G65, "CHIP #", "") + 1</f>
        <v>CHIP #154</v>
      </c>
      <c r="K65" s="46"/>
      <c r="L65" s="4"/>
      <c r="M65" s="45" t="str">
        <f>"CHIP #" &amp; SUBSTITUTE(J65, "CHIP #", "") + 1</f>
        <v>CHIP #155</v>
      </c>
      <c r="N65" s="46"/>
      <c r="O65" s="4"/>
      <c r="P65" s="45" t="str">
        <f>"CHIP #" &amp; SUBSTITUTE(M65, "CHIP #", "") + 1</f>
        <v>CHIP #156</v>
      </c>
      <c r="Q65" s="46"/>
      <c r="R65" s="4"/>
      <c r="S65" s="45" t="str">
        <f>"CHIP #" &amp; SUBSTITUTE(P65, "CHIP #", "") + 1</f>
        <v>CHIP #157</v>
      </c>
      <c r="T65" s="46"/>
      <c r="U65" s="4"/>
      <c r="V65" s="45" t="str">
        <f>"CHIP #" &amp; SUBSTITUTE(S65, "CHIP #", "") + 1</f>
        <v>CHIP #158</v>
      </c>
      <c r="W65" s="46"/>
      <c r="X65" s="4"/>
      <c r="Y65" s="45" t="str">
        <f>"CHIP #" &amp; SUBSTITUTE(V65, "CHIP #", "") + 1</f>
        <v>CHIP #159</v>
      </c>
      <c r="Z65" s="46"/>
      <c r="AA65" s="4"/>
      <c r="AB65" s="45" t="str">
        <f>"CHIP #" &amp; SUBSTITUTE(Y65, "CHIP #", "") + 1</f>
        <v>CHIP #160</v>
      </c>
      <c r="AC65" s="46"/>
    </row>
    <row r="66" spans="1:29" s="42" customFormat="1" ht="15" thickTop="1" thickBot="1" x14ac:dyDescent="0.3">
      <c r="A66" s="49"/>
      <c r="B66" s="50"/>
      <c r="D66" s="20"/>
      <c r="E66" s="61" t="str">
        <f>"CSN" &amp; SUBSTITUTE(E63, "CSN", "") + 1</f>
        <v>CSN19</v>
      </c>
      <c r="F66" s="37" t="s">
        <v>3796</v>
      </c>
      <c r="G66" s="10">
        <f>G60+1</f>
        <v>74.099999999999994</v>
      </c>
      <c r="H66" s="10">
        <f>H60+1</f>
        <v>202.1</v>
      </c>
      <c r="I66" s="12"/>
      <c r="J66" s="10">
        <f>J60+1</f>
        <v>74.199999999999989</v>
      </c>
      <c r="K66" s="10">
        <f>K60+1</f>
        <v>202.2</v>
      </c>
      <c r="L66" s="12"/>
      <c r="M66" s="10">
        <f>M60+1</f>
        <v>74.299999999999983</v>
      </c>
      <c r="N66" s="10">
        <f>N60+1</f>
        <v>202.29999999999998</v>
      </c>
      <c r="O66" s="12"/>
      <c r="P66" s="10">
        <f>P60+1</f>
        <v>74.399999999999977</v>
      </c>
      <c r="Q66" s="10">
        <f>Q60+1</f>
        <v>202.39999999999998</v>
      </c>
      <c r="R66" s="12"/>
      <c r="S66" s="10">
        <f>S60+1</f>
        <v>74.499999999999972</v>
      </c>
      <c r="T66" s="10">
        <f>T60+1</f>
        <v>202.49999999999997</v>
      </c>
      <c r="U66" s="12"/>
      <c r="V66" s="10">
        <f>V60+1</f>
        <v>74.599999999999966</v>
      </c>
      <c r="W66" s="10">
        <f>W60+1</f>
        <v>202.59999999999997</v>
      </c>
      <c r="X66" s="12"/>
      <c r="Y66" s="10">
        <f>Y60+1</f>
        <v>74.69999999999996</v>
      </c>
      <c r="Z66" s="10">
        <f>Z60+1</f>
        <v>202.69999999999996</v>
      </c>
      <c r="AB66" s="10">
        <f>AB60+1</f>
        <v>74.799999999999955</v>
      </c>
      <c r="AC66" s="10">
        <f>AC60+1</f>
        <v>202.79999999999995</v>
      </c>
    </row>
    <row r="67" spans="1:29" s="42" customFormat="1" ht="14.25" thickTop="1" x14ac:dyDescent="0.25">
      <c r="A67" s="49"/>
      <c r="B67" s="50"/>
      <c r="D67" s="17"/>
      <c r="F67" s="59"/>
      <c r="G67" s="59"/>
      <c r="H67" s="59"/>
      <c r="I67" s="12"/>
      <c r="J67" s="59"/>
      <c r="K67" s="59"/>
      <c r="L67" s="12"/>
      <c r="M67" s="59"/>
      <c r="N67" s="59"/>
      <c r="O67" s="12"/>
      <c r="P67" s="59"/>
      <c r="Q67" s="59"/>
      <c r="R67" s="12"/>
      <c r="S67" s="59"/>
      <c r="T67" s="59"/>
      <c r="U67" s="12"/>
      <c r="V67" s="59"/>
      <c r="W67" s="59"/>
      <c r="X67" s="12"/>
      <c r="Y67" s="59"/>
      <c r="Z67" s="60"/>
      <c r="AB67" s="59"/>
      <c r="AC67" s="60"/>
    </row>
    <row r="68" spans="1:29" s="42" customFormat="1" ht="14.25" thickBot="1" x14ac:dyDescent="0.3">
      <c r="A68" s="49"/>
      <c r="B68" s="50"/>
      <c r="D68" s="18"/>
      <c r="E68" s="39"/>
      <c r="F68" s="41"/>
      <c r="G68" s="43" t="str">
        <f>"CHIP #" &amp; SUBSTITUTE(AB65, "CHIP #", "") + 1</f>
        <v>CHIP #161</v>
      </c>
      <c r="H68" s="62"/>
      <c r="I68" s="4"/>
      <c r="J68" s="45" t="str">
        <f>"CHIP #" &amp; SUBSTITUTE(G68, "CHIP #", "") + 1</f>
        <v>CHIP #162</v>
      </c>
      <c r="K68" s="46"/>
      <c r="L68" s="4"/>
      <c r="M68" s="45" t="str">
        <f>"CHIP #" &amp; SUBSTITUTE(J68, "CHIP #", "") + 1</f>
        <v>CHIP #163</v>
      </c>
      <c r="N68" s="46"/>
      <c r="O68" s="4"/>
      <c r="P68" s="45" t="str">
        <f>"CHIP #" &amp; SUBSTITUTE(M68, "CHIP #", "") + 1</f>
        <v>CHIP #164</v>
      </c>
      <c r="Q68" s="46"/>
      <c r="R68" s="4"/>
      <c r="S68" s="45" t="str">
        <f>"CHIP #" &amp; SUBSTITUTE(P68, "CHIP #", "") + 1</f>
        <v>CHIP #165</v>
      </c>
      <c r="T68" s="46"/>
      <c r="U68" s="4"/>
      <c r="V68" s="45" t="str">
        <f>"CHIP #" &amp; SUBSTITUTE(S68, "CHIP #", "") + 1</f>
        <v>CHIP #166</v>
      </c>
      <c r="W68" s="46"/>
      <c r="X68" s="4"/>
      <c r="Y68" s="45" t="str">
        <f>"CHIP #" &amp; SUBSTITUTE(V68, "CHIP #", "") + 1</f>
        <v>CHIP #167</v>
      </c>
      <c r="Z68" s="46"/>
      <c r="AA68" s="4"/>
      <c r="AB68" s="45" t="str">
        <f>"CHIP #" &amp; SUBSTITUTE(Y68, "CHIP #", "") + 1</f>
        <v>CHIP #168</v>
      </c>
      <c r="AC68" s="46"/>
    </row>
    <row r="69" spans="1:29" s="42" customFormat="1" ht="15" thickTop="1" thickBot="1" x14ac:dyDescent="0.3">
      <c r="A69" s="49"/>
      <c r="B69" s="50"/>
      <c r="D69" s="19"/>
      <c r="E69" s="21" t="str">
        <f>"CSN" &amp; SUBSTITUTE(E66, "CSN", "") + 1</f>
        <v>CSN20</v>
      </c>
      <c r="F69" s="10" t="s">
        <v>3796</v>
      </c>
      <c r="G69" s="10">
        <f>G63+1</f>
        <v>11.1</v>
      </c>
      <c r="H69" s="10">
        <f>H63+1</f>
        <v>139.1</v>
      </c>
      <c r="I69" s="12"/>
      <c r="J69" s="10">
        <f>J63+1</f>
        <v>11.2</v>
      </c>
      <c r="K69" s="10">
        <f>K63+1</f>
        <v>139.19999999999999</v>
      </c>
      <c r="L69" s="12"/>
      <c r="M69" s="10">
        <f>M63+1</f>
        <v>11.299999999999999</v>
      </c>
      <c r="N69" s="10">
        <f>N63+1</f>
        <v>139.29999999999998</v>
      </c>
      <c r="O69" s="12"/>
      <c r="P69" s="10">
        <f>P63+1</f>
        <v>11.399999999999999</v>
      </c>
      <c r="Q69" s="10">
        <f>Q63+1</f>
        <v>139.39999999999998</v>
      </c>
      <c r="R69" s="12"/>
      <c r="S69" s="10">
        <f>S63+1</f>
        <v>11.499999999999998</v>
      </c>
      <c r="T69" s="10">
        <f>T63+1</f>
        <v>139.49999999999997</v>
      </c>
      <c r="U69" s="12"/>
      <c r="V69" s="10">
        <f>V63+1</f>
        <v>11.599999999999998</v>
      </c>
      <c r="W69" s="10">
        <f>W63+1</f>
        <v>139.59999999999997</v>
      </c>
      <c r="X69" s="12"/>
      <c r="Y69" s="10">
        <f>Y63+1</f>
        <v>11.699999999999998</v>
      </c>
      <c r="Z69" s="10">
        <f>Z63+1</f>
        <v>139.69999999999996</v>
      </c>
      <c r="AA69" s="12"/>
      <c r="AB69" s="10">
        <f>AB63+1</f>
        <v>11.799999999999997</v>
      </c>
      <c r="AC69" s="10">
        <f>AC63+1</f>
        <v>139.79999999999995</v>
      </c>
    </row>
    <row r="70" spans="1:29" s="42" customFormat="1" ht="14.25" thickTop="1" x14ac:dyDescent="0.25">
      <c r="A70" s="49"/>
      <c r="B70" s="50"/>
      <c r="D70" s="17"/>
    </row>
    <row r="71" spans="1:29" s="42" customFormat="1" ht="14.25" thickBot="1" x14ac:dyDescent="0.3">
      <c r="A71" s="49"/>
      <c r="B71" s="50"/>
      <c r="D71" s="18"/>
      <c r="E71" s="9"/>
      <c r="F71" s="41"/>
      <c r="G71" s="43" t="str">
        <f>"CHIP #" &amp; SUBSTITUTE(AB68, "CHIP #", "") + 1</f>
        <v>CHIP #169</v>
      </c>
      <c r="H71" s="62"/>
      <c r="I71" s="4"/>
      <c r="J71" s="45" t="str">
        <f>"CHIP #" &amp; SUBSTITUTE(G71, "CHIP #", "") + 1</f>
        <v>CHIP #170</v>
      </c>
      <c r="K71" s="46"/>
      <c r="L71" s="4"/>
      <c r="M71" s="45" t="str">
        <f>"CHIP #" &amp; SUBSTITUTE(J71, "CHIP #", "") + 1</f>
        <v>CHIP #171</v>
      </c>
      <c r="N71" s="46"/>
      <c r="O71" s="4"/>
      <c r="P71" s="45" t="str">
        <f>"CHIP #" &amp; SUBSTITUTE(M71, "CHIP #", "") + 1</f>
        <v>CHIP #172</v>
      </c>
      <c r="Q71" s="46"/>
      <c r="R71" s="4"/>
      <c r="S71" s="45" t="str">
        <f>"CHIP #" &amp; SUBSTITUTE(P71, "CHIP #", "") + 1</f>
        <v>CHIP #173</v>
      </c>
      <c r="T71" s="46"/>
      <c r="U71" s="4"/>
      <c r="V71" s="45" t="str">
        <f>"CHIP #" &amp; SUBSTITUTE(S71, "CHIP #", "") + 1</f>
        <v>CHIP #174</v>
      </c>
      <c r="W71" s="46"/>
      <c r="X71" s="4"/>
      <c r="Y71" s="45" t="str">
        <f>"CHIP #" &amp; SUBSTITUTE(V71, "CHIP #", "") + 1</f>
        <v>CHIP #175</v>
      </c>
      <c r="Z71" s="46"/>
      <c r="AA71" s="4"/>
      <c r="AB71" s="45" t="str">
        <f>"CHIP #" &amp; SUBSTITUTE(Y71, "CHIP #", "") + 1</f>
        <v>CHIP #176</v>
      </c>
      <c r="AC71" s="46"/>
    </row>
    <row r="72" spans="1:29" s="42" customFormat="1" ht="15" thickTop="1" thickBot="1" x14ac:dyDescent="0.3">
      <c r="A72" s="49"/>
      <c r="B72" s="50"/>
      <c r="D72" s="19"/>
      <c r="E72" s="21" t="str">
        <f>"CSN" &amp; SUBSTITUTE(E69, "CSN", "") + 1</f>
        <v>CSN21</v>
      </c>
      <c r="F72" s="10" t="s">
        <v>3796</v>
      </c>
      <c r="G72" s="10">
        <f>G66+1</f>
        <v>75.099999999999994</v>
      </c>
      <c r="H72" s="10">
        <f>H66+1</f>
        <v>203.1</v>
      </c>
      <c r="I72" s="12"/>
      <c r="J72" s="10">
        <f>J66+1</f>
        <v>75.199999999999989</v>
      </c>
      <c r="K72" s="10">
        <f>K66+1</f>
        <v>203.2</v>
      </c>
      <c r="L72" s="12"/>
      <c r="M72" s="10">
        <f>M66+1</f>
        <v>75.299999999999983</v>
      </c>
      <c r="N72" s="10">
        <f>N66+1</f>
        <v>203.29999999999998</v>
      </c>
      <c r="O72" s="12"/>
      <c r="P72" s="10">
        <f>P66+1</f>
        <v>75.399999999999977</v>
      </c>
      <c r="Q72" s="10">
        <f>Q66+1</f>
        <v>203.39999999999998</v>
      </c>
      <c r="R72" s="12"/>
      <c r="S72" s="10">
        <f>S66+1</f>
        <v>75.499999999999972</v>
      </c>
      <c r="T72" s="10">
        <f>T66+1</f>
        <v>203.49999999999997</v>
      </c>
      <c r="U72" s="12"/>
      <c r="V72" s="10">
        <f>V66+1</f>
        <v>75.599999999999966</v>
      </c>
      <c r="W72" s="10">
        <f>W66+1</f>
        <v>203.59999999999997</v>
      </c>
      <c r="X72" s="12"/>
      <c r="Y72" s="10">
        <f>Y66+1</f>
        <v>75.69999999999996</v>
      </c>
      <c r="Z72" s="10">
        <f>Z66+1</f>
        <v>203.69999999999996</v>
      </c>
      <c r="AB72" s="10">
        <f>AB66+1</f>
        <v>75.799999999999955</v>
      </c>
      <c r="AC72" s="10">
        <f>AC66+1</f>
        <v>203.79999999999995</v>
      </c>
    </row>
    <row r="73" spans="1:29" s="42" customFormat="1" ht="14.25" thickTop="1" x14ac:dyDescent="0.25">
      <c r="A73" s="49"/>
      <c r="B73" s="50"/>
      <c r="D73" s="17"/>
      <c r="F73" s="12"/>
    </row>
    <row r="74" spans="1:29" s="42" customFormat="1" ht="14.25" thickBot="1" x14ac:dyDescent="0.3">
      <c r="A74" s="49"/>
      <c r="B74" s="50"/>
      <c r="D74" s="18"/>
      <c r="E74" s="9"/>
      <c r="F74" s="36"/>
      <c r="G74" s="43" t="str">
        <f>"CHIP #" &amp; SUBSTITUTE(AB71, "CHIP #", "") + 1</f>
        <v>CHIP #177</v>
      </c>
      <c r="H74" s="62"/>
      <c r="I74" s="4"/>
      <c r="J74" s="45" t="str">
        <f>"CHIP #" &amp; SUBSTITUTE(G74, "CHIP #", "") + 1</f>
        <v>CHIP #178</v>
      </c>
      <c r="K74" s="46"/>
      <c r="L74" s="4"/>
      <c r="M74" s="45" t="str">
        <f>"CHIP #" &amp; SUBSTITUTE(J74, "CHIP #", "") + 1</f>
        <v>CHIP #179</v>
      </c>
      <c r="N74" s="46"/>
      <c r="O74" s="4"/>
      <c r="P74" s="45" t="str">
        <f>"CHIP #" &amp; SUBSTITUTE(M74, "CHIP #", "") + 1</f>
        <v>CHIP #180</v>
      </c>
      <c r="Q74" s="46"/>
      <c r="R74" s="4"/>
      <c r="S74" s="45" t="str">
        <f>"CHIP #" &amp; SUBSTITUTE(P74, "CHIP #", "") + 1</f>
        <v>CHIP #181</v>
      </c>
      <c r="T74" s="46"/>
      <c r="U74" s="4"/>
      <c r="V74" s="45" t="str">
        <f>"CHIP #" &amp; SUBSTITUTE(S74, "CHIP #", "") + 1</f>
        <v>CHIP #182</v>
      </c>
      <c r="W74" s="46"/>
      <c r="X74" s="4"/>
      <c r="Y74" s="45" t="str">
        <f>"CHIP #" &amp; SUBSTITUTE(V74, "CHIP #", "") + 1</f>
        <v>CHIP #183</v>
      </c>
      <c r="Z74" s="46"/>
      <c r="AA74" s="4"/>
      <c r="AB74" s="45" t="str">
        <f>"CHIP #" &amp; SUBSTITUTE(Y74, "CHIP #", "") + 1</f>
        <v>CHIP #184</v>
      </c>
      <c r="AC74" s="46"/>
    </row>
    <row r="75" spans="1:29" s="42" customFormat="1" ht="15" thickTop="1" thickBot="1" x14ac:dyDescent="0.3">
      <c r="A75" s="49"/>
      <c r="B75" s="50"/>
      <c r="D75" s="20"/>
      <c r="E75" s="61" t="str">
        <f>"CSN" &amp; SUBSTITUTE(E72, "CSN", "") + 1</f>
        <v>CSN22</v>
      </c>
      <c r="F75" s="37" t="s">
        <v>3796</v>
      </c>
      <c r="G75" s="10">
        <f>G69+1</f>
        <v>12.1</v>
      </c>
      <c r="H75" s="10">
        <f>H69+1</f>
        <v>140.1</v>
      </c>
      <c r="I75" s="12"/>
      <c r="J75" s="10">
        <f>J69+1</f>
        <v>12.2</v>
      </c>
      <c r="K75" s="10">
        <f>K69+1</f>
        <v>140.19999999999999</v>
      </c>
      <c r="L75" s="12"/>
      <c r="M75" s="10">
        <f>M69+1</f>
        <v>12.299999999999999</v>
      </c>
      <c r="N75" s="10">
        <f>N69+1</f>
        <v>140.29999999999998</v>
      </c>
      <c r="O75" s="12"/>
      <c r="P75" s="10">
        <f>P69+1</f>
        <v>12.399999999999999</v>
      </c>
      <c r="Q75" s="10">
        <f>Q69+1</f>
        <v>140.39999999999998</v>
      </c>
      <c r="R75" s="12"/>
      <c r="S75" s="10">
        <f>S69+1</f>
        <v>12.499999999999998</v>
      </c>
      <c r="T75" s="10">
        <f>T69+1</f>
        <v>140.49999999999997</v>
      </c>
      <c r="U75" s="12"/>
      <c r="V75" s="10">
        <f>V69+1</f>
        <v>12.599999999999998</v>
      </c>
      <c r="W75" s="10">
        <f>W69+1</f>
        <v>140.59999999999997</v>
      </c>
      <c r="X75" s="12"/>
      <c r="Y75" s="10">
        <f>Y69+1</f>
        <v>12.699999999999998</v>
      </c>
      <c r="Z75" s="10">
        <f>Z69+1</f>
        <v>140.69999999999996</v>
      </c>
      <c r="AB75" s="10">
        <f>AB69+1</f>
        <v>12.799999999999997</v>
      </c>
      <c r="AC75" s="10">
        <f>AC69+1</f>
        <v>140.79999999999995</v>
      </c>
    </row>
    <row r="76" spans="1:29" s="42" customFormat="1" ht="14.25" thickTop="1" x14ac:dyDescent="0.25">
      <c r="A76" s="49"/>
      <c r="B76" s="50"/>
      <c r="D76" s="17"/>
      <c r="F76" s="12"/>
    </row>
    <row r="77" spans="1:29" s="42" customFormat="1" ht="14.25" thickBot="1" x14ac:dyDescent="0.3">
      <c r="A77" s="49"/>
      <c r="B77" s="50"/>
      <c r="D77" s="18"/>
      <c r="E77" s="9"/>
      <c r="F77" s="36"/>
      <c r="G77" s="43" t="str">
        <f>"CHIP #" &amp; SUBSTITUTE(AB74, "CHIP #", "") + 1</f>
        <v>CHIP #185</v>
      </c>
      <c r="H77" s="62"/>
      <c r="I77" s="4"/>
      <c r="J77" s="45" t="str">
        <f>"CHIP #" &amp; SUBSTITUTE(G77, "CHIP #", "") + 1</f>
        <v>CHIP #186</v>
      </c>
      <c r="K77" s="46"/>
      <c r="L77" s="4"/>
      <c r="M77" s="45" t="str">
        <f>"CHIP #" &amp; SUBSTITUTE(J77, "CHIP #", "") + 1</f>
        <v>CHIP #187</v>
      </c>
      <c r="N77" s="46"/>
      <c r="O77" s="4"/>
      <c r="P77" s="45" t="str">
        <f>"CHIP #" &amp; SUBSTITUTE(M77, "CHIP #", "") + 1</f>
        <v>CHIP #188</v>
      </c>
      <c r="Q77" s="46"/>
      <c r="R77" s="4"/>
      <c r="S77" s="45" t="str">
        <f>"CHIP #" &amp; SUBSTITUTE(P77, "CHIP #", "") + 1</f>
        <v>CHIP #189</v>
      </c>
      <c r="T77" s="46"/>
      <c r="U77" s="4"/>
      <c r="V77" s="45" t="str">
        <f>"CHIP #" &amp; SUBSTITUTE(S77, "CHIP #", "") + 1</f>
        <v>CHIP #190</v>
      </c>
      <c r="W77" s="46"/>
      <c r="X77" s="4"/>
      <c r="Y77" s="45" t="str">
        <f>"CHIP #" &amp; SUBSTITUTE(V77, "CHIP #", "") + 1</f>
        <v>CHIP #191</v>
      </c>
      <c r="Z77" s="46"/>
      <c r="AA77" s="4"/>
      <c r="AB77" s="45" t="str">
        <f>"CHIP #" &amp; SUBSTITUTE(Y77, "CHIP #", "") + 1</f>
        <v>CHIP #192</v>
      </c>
      <c r="AC77" s="46"/>
    </row>
    <row r="78" spans="1:29" s="42" customFormat="1" ht="15" thickTop="1" thickBot="1" x14ac:dyDescent="0.3">
      <c r="A78" s="49"/>
      <c r="B78" s="50"/>
      <c r="D78" s="20"/>
      <c r="E78" s="21" t="str">
        <f>"CSN" &amp; SUBSTITUTE(E75, "CSN", "") + 1</f>
        <v>CSN23</v>
      </c>
      <c r="F78" s="37" t="s">
        <v>3796</v>
      </c>
      <c r="G78" s="10">
        <f>G72+1</f>
        <v>76.099999999999994</v>
      </c>
      <c r="H78" s="10">
        <f>H72+1</f>
        <v>204.1</v>
      </c>
      <c r="I78" s="12"/>
      <c r="J78" s="10">
        <f>J72+1</f>
        <v>76.199999999999989</v>
      </c>
      <c r="K78" s="10">
        <f>K72+1</f>
        <v>204.2</v>
      </c>
      <c r="L78" s="12"/>
      <c r="M78" s="10">
        <f>M72+1</f>
        <v>76.299999999999983</v>
      </c>
      <c r="N78" s="10">
        <f>N72+1</f>
        <v>204.29999999999998</v>
      </c>
      <c r="O78" s="12"/>
      <c r="P78" s="10">
        <f>P72+1</f>
        <v>76.399999999999977</v>
      </c>
      <c r="Q78" s="10">
        <f>Q72+1</f>
        <v>204.39999999999998</v>
      </c>
      <c r="R78" s="12"/>
      <c r="S78" s="10">
        <f>S72+1</f>
        <v>76.499999999999972</v>
      </c>
      <c r="T78" s="10">
        <f>T72+1</f>
        <v>204.49999999999997</v>
      </c>
      <c r="U78" s="12"/>
      <c r="V78" s="10">
        <f>V72+1</f>
        <v>76.599999999999966</v>
      </c>
      <c r="W78" s="10">
        <f>W72+1</f>
        <v>204.59999999999997</v>
      </c>
      <c r="X78" s="12"/>
      <c r="Y78" s="10">
        <f>Y72+1</f>
        <v>76.69999999999996</v>
      </c>
      <c r="Z78" s="10">
        <f>Z72+1</f>
        <v>204.69999999999996</v>
      </c>
      <c r="AB78" s="10">
        <f>AB72+1</f>
        <v>76.799999999999955</v>
      </c>
      <c r="AC78" s="10">
        <f>AC72+1</f>
        <v>204.79999999999995</v>
      </c>
    </row>
    <row r="79" spans="1:29" s="42" customFormat="1" ht="14.25" thickTop="1" x14ac:dyDescent="0.25">
      <c r="A79" s="49"/>
      <c r="B79" s="50"/>
      <c r="D79" s="58"/>
      <c r="E79" s="59"/>
      <c r="F79" s="59"/>
      <c r="G79" s="59"/>
      <c r="H79" s="59"/>
      <c r="I79" s="12"/>
      <c r="J79" s="59"/>
      <c r="K79" s="59"/>
      <c r="L79" s="12"/>
      <c r="M79" s="59"/>
      <c r="N79" s="59"/>
      <c r="O79" s="12"/>
      <c r="P79" s="59"/>
      <c r="Q79" s="59"/>
      <c r="R79" s="12"/>
      <c r="S79" s="59"/>
      <c r="T79" s="59"/>
      <c r="U79" s="12"/>
      <c r="V79" s="59"/>
      <c r="W79" s="59"/>
      <c r="X79" s="12"/>
      <c r="Y79" s="59"/>
      <c r="Z79" s="59"/>
      <c r="AB79" s="59"/>
      <c r="AC79" s="59"/>
    </row>
    <row r="80" spans="1:29" s="42" customFormat="1" x14ac:dyDescent="0.25">
      <c r="A80" s="49"/>
      <c r="B80" s="50"/>
      <c r="D80" s="58"/>
      <c r="E80" s="59"/>
      <c r="F80" s="59"/>
      <c r="G80" s="59"/>
      <c r="H80" s="59"/>
      <c r="I80" s="12"/>
      <c r="J80" s="59"/>
      <c r="K80" s="59"/>
      <c r="L80" s="12"/>
      <c r="M80" s="59"/>
      <c r="N80" s="59"/>
      <c r="O80" s="12"/>
      <c r="P80" s="59"/>
      <c r="Q80" s="59"/>
      <c r="R80" s="12"/>
      <c r="S80" s="59"/>
      <c r="T80" s="59"/>
      <c r="U80" s="12"/>
      <c r="V80" s="59"/>
      <c r="W80" s="59"/>
      <c r="X80" s="12"/>
      <c r="Y80" s="59"/>
      <c r="Z80" s="59"/>
      <c r="AB80" s="59"/>
      <c r="AC80" s="59"/>
    </row>
    <row r="81" spans="1:29" s="42" customFormat="1" x14ac:dyDescent="0.25">
      <c r="A81" s="49"/>
      <c r="B81" s="50"/>
      <c r="D81" s="58"/>
      <c r="E81" s="59"/>
      <c r="F81" s="59"/>
      <c r="G81" s="59"/>
      <c r="H81" s="59"/>
      <c r="I81" s="12"/>
      <c r="J81" s="59"/>
      <c r="K81" s="59"/>
      <c r="L81" s="12"/>
      <c r="M81" s="59"/>
      <c r="N81" s="59"/>
      <c r="O81" s="12"/>
      <c r="P81" s="59"/>
      <c r="Q81" s="59"/>
      <c r="R81" s="12"/>
      <c r="S81" s="59"/>
      <c r="T81" s="59"/>
      <c r="U81" s="12"/>
      <c r="V81" s="59"/>
      <c r="W81" s="59"/>
      <c r="X81" s="12"/>
      <c r="Y81" s="59"/>
      <c r="Z81" s="59"/>
      <c r="AB81" s="59"/>
      <c r="AC81" s="59"/>
    </row>
    <row r="82" spans="1:29" s="42" customFormat="1" ht="14.25" thickBot="1" x14ac:dyDescent="0.3">
      <c r="A82" s="49"/>
      <c r="B82" s="50"/>
      <c r="C82" s="30" t="str">
        <f>"BANK" &amp; SUBSTITUTE(C56, "BANK", "") + 1</f>
        <v>BANK4</v>
      </c>
      <c r="D82" s="4"/>
      <c r="E82" s="4"/>
      <c r="F82" s="41"/>
      <c r="G82" s="45" t="str">
        <f>"CHIP #" &amp; (((SUBSTITUTE(C82, "BANK", "") - 1) * 64) + 1)</f>
        <v>CHIP #193</v>
      </c>
      <c r="H82" s="45"/>
      <c r="I82" s="4"/>
      <c r="J82" s="45" t="str">
        <f>"CHIP #" &amp; SUBSTITUTE(G82, "CHIP #", "") + 1</f>
        <v>CHIP #194</v>
      </c>
      <c r="K82" s="46"/>
      <c r="L82" s="4"/>
      <c r="M82" s="45" t="str">
        <f>"CHIP #" &amp; SUBSTITUTE(J82, "CHIP #", "") + 1</f>
        <v>CHIP #195</v>
      </c>
      <c r="N82" s="46"/>
      <c r="O82" s="4"/>
      <c r="P82" s="45" t="str">
        <f>"CHIP #" &amp; SUBSTITUTE(M82, "CHIP #", "") + 1</f>
        <v>CHIP #196</v>
      </c>
      <c r="Q82" s="46"/>
      <c r="R82" s="4"/>
      <c r="S82" s="45" t="str">
        <f>"CHIP #" &amp; SUBSTITUTE(P82, "CHIP #", "") + 1</f>
        <v>CHIP #197</v>
      </c>
      <c r="T82" s="46"/>
      <c r="U82" s="4"/>
      <c r="V82" s="45" t="str">
        <f>"CHIP #" &amp; SUBSTITUTE(S82, "CHIP #", "") + 1</f>
        <v>CHIP #198</v>
      </c>
      <c r="W82" s="46"/>
      <c r="X82" s="4"/>
      <c r="Y82" s="45" t="str">
        <f>"CHIP #" &amp; SUBSTITUTE(V82, "CHIP #", "") + 1</f>
        <v>CHIP #199</v>
      </c>
      <c r="Z82" s="46"/>
      <c r="AA82" s="4"/>
      <c r="AB82" s="45" t="str">
        <f>"CHIP #" &amp; SUBSTITUTE(Y82, "CHIP #", "") + 1</f>
        <v>CHIP #200</v>
      </c>
      <c r="AC82" s="46"/>
    </row>
    <row r="83" spans="1:29" s="42" customFormat="1" ht="15" thickTop="1" thickBot="1" x14ac:dyDescent="0.3">
      <c r="A83" s="49"/>
      <c r="B83" s="50"/>
      <c r="C83" s="31"/>
      <c r="D83" s="32"/>
      <c r="E83" s="21" t="str">
        <f>"CSN" &amp; (((SUBSTITUTE(C82, "BANK", "") - 1) * 8) + 0)</f>
        <v>CSN24</v>
      </c>
      <c r="F83" s="10" t="s">
        <v>3796</v>
      </c>
      <c r="G83" s="10">
        <f>(((SUBSTITUTE(C82, "BANK", "")-1)*4) + 1)+0.1</f>
        <v>13.1</v>
      </c>
      <c r="H83" s="10">
        <f>(((SUBSTITUTE(C82, "BANK", "")-1)*4) + 1 + 128)+0.1</f>
        <v>141.1</v>
      </c>
      <c r="I83" s="12"/>
      <c r="J83" s="10">
        <f>G83+0.1</f>
        <v>13.2</v>
      </c>
      <c r="K83" s="10">
        <f>H83+0.1</f>
        <v>141.19999999999999</v>
      </c>
      <c r="L83" s="12"/>
      <c r="M83" s="10">
        <f>J83+0.1</f>
        <v>13.299999999999999</v>
      </c>
      <c r="N83" s="10">
        <f>K83+0.1</f>
        <v>141.29999999999998</v>
      </c>
      <c r="O83" s="12"/>
      <c r="P83" s="10">
        <f>M83+0.1</f>
        <v>13.399999999999999</v>
      </c>
      <c r="Q83" s="10">
        <f>N83+0.1</f>
        <v>141.39999999999998</v>
      </c>
      <c r="R83" s="12"/>
      <c r="S83" s="10">
        <f>P83+0.1</f>
        <v>13.499999999999998</v>
      </c>
      <c r="T83" s="10">
        <f>Q83+0.1</f>
        <v>141.49999999999997</v>
      </c>
      <c r="U83" s="12"/>
      <c r="V83" s="10">
        <f>S83+0.1</f>
        <v>13.599999999999998</v>
      </c>
      <c r="W83" s="10">
        <f>T83+0.1</f>
        <v>141.59999999999997</v>
      </c>
      <c r="X83" s="12"/>
      <c r="Y83" s="10">
        <f>V83+0.1</f>
        <v>13.699999999999998</v>
      </c>
      <c r="Z83" s="10">
        <f>W83+0.1</f>
        <v>141.69999999999996</v>
      </c>
      <c r="AA83" s="12"/>
      <c r="AB83" s="10">
        <f>Y83+0.1</f>
        <v>13.799999999999997</v>
      </c>
      <c r="AC83" s="10">
        <f>Z83+0.1</f>
        <v>141.79999999999995</v>
      </c>
    </row>
    <row r="84" spans="1:29" s="42" customFormat="1" ht="14.25" thickTop="1" x14ac:dyDescent="0.25">
      <c r="A84" s="49"/>
      <c r="B84" s="50"/>
      <c r="C84" s="33"/>
      <c r="D84" s="17"/>
    </row>
    <row r="85" spans="1:29" s="42" customFormat="1" ht="14.25" thickBot="1" x14ac:dyDescent="0.3">
      <c r="A85" s="49"/>
      <c r="B85" s="50"/>
      <c r="D85" s="18"/>
      <c r="E85" s="39"/>
      <c r="F85" s="41"/>
      <c r="G85" s="43" t="str">
        <f>"CHIP #" &amp; SUBSTITUTE(AB82, "CHIP #", "") + 1</f>
        <v>CHIP #201</v>
      </c>
      <c r="H85" s="62"/>
      <c r="I85" s="4"/>
      <c r="J85" s="45" t="str">
        <f>"CHIP #" &amp; SUBSTITUTE(G85, "CHIP #", "") + 1</f>
        <v>CHIP #202</v>
      </c>
      <c r="K85" s="46"/>
      <c r="L85" s="4"/>
      <c r="M85" s="45" t="str">
        <f>"CHIP #" &amp; SUBSTITUTE(J85, "CHIP #", "") + 1</f>
        <v>CHIP #203</v>
      </c>
      <c r="N85" s="46"/>
      <c r="O85" s="4"/>
      <c r="P85" s="45" t="str">
        <f>"CHIP #" &amp; SUBSTITUTE(M85, "CHIP #", "") + 1</f>
        <v>CHIP #204</v>
      </c>
      <c r="Q85" s="46"/>
      <c r="R85" s="4"/>
      <c r="S85" s="45" t="str">
        <f>"CHIP #" &amp; SUBSTITUTE(P85, "CHIP #", "") + 1</f>
        <v>CHIP #205</v>
      </c>
      <c r="T85" s="46"/>
      <c r="U85" s="4"/>
      <c r="V85" s="45" t="str">
        <f>"CHIP #" &amp; SUBSTITUTE(S85, "CHIP #", "") + 1</f>
        <v>CHIP #206</v>
      </c>
      <c r="W85" s="46"/>
      <c r="X85" s="4"/>
      <c r="Y85" s="45" t="str">
        <f>"CHIP #" &amp; SUBSTITUTE(V85, "CHIP #", "") + 1</f>
        <v>CHIP #207</v>
      </c>
      <c r="Z85" s="46"/>
      <c r="AA85" s="4"/>
      <c r="AB85" s="45" t="str">
        <f>"CHIP #" &amp; SUBSTITUTE(Y85, "CHIP #", "") + 1</f>
        <v>CHIP #208</v>
      </c>
      <c r="AC85" s="46"/>
    </row>
    <row r="86" spans="1:29" s="42" customFormat="1" ht="15" thickTop="1" thickBot="1" x14ac:dyDescent="0.3">
      <c r="A86" s="49"/>
      <c r="B86" s="50"/>
      <c r="D86" s="19"/>
      <c r="E86" s="21" t="str">
        <f>"CSN" &amp; SUBSTITUTE(E83, "CSN", "") + 1</f>
        <v>CSN25</v>
      </c>
      <c r="F86" s="10" t="s">
        <v>3796</v>
      </c>
      <c r="G86" s="10">
        <f>(((SUBSTITUTE(C82, "BANK", "")-1)*4) + 1 + 64)+0.1</f>
        <v>77.099999999999994</v>
      </c>
      <c r="H86" s="10">
        <f>(((SUBSTITUTE(C82, "BANK", "")-1)*4) + 1 + 192)+0.1</f>
        <v>205.1</v>
      </c>
      <c r="I86" s="12"/>
      <c r="J86" s="10">
        <f>G86+0.1</f>
        <v>77.199999999999989</v>
      </c>
      <c r="K86" s="10">
        <f>H86+0.1</f>
        <v>205.2</v>
      </c>
      <c r="L86" s="12"/>
      <c r="M86" s="10">
        <f>J86+0.1</f>
        <v>77.299999999999983</v>
      </c>
      <c r="N86" s="10">
        <f>K86+0.1</f>
        <v>205.29999999999998</v>
      </c>
      <c r="O86" s="12"/>
      <c r="P86" s="10">
        <f>M86+0.1</f>
        <v>77.399999999999977</v>
      </c>
      <c r="Q86" s="10">
        <f>N86+0.1</f>
        <v>205.39999999999998</v>
      </c>
      <c r="R86" s="12"/>
      <c r="S86" s="10">
        <f>P86+0.1</f>
        <v>77.499999999999972</v>
      </c>
      <c r="T86" s="10">
        <f>Q86+0.1</f>
        <v>205.49999999999997</v>
      </c>
      <c r="U86" s="12"/>
      <c r="V86" s="10">
        <f>S86+0.1</f>
        <v>77.599999999999966</v>
      </c>
      <c r="W86" s="10">
        <f>T86+0.1</f>
        <v>205.59999999999997</v>
      </c>
      <c r="X86" s="12"/>
      <c r="Y86" s="10">
        <f>V86+0.1</f>
        <v>77.69999999999996</v>
      </c>
      <c r="Z86" s="10">
        <f>W86+0.1</f>
        <v>205.69999999999996</v>
      </c>
      <c r="AB86" s="10">
        <f>Y86+0.1</f>
        <v>77.799999999999955</v>
      </c>
      <c r="AC86" s="10">
        <f>Z86+0.1</f>
        <v>205.79999999999995</v>
      </c>
    </row>
    <row r="87" spans="1:29" s="42" customFormat="1" ht="14.25" thickTop="1" x14ac:dyDescent="0.25">
      <c r="A87" s="49"/>
      <c r="B87" s="50"/>
      <c r="D87" s="17"/>
      <c r="F87" s="12"/>
    </row>
    <row r="88" spans="1:29" s="42" customFormat="1" ht="14.25" thickBot="1" x14ac:dyDescent="0.3">
      <c r="A88" s="49"/>
      <c r="B88" s="50"/>
      <c r="D88" s="18"/>
      <c r="E88" s="9"/>
      <c r="F88" s="36"/>
      <c r="G88" s="43" t="str">
        <f>"CHIP #" &amp; SUBSTITUTE(AB85, "CHIP #", "") + 1</f>
        <v>CHIP #209</v>
      </c>
      <c r="H88" s="62"/>
      <c r="I88" s="4"/>
      <c r="J88" s="45" t="str">
        <f>"CHIP #" &amp; SUBSTITUTE(G88, "CHIP #", "") + 1</f>
        <v>CHIP #210</v>
      </c>
      <c r="K88" s="46"/>
      <c r="L88" s="4"/>
      <c r="M88" s="45" t="str">
        <f>"CHIP #" &amp; SUBSTITUTE(J88, "CHIP #", "") + 1</f>
        <v>CHIP #211</v>
      </c>
      <c r="N88" s="46"/>
      <c r="O88" s="4"/>
      <c r="P88" s="45" t="str">
        <f>"CHIP #" &amp; SUBSTITUTE(M88, "CHIP #", "") + 1</f>
        <v>CHIP #212</v>
      </c>
      <c r="Q88" s="46"/>
      <c r="R88" s="4"/>
      <c r="S88" s="45" t="str">
        <f>"CHIP #" &amp; SUBSTITUTE(P88, "CHIP #", "") + 1</f>
        <v>CHIP #213</v>
      </c>
      <c r="T88" s="46"/>
      <c r="U88" s="4"/>
      <c r="V88" s="45" t="str">
        <f>"CHIP #" &amp; SUBSTITUTE(S88, "CHIP #", "") + 1</f>
        <v>CHIP #214</v>
      </c>
      <c r="W88" s="46"/>
      <c r="X88" s="4"/>
      <c r="Y88" s="45" t="str">
        <f>"CHIP #" &amp; SUBSTITUTE(V88, "CHIP #", "") + 1</f>
        <v>CHIP #215</v>
      </c>
      <c r="Z88" s="46"/>
      <c r="AA88" s="4"/>
      <c r="AB88" s="45" t="str">
        <f>"CHIP #" &amp; SUBSTITUTE(Y88, "CHIP #", "") + 1</f>
        <v>CHIP #216</v>
      </c>
      <c r="AC88" s="46"/>
    </row>
    <row r="89" spans="1:29" s="42" customFormat="1" ht="15" thickTop="1" thickBot="1" x14ac:dyDescent="0.3">
      <c r="A89" s="49"/>
      <c r="B89" s="50"/>
      <c r="D89" s="19"/>
      <c r="E89" s="21" t="str">
        <f>"CSN" &amp; SUBSTITUTE(E86, "CSN", "") + 1</f>
        <v>CSN26</v>
      </c>
      <c r="F89" s="37" t="s">
        <v>3796</v>
      </c>
      <c r="G89" s="10">
        <f>G83+1</f>
        <v>14.1</v>
      </c>
      <c r="H89" s="10">
        <f>H83+1</f>
        <v>142.1</v>
      </c>
      <c r="I89" s="12"/>
      <c r="J89" s="10">
        <f>J83+1</f>
        <v>14.2</v>
      </c>
      <c r="K89" s="10">
        <f>K83+1</f>
        <v>142.19999999999999</v>
      </c>
      <c r="L89" s="12"/>
      <c r="M89" s="10">
        <f>M83+1</f>
        <v>14.299999999999999</v>
      </c>
      <c r="N89" s="10">
        <f>N83+1</f>
        <v>142.29999999999998</v>
      </c>
      <c r="O89" s="12"/>
      <c r="P89" s="10">
        <f>P83+1</f>
        <v>14.399999999999999</v>
      </c>
      <c r="Q89" s="10">
        <f>Q83+1</f>
        <v>142.39999999999998</v>
      </c>
      <c r="R89" s="12"/>
      <c r="S89" s="10">
        <f>S83+1</f>
        <v>14.499999999999998</v>
      </c>
      <c r="T89" s="10">
        <f>T83+1</f>
        <v>142.49999999999997</v>
      </c>
      <c r="U89" s="12"/>
      <c r="V89" s="10">
        <f>V83+1</f>
        <v>14.599999999999998</v>
      </c>
      <c r="W89" s="10">
        <f>W83+1</f>
        <v>142.59999999999997</v>
      </c>
      <c r="X89" s="12"/>
      <c r="Y89" s="10">
        <f>Y83+1</f>
        <v>14.699999999999998</v>
      </c>
      <c r="Z89" s="10">
        <f>Z83+1</f>
        <v>142.69999999999996</v>
      </c>
      <c r="AB89" s="10">
        <f>AB83+1</f>
        <v>14.799999999999997</v>
      </c>
      <c r="AC89" s="10">
        <f>AC83+1</f>
        <v>142.79999999999995</v>
      </c>
    </row>
    <row r="90" spans="1:29" s="42" customFormat="1" ht="14.25" thickTop="1" x14ac:dyDescent="0.25">
      <c r="A90" s="49"/>
      <c r="B90" s="50"/>
      <c r="D90" s="17"/>
      <c r="F90" s="12"/>
    </row>
    <row r="91" spans="1:29" s="42" customFormat="1" ht="14.25" thickBot="1" x14ac:dyDescent="0.3">
      <c r="A91" s="49"/>
      <c r="B91" s="50"/>
      <c r="D91" s="18"/>
      <c r="E91" s="9"/>
      <c r="F91" s="36"/>
      <c r="G91" s="43" t="str">
        <f>"CHIP #" &amp; SUBSTITUTE(AB88, "CHIP #", "") + 1</f>
        <v>CHIP #217</v>
      </c>
      <c r="H91" s="62"/>
      <c r="I91" s="4"/>
      <c r="J91" s="45" t="str">
        <f>"CHIP #" &amp; SUBSTITUTE(G91, "CHIP #", "") + 1</f>
        <v>CHIP #218</v>
      </c>
      <c r="K91" s="46"/>
      <c r="L91" s="4"/>
      <c r="M91" s="45" t="str">
        <f>"CHIP #" &amp; SUBSTITUTE(J91, "CHIP #", "") + 1</f>
        <v>CHIP #219</v>
      </c>
      <c r="N91" s="46"/>
      <c r="O91" s="4"/>
      <c r="P91" s="45" t="str">
        <f>"CHIP #" &amp; SUBSTITUTE(M91, "CHIP #", "") + 1</f>
        <v>CHIP #220</v>
      </c>
      <c r="Q91" s="46"/>
      <c r="R91" s="4"/>
      <c r="S91" s="45" t="str">
        <f>"CHIP #" &amp; SUBSTITUTE(P91, "CHIP #", "") + 1</f>
        <v>CHIP #221</v>
      </c>
      <c r="T91" s="46"/>
      <c r="U91" s="4"/>
      <c r="V91" s="45" t="str">
        <f>"CHIP #" &amp; SUBSTITUTE(S91, "CHIP #", "") + 1</f>
        <v>CHIP #222</v>
      </c>
      <c r="W91" s="46"/>
      <c r="X91" s="4"/>
      <c r="Y91" s="45" t="str">
        <f>"CHIP #" &amp; SUBSTITUTE(V91, "CHIP #", "") + 1</f>
        <v>CHIP #223</v>
      </c>
      <c r="Z91" s="46"/>
      <c r="AA91" s="4"/>
      <c r="AB91" s="45" t="str">
        <f>"CHIP #" &amp; SUBSTITUTE(Y91, "CHIP #", "") + 1</f>
        <v>CHIP #224</v>
      </c>
      <c r="AC91" s="46"/>
    </row>
    <row r="92" spans="1:29" s="42" customFormat="1" ht="15" thickTop="1" thickBot="1" x14ac:dyDescent="0.3">
      <c r="A92" s="49"/>
      <c r="B92" s="50"/>
      <c r="D92" s="20"/>
      <c r="E92" s="61" t="str">
        <f>"CSN" &amp; SUBSTITUTE(E89, "CSN", "") + 1</f>
        <v>CSN27</v>
      </c>
      <c r="F92" s="37" t="s">
        <v>3796</v>
      </c>
      <c r="G92" s="10">
        <f>G86+1</f>
        <v>78.099999999999994</v>
      </c>
      <c r="H92" s="10">
        <f>H86+1</f>
        <v>206.1</v>
      </c>
      <c r="I92" s="12"/>
      <c r="J92" s="10">
        <f>J86+1</f>
        <v>78.199999999999989</v>
      </c>
      <c r="K92" s="10">
        <f>K86+1</f>
        <v>206.2</v>
      </c>
      <c r="L92" s="12"/>
      <c r="M92" s="10">
        <f>M86+1</f>
        <v>78.299999999999983</v>
      </c>
      <c r="N92" s="10">
        <f>N86+1</f>
        <v>206.29999999999998</v>
      </c>
      <c r="O92" s="12"/>
      <c r="P92" s="10">
        <f>P86+1</f>
        <v>78.399999999999977</v>
      </c>
      <c r="Q92" s="10">
        <f>Q86+1</f>
        <v>206.39999999999998</v>
      </c>
      <c r="R92" s="12"/>
      <c r="S92" s="10">
        <f>S86+1</f>
        <v>78.499999999999972</v>
      </c>
      <c r="T92" s="10">
        <f>T86+1</f>
        <v>206.49999999999997</v>
      </c>
      <c r="U92" s="12"/>
      <c r="V92" s="10">
        <f>V86+1</f>
        <v>78.599999999999966</v>
      </c>
      <c r="W92" s="10">
        <f>W86+1</f>
        <v>206.59999999999997</v>
      </c>
      <c r="X92" s="12"/>
      <c r="Y92" s="10">
        <f>Y86+1</f>
        <v>78.69999999999996</v>
      </c>
      <c r="Z92" s="10">
        <f>Z86+1</f>
        <v>206.69999999999996</v>
      </c>
      <c r="AB92" s="10">
        <f>AB86+1</f>
        <v>78.799999999999955</v>
      </c>
      <c r="AC92" s="10">
        <f>AC86+1</f>
        <v>206.79999999999995</v>
      </c>
    </row>
    <row r="93" spans="1:29" s="42" customFormat="1" ht="14.25" thickTop="1" x14ac:dyDescent="0.25">
      <c r="A93" s="49"/>
      <c r="B93" s="50"/>
      <c r="D93" s="17"/>
      <c r="F93" s="59"/>
      <c r="G93" s="59"/>
      <c r="H93" s="59"/>
      <c r="I93" s="12"/>
      <c r="J93" s="59"/>
      <c r="K93" s="59"/>
      <c r="L93" s="12"/>
      <c r="M93" s="59"/>
      <c r="N93" s="59"/>
      <c r="O93" s="12"/>
      <c r="P93" s="59"/>
      <c r="Q93" s="59"/>
      <c r="R93" s="12"/>
      <c r="S93" s="59"/>
      <c r="T93" s="59"/>
      <c r="U93" s="12"/>
      <c r="V93" s="59"/>
      <c r="W93" s="59"/>
      <c r="X93" s="12"/>
      <c r="Y93" s="59"/>
      <c r="Z93" s="60"/>
      <c r="AB93" s="59"/>
      <c r="AC93" s="60"/>
    </row>
    <row r="94" spans="1:29" s="42" customFormat="1" ht="14.25" thickBot="1" x14ac:dyDescent="0.3">
      <c r="A94" s="49"/>
      <c r="B94" s="50"/>
      <c r="D94" s="18"/>
      <c r="E94" s="39"/>
      <c r="F94" s="41"/>
      <c r="G94" s="43" t="str">
        <f>"CHIP #" &amp; SUBSTITUTE(AB91, "CHIP #", "") + 1</f>
        <v>CHIP #225</v>
      </c>
      <c r="H94" s="62"/>
      <c r="I94" s="4"/>
      <c r="J94" s="45" t="str">
        <f>"CHIP #" &amp; SUBSTITUTE(G94, "CHIP #", "") + 1</f>
        <v>CHIP #226</v>
      </c>
      <c r="K94" s="46"/>
      <c r="L94" s="4"/>
      <c r="M94" s="45" t="str">
        <f>"CHIP #" &amp; SUBSTITUTE(J94, "CHIP #", "") + 1</f>
        <v>CHIP #227</v>
      </c>
      <c r="N94" s="46"/>
      <c r="O94" s="4"/>
      <c r="P94" s="45" t="str">
        <f>"CHIP #" &amp; SUBSTITUTE(M94, "CHIP #", "") + 1</f>
        <v>CHIP #228</v>
      </c>
      <c r="Q94" s="46"/>
      <c r="R94" s="4"/>
      <c r="S94" s="45" t="str">
        <f>"CHIP #" &amp; SUBSTITUTE(P94, "CHIP #", "") + 1</f>
        <v>CHIP #229</v>
      </c>
      <c r="T94" s="46"/>
      <c r="U94" s="4"/>
      <c r="V94" s="45" t="str">
        <f>"CHIP #" &amp; SUBSTITUTE(S94, "CHIP #", "") + 1</f>
        <v>CHIP #230</v>
      </c>
      <c r="W94" s="46"/>
      <c r="X94" s="4"/>
      <c r="Y94" s="45" t="str">
        <f>"CHIP #" &amp; SUBSTITUTE(V94, "CHIP #", "") + 1</f>
        <v>CHIP #231</v>
      </c>
      <c r="Z94" s="46"/>
      <c r="AA94" s="4"/>
      <c r="AB94" s="45" t="str">
        <f>"CHIP #" &amp; SUBSTITUTE(Y94, "CHIP #", "") + 1</f>
        <v>CHIP #232</v>
      </c>
      <c r="AC94" s="46"/>
    </row>
    <row r="95" spans="1:29" s="42" customFormat="1" ht="15" thickTop="1" thickBot="1" x14ac:dyDescent="0.3">
      <c r="A95" s="49"/>
      <c r="B95" s="50"/>
      <c r="D95" s="19"/>
      <c r="E95" s="21" t="str">
        <f>"CSN" &amp; SUBSTITUTE(E92, "CSN", "") + 1</f>
        <v>CSN28</v>
      </c>
      <c r="F95" s="10" t="s">
        <v>3796</v>
      </c>
      <c r="G95" s="10">
        <f>G89+1</f>
        <v>15.1</v>
      </c>
      <c r="H95" s="10">
        <f>H89+1</f>
        <v>143.1</v>
      </c>
      <c r="I95" s="12"/>
      <c r="J95" s="10">
        <f>J89+1</f>
        <v>15.2</v>
      </c>
      <c r="K95" s="10">
        <f>K89+1</f>
        <v>143.19999999999999</v>
      </c>
      <c r="L95" s="12"/>
      <c r="M95" s="10">
        <f>M89+1</f>
        <v>15.299999999999999</v>
      </c>
      <c r="N95" s="10">
        <f>N89+1</f>
        <v>143.29999999999998</v>
      </c>
      <c r="O95" s="12"/>
      <c r="P95" s="10">
        <f>P89+1</f>
        <v>15.399999999999999</v>
      </c>
      <c r="Q95" s="10">
        <f>Q89+1</f>
        <v>143.39999999999998</v>
      </c>
      <c r="R95" s="12"/>
      <c r="S95" s="10">
        <f>S89+1</f>
        <v>15.499999999999998</v>
      </c>
      <c r="T95" s="10">
        <f>T89+1</f>
        <v>143.49999999999997</v>
      </c>
      <c r="U95" s="12"/>
      <c r="V95" s="10">
        <f>V89+1</f>
        <v>15.599999999999998</v>
      </c>
      <c r="W95" s="10">
        <f>W89+1</f>
        <v>143.59999999999997</v>
      </c>
      <c r="X95" s="12"/>
      <c r="Y95" s="10">
        <f>Y89+1</f>
        <v>15.699999999999998</v>
      </c>
      <c r="Z95" s="10">
        <f>Z89+1</f>
        <v>143.69999999999996</v>
      </c>
      <c r="AA95" s="12"/>
      <c r="AB95" s="10">
        <f>AB89+1</f>
        <v>15.799999999999997</v>
      </c>
      <c r="AC95" s="10">
        <f>AC89+1</f>
        <v>143.79999999999995</v>
      </c>
    </row>
    <row r="96" spans="1:29" s="42" customFormat="1" ht="14.25" thickTop="1" x14ac:dyDescent="0.25">
      <c r="A96" s="49"/>
      <c r="B96" s="50"/>
      <c r="D96" s="17"/>
    </row>
    <row r="97" spans="1:29" s="42" customFormat="1" ht="14.25" thickBot="1" x14ac:dyDescent="0.3">
      <c r="A97" s="49"/>
      <c r="B97" s="50"/>
      <c r="D97" s="18"/>
      <c r="E97" s="9"/>
      <c r="F97" s="41"/>
      <c r="G97" s="43" t="str">
        <f>"CHIP #" &amp; SUBSTITUTE(AB94, "CHIP #", "") + 1</f>
        <v>CHIP #233</v>
      </c>
      <c r="H97" s="62"/>
      <c r="I97" s="4"/>
      <c r="J97" s="45" t="str">
        <f>"CHIP #" &amp; SUBSTITUTE(G97, "CHIP #", "") + 1</f>
        <v>CHIP #234</v>
      </c>
      <c r="K97" s="46"/>
      <c r="L97" s="4"/>
      <c r="M97" s="45" t="str">
        <f>"CHIP #" &amp; SUBSTITUTE(J97, "CHIP #", "") + 1</f>
        <v>CHIP #235</v>
      </c>
      <c r="N97" s="46"/>
      <c r="O97" s="4"/>
      <c r="P97" s="45" t="str">
        <f>"CHIP #" &amp; SUBSTITUTE(M97, "CHIP #", "") + 1</f>
        <v>CHIP #236</v>
      </c>
      <c r="Q97" s="46"/>
      <c r="R97" s="4"/>
      <c r="S97" s="45" t="str">
        <f>"CHIP #" &amp; SUBSTITUTE(P97, "CHIP #", "") + 1</f>
        <v>CHIP #237</v>
      </c>
      <c r="T97" s="46"/>
      <c r="U97" s="4"/>
      <c r="V97" s="45" t="str">
        <f>"CHIP #" &amp; SUBSTITUTE(S97, "CHIP #", "") + 1</f>
        <v>CHIP #238</v>
      </c>
      <c r="W97" s="46"/>
      <c r="X97" s="4"/>
      <c r="Y97" s="45" t="str">
        <f>"CHIP #" &amp; SUBSTITUTE(V97, "CHIP #", "") + 1</f>
        <v>CHIP #239</v>
      </c>
      <c r="Z97" s="46"/>
      <c r="AA97" s="4"/>
      <c r="AB97" s="45" t="str">
        <f>"CHIP #" &amp; SUBSTITUTE(Y97, "CHIP #", "") + 1</f>
        <v>CHIP #240</v>
      </c>
      <c r="AC97" s="46"/>
    </row>
    <row r="98" spans="1:29" s="42" customFormat="1" ht="15" thickTop="1" thickBot="1" x14ac:dyDescent="0.3">
      <c r="A98" s="49"/>
      <c r="B98" s="50"/>
      <c r="D98" s="19"/>
      <c r="E98" s="21" t="str">
        <f>"CSN" &amp; SUBSTITUTE(E95, "CSN", "") + 1</f>
        <v>CSN29</v>
      </c>
      <c r="F98" s="10" t="s">
        <v>3796</v>
      </c>
      <c r="G98" s="10">
        <f>G92+1</f>
        <v>79.099999999999994</v>
      </c>
      <c r="H98" s="10">
        <f>H92+1</f>
        <v>207.1</v>
      </c>
      <c r="I98" s="12"/>
      <c r="J98" s="10">
        <f>J92+1</f>
        <v>79.199999999999989</v>
      </c>
      <c r="K98" s="10">
        <f>K92+1</f>
        <v>207.2</v>
      </c>
      <c r="L98" s="12"/>
      <c r="M98" s="10">
        <f>M92+1</f>
        <v>79.299999999999983</v>
      </c>
      <c r="N98" s="10">
        <f>N92+1</f>
        <v>207.29999999999998</v>
      </c>
      <c r="O98" s="12"/>
      <c r="P98" s="10">
        <f>P92+1</f>
        <v>79.399999999999977</v>
      </c>
      <c r="Q98" s="10">
        <f>Q92+1</f>
        <v>207.39999999999998</v>
      </c>
      <c r="R98" s="12"/>
      <c r="S98" s="10">
        <f>S92+1</f>
        <v>79.499999999999972</v>
      </c>
      <c r="T98" s="10">
        <f>T92+1</f>
        <v>207.49999999999997</v>
      </c>
      <c r="U98" s="12"/>
      <c r="V98" s="10">
        <f>V92+1</f>
        <v>79.599999999999966</v>
      </c>
      <c r="W98" s="10">
        <f>W92+1</f>
        <v>207.59999999999997</v>
      </c>
      <c r="X98" s="12"/>
      <c r="Y98" s="10">
        <f>Y92+1</f>
        <v>79.69999999999996</v>
      </c>
      <c r="Z98" s="10">
        <f>Z92+1</f>
        <v>207.69999999999996</v>
      </c>
      <c r="AB98" s="10">
        <f>AB92+1</f>
        <v>79.799999999999955</v>
      </c>
      <c r="AC98" s="10">
        <f>AC92+1</f>
        <v>207.79999999999995</v>
      </c>
    </row>
    <row r="99" spans="1:29" s="42" customFormat="1" ht="14.25" thickTop="1" x14ac:dyDescent="0.25">
      <c r="A99" s="49"/>
      <c r="B99" s="50"/>
      <c r="D99" s="17"/>
      <c r="F99" s="12"/>
    </row>
    <row r="100" spans="1:29" s="42" customFormat="1" ht="14.25" thickBot="1" x14ac:dyDescent="0.3">
      <c r="A100" s="49"/>
      <c r="B100" s="50"/>
      <c r="D100" s="18"/>
      <c r="E100" s="9"/>
      <c r="F100" s="36"/>
      <c r="G100" s="43" t="str">
        <f>"CHIP #" &amp; SUBSTITUTE(AB97, "CHIP #", "") + 1</f>
        <v>CHIP #241</v>
      </c>
      <c r="H100" s="62"/>
      <c r="I100" s="4"/>
      <c r="J100" s="45" t="str">
        <f>"CHIP #" &amp; SUBSTITUTE(G100, "CHIP #", "") + 1</f>
        <v>CHIP #242</v>
      </c>
      <c r="K100" s="46"/>
      <c r="L100" s="4"/>
      <c r="M100" s="45" t="str">
        <f>"CHIP #" &amp; SUBSTITUTE(J100, "CHIP #", "") + 1</f>
        <v>CHIP #243</v>
      </c>
      <c r="N100" s="46"/>
      <c r="O100" s="4"/>
      <c r="P100" s="45" t="str">
        <f>"CHIP #" &amp; SUBSTITUTE(M100, "CHIP #", "") + 1</f>
        <v>CHIP #244</v>
      </c>
      <c r="Q100" s="46"/>
      <c r="R100" s="4"/>
      <c r="S100" s="45" t="str">
        <f>"CHIP #" &amp; SUBSTITUTE(P100, "CHIP #", "") + 1</f>
        <v>CHIP #245</v>
      </c>
      <c r="T100" s="46"/>
      <c r="U100" s="4"/>
      <c r="V100" s="45" t="str">
        <f>"CHIP #" &amp; SUBSTITUTE(S100, "CHIP #", "") + 1</f>
        <v>CHIP #246</v>
      </c>
      <c r="W100" s="46"/>
      <c r="X100" s="4"/>
      <c r="Y100" s="45" t="str">
        <f>"CHIP #" &amp; SUBSTITUTE(V100, "CHIP #", "") + 1</f>
        <v>CHIP #247</v>
      </c>
      <c r="Z100" s="46"/>
      <c r="AA100" s="4"/>
      <c r="AB100" s="45" t="str">
        <f>"CHIP #" &amp; SUBSTITUTE(Y100, "CHIP #", "") + 1</f>
        <v>CHIP #248</v>
      </c>
      <c r="AC100" s="46"/>
    </row>
    <row r="101" spans="1:29" s="42" customFormat="1" ht="15" thickTop="1" thickBot="1" x14ac:dyDescent="0.3">
      <c r="A101" s="49"/>
      <c r="B101" s="50"/>
      <c r="D101" s="20"/>
      <c r="E101" s="61" t="str">
        <f>"CSN" &amp; SUBSTITUTE(E98, "CSN", "") + 1</f>
        <v>CSN30</v>
      </c>
      <c r="F101" s="37" t="s">
        <v>3796</v>
      </c>
      <c r="G101" s="10">
        <f>G95+1</f>
        <v>16.100000000000001</v>
      </c>
      <c r="H101" s="10">
        <f>H95+1</f>
        <v>144.1</v>
      </c>
      <c r="I101" s="12"/>
      <c r="J101" s="10">
        <f>J95+1</f>
        <v>16.2</v>
      </c>
      <c r="K101" s="10">
        <f>K95+1</f>
        <v>144.19999999999999</v>
      </c>
      <c r="L101" s="12"/>
      <c r="M101" s="10">
        <f>M95+1</f>
        <v>16.299999999999997</v>
      </c>
      <c r="N101" s="10">
        <f>N95+1</f>
        <v>144.29999999999998</v>
      </c>
      <c r="O101" s="12"/>
      <c r="P101" s="10">
        <f>P95+1</f>
        <v>16.399999999999999</v>
      </c>
      <c r="Q101" s="10">
        <f>Q95+1</f>
        <v>144.39999999999998</v>
      </c>
      <c r="R101" s="12"/>
      <c r="S101" s="10">
        <f>S95+1</f>
        <v>16.5</v>
      </c>
      <c r="T101" s="10">
        <f>T95+1</f>
        <v>144.49999999999997</v>
      </c>
      <c r="U101" s="12"/>
      <c r="V101" s="10">
        <f>V95+1</f>
        <v>16.599999999999998</v>
      </c>
      <c r="W101" s="10">
        <f>W95+1</f>
        <v>144.59999999999997</v>
      </c>
      <c r="X101" s="12"/>
      <c r="Y101" s="10">
        <f>Y95+1</f>
        <v>16.699999999999996</v>
      </c>
      <c r="Z101" s="10">
        <f>Z95+1</f>
        <v>144.69999999999996</v>
      </c>
      <c r="AB101" s="10">
        <f>AB95+1</f>
        <v>16.799999999999997</v>
      </c>
      <c r="AC101" s="10">
        <f>AC95+1</f>
        <v>144.79999999999995</v>
      </c>
    </row>
    <row r="102" spans="1:29" s="42" customFormat="1" ht="14.25" thickTop="1" x14ac:dyDescent="0.25">
      <c r="A102" s="49"/>
      <c r="B102" s="50"/>
      <c r="D102" s="17"/>
      <c r="F102" s="12"/>
    </row>
    <row r="103" spans="1:29" s="42" customFormat="1" ht="14.25" thickBot="1" x14ac:dyDescent="0.3">
      <c r="A103" s="49"/>
      <c r="B103" s="50"/>
      <c r="D103" s="18"/>
      <c r="E103" s="9"/>
      <c r="F103" s="36"/>
      <c r="G103" s="43" t="str">
        <f>"CHIP #" &amp; SUBSTITUTE(AB100, "CHIP #", "") + 1</f>
        <v>CHIP #249</v>
      </c>
      <c r="H103" s="62"/>
      <c r="I103" s="4"/>
      <c r="J103" s="45" t="str">
        <f>"CHIP #" &amp; SUBSTITUTE(G103, "CHIP #", "") + 1</f>
        <v>CHIP #250</v>
      </c>
      <c r="K103" s="46"/>
      <c r="L103" s="4"/>
      <c r="M103" s="45" t="str">
        <f>"CHIP #" &amp; SUBSTITUTE(J103, "CHIP #", "") + 1</f>
        <v>CHIP #251</v>
      </c>
      <c r="N103" s="46"/>
      <c r="O103" s="4"/>
      <c r="P103" s="45" t="str">
        <f>"CHIP #" &amp; SUBSTITUTE(M103, "CHIP #", "") + 1</f>
        <v>CHIP #252</v>
      </c>
      <c r="Q103" s="46"/>
      <c r="R103" s="4"/>
      <c r="S103" s="45" t="str">
        <f>"CHIP #" &amp; SUBSTITUTE(P103, "CHIP #", "") + 1</f>
        <v>CHIP #253</v>
      </c>
      <c r="T103" s="46"/>
      <c r="U103" s="4"/>
      <c r="V103" s="45" t="str">
        <f>"CHIP #" &amp; SUBSTITUTE(S103, "CHIP #", "") + 1</f>
        <v>CHIP #254</v>
      </c>
      <c r="W103" s="46"/>
      <c r="X103" s="4"/>
      <c r="Y103" s="45" t="str">
        <f>"CHIP #" &amp; SUBSTITUTE(V103, "CHIP #", "") + 1</f>
        <v>CHIP #255</v>
      </c>
      <c r="Z103" s="46"/>
      <c r="AA103" s="4"/>
      <c r="AB103" s="45" t="str">
        <f>"CHIP #" &amp; SUBSTITUTE(Y103, "CHIP #", "") + 1</f>
        <v>CHIP #256</v>
      </c>
      <c r="AC103" s="46"/>
    </row>
    <row r="104" spans="1:29" s="42" customFormat="1" ht="15" thickTop="1" thickBot="1" x14ac:dyDescent="0.3">
      <c r="A104" s="49"/>
      <c r="B104" s="50"/>
      <c r="D104" s="20"/>
      <c r="E104" s="21" t="str">
        <f>"CSN" &amp; SUBSTITUTE(E101, "CSN", "") + 1</f>
        <v>CSN31</v>
      </c>
      <c r="F104" s="37" t="s">
        <v>3796</v>
      </c>
      <c r="G104" s="10">
        <f>G98+1</f>
        <v>80.099999999999994</v>
      </c>
      <c r="H104" s="10">
        <f>H98+1</f>
        <v>208.1</v>
      </c>
      <c r="I104" s="12"/>
      <c r="J104" s="10">
        <f>J98+1</f>
        <v>80.199999999999989</v>
      </c>
      <c r="K104" s="10">
        <f>K98+1</f>
        <v>208.2</v>
      </c>
      <c r="L104" s="12"/>
      <c r="M104" s="10">
        <f>M98+1</f>
        <v>80.299999999999983</v>
      </c>
      <c r="N104" s="10">
        <f>N98+1</f>
        <v>208.29999999999998</v>
      </c>
      <c r="O104" s="12"/>
      <c r="P104" s="10">
        <f>P98+1</f>
        <v>80.399999999999977</v>
      </c>
      <c r="Q104" s="10">
        <f>Q98+1</f>
        <v>208.39999999999998</v>
      </c>
      <c r="R104" s="12"/>
      <c r="S104" s="10">
        <f>S98+1</f>
        <v>80.499999999999972</v>
      </c>
      <c r="T104" s="10">
        <f>T98+1</f>
        <v>208.49999999999997</v>
      </c>
      <c r="U104" s="12"/>
      <c r="V104" s="10">
        <f>V98+1</f>
        <v>80.599999999999966</v>
      </c>
      <c r="W104" s="10">
        <f>W98+1</f>
        <v>208.59999999999997</v>
      </c>
      <c r="X104" s="12"/>
      <c r="Y104" s="10">
        <f>Y98+1</f>
        <v>80.69999999999996</v>
      </c>
      <c r="Z104" s="10">
        <f>Z98+1</f>
        <v>208.69999999999996</v>
      </c>
      <c r="AB104" s="10">
        <f>AB98+1</f>
        <v>80.799999999999955</v>
      </c>
      <c r="AC104" s="10">
        <f>AC98+1</f>
        <v>208.79999999999995</v>
      </c>
    </row>
    <row r="105" spans="1:29" s="42" customFormat="1" ht="14.25" thickTop="1" x14ac:dyDescent="0.25">
      <c r="A105" s="49"/>
      <c r="B105" s="50"/>
      <c r="D105" s="58"/>
      <c r="E105" s="59"/>
      <c r="F105" s="59"/>
      <c r="G105" s="59"/>
      <c r="H105" s="59"/>
      <c r="I105" s="12"/>
      <c r="J105" s="59"/>
      <c r="K105" s="59"/>
      <c r="L105" s="12"/>
      <c r="M105" s="59"/>
      <c r="N105" s="59"/>
      <c r="O105" s="12"/>
      <c r="P105" s="59"/>
      <c r="Q105" s="59"/>
      <c r="R105" s="12"/>
      <c r="S105" s="59"/>
      <c r="T105" s="59"/>
      <c r="U105" s="12"/>
      <c r="V105" s="59"/>
      <c r="W105" s="59"/>
      <c r="X105" s="12"/>
      <c r="Y105" s="59"/>
      <c r="Z105" s="59"/>
      <c r="AB105" s="59"/>
      <c r="AC105" s="59"/>
    </row>
    <row r="106" spans="1:29" s="42" customFormat="1" x14ac:dyDescent="0.25">
      <c r="A106" s="49"/>
      <c r="B106" s="50"/>
      <c r="D106" s="58"/>
      <c r="E106" s="59"/>
      <c r="F106" s="59"/>
      <c r="G106" s="59"/>
      <c r="H106" s="59"/>
      <c r="I106" s="12"/>
      <c r="J106" s="59"/>
      <c r="K106" s="59"/>
      <c r="L106" s="12"/>
      <c r="M106" s="59"/>
      <c r="N106" s="59"/>
      <c r="O106" s="12"/>
      <c r="P106" s="59"/>
      <c r="Q106" s="59"/>
      <c r="R106" s="12"/>
      <c r="S106" s="59"/>
      <c r="T106" s="59"/>
      <c r="U106" s="12"/>
      <c r="V106" s="59"/>
      <c r="W106" s="59"/>
      <c r="X106" s="12"/>
      <c r="Y106" s="59"/>
      <c r="Z106" s="59"/>
      <c r="AB106" s="59"/>
      <c r="AC106" s="59"/>
    </row>
    <row r="107" spans="1:29" s="42" customFormat="1" x14ac:dyDescent="0.25">
      <c r="A107" s="49"/>
      <c r="B107" s="50"/>
      <c r="D107" s="58"/>
      <c r="E107" s="59"/>
      <c r="F107" s="59"/>
      <c r="G107" s="59"/>
      <c r="H107" s="59"/>
      <c r="I107" s="12"/>
      <c r="J107" s="59"/>
      <c r="K107" s="59"/>
      <c r="L107" s="12"/>
      <c r="M107" s="59"/>
      <c r="N107" s="59"/>
      <c r="O107" s="12"/>
      <c r="P107" s="59"/>
      <c r="Q107" s="59"/>
      <c r="R107" s="12"/>
      <c r="S107" s="59"/>
      <c r="T107" s="59"/>
      <c r="U107" s="12"/>
      <c r="V107" s="59"/>
      <c r="W107" s="59"/>
      <c r="X107" s="12"/>
      <c r="Y107" s="59"/>
      <c r="Z107" s="59"/>
      <c r="AB107" s="59"/>
      <c r="AC107" s="59"/>
    </row>
    <row r="108" spans="1:29" s="42" customFormat="1" ht="14.25" thickBot="1" x14ac:dyDescent="0.3">
      <c r="A108" s="49"/>
      <c r="B108" s="50"/>
      <c r="C108" s="30" t="str">
        <f>"BANK" &amp; SUBSTITUTE(C82, "BANK", "") + 1</f>
        <v>BANK5</v>
      </c>
      <c r="D108" s="4"/>
      <c r="E108" s="4"/>
      <c r="F108" s="41"/>
      <c r="G108" s="45" t="str">
        <f>"CHIP #" &amp; (((SUBSTITUTE(C108, "BANK", "") - 1) * 64) + 1)</f>
        <v>CHIP #257</v>
      </c>
      <c r="H108" s="45"/>
      <c r="I108" s="4"/>
      <c r="J108" s="45" t="str">
        <f>"CHIP #" &amp; SUBSTITUTE(G108, "CHIP #", "") + 1</f>
        <v>CHIP #258</v>
      </c>
      <c r="K108" s="46"/>
      <c r="L108" s="4"/>
      <c r="M108" s="45" t="str">
        <f>"CHIP #" &amp; SUBSTITUTE(J108, "CHIP #", "") + 1</f>
        <v>CHIP #259</v>
      </c>
      <c r="N108" s="46"/>
      <c r="O108" s="4"/>
      <c r="P108" s="45" t="str">
        <f>"CHIP #" &amp; SUBSTITUTE(M108, "CHIP #", "") + 1</f>
        <v>CHIP #260</v>
      </c>
      <c r="Q108" s="46"/>
      <c r="R108" s="4"/>
      <c r="S108" s="45" t="str">
        <f>"CHIP #" &amp; SUBSTITUTE(P108, "CHIP #", "") + 1</f>
        <v>CHIP #261</v>
      </c>
      <c r="T108" s="46"/>
      <c r="U108" s="4"/>
      <c r="V108" s="45" t="str">
        <f>"CHIP #" &amp; SUBSTITUTE(S108, "CHIP #", "") + 1</f>
        <v>CHIP #262</v>
      </c>
      <c r="W108" s="46"/>
      <c r="X108" s="4"/>
      <c r="Y108" s="45" t="str">
        <f>"CHIP #" &amp; SUBSTITUTE(V108, "CHIP #", "") + 1</f>
        <v>CHIP #263</v>
      </c>
      <c r="Z108" s="46"/>
      <c r="AA108" s="4"/>
      <c r="AB108" s="45" t="str">
        <f>"CHIP #" &amp; SUBSTITUTE(Y108, "CHIP #", "") + 1</f>
        <v>CHIP #264</v>
      </c>
      <c r="AC108" s="46"/>
    </row>
    <row r="109" spans="1:29" s="42" customFormat="1" ht="15" thickTop="1" thickBot="1" x14ac:dyDescent="0.3">
      <c r="A109" s="49"/>
      <c r="B109" s="50"/>
      <c r="C109" s="31"/>
      <c r="D109" s="32"/>
      <c r="E109" s="21" t="str">
        <f>"CSN" &amp; (((SUBSTITUTE(C108, "BANK", "") - 1) * 8) + 0)</f>
        <v>CSN32</v>
      </c>
      <c r="F109" s="10" t="s">
        <v>3796</v>
      </c>
      <c r="G109" s="10">
        <f>(((SUBSTITUTE(C108, "BANK", "")-1)*4) + 1)+0.1</f>
        <v>17.100000000000001</v>
      </c>
      <c r="H109" s="10">
        <f>(((SUBSTITUTE(C108, "BANK", "")-1)*4) + 1 + 128)+0.1</f>
        <v>145.1</v>
      </c>
      <c r="I109" s="12"/>
      <c r="J109" s="10">
        <f>G109+0.1</f>
        <v>17.200000000000003</v>
      </c>
      <c r="K109" s="10">
        <f>H109+0.1</f>
        <v>145.19999999999999</v>
      </c>
      <c r="L109" s="12"/>
      <c r="M109" s="10">
        <f>J109+0.1</f>
        <v>17.300000000000004</v>
      </c>
      <c r="N109" s="10">
        <f>K109+0.1</f>
        <v>145.29999999999998</v>
      </c>
      <c r="O109" s="12"/>
      <c r="P109" s="10">
        <f>M109+0.1</f>
        <v>17.400000000000006</v>
      </c>
      <c r="Q109" s="10">
        <f>N109+0.1</f>
        <v>145.39999999999998</v>
      </c>
      <c r="R109" s="12"/>
      <c r="S109" s="10">
        <f>P109+0.1</f>
        <v>17.500000000000007</v>
      </c>
      <c r="T109" s="10">
        <f>Q109+0.1</f>
        <v>145.49999999999997</v>
      </c>
      <c r="U109" s="12"/>
      <c r="V109" s="10">
        <f>S109+0.1</f>
        <v>17.600000000000009</v>
      </c>
      <c r="W109" s="10">
        <f>T109+0.1</f>
        <v>145.59999999999997</v>
      </c>
      <c r="X109" s="12"/>
      <c r="Y109" s="10">
        <f>V109+0.1</f>
        <v>17.70000000000001</v>
      </c>
      <c r="Z109" s="10">
        <f>W109+0.1</f>
        <v>145.69999999999996</v>
      </c>
      <c r="AA109" s="12"/>
      <c r="AB109" s="10">
        <f>Y109+0.1</f>
        <v>17.800000000000011</v>
      </c>
      <c r="AC109" s="10">
        <f>Z109+0.1</f>
        <v>145.79999999999995</v>
      </c>
    </row>
    <row r="110" spans="1:29" s="42" customFormat="1" ht="14.25" thickTop="1" x14ac:dyDescent="0.25">
      <c r="A110" s="49"/>
      <c r="B110" s="50"/>
      <c r="C110" s="33"/>
      <c r="D110" s="17"/>
    </row>
    <row r="111" spans="1:29" s="42" customFormat="1" ht="14.25" thickBot="1" x14ac:dyDescent="0.3">
      <c r="A111" s="49"/>
      <c r="B111" s="50"/>
      <c r="D111" s="18"/>
      <c r="E111" s="39"/>
      <c r="F111" s="41"/>
      <c r="G111" s="43" t="str">
        <f>"CHIP #" &amp; SUBSTITUTE(AB108, "CHIP #", "") + 1</f>
        <v>CHIP #265</v>
      </c>
      <c r="H111" s="62"/>
      <c r="I111" s="4"/>
      <c r="J111" s="45" t="str">
        <f>"CHIP #" &amp; SUBSTITUTE(G111, "CHIP #", "") + 1</f>
        <v>CHIP #266</v>
      </c>
      <c r="K111" s="46"/>
      <c r="L111" s="4"/>
      <c r="M111" s="45" t="str">
        <f>"CHIP #" &amp; SUBSTITUTE(J111, "CHIP #", "") + 1</f>
        <v>CHIP #267</v>
      </c>
      <c r="N111" s="46"/>
      <c r="O111" s="4"/>
      <c r="P111" s="45" t="str">
        <f>"CHIP #" &amp; SUBSTITUTE(M111, "CHIP #", "") + 1</f>
        <v>CHIP #268</v>
      </c>
      <c r="Q111" s="46"/>
      <c r="R111" s="4"/>
      <c r="S111" s="45" t="str">
        <f>"CHIP #" &amp; SUBSTITUTE(P111, "CHIP #", "") + 1</f>
        <v>CHIP #269</v>
      </c>
      <c r="T111" s="46"/>
      <c r="U111" s="4"/>
      <c r="V111" s="45" t="str">
        <f>"CHIP #" &amp; SUBSTITUTE(S111, "CHIP #", "") + 1</f>
        <v>CHIP #270</v>
      </c>
      <c r="W111" s="46"/>
      <c r="X111" s="4"/>
      <c r="Y111" s="45" t="str">
        <f>"CHIP #" &amp; SUBSTITUTE(V111, "CHIP #", "") + 1</f>
        <v>CHIP #271</v>
      </c>
      <c r="Z111" s="46"/>
      <c r="AA111" s="4"/>
      <c r="AB111" s="45" t="str">
        <f>"CHIP #" &amp; SUBSTITUTE(Y111, "CHIP #", "") + 1</f>
        <v>CHIP #272</v>
      </c>
      <c r="AC111" s="46"/>
    </row>
    <row r="112" spans="1:29" s="42" customFormat="1" ht="15" thickTop="1" thickBot="1" x14ac:dyDescent="0.3">
      <c r="A112" s="49"/>
      <c r="B112" s="50"/>
      <c r="D112" s="19"/>
      <c r="E112" s="21" t="str">
        <f>"CSN" &amp; SUBSTITUTE(E109, "CSN", "") + 1</f>
        <v>CSN33</v>
      </c>
      <c r="F112" s="10" t="s">
        <v>3796</v>
      </c>
      <c r="G112" s="10">
        <f>(((SUBSTITUTE(C108, "BANK", "")-1)*4) + 1 + 64)+0.1</f>
        <v>81.099999999999994</v>
      </c>
      <c r="H112" s="10">
        <f>(((SUBSTITUTE(C108, "BANK", "")-1)*4) + 1 + 192)+0.1</f>
        <v>209.1</v>
      </c>
      <c r="I112" s="12"/>
      <c r="J112" s="10">
        <f>G112+0.1</f>
        <v>81.199999999999989</v>
      </c>
      <c r="K112" s="10">
        <f>H112+0.1</f>
        <v>209.2</v>
      </c>
      <c r="L112" s="12"/>
      <c r="M112" s="10">
        <f>J112+0.1</f>
        <v>81.299999999999983</v>
      </c>
      <c r="N112" s="10">
        <f>K112+0.1</f>
        <v>209.29999999999998</v>
      </c>
      <c r="O112" s="12"/>
      <c r="P112" s="10">
        <f>M112+0.1</f>
        <v>81.399999999999977</v>
      </c>
      <c r="Q112" s="10">
        <f>N112+0.1</f>
        <v>209.39999999999998</v>
      </c>
      <c r="R112" s="12"/>
      <c r="S112" s="10">
        <f>P112+0.1</f>
        <v>81.499999999999972</v>
      </c>
      <c r="T112" s="10">
        <f>Q112+0.1</f>
        <v>209.49999999999997</v>
      </c>
      <c r="U112" s="12"/>
      <c r="V112" s="10">
        <f>S112+0.1</f>
        <v>81.599999999999966</v>
      </c>
      <c r="W112" s="10">
        <f>T112+0.1</f>
        <v>209.59999999999997</v>
      </c>
      <c r="X112" s="12"/>
      <c r="Y112" s="10">
        <f>V112+0.1</f>
        <v>81.69999999999996</v>
      </c>
      <c r="Z112" s="10">
        <f>W112+0.1</f>
        <v>209.69999999999996</v>
      </c>
      <c r="AB112" s="10">
        <f>Y112+0.1</f>
        <v>81.799999999999955</v>
      </c>
      <c r="AC112" s="10">
        <f>Z112+0.1</f>
        <v>209.79999999999995</v>
      </c>
    </row>
    <row r="113" spans="1:29" s="42" customFormat="1" ht="14.25" thickTop="1" x14ac:dyDescent="0.25">
      <c r="A113" s="49"/>
      <c r="B113" s="50"/>
      <c r="D113" s="17"/>
      <c r="F113" s="12"/>
    </row>
    <row r="114" spans="1:29" s="42" customFormat="1" ht="14.25" thickBot="1" x14ac:dyDescent="0.3">
      <c r="A114" s="49"/>
      <c r="B114" s="50"/>
      <c r="D114" s="18"/>
      <c r="E114" s="9"/>
      <c r="F114" s="36"/>
      <c r="G114" s="43" t="str">
        <f>"CHIP #" &amp; SUBSTITUTE(AB111, "CHIP #", "") + 1</f>
        <v>CHIP #273</v>
      </c>
      <c r="H114" s="62"/>
      <c r="I114" s="4"/>
      <c r="J114" s="45" t="str">
        <f>"CHIP #" &amp; SUBSTITUTE(G114, "CHIP #", "") + 1</f>
        <v>CHIP #274</v>
      </c>
      <c r="K114" s="46"/>
      <c r="L114" s="4"/>
      <c r="M114" s="45" t="str">
        <f>"CHIP #" &amp; SUBSTITUTE(J114, "CHIP #", "") + 1</f>
        <v>CHIP #275</v>
      </c>
      <c r="N114" s="46"/>
      <c r="O114" s="4"/>
      <c r="P114" s="45" t="str">
        <f>"CHIP #" &amp; SUBSTITUTE(M114, "CHIP #", "") + 1</f>
        <v>CHIP #276</v>
      </c>
      <c r="Q114" s="46"/>
      <c r="R114" s="4"/>
      <c r="S114" s="45" t="str">
        <f>"CHIP #" &amp; SUBSTITUTE(P114, "CHIP #", "") + 1</f>
        <v>CHIP #277</v>
      </c>
      <c r="T114" s="46"/>
      <c r="U114" s="4"/>
      <c r="V114" s="45" t="str">
        <f>"CHIP #" &amp; SUBSTITUTE(S114, "CHIP #", "") + 1</f>
        <v>CHIP #278</v>
      </c>
      <c r="W114" s="46"/>
      <c r="X114" s="4"/>
      <c r="Y114" s="45" t="str">
        <f>"CHIP #" &amp; SUBSTITUTE(V114, "CHIP #", "") + 1</f>
        <v>CHIP #279</v>
      </c>
      <c r="Z114" s="46"/>
      <c r="AA114" s="4"/>
      <c r="AB114" s="45" t="str">
        <f>"CHIP #" &amp; SUBSTITUTE(Y114, "CHIP #", "") + 1</f>
        <v>CHIP #280</v>
      </c>
      <c r="AC114" s="46"/>
    </row>
    <row r="115" spans="1:29" s="42" customFormat="1" ht="15" thickTop="1" thickBot="1" x14ac:dyDescent="0.3">
      <c r="A115" s="49"/>
      <c r="B115" s="50"/>
      <c r="D115" s="19"/>
      <c r="E115" s="21" t="str">
        <f>"CSN" &amp; SUBSTITUTE(E112, "CSN", "") + 1</f>
        <v>CSN34</v>
      </c>
      <c r="F115" s="37" t="s">
        <v>3796</v>
      </c>
      <c r="G115" s="10">
        <f>G109+1</f>
        <v>18.100000000000001</v>
      </c>
      <c r="H115" s="10">
        <f>H109+1</f>
        <v>146.1</v>
      </c>
      <c r="I115" s="12"/>
      <c r="J115" s="10">
        <f>J109+1</f>
        <v>18.200000000000003</v>
      </c>
      <c r="K115" s="10">
        <f>K109+1</f>
        <v>146.19999999999999</v>
      </c>
      <c r="L115" s="12"/>
      <c r="M115" s="10">
        <f>M109+1</f>
        <v>18.300000000000004</v>
      </c>
      <c r="N115" s="10">
        <f>N109+1</f>
        <v>146.29999999999998</v>
      </c>
      <c r="O115" s="12"/>
      <c r="P115" s="10">
        <f>P109+1</f>
        <v>18.400000000000006</v>
      </c>
      <c r="Q115" s="10">
        <f>Q109+1</f>
        <v>146.39999999999998</v>
      </c>
      <c r="R115" s="12"/>
      <c r="S115" s="10">
        <f>S109+1</f>
        <v>18.500000000000007</v>
      </c>
      <c r="T115" s="10">
        <f>T109+1</f>
        <v>146.49999999999997</v>
      </c>
      <c r="U115" s="12"/>
      <c r="V115" s="10">
        <f>V109+1</f>
        <v>18.600000000000009</v>
      </c>
      <c r="W115" s="10">
        <f>W109+1</f>
        <v>146.59999999999997</v>
      </c>
      <c r="X115" s="12"/>
      <c r="Y115" s="10">
        <f>Y109+1</f>
        <v>18.70000000000001</v>
      </c>
      <c r="Z115" s="10">
        <f>Z109+1</f>
        <v>146.69999999999996</v>
      </c>
      <c r="AB115" s="10">
        <f>AB109+1</f>
        <v>18.800000000000011</v>
      </c>
      <c r="AC115" s="10">
        <f>AC109+1</f>
        <v>146.79999999999995</v>
      </c>
    </row>
    <row r="116" spans="1:29" s="42" customFormat="1" ht="14.25" thickTop="1" x14ac:dyDescent="0.25">
      <c r="A116" s="49"/>
      <c r="B116" s="50"/>
      <c r="D116" s="17"/>
      <c r="F116" s="12"/>
    </row>
    <row r="117" spans="1:29" s="42" customFormat="1" ht="14.25" thickBot="1" x14ac:dyDescent="0.3">
      <c r="A117" s="49"/>
      <c r="B117" s="50"/>
      <c r="D117" s="18"/>
      <c r="E117" s="9"/>
      <c r="F117" s="36"/>
      <c r="G117" s="43" t="str">
        <f>"CHIP #" &amp; SUBSTITUTE(AB114, "CHIP #", "") + 1</f>
        <v>CHIP #281</v>
      </c>
      <c r="H117" s="62"/>
      <c r="I117" s="4"/>
      <c r="J117" s="45" t="str">
        <f>"CHIP #" &amp; SUBSTITUTE(G117, "CHIP #", "") + 1</f>
        <v>CHIP #282</v>
      </c>
      <c r="K117" s="46"/>
      <c r="L117" s="4"/>
      <c r="M117" s="45" t="str">
        <f>"CHIP #" &amp; SUBSTITUTE(J117, "CHIP #", "") + 1</f>
        <v>CHIP #283</v>
      </c>
      <c r="N117" s="46"/>
      <c r="O117" s="4"/>
      <c r="P117" s="45" t="str">
        <f>"CHIP #" &amp; SUBSTITUTE(M117, "CHIP #", "") + 1</f>
        <v>CHIP #284</v>
      </c>
      <c r="Q117" s="46"/>
      <c r="R117" s="4"/>
      <c r="S117" s="45" t="str">
        <f>"CHIP #" &amp; SUBSTITUTE(P117, "CHIP #", "") + 1</f>
        <v>CHIP #285</v>
      </c>
      <c r="T117" s="46"/>
      <c r="U117" s="4"/>
      <c r="V117" s="45" t="str">
        <f>"CHIP #" &amp; SUBSTITUTE(S117, "CHIP #", "") + 1</f>
        <v>CHIP #286</v>
      </c>
      <c r="W117" s="46"/>
      <c r="X117" s="4"/>
      <c r="Y117" s="45" t="str">
        <f>"CHIP #" &amp; SUBSTITUTE(V117, "CHIP #", "") + 1</f>
        <v>CHIP #287</v>
      </c>
      <c r="Z117" s="46"/>
      <c r="AA117" s="4"/>
      <c r="AB117" s="45" t="str">
        <f>"CHIP #" &amp; SUBSTITUTE(Y117, "CHIP #", "") + 1</f>
        <v>CHIP #288</v>
      </c>
      <c r="AC117" s="46"/>
    </row>
    <row r="118" spans="1:29" s="42" customFormat="1" ht="15" thickTop="1" thickBot="1" x14ac:dyDescent="0.3">
      <c r="A118" s="49"/>
      <c r="B118" s="50"/>
      <c r="D118" s="20"/>
      <c r="E118" s="61" t="str">
        <f>"CSN" &amp; SUBSTITUTE(E115, "CSN", "") + 1</f>
        <v>CSN35</v>
      </c>
      <c r="F118" s="37" t="s">
        <v>3796</v>
      </c>
      <c r="G118" s="10">
        <f>G112+1</f>
        <v>82.1</v>
      </c>
      <c r="H118" s="10">
        <f>H112+1</f>
        <v>210.1</v>
      </c>
      <c r="I118" s="12"/>
      <c r="J118" s="10">
        <f>J112+1</f>
        <v>82.199999999999989</v>
      </c>
      <c r="K118" s="10">
        <f>K112+1</f>
        <v>210.2</v>
      </c>
      <c r="L118" s="12"/>
      <c r="M118" s="10">
        <f>M112+1</f>
        <v>82.299999999999983</v>
      </c>
      <c r="N118" s="10">
        <f>N112+1</f>
        <v>210.29999999999998</v>
      </c>
      <c r="O118" s="12"/>
      <c r="P118" s="10">
        <f>P112+1</f>
        <v>82.399999999999977</v>
      </c>
      <c r="Q118" s="10">
        <f>Q112+1</f>
        <v>210.39999999999998</v>
      </c>
      <c r="R118" s="12"/>
      <c r="S118" s="10">
        <f>S112+1</f>
        <v>82.499999999999972</v>
      </c>
      <c r="T118" s="10">
        <f>T112+1</f>
        <v>210.49999999999997</v>
      </c>
      <c r="U118" s="12"/>
      <c r="V118" s="10">
        <f>V112+1</f>
        <v>82.599999999999966</v>
      </c>
      <c r="W118" s="10">
        <f>W112+1</f>
        <v>210.59999999999997</v>
      </c>
      <c r="X118" s="12"/>
      <c r="Y118" s="10">
        <f>Y112+1</f>
        <v>82.69999999999996</v>
      </c>
      <c r="Z118" s="10">
        <f>Z112+1</f>
        <v>210.69999999999996</v>
      </c>
      <c r="AB118" s="10">
        <f>AB112+1</f>
        <v>82.799999999999955</v>
      </c>
      <c r="AC118" s="10">
        <f>AC112+1</f>
        <v>210.79999999999995</v>
      </c>
    </row>
    <row r="119" spans="1:29" s="42" customFormat="1" ht="14.25" thickTop="1" x14ac:dyDescent="0.25">
      <c r="A119" s="49"/>
      <c r="B119" s="50"/>
      <c r="D119" s="17"/>
      <c r="F119" s="59"/>
      <c r="G119" s="59"/>
      <c r="H119" s="59"/>
      <c r="I119" s="12"/>
      <c r="J119" s="59"/>
      <c r="K119" s="59"/>
      <c r="L119" s="12"/>
      <c r="M119" s="59"/>
      <c r="N119" s="59"/>
      <c r="O119" s="12"/>
      <c r="P119" s="59"/>
      <c r="Q119" s="59"/>
      <c r="R119" s="12"/>
      <c r="S119" s="59"/>
      <c r="T119" s="59"/>
      <c r="U119" s="12"/>
      <c r="V119" s="59"/>
      <c r="W119" s="59"/>
      <c r="X119" s="12"/>
      <c r="Y119" s="59"/>
      <c r="Z119" s="60"/>
      <c r="AB119" s="59"/>
      <c r="AC119" s="60"/>
    </row>
    <row r="120" spans="1:29" s="42" customFormat="1" ht="14.25" thickBot="1" x14ac:dyDescent="0.3">
      <c r="A120" s="49"/>
      <c r="B120" s="50"/>
      <c r="D120" s="18"/>
      <c r="E120" s="39"/>
      <c r="F120" s="41"/>
      <c r="G120" s="43" t="str">
        <f>"CHIP #" &amp; SUBSTITUTE(AB117, "CHIP #", "") + 1</f>
        <v>CHIP #289</v>
      </c>
      <c r="H120" s="62"/>
      <c r="I120" s="4"/>
      <c r="J120" s="45" t="str">
        <f>"CHIP #" &amp; SUBSTITUTE(G120, "CHIP #", "") + 1</f>
        <v>CHIP #290</v>
      </c>
      <c r="K120" s="46"/>
      <c r="L120" s="4"/>
      <c r="M120" s="45" t="str">
        <f>"CHIP #" &amp; SUBSTITUTE(J120, "CHIP #", "") + 1</f>
        <v>CHIP #291</v>
      </c>
      <c r="N120" s="46"/>
      <c r="O120" s="4"/>
      <c r="P120" s="45" t="str">
        <f>"CHIP #" &amp; SUBSTITUTE(M120, "CHIP #", "") + 1</f>
        <v>CHIP #292</v>
      </c>
      <c r="Q120" s="46"/>
      <c r="R120" s="4"/>
      <c r="S120" s="45" t="str">
        <f>"CHIP #" &amp; SUBSTITUTE(P120, "CHIP #", "") + 1</f>
        <v>CHIP #293</v>
      </c>
      <c r="T120" s="46"/>
      <c r="U120" s="4"/>
      <c r="V120" s="45" t="str">
        <f>"CHIP #" &amp; SUBSTITUTE(S120, "CHIP #", "") + 1</f>
        <v>CHIP #294</v>
      </c>
      <c r="W120" s="46"/>
      <c r="X120" s="4"/>
      <c r="Y120" s="45" t="str">
        <f>"CHIP #" &amp; SUBSTITUTE(V120, "CHIP #", "") + 1</f>
        <v>CHIP #295</v>
      </c>
      <c r="Z120" s="46"/>
      <c r="AA120" s="4"/>
      <c r="AB120" s="45" t="str">
        <f>"CHIP #" &amp; SUBSTITUTE(Y120, "CHIP #", "") + 1</f>
        <v>CHIP #296</v>
      </c>
      <c r="AC120" s="46"/>
    </row>
    <row r="121" spans="1:29" s="42" customFormat="1" ht="15" thickTop="1" thickBot="1" x14ac:dyDescent="0.3">
      <c r="A121" s="49"/>
      <c r="B121" s="50"/>
      <c r="D121" s="19"/>
      <c r="E121" s="21" t="str">
        <f>"CSN" &amp; SUBSTITUTE(E118, "CSN", "") + 1</f>
        <v>CSN36</v>
      </c>
      <c r="F121" s="10" t="s">
        <v>3796</v>
      </c>
      <c r="G121" s="10">
        <f>G115+1</f>
        <v>19.100000000000001</v>
      </c>
      <c r="H121" s="10">
        <f>H115+1</f>
        <v>147.1</v>
      </c>
      <c r="I121" s="12"/>
      <c r="J121" s="10">
        <f>J115+1</f>
        <v>19.200000000000003</v>
      </c>
      <c r="K121" s="10">
        <f>K115+1</f>
        <v>147.19999999999999</v>
      </c>
      <c r="L121" s="12"/>
      <c r="M121" s="10">
        <f>M115+1</f>
        <v>19.300000000000004</v>
      </c>
      <c r="N121" s="10">
        <f>N115+1</f>
        <v>147.29999999999998</v>
      </c>
      <c r="O121" s="12"/>
      <c r="P121" s="10">
        <f>P115+1</f>
        <v>19.400000000000006</v>
      </c>
      <c r="Q121" s="10">
        <f>Q115+1</f>
        <v>147.39999999999998</v>
      </c>
      <c r="R121" s="12"/>
      <c r="S121" s="10">
        <f>S115+1</f>
        <v>19.500000000000007</v>
      </c>
      <c r="T121" s="10">
        <f>T115+1</f>
        <v>147.49999999999997</v>
      </c>
      <c r="U121" s="12"/>
      <c r="V121" s="10">
        <f>V115+1</f>
        <v>19.600000000000009</v>
      </c>
      <c r="W121" s="10">
        <f>W115+1</f>
        <v>147.59999999999997</v>
      </c>
      <c r="X121" s="12"/>
      <c r="Y121" s="10">
        <f>Y115+1</f>
        <v>19.70000000000001</v>
      </c>
      <c r="Z121" s="10">
        <f>Z115+1</f>
        <v>147.69999999999996</v>
      </c>
      <c r="AA121" s="12"/>
      <c r="AB121" s="10">
        <f>AB115+1</f>
        <v>19.800000000000011</v>
      </c>
      <c r="AC121" s="10">
        <f>AC115+1</f>
        <v>147.79999999999995</v>
      </c>
    </row>
    <row r="122" spans="1:29" s="42" customFormat="1" ht="14.25" thickTop="1" x14ac:dyDescent="0.25">
      <c r="A122" s="49"/>
      <c r="B122" s="50"/>
      <c r="D122" s="17"/>
    </row>
    <row r="123" spans="1:29" s="42" customFormat="1" ht="14.25" thickBot="1" x14ac:dyDescent="0.3">
      <c r="A123" s="49"/>
      <c r="B123" s="50"/>
      <c r="D123" s="18"/>
      <c r="E123" s="9"/>
      <c r="F123" s="41"/>
      <c r="G123" s="43" t="str">
        <f>"CHIP #" &amp; SUBSTITUTE(AB120, "CHIP #", "") + 1</f>
        <v>CHIP #297</v>
      </c>
      <c r="H123" s="62"/>
      <c r="I123" s="4"/>
      <c r="J123" s="45" t="str">
        <f>"CHIP #" &amp; SUBSTITUTE(G123, "CHIP #", "") + 1</f>
        <v>CHIP #298</v>
      </c>
      <c r="K123" s="46"/>
      <c r="L123" s="4"/>
      <c r="M123" s="45" t="str">
        <f>"CHIP #" &amp; SUBSTITUTE(J123, "CHIP #", "") + 1</f>
        <v>CHIP #299</v>
      </c>
      <c r="N123" s="46"/>
      <c r="O123" s="4"/>
      <c r="P123" s="45" t="str">
        <f>"CHIP #" &amp; SUBSTITUTE(M123, "CHIP #", "") + 1</f>
        <v>CHIP #300</v>
      </c>
      <c r="Q123" s="46"/>
      <c r="R123" s="4"/>
      <c r="S123" s="45" t="str">
        <f>"CHIP #" &amp; SUBSTITUTE(P123, "CHIP #", "") + 1</f>
        <v>CHIP #301</v>
      </c>
      <c r="T123" s="46"/>
      <c r="U123" s="4"/>
      <c r="V123" s="45" t="str">
        <f>"CHIP #" &amp; SUBSTITUTE(S123, "CHIP #", "") + 1</f>
        <v>CHIP #302</v>
      </c>
      <c r="W123" s="46"/>
      <c r="X123" s="4"/>
      <c r="Y123" s="45" t="str">
        <f>"CHIP #" &amp; SUBSTITUTE(V123, "CHIP #", "") + 1</f>
        <v>CHIP #303</v>
      </c>
      <c r="Z123" s="46"/>
      <c r="AA123" s="4"/>
      <c r="AB123" s="45" t="str">
        <f>"CHIP #" &amp; SUBSTITUTE(Y123, "CHIP #", "") + 1</f>
        <v>CHIP #304</v>
      </c>
      <c r="AC123" s="46"/>
    </row>
    <row r="124" spans="1:29" s="42" customFormat="1" ht="15" thickTop="1" thickBot="1" x14ac:dyDescent="0.3">
      <c r="A124" s="49"/>
      <c r="B124" s="50"/>
      <c r="D124" s="19"/>
      <c r="E124" s="21" t="str">
        <f>"CSN" &amp; SUBSTITUTE(E121, "CSN", "") + 1</f>
        <v>CSN37</v>
      </c>
      <c r="F124" s="10" t="s">
        <v>3796</v>
      </c>
      <c r="G124" s="10">
        <f>G118+1</f>
        <v>83.1</v>
      </c>
      <c r="H124" s="10">
        <f>H118+1</f>
        <v>211.1</v>
      </c>
      <c r="I124" s="12"/>
      <c r="J124" s="10">
        <f>J118+1</f>
        <v>83.199999999999989</v>
      </c>
      <c r="K124" s="10">
        <f>K118+1</f>
        <v>211.2</v>
      </c>
      <c r="L124" s="12"/>
      <c r="M124" s="10">
        <f>M118+1</f>
        <v>83.299999999999983</v>
      </c>
      <c r="N124" s="10">
        <f>N118+1</f>
        <v>211.29999999999998</v>
      </c>
      <c r="O124" s="12"/>
      <c r="P124" s="10">
        <f>P118+1</f>
        <v>83.399999999999977</v>
      </c>
      <c r="Q124" s="10">
        <f>Q118+1</f>
        <v>211.39999999999998</v>
      </c>
      <c r="R124" s="12"/>
      <c r="S124" s="10">
        <f>S118+1</f>
        <v>83.499999999999972</v>
      </c>
      <c r="T124" s="10">
        <f>T118+1</f>
        <v>211.49999999999997</v>
      </c>
      <c r="U124" s="12"/>
      <c r="V124" s="10">
        <f>V118+1</f>
        <v>83.599999999999966</v>
      </c>
      <c r="W124" s="10">
        <f>W118+1</f>
        <v>211.59999999999997</v>
      </c>
      <c r="X124" s="12"/>
      <c r="Y124" s="10">
        <f>Y118+1</f>
        <v>83.69999999999996</v>
      </c>
      <c r="Z124" s="10">
        <f>Z118+1</f>
        <v>211.69999999999996</v>
      </c>
      <c r="AB124" s="10">
        <f>AB118+1</f>
        <v>83.799999999999955</v>
      </c>
      <c r="AC124" s="10">
        <f>AC118+1</f>
        <v>211.79999999999995</v>
      </c>
    </row>
    <row r="125" spans="1:29" s="42" customFormat="1" ht="14.25" thickTop="1" x14ac:dyDescent="0.25">
      <c r="A125" s="49"/>
      <c r="B125" s="50"/>
      <c r="D125" s="17"/>
      <c r="F125" s="12"/>
    </row>
    <row r="126" spans="1:29" s="42" customFormat="1" ht="14.25" thickBot="1" x14ac:dyDescent="0.3">
      <c r="A126" s="49"/>
      <c r="B126" s="50"/>
      <c r="D126" s="18"/>
      <c r="E126" s="9"/>
      <c r="F126" s="36"/>
      <c r="G126" s="43" t="str">
        <f>"CHIP #" &amp; SUBSTITUTE(AB123, "CHIP #", "") + 1</f>
        <v>CHIP #305</v>
      </c>
      <c r="H126" s="62"/>
      <c r="I126" s="4"/>
      <c r="J126" s="45" t="str">
        <f>"CHIP #" &amp; SUBSTITUTE(G126, "CHIP #", "") + 1</f>
        <v>CHIP #306</v>
      </c>
      <c r="K126" s="46"/>
      <c r="L126" s="4"/>
      <c r="M126" s="45" t="str">
        <f>"CHIP #" &amp; SUBSTITUTE(J126, "CHIP #", "") + 1</f>
        <v>CHIP #307</v>
      </c>
      <c r="N126" s="46"/>
      <c r="O126" s="4"/>
      <c r="P126" s="45" t="str">
        <f>"CHIP #" &amp; SUBSTITUTE(M126, "CHIP #", "") + 1</f>
        <v>CHIP #308</v>
      </c>
      <c r="Q126" s="46"/>
      <c r="R126" s="4"/>
      <c r="S126" s="45" t="str">
        <f>"CHIP #" &amp; SUBSTITUTE(P126, "CHIP #", "") + 1</f>
        <v>CHIP #309</v>
      </c>
      <c r="T126" s="46"/>
      <c r="U126" s="4"/>
      <c r="V126" s="45" t="str">
        <f>"CHIP #" &amp; SUBSTITUTE(S126, "CHIP #", "") + 1</f>
        <v>CHIP #310</v>
      </c>
      <c r="W126" s="46"/>
      <c r="X126" s="4"/>
      <c r="Y126" s="45" t="str">
        <f>"CHIP #" &amp; SUBSTITUTE(V126, "CHIP #", "") + 1</f>
        <v>CHIP #311</v>
      </c>
      <c r="Z126" s="46"/>
      <c r="AA126" s="4"/>
      <c r="AB126" s="45" t="str">
        <f>"CHIP #" &amp; SUBSTITUTE(Y126, "CHIP #", "") + 1</f>
        <v>CHIP #312</v>
      </c>
      <c r="AC126" s="46"/>
    </row>
    <row r="127" spans="1:29" s="42" customFormat="1" ht="15" thickTop="1" thickBot="1" x14ac:dyDescent="0.3">
      <c r="A127" s="49"/>
      <c r="B127" s="50"/>
      <c r="D127" s="20"/>
      <c r="E127" s="61" t="str">
        <f>"CSN" &amp; SUBSTITUTE(E124, "CSN", "") + 1</f>
        <v>CSN38</v>
      </c>
      <c r="F127" s="37" t="s">
        <v>3796</v>
      </c>
      <c r="G127" s="10">
        <f>G121+1</f>
        <v>20.100000000000001</v>
      </c>
      <c r="H127" s="10">
        <f>H121+1</f>
        <v>148.1</v>
      </c>
      <c r="I127" s="12"/>
      <c r="J127" s="10">
        <f>J121+1</f>
        <v>20.200000000000003</v>
      </c>
      <c r="K127" s="10">
        <f>K121+1</f>
        <v>148.19999999999999</v>
      </c>
      <c r="L127" s="12"/>
      <c r="M127" s="10">
        <f>M121+1</f>
        <v>20.300000000000004</v>
      </c>
      <c r="N127" s="10">
        <f>N121+1</f>
        <v>148.29999999999998</v>
      </c>
      <c r="O127" s="12"/>
      <c r="P127" s="10">
        <f>P121+1</f>
        <v>20.400000000000006</v>
      </c>
      <c r="Q127" s="10">
        <f>Q121+1</f>
        <v>148.39999999999998</v>
      </c>
      <c r="R127" s="12"/>
      <c r="S127" s="10">
        <f>S121+1</f>
        <v>20.500000000000007</v>
      </c>
      <c r="T127" s="10">
        <f>T121+1</f>
        <v>148.49999999999997</v>
      </c>
      <c r="U127" s="12"/>
      <c r="V127" s="10">
        <f>V121+1</f>
        <v>20.600000000000009</v>
      </c>
      <c r="W127" s="10">
        <f>W121+1</f>
        <v>148.59999999999997</v>
      </c>
      <c r="X127" s="12"/>
      <c r="Y127" s="10">
        <f>Y121+1</f>
        <v>20.70000000000001</v>
      </c>
      <c r="Z127" s="10">
        <f>Z121+1</f>
        <v>148.69999999999996</v>
      </c>
      <c r="AB127" s="10">
        <f>AB121+1</f>
        <v>20.800000000000011</v>
      </c>
      <c r="AC127" s="10">
        <f>AC121+1</f>
        <v>148.79999999999995</v>
      </c>
    </row>
    <row r="128" spans="1:29" s="42" customFormat="1" ht="14.25" thickTop="1" x14ac:dyDescent="0.25">
      <c r="A128" s="49"/>
      <c r="B128" s="50"/>
      <c r="D128" s="17"/>
      <c r="F128" s="12"/>
    </row>
    <row r="129" spans="1:29" s="42" customFormat="1" ht="14.25" thickBot="1" x14ac:dyDescent="0.3">
      <c r="A129" s="49"/>
      <c r="B129" s="50"/>
      <c r="D129" s="18"/>
      <c r="E129" s="9"/>
      <c r="F129" s="36"/>
      <c r="G129" s="43" t="str">
        <f>"CHIP #" &amp; SUBSTITUTE(AB126, "CHIP #", "") + 1</f>
        <v>CHIP #313</v>
      </c>
      <c r="H129" s="62"/>
      <c r="I129" s="4"/>
      <c r="J129" s="45" t="str">
        <f>"CHIP #" &amp; SUBSTITUTE(G129, "CHIP #", "") + 1</f>
        <v>CHIP #314</v>
      </c>
      <c r="K129" s="46"/>
      <c r="L129" s="4"/>
      <c r="M129" s="45" t="str">
        <f>"CHIP #" &amp; SUBSTITUTE(J129, "CHIP #", "") + 1</f>
        <v>CHIP #315</v>
      </c>
      <c r="N129" s="46"/>
      <c r="O129" s="4"/>
      <c r="P129" s="45" t="str">
        <f>"CHIP #" &amp; SUBSTITUTE(M129, "CHIP #", "") + 1</f>
        <v>CHIP #316</v>
      </c>
      <c r="Q129" s="46"/>
      <c r="R129" s="4"/>
      <c r="S129" s="45" t="str">
        <f>"CHIP #" &amp; SUBSTITUTE(P129, "CHIP #", "") + 1</f>
        <v>CHIP #317</v>
      </c>
      <c r="T129" s="46"/>
      <c r="U129" s="4"/>
      <c r="V129" s="45" t="str">
        <f>"CHIP #" &amp; SUBSTITUTE(S129, "CHIP #", "") + 1</f>
        <v>CHIP #318</v>
      </c>
      <c r="W129" s="46"/>
      <c r="X129" s="4"/>
      <c r="Y129" s="45" t="str">
        <f>"CHIP #" &amp; SUBSTITUTE(V129, "CHIP #", "") + 1</f>
        <v>CHIP #319</v>
      </c>
      <c r="Z129" s="46"/>
      <c r="AA129" s="4"/>
      <c r="AB129" s="45" t="str">
        <f>"CHIP #" &amp; SUBSTITUTE(Y129, "CHIP #", "") + 1</f>
        <v>CHIP #320</v>
      </c>
      <c r="AC129" s="46"/>
    </row>
    <row r="130" spans="1:29" s="42" customFormat="1" ht="15" thickTop="1" thickBot="1" x14ac:dyDescent="0.3">
      <c r="A130" s="49"/>
      <c r="B130" s="50"/>
      <c r="D130" s="20"/>
      <c r="E130" s="21" t="str">
        <f>"CSN" &amp; SUBSTITUTE(E127, "CSN", "") + 1</f>
        <v>CSN39</v>
      </c>
      <c r="F130" s="37" t="s">
        <v>3796</v>
      </c>
      <c r="G130" s="10">
        <f>G124+1</f>
        <v>84.1</v>
      </c>
      <c r="H130" s="10">
        <f>H124+1</f>
        <v>212.1</v>
      </c>
      <c r="I130" s="12"/>
      <c r="J130" s="10">
        <f>J124+1</f>
        <v>84.199999999999989</v>
      </c>
      <c r="K130" s="10">
        <f>K124+1</f>
        <v>212.2</v>
      </c>
      <c r="L130" s="12"/>
      <c r="M130" s="10">
        <f>M124+1</f>
        <v>84.299999999999983</v>
      </c>
      <c r="N130" s="10">
        <f>N124+1</f>
        <v>212.29999999999998</v>
      </c>
      <c r="O130" s="12"/>
      <c r="P130" s="10">
        <f>P124+1</f>
        <v>84.399999999999977</v>
      </c>
      <c r="Q130" s="10">
        <f>Q124+1</f>
        <v>212.39999999999998</v>
      </c>
      <c r="R130" s="12"/>
      <c r="S130" s="10">
        <f>S124+1</f>
        <v>84.499999999999972</v>
      </c>
      <c r="T130" s="10">
        <f>T124+1</f>
        <v>212.49999999999997</v>
      </c>
      <c r="U130" s="12"/>
      <c r="V130" s="10">
        <f>V124+1</f>
        <v>84.599999999999966</v>
      </c>
      <c r="W130" s="10">
        <f>W124+1</f>
        <v>212.59999999999997</v>
      </c>
      <c r="X130" s="12"/>
      <c r="Y130" s="10">
        <f>Y124+1</f>
        <v>84.69999999999996</v>
      </c>
      <c r="Z130" s="10">
        <f>Z124+1</f>
        <v>212.69999999999996</v>
      </c>
      <c r="AB130" s="10">
        <f>AB124+1</f>
        <v>84.799999999999955</v>
      </c>
      <c r="AC130" s="10">
        <f>AC124+1</f>
        <v>212.79999999999995</v>
      </c>
    </row>
    <row r="131" spans="1:29" s="42" customFormat="1" ht="14.25" thickTop="1" x14ac:dyDescent="0.25">
      <c r="A131" s="49"/>
      <c r="B131" s="50"/>
      <c r="D131" s="58"/>
      <c r="E131" s="59"/>
      <c r="F131" s="59"/>
      <c r="G131" s="59"/>
      <c r="H131" s="59"/>
      <c r="I131" s="12"/>
      <c r="J131" s="59"/>
      <c r="K131" s="59"/>
      <c r="L131" s="12"/>
      <c r="M131" s="59"/>
      <c r="N131" s="59"/>
      <c r="O131" s="12"/>
      <c r="P131" s="59"/>
      <c r="Q131" s="59"/>
      <c r="R131" s="12"/>
      <c r="S131" s="59"/>
      <c r="T131" s="59"/>
      <c r="U131" s="12"/>
      <c r="V131" s="59"/>
      <c r="W131" s="59"/>
      <c r="X131" s="12"/>
      <c r="Y131" s="59"/>
      <c r="Z131" s="59"/>
      <c r="AB131" s="59"/>
      <c r="AC131" s="59"/>
    </row>
    <row r="132" spans="1:29" s="42" customFormat="1" x14ac:dyDescent="0.25">
      <c r="A132" s="49"/>
      <c r="B132" s="50"/>
      <c r="D132" s="58"/>
      <c r="E132" s="59"/>
      <c r="F132" s="59"/>
      <c r="G132" s="59"/>
      <c r="H132" s="59"/>
      <c r="I132" s="12"/>
      <c r="J132" s="59"/>
      <c r="K132" s="59"/>
      <c r="L132" s="12"/>
      <c r="M132" s="59"/>
      <c r="N132" s="59"/>
      <c r="O132" s="12"/>
      <c r="P132" s="59"/>
      <c r="Q132" s="59"/>
      <c r="R132" s="12"/>
      <c r="S132" s="59"/>
      <c r="T132" s="59"/>
      <c r="U132" s="12"/>
      <c r="V132" s="59"/>
      <c r="W132" s="59"/>
      <c r="X132" s="12"/>
      <c r="Y132" s="59"/>
      <c r="Z132" s="59"/>
      <c r="AB132" s="59"/>
      <c r="AC132" s="59"/>
    </row>
    <row r="133" spans="1:29" s="42" customFormat="1" x14ac:dyDescent="0.25">
      <c r="A133" s="49"/>
      <c r="B133" s="50"/>
      <c r="D133" s="58"/>
      <c r="E133" s="59"/>
      <c r="F133" s="59"/>
      <c r="G133" s="59"/>
      <c r="H133" s="59"/>
      <c r="I133" s="12"/>
      <c r="J133" s="59"/>
      <c r="K133" s="59"/>
      <c r="L133" s="12"/>
      <c r="M133" s="59"/>
      <c r="N133" s="59"/>
      <c r="O133" s="12"/>
      <c r="P133" s="59"/>
      <c r="Q133" s="59"/>
      <c r="R133" s="12"/>
      <c r="S133" s="59"/>
      <c r="T133" s="59"/>
      <c r="U133" s="12"/>
      <c r="V133" s="59"/>
      <c r="W133" s="59"/>
      <c r="X133" s="12"/>
      <c r="Y133" s="59"/>
      <c r="Z133" s="59"/>
      <c r="AB133" s="59"/>
      <c r="AC133" s="59"/>
    </row>
    <row r="134" spans="1:29" s="42" customFormat="1" ht="14.25" thickBot="1" x14ac:dyDescent="0.3">
      <c r="A134" s="49"/>
      <c r="B134" s="50"/>
      <c r="C134" s="30" t="str">
        <f>"BANK" &amp; SUBSTITUTE(C108, "BANK", "") + 1</f>
        <v>BANK6</v>
      </c>
      <c r="D134" s="4"/>
      <c r="E134" s="4"/>
      <c r="F134" s="41"/>
      <c r="G134" s="45" t="str">
        <f>"CHIP #" &amp; (((SUBSTITUTE(C134, "BANK", "") - 1) * 64) + 1)</f>
        <v>CHIP #321</v>
      </c>
      <c r="H134" s="45"/>
      <c r="I134" s="4"/>
      <c r="J134" s="45" t="str">
        <f>"CHIP #" &amp; SUBSTITUTE(G134, "CHIP #", "") + 1</f>
        <v>CHIP #322</v>
      </c>
      <c r="K134" s="46"/>
      <c r="L134" s="4"/>
      <c r="M134" s="45" t="str">
        <f>"CHIP #" &amp; SUBSTITUTE(J134, "CHIP #", "") + 1</f>
        <v>CHIP #323</v>
      </c>
      <c r="N134" s="46"/>
      <c r="O134" s="4"/>
      <c r="P134" s="45" t="str">
        <f>"CHIP #" &amp; SUBSTITUTE(M134, "CHIP #", "") + 1</f>
        <v>CHIP #324</v>
      </c>
      <c r="Q134" s="46"/>
      <c r="R134" s="4"/>
      <c r="S134" s="45" t="str">
        <f>"CHIP #" &amp; SUBSTITUTE(P134, "CHIP #", "") + 1</f>
        <v>CHIP #325</v>
      </c>
      <c r="T134" s="46"/>
      <c r="U134" s="4"/>
      <c r="V134" s="45" t="str">
        <f>"CHIP #" &amp; SUBSTITUTE(S134, "CHIP #", "") + 1</f>
        <v>CHIP #326</v>
      </c>
      <c r="W134" s="46"/>
      <c r="X134" s="4"/>
      <c r="Y134" s="45" t="str">
        <f>"CHIP #" &amp; SUBSTITUTE(V134, "CHIP #", "") + 1</f>
        <v>CHIP #327</v>
      </c>
      <c r="Z134" s="46"/>
      <c r="AA134" s="4"/>
      <c r="AB134" s="45" t="str">
        <f>"CHIP #" &amp; SUBSTITUTE(Y134, "CHIP #", "") + 1</f>
        <v>CHIP #328</v>
      </c>
      <c r="AC134" s="46"/>
    </row>
    <row r="135" spans="1:29" s="42" customFormat="1" ht="15" thickTop="1" thickBot="1" x14ac:dyDescent="0.3">
      <c r="A135" s="49"/>
      <c r="B135" s="50"/>
      <c r="C135" s="31"/>
      <c r="D135" s="32"/>
      <c r="E135" s="21" t="str">
        <f>"CSN" &amp; (((SUBSTITUTE(C134, "BANK", "") - 1) * 8) + 0)</f>
        <v>CSN40</v>
      </c>
      <c r="F135" s="10" t="s">
        <v>3796</v>
      </c>
      <c r="G135" s="10">
        <f>(((SUBSTITUTE(C134, "BANK", "")-1)*4) + 1)+0.1</f>
        <v>21.1</v>
      </c>
      <c r="H135" s="10">
        <f>(((SUBSTITUTE(C134, "BANK", "")-1)*4) + 1 + 128)+0.1</f>
        <v>149.1</v>
      </c>
      <c r="I135" s="12"/>
      <c r="J135" s="10">
        <f>G135+0.1</f>
        <v>21.200000000000003</v>
      </c>
      <c r="K135" s="10">
        <f>H135+0.1</f>
        <v>149.19999999999999</v>
      </c>
      <c r="L135" s="12"/>
      <c r="M135" s="10">
        <f>J135+0.1</f>
        <v>21.300000000000004</v>
      </c>
      <c r="N135" s="10">
        <f>K135+0.1</f>
        <v>149.29999999999998</v>
      </c>
      <c r="O135" s="12"/>
      <c r="P135" s="10">
        <f>M135+0.1</f>
        <v>21.400000000000006</v>
      </c>
      <c r="Q135" s="10">
        <f>N135+0.1</f>
        <v>149.39999999999998</v>
      </c>
      <c r="R135" s="12"/>
      <c r="S135" s="10">
        <f>P135+0.1</f>
        <v>21.500000000000007</v>
      </c>
      <c r="T135" s="10">
        <f>Q135+0.1</f>
        <v>149.49999999999997</v>
      </c>
      <c r="U135" s="12"/>
      <c r="V135" s="10">
        <f>S135+0.1</f>
        <v>21.600000000000009</v>
      </c>
      <c r="W135" s="10">
        <f>T135+0.1</f>
        <v>149.59999999999997</v>
      </c>
      <c r="X135" s="12"/>
      <c r="Y135" s="10">
        <f>V135+0.1</f>
        <v>21.70000000000001</v>
      </c>
      <c r="Z135" s="10">
        <f>W135+0.1</f>
        <v>149.69999999999996</v>
      </c>
      <c r="AA135" s="12"/>
      <c r="AB135" s="10">
        <f>Y135+0.1</f>
        <v>21.800000000000011</v>
      </c>
      <c r="AC135" s="10">
        <f>Z135+0.1</f>
        <v>149.79999999999995</v>
      </c>
    </row>
    <row r="136" spans="1:29" s="42" customFormat="1" ht="14.25" thickTop="1" x14ac:dyDescent="0.25">
      <c r="A136" s="49"/>
      <c r="B136" s="50"/>
      <c r="C136" s="33"/>
      <c r="D136" s="17"/>
    </row>
    <row r="137" spans="1:29" s="42" customFormat="1" ht="14.25" thickBot="1" x14ac:dyDescent="0.3">
      <c r="A137" s="49"/>
      <c r="B137" s="50"/>
      <c r="D137" s="18"/>
      <c r="E137" s="39"/>
      <c r="F137" s="41"/>
      <c r="G137" s="43" t="str">
        <f>"CHIP #" &amp; SUBSTITUTE(AB134, "CHIP #", "") + 1</f>
        <v>CHIP #329</v>
      </c>
      <c r="H137" s="62"/>
      <c r="I137" s="4"/>
      <c r="J137" s="45" t="str">
        <f>"CHIP #" &amp; SUBSTITUTE(G137, "CHIP #", "") + 1</f>
        <v>CHIP #330</v>
      </c>
      <c r="K137" s="46"/>
      <c r="L137" s="4"/>
      <c r="M137" s="45" t="str">
        <f>"CHIP #" &amp; SUBSTITUTE(J137, "CHIP #", "") + 1</f>
        <v>CHIP #331</v>
      </c>
      <c r="N137" s="46"/>
      <c r="O137" s="4"/>
      <c r="P137" s="45" t="str">
        <f>"CHIP #" &amp; SUBSTITUTE(M137, "CHIP #", "") + 1</f>
        <v>CHIP #332</v>
      </c>
      <c r="Q137" s="46"/>
      <c r="R137" s="4"/>
      <c r="S137" s="45" t="str">
        <f>"CHIP #" &amp; SUBSTITUTE(P137, "CHIP #", "") + 1</f>
        <v>CHIP #333</v>
      </c>
      <c r="T137" s="46"/>
      <c r="U137" s="4"/>
      <c r="V137" s="45" t="str">
        <f>"CHIP #" &amp; SUBSTITUTE(S137, "CHIP #", "") + 1</f>
        <v>CHIP #334</v>
      </c>
      <c r="W137" s="46"/>
      <c r="X137" s="4"/>
      <c r="Y137" s="45" t="str">
        <f>"CHIP #" &amp; SUBSTITUTE(V137, "CHIP #", "") + 1</f>
        <v>CHIP #335</v>
      </c>
      <c r="Z137" s="46"/>
      <c r="AA137" s="4"/>
      <c r="AB137" s="45" t="str">
        <f>"CHIP #" &amp; SUBSTITUTE(Y137, "CHIP #", "") + 1</f>
        <v>CHIP #336</v>
      </c>
      <c r="AC137" s="46"/>
    </row>
    <row r="138" spans="1:29" s="42" customFormat="1" ht="15" thickTop="1" thickBot="1" x14ac:dyDescent="0.3">
      <c r="A138" s="49"/>
      <c r="B138" s="50"/>
      <c r="D138" s="19"/>
      <c r="E138" s="21" t="str">
        <f>"CSN" &amp; SUBSTITUTE(E135, "CSN", "") + 1</f>
        <v>CSN41</v>
      </c>
      <c r="F138" s="10" t="s">
        <v>3796</v>
      </c>
      <c r="G138" s="10">
        <f>(((SUBSTITUTE(C134, "BANK", "")-1)*4) + 1 + 64)+0.1</f>
        <v>85.1</v>
      </c>
      <c r="H138" s="10">
        <f>(((SUBSTITUTE(C134, "BANK", "")-1)*4) + 1 + 192)+0.1</f>
        <v>213.1</v>
      </c>
      <c r="I138" s="12"/>
      <c r="J138" s="10">
        <f>G138+0.1</f>
        <v>85.199999999999989</v>
      </c>
      <c r="K138" s="10">
        <f>H138+0.1</f>
        <v>213.2</v>
      </c>
      <c r="L138" s="12"/>
      <c r="M138" s="10">
        <f>J138+0.1</f>
        <v>85.299999999999983</v>
      </c>
      <c r="N138" s="10">
        <f>K138+0.1</f>
        <v>213.29999999999998</v>
      </c>
      <c r="O138" s="12"/>
      <c r="P138" s="10">
        <f>M138+0.1</f>
        <v>85.399999999999977</v>
      </c>
      <c r="Q138" s="10">
        <f>N138+0.1</f>
        <v>213.39999999999998</v>
      </c>
      <c r="R138" s="12"/>
      <c r="S138" s="10">
        <f>P138+0.1</f>
        <v>85.499999999999972</v>
      </c>
      <c r="T138" s="10">
        <f>Q138+0.1</f>
        <v>213.49999999999997</v>
      </c>
      <c r="U138" s="12"/>
      <c r="V138" s="10">
        <f>S138+0.1</f>
        <v>85.599999999999966</v>
      </c>
      <c r="W138" s="10">
        <f>T138+0.1</f>
        <v>213.59999999999997</v>
      </c>
      <c r="X138" s="12"/>
      <c r="Y138" s="10">
        <f>V138+0.1</f>
        <v>85.69999999999996</v>
      </c>
      <c r="Z138" s="10">
        <f>W138+0.1</f>
        <v>213.69999999999996</v>
      </c>
      <c r="AB138" s="10">
        <f>Y138+0.1</f>
        <v>85.799999999999955</v>
      </c>
      <c r="AC138" s="10">
        <f>Z138+0.1</f>
        <v>213.79999999999995</v>
      </c>
    </row>
    <row r="139" spans="1:29" s="42" customFormat="1" ht="14.25" thickTop="1" x14ac:dyDescent="0.25">
      <c r="A139" s="49"/>
      <c r="B139" s="50"/>
      <c r="D139" s="17"/>
      <c r="F139" s="12"/>
    </row>
    <row r="140" spans="1:29" s="42" customFormat="1" ht="14.25" thickBot="1" x14ac:dyDescent="0.3">
      <c r="A140" s="49"/>
      <c r="B140" s="50"/>
      <c r="D140" s="18"/>
      <c r="E140" s="9"/>
      <c r="F140" s="36"/>
      <c r="G140" s="43" t="str">
        <f>"CHIP #" &amp; SUBSTITUTE(AB137, "CHIP #", "") + 1</f>
        <v>CHIP #337</v>
      </c>
      <c r="H140" s="62"/>
      <c r="I140" s="4"/>
      <c r="J140" s="45" t="str">
        <f>"CHIP #" &amp; SUBSTITUTE(G140, "CHIP #", "") + 1</f>
        <v>CHIP #338</v>
      </c>
      <c r="K140" s="46"/>
      <c r="L140" s="4"/>
      <c r="M140" s="45" t="str">
        <f>"CHIP #" &amp; SUBSTITUTE(J140, "CHIP #", "") + 1</f>
        <v>CHIP #339</v>
      </c>
      <c r="N140" s="46"/>
      <c r="O140" s="4"/>
      <c r="P140" s="45" t="str">
        <f>"CHIP #" &amp; SUBSTITUTE(M140, "CHIP #", "") + 1</f>
        <v>CHIP #340</v>
      </c>
      <c r="Q140" s="46"/>
      <c r="R140" s="4"/>
      <c r="S140" s="45" t="str">
        <f>"CHIP #" &amp; SUBSTITUTE(P140, "CHIP #", "") + 1</f>
        <v>CHIP #341</v>
      </c>
      <c r="T140" s="46"/>
      <c r="U140" s="4"/>
      <c r="V140" s="45" t="str">
        <f>"CHIP #" &amp; SUBSTITUTE(S140, "CHIP #", "") + 1</f>
        <v>CHIP #342</v>
      </c>
      <c r="W140" s="46"/>
      <c r="X140" s="4"/>
      <c r="Y140" s="45" t="str">
        <f>"CHIP #" &amp; SUBSTITUTE(V140, "CHIP #", "") + 1</f>
        <v>CHIP #343</v>
      </c>
      <c r="Z140" s="46"/>
      <c r="AA140" s="4"/>
      <c r="AB140" s="45" t="str">
        <f>"CHIP #" &amp; SUBSTITUTE(Y140, "CHIP #", "") + 1</f>
        <v>CHIP #344</v>
      </c>
      <c r="AC140" s="46"/>
    </row>
    <row r="141" spans="1:29" s="42" customFormat="1" ht="15" thickTop="1" thickBot="1" x14ac:dyDescent="0.3">
      <c r="A141" s="49"/>
      <c r="B141" s="50"/>
      <c r="D141" s="19"/>
      <c r="E141" s="21" t="str">
        <f>"CSN" &amp; SUBSTITUTE(E138, "CSN", "") + 1</f>
        <v>CSN42</v>
      </c>
      <c r="F141" s="37" t="s">
        <v>3796</v>
      </c>
      <c r="G141" s="10">
        <f>G135+1</f>
        <v>22.1</v>
      </c>
      <c r="H141" s="10">
        <f>H135+1</f>
        <v>150.1</v>
      </c>
      <c r="I141" s="12"/>
      <c r="J141" s="10">
        <f>J135+1</f>
        <v>22.200000000000003</v>
      </c>
      <c r="K141" s="10">
        <f>K135+1</f>
        <v>150.19999999999999</v>
      </c>
      <c r="L141" s="12"/>
      <c r="M141" s="10">
        <f>M135+1</f>
        <v>22.300000000000004</v>
      </c>
      <c r="N141" s="10">
        <f>N135+1</f>
        <v>150.29999999999998</v>
      </c>
      <c r="O141" s="12"/>
      <c r="P141" s="10">
        <f>P135+1</f>
        <v>22.400000000000006</v>
      </c>
      <c r="Q141" s="10">
        <f>Q135+1</f>
        <v>150.39999999999998</v>
      </c>
      <c r="R141" s="12"/>
      <c r="S141" s="10">
        <f>S135+1</f>
        <v>22.500000000000007</v>
      </c>
      <c r="T141" s="10">
        <f>T135+1</f>
        <v>150.49999999999997</v>
      </c>
      <c r="U141" s="12"/>
      <c r="V141" s="10">
        <f>V135+1</f>
        <v>22.600000000000009</v>
      </c>
      <c r="W141" s="10">
        <f>W135+1</f>
        <v>150.59999999999997</v>
      </c>
      <c r="X141" s="12"/>
      <c r="Y141" s="10">
        <f>Y135+1</f>
        <v>22.70000000000001</v>
      </c>
      <c r="Z141" s="10">
        <f>Z135+1</f>
        <v>150.69999999999996</v>
      </c>
      <c r="AB141" s="10">
        <f>AB135+1</f>
        <v>22.800000000000011</v>
      </c>
      <c r="AC141" s="10">
        <f>AC135+1</f>
        <v>150.79999999999995</v>
      </c>
    </row>
    <row r="142" spans="1:29" s="42" customFormat="1" ht="14.25" thickTop="1" x14ac:dyDescent="0.25">
      <c r="A142" s="49"/>
      <c r="B142" s="50"/>
      <c r="D142" s="17"/>
      <c r="F142" s="12"/>
    </row>
    <row r="143" spans="1:29" s="42" customFormat="1" ht="14.25" thickBot="1" x14ac:dyDescent="0.3">
      <c r="A143" s="49"/>
      <c r="B143" s="50"/>
      <c r="D143" s="18"/>
      <c r="E143" s="9"/>
      <c r="F143" s="36"/>
      <c r="G143" s="43" t="str">
        <f>"CHIP #" &amp; SUBSTITUTE(AB140, "CHIP #", "") + 1</f>
        <v>CHIP #345</v>
      </c>
      <c r="H143" s="62"/>
      <c r="I143" s="4"/>
      <c r="J143" s="45" t="str">
        <f>"CHIP #" &amp; SUBSTITUTE(G143, "CHIP #", "") + 1</f>
        <v>CHIP #346</v>
      </c>
      <c r="K143" s="46"/>
      <c r="L143" s="4"/>
      <c r="M143" s="45" t="str">
        <f>"CHIP #" &amp; SUBSTITUTE(J143, "CHIP #", "") + 1</f>
        <v>CHIP #347</v>
      </c>
      <c r="N143" s="46"/>
      <c r="O143" s="4"/>
      <c r="P143" s="45" t="str">
        <f>"CHIP #" &amp; SUBSTITUTE(M143, "CHIP #", "") + 1</f>
        <v>CHIP #348</v>
      </c>
      <c r="Q143" s="46"/>
      <c r="R143" s="4"/>
      <c r="S143" s="45" t="str">
        <f>"CHIP #" &amp; SUBSTITUTE(P143, "CHIP #", "") + 1</f>
        <v>CHIP #349</v>
      </c>
      <c r="T143" s="46"/>
      <c r="U143" s="4"/>
      <c r="V143" s="45" t="str">
        <f>"CHIP #" &amp; SUBSTITUTE(S143, "CHIP #", "") + 1</f>
        <v>CHIP #350</v>
      </c>
      <c r="W143" s="46"/>
      <c r="X143" s="4"/>
      <c r="Y143" s="45" t="str">
        <f>"CHIP #" &amp; SUBSTITUTE(V143, "CHIP #", "") + 1</f>
        <v>CHIP #351</v>
      </c>
      <c r="Z143" s="46"/>
      <c r="AA143" s="4"/>
      <c r="AB143" s="45" t="str">
        <f>"CHIP #" &amp; SUBSTITUTE(Y143, "CHIP #", "") + 1</f>
        <v>CHIP #352</v>
      </c>
      <c r="AC143" s="46"/>
    </row>
    <row r="144" spans="1:29" s="42" customFormat="1" ht="15" thickTop="1" thickBot="1" x14ac:dyDescent="0.3">
      <c r="A144" s="49"/>
      <c r="B144" s="50"/>
      <c r="D144" s="20"/>
      <c r="E144" s="61" t="str">
        <f>"CSN" &amp; SUBSTITUTE(E141, "CSN", "") + 1</f>
        <v>CSN43</v>
      </c>
      <c r="F144" s="37" t="s">
        <v>3796</v>
      </c>
      <c r="G144" s="10">
        <f>G138+1</f>
        <v>86.1</v>
      </c>
      <c r="H144" s="10">
        <f>H138+1</f>
        <v>214.1</v>
      </c>
      <c r="I144" s="12"/>
      <c r="J144" s="10">
        <f>J138+1</f>
        <v>86.199999999999989</v>
      </c>
      <c r="K144" s="10">
        <f>K138+1</f>
        <v>214.2</v>
      </c>
      <c r="L144" s="12"/>
      <c r="M144" s="10">
        <f>M138+1</f>
        <v>86.299999999999983</v>
      </c>
      <c r="N144" s="10">
        <f>N138+1</f>
        <v>214.29999999999998</v>
      </c>
      <c r="O144" s="12"/>
      <c r="P144" s="10">
        <f>P138+1</f>
        <v>86.399999999999977</v>
      </c>
      <c r="Q144" s="10">
        <f>Q138+1</f>
        <v>214.39999999999998</v>
      </c>
      <c r="R144" s="12"/>
      <c r="S144" s="10">
        <f>S138+1</f>
        <v>86.499999999999972</v>
      </c>
      <c r="T144" s="10">
        <f>T138+1</f>
        <v>214.49999999999997</v>
      </c>
      <c r="U144" s="12"/>
      <c r="V144" s="10">
        <f>V138+1</f>
        <v>86.599999999999966</v>
      </c>
      <c r="W144" s="10">
        <f>W138+1</f>
        <v>214.59999999999997</v>
      </c>
      <c r="X144" s="12"/>
      <c r="Y144" s="10">
        <f>Y138+1</f>
        <v>86.69999999999996</v>
      </c>
      <c r="Z144" s="10">
        <f>Z138+1</f>
        <v>214.69999999999996</v>
      </c>
      <c r="AB144" s="10">
        <f>AB138+1</f>
        <v>86.799999999999955</v>
      </c>
      <c r="AC144" s="10">
        <f>AC138+1</f>
        <v>214.79999999999995</v>
      </c>
    </row>
    <row r="145" spans="1:29" s="42" customFormat="1" ht="14.25" thickTop="1" x14ac:dyDescent="0.25">
      <c r="A145" s="49"/>
      <c r="B145" s="50"/>
      <c r="D145" s="17"/>
      <c r="F145" s="59"/>
      <c r="G145" s="59"/>
      <c r="H145" s="59"/>
      <c r="I145" s="12"/>
      <c r="J145" s="59"/>
      <c r="K145" s="59"/>
      <c r="L145" s="12"/>
      <c r="M145" s="59"/>
      <c r="N145" s="59"/>
      <c r="O145" s="12"/>
      <c r="P145" s="59"/>
      <c r="Q145" s="59"/>
      <c r="R145" s="12"/>
      <c r="S145" s="59"/>
      <c r="T145" s="59"/>
      <c r="U145" s="12"/>
      <c r="V145" s="59"/>
      <c r="W145" s="59"/>
      <c r="X145" s="12"/>
      <c r="Y145" s="59"/>
      <c r="Z145" s="60"/>
      <c r="AB145" s="59"/>
      <c r="AC145" s="60"/>
    </row>
    <row r="146" spans="1:29" s="42" customFormat="1" ht="14.25" thickBot="1" x14ac:dyDescent="0.3">
      <c r="A146" s="49"/>
      <c r="B146" s="50"/>
      <c r="D146" s="18"/>
      <c r="E146" s="39"/>
      <c r="F146" s="41"/>
      <c r="G146" s="43" t="str">
        <f>"CHIP #" &amp; SUBSTITUTE(AB143, "CHIP #", "") + 1</f>
        <v>CHIP #353</v>
      </c>
      <c r="H146" s="62"/>
      <c r="I146" s="4"/>
      <c r="J146" s="45" t="str">
        <f>"CHIP #" &amp; SUBSTITUTE(G146, "CHIP #", "") + 1</f>
        <v>CHIP #354</v>
      </c>
      <c r="K146" s="46"/>
      <c r="L146" s="4"/>
      <c r="M146" s="45" t="str">
        <f>"CHIP #" &amp; SUBSTITUTE(J146, "CHIP #", "") + 1</f>
        <v>CHIP #355</v>
      </c>
      <c r="N146" s="46"/>
      <c r="O146" s="4"/>
      <c r="P146" s="45" t="str">
        <f>"CHIP #" &amp; SUBSTITUTE(M146, "CHIP #", "") + 1</f>
        <v>CHIP #356</v>
      </c>
      <c r="Q146" s="46"/>
      <c r="R146" s="4"/>
      <c r="S146" s="45" t="str">
        <f>"CHIP #" &amp; SUBSTITUTE(P146, "CHIP #", "") + 1</f>
        <v>CHIP #357</v>
      </c>
      <c r="T146" s="46"/>
      <c r="U146" s="4"/>
      <c r="V146" s="45" t="str">
        <f>"CHIP #" &amp; SUBSTITUTE(S146, "CHIP #", "") + 1</f>
        <v>CHIP #358</v>
      </c>
      <c r="W146" s="46"/>
      <c r="X146" s="4"/>
      <c r="Y146" s="45" t="str">
        <f>"CHIP #" &amp; SUBSTITUTE(V146, "CHIP #", "") + 1</f>
        <v>CHIP #359</v>
      </c>
      <c r="Z146" s="46"/>
      <c r="AA146" s="4"/>
      <c r="AB146" s="45" t="str">
        <f>"CHIP #" &amp; SUBSTITUTE(Y146, "CHIP #", "") + 1</f>
        <v>CHIP #360</v>
      </c>
      <c r="AC146" s="46"/>
    </row>
    <row r="147" spans="1:29" s="42" customFormat="1" ht="15" thickTop="1" thickBot="1" x14ac:dyDescent="0.3">
      <c r="A147" s="49"/>
      <c r="B147" s="50"/>
      <c r="D147" s="19"/>
      <c r="E147" s="21" t="str">
        <f>"CSN" &amp; SUBSTITUTE(E144, "CSN", "") + 1</f>
        <v>CSN44</v>
      </c>
      <c r="F147" s="10" t="s">
        <v>3796</v>
      </c>
      <c r="G147" s="10">
        <f>G141+1</f>
        <v>23.1</v>
      </c>
      <c r="H147" s="10">
        <f>H141+1</f>
        <v>151.1</v>
      </c>
      <c r="I147" s="12"/>
      <c r="J147" s="10">
        <f>J141+1</f>
        <v>23.200000000000003</v>
      </c>
      <c r="K147" s="10">
        <f>K141+1</f>
        <v>151.19999999999999</v>
      </c>
      <c r="L147" s="12"/>
      <c r="M147" s="10">
        <f>M141+1</f>
        <v>23.300000000000004</v>
      </c>
      <c r="N147" s="10">
        <f>N141+1</f>
        <v>151.29999999999998</v>
      </c>
      <c r="O147" s="12"/>
      <c r="P147" s="10">
        <f>P141+1</f>
        <v>23.400000000000006</v>
      </c>
      <c r="Q147" s="10">
        <f>Q141+1</f>
        <v>151.39999999999998</v>
      </c>
      <c r="R147" s="12"/>
      <c r="S147" s="10">
        <f>S141+1</f>
        <v>23.500000000000007</v>
      </c>
      <c r="T147" s="10">
        <f>T141+1</f>
        <v>151.49999999999997</v>
      </c>
      <c r="U147" s="12"/>
      <c r="V147" s="10">
        <f>V141+1</f>
        <v>23.600000000000009</v>
      </c>
      <c r="W147" s="10">
        <f>W141+1</f>
        <v>151.59999999999997</v>
      </c>
      <c r="X147" s="12"/>
      <c r="Y147" s="10">
        <f>Y141+1</f>
        <v>23.70000000000001</v>
      </c>
      <c r="Z147" s="10">
        <f>Z141+1</f>
        <v>151.69999999999996</v>
      </c>
      <c r="AA147" s="12"/>
      <c r="AB147" s="10">
        <f>AB141+1</f>
        <v>23.800000000000011</v>
      </c>
      <c r="AC147" s="10">
        <f>AC141+1</f>
        <v>151.79999999999995</v>
      </c>
    </row>
    <row r="148" spans="1:29" s="42" customFormat="1" ht="14.25" thickTop="1" x14ac:dyDescent="0.25">
      <c r="A148" s="49"/>
      <c r="B148" s="50"/>
      <c r="D148" s="17"/>
    </row>
    <row r="149" spans="1:29" s="42" customFormat="1" ht="14.25" thickBot="1" x14ac:dyDescent="0.3">
      <c r="A149" s="49"/>
      <c r="B149" s="50"/>
      <c r="D149" s="18"/>
      <c r="E149" s="9"/>
      <c r="F149" s="41"/>
      <c r="G149" s="43" t="str">
        <f>"CHIP #" &amp; SUBSTITUTE(AB146, "CHIP #", "") + 1</f>
        <v>CHIP #361</v>
      </c>
      <c r="H149" s="62"/>
      <c r="I149" s="4"/>
      <c r="J149" s="45" t="str">
        <f>"CHIP #" &amp; SUBSTITUTE(G149, "CHIP #", "") + 1</f>
        <v>CHIP #362</v>
      </c>
      <c r="K149" s="46"/>
      <c r="L149" s="4"/>
      <c r="M149" s="45" t="str">
        <f>"CHIP #" &amp; SUBSTITUTE(J149, "CHIP #", "") + 1</f>
        <v>CHIP #363</v>
      </c>
      <c r="N149" s="46"/>
      <c r="O149" s="4"/>
      <c r="P149" s="45" t="str">
        <f>"CHIP #" &amp; SUBSTITUTE(M149, "CHIP #", "") + 1</f>
        <v>CHIP #364</v>
      </c>
      <c r="Q149" s="46"/>
      <c r="R149" s="4"/>
      <c r="S149" s="45" t="str">
        <f>"CHIP #" &amp; SUBSTITUTE(P149, "CHIP #", "") + 1</f>
        <v>CHIP #365</v>
      </c>
      <c r="T149" s="46"/>
      <c r="U149" s="4"/>
      <c r="V149" s="45" t="str">
        <f>"CHIP #" &amp; SUBSTITUTE(S149, "CHIP #", "") + 1</f>
        <v>CHIP #366</v>
      </c>
      <c r="W149" s="46"/>
      <c r="X149" s="4"/>
      <c r="Y149" s="45" t="str">
        <f>"CHIP #" &amp; SUBSTITUTE(V149, "CHIP #", "") + 1</f>
        <v>CHIP #367</v>
      </c>
      <c r="Z149" s="46"/>
      <c r="AA149" s="4"/>
      <c r="AB149" s="45" t="str">
        <f>"CHIP #" &amp; SUBSTITUTE(Y149, "CHIP #", "") + 1</f>
        <v>CHIP #368</v>
      </c>
      <c r="AC149" s="46"/>
    </row>
    <row r="150" spans="1:29" s="42" customFormat="1" ht="15" thickTop="1" thickBot="1" x14ac:dyDescent="0.3">
      <c r="A150" s="49"/>
      <c r="B150" s="50"/>
      <c r="D150" s="19"/>
      <c r="E150" s="21" t="str">
        <f>"CSN" &amp; SUBSTITUTE(E147, "CSN", "") + 1</f>
        <v>CSN45</v>
      </c>
      <c r="F150" s="10" t="s">
        <v>3796</v>
      </c>
      <c r="G150" s="10">
        <f>G144+1</f>
        <v>87.1</v>
      </c>
      <c r="H150" s="10">
        <f>H144+1</f>
        <v>215.1</v>
      </c>
      <c r="I150" s="12"/>
      <c r="J150" s="10">
        <f>J144+1</f>
        <v>87.199999999999989</v>
      </c>
      <c r="K150" s="10">
        <f>K144+1</f>
        <v>215.2</v>
      </c>
      <c r="L150" s="12"/>
      <c r="M150" s="10">
        <f>M144+1</f>
        <v>87.299999999999983</v>
      </c>
      <c r="N150" s="10">
        <f>N144+1</f>
        <v>215.29999999999998</v>
      </c>
      <c r="O150" s="12"/>
      <c r="P150" s="10">
        <f>P144+1</f>
        <v>87.399999999999977</v>
      </c>
      <c r="Q150" s="10">
        <f>Q144+1</f>
        <v>215.39999999999998</v>
      </c>
      <c r="R150" s="12"/>
      <c r="S150" s="10">
        <f>S144+1</f>
        <v>87.499999999999972</v>
      </c>
      <c r="T150" s="10">
        <f>T144+1</f>
        <v>215.49999999999997</v>
      </c>
      <c r="U150" s="12"/>
      <c r="V150" s="10">
        <f>V144+1</f>
        <v>87.599999999999966</v>
      </c>
      <c r="W150" s="10">
        <f>W144+1</f>
        <v>215.59999999999997</v>
      </c>
      <c r="X150" s="12"/>
      <c r="Y150" s="10">
        <f>Y144+1</f>
        <v>87.69999999999996</v>
      </c>
      <c r="Z150" s="10">
        <f>Z144+1</f>
        <v>215.69999999999996</v>
      </c>
      <c r="AB150" s="10">
        <f>AB144+1</f>
        <v>87.799999999999955</v>
      </c>
      <c r="AC150" s="10">
        <f>AC144+1</f>
        <v>215.79999999999995</v>
      </c>
    </row>
    <row r="151" spans="1:29" s="42" customFormat="1" ht="14.25" thickTop="1" x14ac:dyDescent="0.25">
      <c r="A151" s="49"/>
      <c r="B151" s="50"/>
      <c r="D151" s="17"/>
      <c r="F151" s="12"/>
    </row>
    <row r="152" spans="1:29" s="42" customFormat="1" ht="14.25" thickBot="1" x14ac:dyDescent="0.3">
      <c r="A152" s="49"/>
      <c r="B152" s="50"/>
      <c r="D152" s="18"/>
      <c r="E152" s="9"/>
      <c r="F152" s="36"/>
      <c r="G152" s="43" t="str">
        <f>"CHIP #" &amp; SUBSTITUTE(AB149, "CHIP #", "") + 1</f>
        <v>CHIP #369</v>
      </c>
      <c r="H152" s="62"/>
      <c r="I152" s="4"/>
      <c r="J152" s="45" t="str">
        <f>"CHIP #" &amp; SUBSTITUTE(G152, "CHIP #", "") + 1</f>
        <v>CHIP #370</v>
      </c>
      <c r="K152" s="46"/>
      <c r="L152" s="4"/>
      <c r="M152" s="45" t="str">
        <f>"CHIP #" &amp; SUBSTITUTE(J152, "CHIP #", "") + 1</f>
        <v>CHIP #371</v>
      </c>
      <c r="N152" s="46"/>
      <c r="O152" s="4"/>
      <c r="P152" s="45" t="str">
        <f>"CHIP #" &amp; SUBSTITUTE(M152, "CHIP #", "") + 1</f>
        <v>CHIP #372</v>
      </c>
      <c r="Q152" s="46"/>
      <c r="R152" s="4"/>
      <c r="S152" s="45" t="str">
        <f>"CHIP #" &amp; SUBSTITUTE(P152, "CHIP #", "") + 1</f>
        <v>CHIP #373</v>
      </c>
      <c r="T152" s="46"/>
      <c r="U152" s="4"/>
      <c r="V152" s="45" t="str">
        <f>"CHIP #" &amp; SUBSTITUTE(S152, "CHIP #", "") + 1</f>
        <v>CHIP #374</v>
      </c>
      <c r="W152" s="46"/>
      <c r="X152" s="4"/>
      <c r="Y152" s="45" t="str">
        <f>"CHIP #" &amp; SUBSTITUTE(V152, "CHIP #", "") + 1</f>
        <v>CHIP #375</v>
      </c>
      <c r="Z152" s="46"/>
      <c r="AA152" s="4"/>
      <c r="AB152" s="45" t="str">
        <f>"CHIP #" &amp; SUBSTITUTE(Y152, "CHIP #", "") + 1</f>
        <v>CHIP #376</v>
      </c>
      <c r="AC152" s="46"/>
    </row>
    <row r="153" spans="1:29" s="42" customFormat="1" ht="15" thickTop="1" thickBot="1" x14ac:dyDescent="0.3">
      <c r="A153" s="49"/>
      <c r="B153" s="50"/>
      <c r="D153" s="20"/>
      <c r="E153" s="61" t="str">
        <f>"CSN" &amp; SUBSTITUTE(E150, "CSN", "") + 1</f>
        <v>CSN46</v>
      </c>
      <c r="F153" s="37" t="s">
        <v>3796</v>
      </c>
      <c r="G153" s="10">
        <f>G147+1</f>
        <v>24.1</v>
      </c>
      <c r="H153" s="10">
        <f>H147+1</f>
        <v>152.1</v>
      </c>
      <c r="I153" s="12"/>
      <c r="J153" s="10">
        <f>J147+1</f>
        <v>24.200000000000003</v>
      </c>
      <c r="K153" s="10">
        <f>K147+1</f>
        <v>152.19999999999999</v>
      </c>
      <c r="L153" s="12"/>
      <c r="M153" s="10">
        <f>M147+1</f>
        <v>24.300000000000004</v>
      </c>
      <c r="N153" s="10">
        <f>N147+1</f>
        <v>152.29999999999998</v>
      </c>
      <c r="O153" s="12"/>
      <c r="P153" s="10">
        <f>P147+1</f>
        <v>24.400000000000006</v>
      </c>
      <c r="Q153" s="10">
        <f>Q147+1</f>
        <v>152.39999999999998</v>
      </c>
      <c r="R153" s="12"/>
      <c r="S153" s="10">
        <f>S147+1</f>
        <v>24.500000000000007</v>
      </c>
      <c r="T153" s="10">
        <f>T147+1</f>
        <v>152.49999999999997</v>
      </c>
      <c r="U153" s="12"/>
      <c r="V153" s="10">
        <f>V147+1</f>
        <v>24.600000000000009</v>
      </c>
      <c r="W153" s="10">
        <f>W147+1</f>
        <v>152.59999999999997</v>
      </c>
      <c r="X153" s="12"/>
      <c r="Y153" s="10">
        <f>Y147+1</f>
        <v>24.70000000000001</v>
      </c>
      <c r="Z153" s="10">
        <f>Z147+1</f>
        <v>152.69999999999996</v>
      </c>
      <c r="AB153" s="10">
        <f>AB147+1</f>
        <v>24.800000000000011</v>
      </c>
      <c r="AC153" s="10">
        <f>AC147+1</f>
        <v>152.79999999999995</v>
      </c>
    </row>
    <row r="154" spans="1:29" s="42" customFormat="1" ht="14.25" thickTop="1" x14ac:dyDescent="0.25">
      <c r="A154" s="49"/>
      <c r="B154" s="50"/>
      <c r="D154" s="17"/>
      <c r="F154" s="12"/>
    </row>
    <row r="155" spans="1:29" s="42" customFormat="1" ht="14.25" thickBot="1" x14ac:dyDescent="0.3">
      <c r="A155" s="49"/>
      <c r="B155" s="50"/>
      <c r="D155" s="18"/>
      <c r="E155" s="9"/>
      <c r="F155" s="36"/>
      <c r="G155" s="43" t="str">
        <f>"CHIP #" &amp; SUBSTITUTE(AB152, "CHIP #", "") + 1</f>
        <v>CHIP #377</v>
      </c>
      <c r="H155" s="62"/>
      <c r="I155" s="4"/>
      <c r="J155" s="45" t="str">
        <f>"CHIP #" &amp; SUBSTITUTE(G155, "CHIP #", "") + 1</f>
        <v>CHIP #378</v>
      </c>
      <c r="K155" s="46"/>
      <c r="L155" s="4"/>
      <c r="M155" s="45" t="str">
        <f>"CHIP #" &amp; SUBSTITUTE(J155, "CHIP #", "") + 1</f>
        <v>CHIP #379</v>
      </c>
      <c r="N155" s="46"/>
      <c r="O155" s="4"/>
      <c r="P155" s="45" t="str">
        <f>"CHIP #" &amp; SUBSTITUTE(M155, "CHIP #", "") + 1</f>
        <v>CHIP #380</v>
      </c>
      <c r="Q155" s="46"/>
      <c r="R155" s="4"/>
      <c r="S155" s="45" t="str">
        <f>"CHIP #" &amp; SUBSTITUTE(P155, "CHIP #", "") + 1</f>
        <v>CHIP #381</v>
      </c>
      <c r="T155" s="46"/>
      <c r="U155" s="4"/>
      <c r="V155" s="45" t="str">
        <f>"CHIP #" &amp; SUBSTITUTE(S155, "CHIP #", "") + 1</f>
        <v>CHIP #382</v>
      </c>
      <c r="W155" s="46"/>
      <c r="X155" s="4"/>
      <c r="Y155" s="45" t="str">
        <f>"CHIP #" &amp; SUBSTITUTE(V155, "CHIP #", "") + 1</f>
        <v>CHIP #383</v>
      </c>
      <c r="Z155" s="46"/>
      <c r="AA155" s="4"/>
      <c r="AB155" s="45" t="str">
        <f>"CHIP #" &amp; SUBSTITUTE(Y155, "CHIP #", "") + 1</f>
        <v>CHIP #384</v>
      </c>
      <c r="AC155" s="46"/>
    </row>
    <row r="156" spans="1:29" s="42" customFormat="1" ht="15" thickTop="1" thickBot="1" x14ac:dyDescent="0.3">
      <c r="A156" s="49"/>
      <c r="B156" s="50"/>
      <c r="D156" s="20"/>
      <c r="E156" s="21" t="str">
        <f>"CSN" &amp; SUBSTITUTE(E153, "CSN", "") + 1</f>
        <v>CSN47</v>
      </c>
      <c r="F156" s="37" t="s">
        <v>3796</v>
      </c>
      <c r="G156" s="10">
        <f>G150+1</f>
        <v>88.1</v>
      </c>
      <c r="H156" s="10">
        <f>H150+1</f>
        <v>216.1</v>
      </c>
      <c r="I156" s="12"/>
      <c r="J156" s="10">
        <f>J150+1</f>
        <v>88.199999999999989</v>
      </c>
      <c r="K156" s="10">
        <f>K150+1</f>
        <v>216.2</v>
      </c>
      <c r="L156" s="12"/>
      <c r="M156" s="10">
        <f>M150+1</f>
        <v>88.299999999999983</v>
      </c>
      <c r="N156" s="10">
        <f>N150+1</f>
        <v>216.29999999999998</v>
      </c>
      <c r="O156" s="12"/>
      <c r="P156" s="10">
        <f>P150+1</f>
        <v>88.399999999999977</v>
      </c>
      <c r="Q156" s="10">
        <f>Q150+1</f>
        <v>216.39999999999998</v>
      </c>
      <c r="R156" s="12"/>
      <c r="S156" s="10">
        <f>S150+1</f>
        <v>88.499999999999972</v>
      </c>
      <c r="T156" s="10">
        <f>T150+1</f>
        <v>216.49999999999997</v>
      </c>
      <c r="U156" s="12"/>
      <c r="V156" s="10">
        <f>V150+1</f>
        <v>88.599999999999966</v>
      </c>
      <c r="W156" s="10">
        <f>W150+1</f>
        <v>216.59999999999997</v>
      </c>
      <c r="X156" s="12"/>
      <c r="Y156" s="10">
        <f>Y150+1</f>
        <v>88.69999999999996</v>
      </c>
      <c r="Z156" s="10">
        <f>Z150+1</f>
        <v>216.69999999999996</v>
      </c>
      <c r="AB156" s="10">
        <f>AB150+1</f>
        <v>88.799999999999955</v>
      </c>
      <c r="AC156" s="10">
        <f>AC150+1</f>
        <v>216.79999999999995</v>
      </c>
    </row>
    <row r="157" spans="1:29" s="42" customFormat="1" ht="14.25" thickTop="1" x14ac:dyDescent="0.25">
      <c r="A157" s="49"/>
      <c r="B157" s="50"/>
      <c r="D157" s="58"/>
      <c r="E157" s="59"/>
      <c r="F157" s="59"/>
      <c r="G157" s="59"/>
      <c r="H157" s="59"/>
      <c r="I157" s="12"/>
      <c r="J157" s="59"/>
      <c r="K157" s="59"/>
      <c r="L157" s="12"/>
      <c r="M157" s="59"/>
      <c r="N157" s="59"/>
      <c r="O157" s="12"/>
      <c r="P157" s="59"/>
      <c r="Q157" s="59"/>
      <c r="R157" s="12"/>
      <c r="S157" s="59"/>
      <c r="T157" s="59"/>
      <c r="U157" s="12"/>
      <c r="V157" s="59"/>
      <c r="W157" s="59"/>
      <c r="X157" s="12"/>
      <c r="Y157" s="59"/>
      <c r="Z157" s="59"/>
      <c r="AB157" s="59"/>
      <c r="AC157" s="59"/>
    </row>
    <row r="158" spans="1:29" s="42" customFormat="1" x14ac:dyDescent="0.25">
      <c r="A158" s="49"/>
      <c r="B158" s="50"/>
      <c r="D158" s="58"/>
      <c r="E158" s="59"/>
      <c r="F158" s="59"/>
      <c r="G158" s="59"/>
      <c r="H158" s="59"/>
      <c r="I158" s="12"/>
      <c r="J158" s="59"/>
      <c r="K158" s="59"/>
      <c r="L158" s="12"/>
      <c r="M158" s="59"/>
      <c r="N158" s="59"/>
      <c r="O158" s="12"/>
      <c r="P158" s="59"/>
      <c r="Q158" s="59"/>
      <c r="R158" s="12"/>
      <c r="S158" s="59"/>
      <c r="T158" s="59"/>
      <c r="U158" s="12"/>
      <c r="V158" s="59"/>
      <c r="W158" s="59"/>
      <c r="X158" s="12"/>
      <c r="Y158" s="59"/>
      <c r="Z158" s="59"/>
      <c r="AB158" s="59"/>
      <c r="AC158" s="59"/>
    </row>
    <row r="159" spans="1:29" s="42" customFormat="1" x14ac:dyDescent="0.25">
      <c r="A159" s="49"/>
      <c r="B159" s="50"/>
      <c r="D159" s="58"/>
      <c r="E159" s="59"/>
      <c r="F159" s="59"/>
      <c r="G159" s="59"/>
      <c r="H159" s="59"/>
      <c r="I159" s="12"/>
      <c r="J159" s="59"/>
      <c r="K159" s="59"/>
      <c r="L159" s="12"/>
      <c r="M159" s="59"/>
      <c r="N159" s="59"/>
      <c r="O159" s="12"/>
      <c r="P159" s="59"/>
      <c r="Q159" s="59"/>
      <c r="R159" s="12"/>
      <c r="S159" s="59"/>
      <c r="T159" s="59"/>
      <c r="U159" s="12"/>
      <c r="V159" s="59"/>
      <c r="W159" s="59"/>
      <c r="X159" s="12"/>
      <c r="Y159" s="59"/>
      <c r="Z159" s="59"/>
      <c r="AB159" s="59"/>
      <c r="AC159" s="59"/>
    </row>
    <row r="160" spans="1:29" s="42" customFormat="1" ht="14.25" thickBot="1" x14ac:dyDescent="0.3">
      <c r="A160" s="49"/>
      <c r="B160" s="50"/>
      <c r="C160" s="30" t="str">
        <f>"BANK" &amp; SUBSTITUTE(C134, "BANK", "") + 1</f>
        <v>BANK7</v>
      </c>
      <c r="D160" s="4"/>
      <c r="E160" s="4"/>
      <c r="F160" s="41"/>
      <c r="G160" s="45" t="str">
        <f>"CHIP #" &amp; (((SUBSTITUTE(C160, "BANK", "") - 1) * 64) + 1)</f>
        <v>CHIP #385</v>
      </c>
      <c r="H160" s="45"/>
      <c r="I160" s="4"/>
      <c r="J160" s="45" t="str">
        <f>"CHIP #" &amp; SUBSTITUTE(G160, "CHIP #", "") + 1</f>
        <v>CHIP #386</v>
      </c>
      <c r="K160" s="46"/>
      <c r="L160" s="4"/>
      <c r="M160" s="45" t="str">
        <f>"CHIP #" &amp; SUBSTITUTE(J160, "CHIP #", "") + 1</f>
        <v>CHIP #387</v>
      </c>
      <c r="N160" s="46"/>
      <c r="O160" s="4"/>
      <c r="P160" s="45" t="str">
        <f>"CHIP #" &amp; SUBSTITUTE(M160, "CHIP #", "") + 1</f>
        <v>CHIP #388</v>
      </c>
      <c r="Q160" s="46"/>
      <c r="R160" s="4"/>
      <c r="S160" s="45" t="str">
        <f>"CHIP #" &amp; SUBSTITUTE(P160, "CHIP #", "") + 1</f>
        <v>CHIP #389</v>
      </c>
      <c r="T160" s="46"/>
      <c r="U160" s="4"/>
      <c r="V160" s="45" t="str">
        <f>"CHIP #" &amp; SUBSTITUTE(S160, "CHIP #", "") + 1</f>
        <v>CHIP #390</v>
      </c>
      <c r="W160" s="46"/>
      <c r="X160" s="4"/>
      <c r="Y160" s="45" t="str">
        <f>"CHIP #" &amp; SUBSTITUTE(V160, "CHIP #", "") + 1</f>
        <v>CHIP #391</v>
      </c>
      <c r="Z160" s="46"/>
      <c r="AA160" s="4"/>
      <c r="AB160" s="45" t="str">
        <f>"CHIP #" &amp; SUBSTITUTE(Y160, "CHIP #", "") + 1</f>
        <v>CHIP #392</v>
      </c>
      <c r="AC160" s="46"/>
    </row>
    <row r="161" spans="1:29" s="42" customFormat="1" ht="15" thickTop="1" thickBot="1" x14ac:dyDescent="0.3">
      <c r="A161" s="49"/>
      <c r="B161" s="50"/>
      <c r="C161" s="31"/>
      <c r="D161" s="32"/>
      <c r="E161" s="21" t="str">
        <f>"CSN" &amp; (((SUBSTITUTE(C160, "BANK", "") - 1) * 8) + 0)</f>
        <v>CSN48</v>
      </c>
      <c r="F161" s="10" t="s">
        <v>3796</v>
      </c>
      <c r="G161" s="10">
        <f>(((SUBSTITUTE(C160, "BANK", "")-1)*4) + 1)+0.1</f>
        <v>25.1</v>
      </c>
      <c r="H161" s="10">
        <f>(((SUBSTITUTE(C160, "BANK", "")-1)*4) + 1 + 128)+0.1</f>
        <v>153.1</v>
      </c>
      <c r="I161" s="12"/>
      <c r="J161" s="10">
        <f>G161+0.1</f>
        <v>25.200000000000003</v>
      </c>
      <c r="K161" s="10">
        <f>H161+0.1</f>
        <v>153.19999999999999</v>
      </c>
      <c r="L161" s="12"/>
      <c r="M161" s="10">
        <f>J161+0.1</f>
        <v>25.300000000000004</v>
      </c>
      <c r="N161" s="10">
        <f>K161+0.1</f>
        <v>153.29999999999998</v>
      </c>
      <c r="O161" s="12"/>
      <c r="P161" s="10">
        <f>M161+0.1</f>
        <v>25.400000000000006</v>
      </c>
      <c r="Q161" s="10">
        <f>N161+0.1</f>
        <v>153.39999999999998</v>
      </c>
      <c r="R161" s="12"/>
      <c r="S161" s="10">
        <f>P161+0.1</f>
        <v>25.500000000000007</v>
      </c>
      <c r="T161" s="10">
        <f>Q161+0.1</f>
        <v>153.49999999999997</v>
      </c>
      <c r="U161" s="12"/>
      <c r="V161" s="10">
        <f>S161+0.1</f>
        <v>25.600000000000009</v>
      </c>
      <c r="W161" s="10">
        <f>T161+0.1</f>
        <v>153.59999999999997</v>
      </c>
      <c r="X161" s="12"/>
      <c r="Y161" s="10">
        <f>V161+0.1</f>
        <v>25.70000000000001</v>
      </c>
      <c r="Z161" s="10">
        <f>W161+0.1</f>
        <v>153.69999999999996</v>
      </c>
      <c r="AA161" s="12"/>
      <c r="AB161" s="10">
        <f>Y161+0.1</f>
        <v>25.800000000000011</v>
      </c>
      <c r="AC161" s="10">
        <f>Z161+0.1</f>
        <v>153.79999999999995</v>
      </c>
    </row>
    <row r="162" spans="1:29" s="42" customFormat="1" ht="14.25" thickTop="1" x14ac:dyDescent="0.25">
      <c r="A162" s="49"/>
      <c r="B162" s="50"/>
      <c r="C162" s="33"/>
      <c r="D162" s="17"/>
    </row>
    <row r="163" spans="1:29" s="42" customFormat="1" ht="14.25" thickBot="1" x14ac:dyDescent="0.3">
      <c r="A163" s="49"/>
      <c r="B163" s="50"/>
      <c r="D163" s="18"/>
      <c r="E163" s="39"/>
      <c r="F163" s="41"/>
      <c r="G163" s="43" t="str">
        <f>"CHIP #" &amp; SUBSTITUTE(AB160, "CHIP #", "") + 1</f>
        <v>CHIP #393</v>
      </c>
      <c r="H163" s="62"/>
      <c r="I163" s="4"/>
      <c r="J163" s="45" t="str">
        <f>"CHIP #" &amp; SUBSTITUTE(G163, "CHIP #", "") + 1</f>
        <v>CHIP #394</v>
      </c>
      <c r="K163" s="46"/>
      <c r="L163" s="4"/>
      <c r="M163" s="45" t="str">
        <f>"CHIP #" &amp; SUBSTITUTE(J163, "CHIP #", "") + 1</f>
        <v>CHIP #395</v>
      </c>
      <c r="N163" s="46"/>
      <c r="O163" s="4"/>
      <c r="P163" s="45" t="str">
        <f>"CHIP #" &amp; SUBSTITUTE(M163, "CHIP #", "") + 1</f>
        <v>CHIP #396</v>
      </c>
      <c r="Q163" s="46"/>
      <c r="R163" s="4"/>
      <c r="S163" s="45" t="str">
        <f>"CHIP #" &amp; SUBSTITUTE(P163, "CHIP #", "") + 1</f>
        <v>CHIP #397</v>
      </c>
      <c r="T163" s="46"/>
      <c r="U163" s="4"/>
      <c r="V163" s="45" t="str">
        <f>"CHIP #" &amp; SUBSTITUTE(S163, "CHIP #", "") + 1</f>
        <v>CHIP #398</v>
      </c>
      <c r="W163" s="46"/>
      <c r="X163" s="4"/>
      <c r="Y163" s="45" t="str">
        <f>"CHIP #" &amp; SUBSTITUTE(V163, "CHIP #", "") + 1</f>
        <v>CHIP #399</v>
      </c>
      <c r="Z163" s="46"/>
      <c r="AA163" s="4"/>
      <c r="AB163" s="45" t="str">
        <f>"CHIP #" &amp; SUBSTITUTE(Y163, "CHIP #", "") + 1</f>
        <v>CHIP #400</v>
      </c>
      <c r="AC163" s="46"/>
    </row>
    <row r="164" spans="1:29" s="42" customFormat="1" ht="15" thickTop="1" thickBot="1" x14ac:dyDescent="0.3">
      <c r="A164" s="49"/>
      <c r="B164" s="50"/>
      <c r="D164" s="19"/>
      <c r="E164" s="21" t="str">
        <f>"CSN" &amp; SUBSTITUTE(E161, "CSN", "") + 1</f>
        <v>CSN49</v>
      </c>
      <c r="F164" s="10" t="s">
        <v>3796</v>
      </c>
      <c r="G164" s="10">
        <f>(((SUBSTITUTE(C160, "BANK", "")-1)*4) + 1 + 64)+0.1</f>
        <v>89.1</v>
      </c>
      <c r="H164" s="10">
        <f>(((SUBSTITUTE(C160, "BANK", "")-1)*4) + 1 + 192)+0.1</f>
        <v>217.1</v>
      </c>
      <c r="I164" s="12"/>
      <c r="J164" s="10">
        <f>G164+0.1</f>
        <v>89.199999999999989</v>
      </c>
      <c r="K164" s="10">
        <f>H164+0.1</f>
        <v>217.2</v>
      </c>
      <c r="L164" s="12"/>
      <c r="M164" s="10">
        <f>J164+0.1</f>
        <v>89.299999999999983</v>
      </c>
      <c r="N164" s="10">
        <f>K164+0.1</f>
        <v>217.29999999999998</v>
      </c>
      <c r="O164" s="12"/>
      <c r="P164" s="10">
        <f>M164+0.1</f>
        <v>89.399999999999977</v>
      </c>
      <c r="Q164" s="10">
        <f>N164+0.1</f>
        <v>217.39999999999998</v>
      </c>
      <c r="R164" s="12"/>
      <c r="S164" s="10">
        <f>P164+0.1</f>
        <v>89.499999999999972</v>
      </c>
      <c r="T164" s="10">
        <f>Q164+0.1</f>
        <v>217.49999999999997</v>
      </c>
      <c r="U164" s="12"/>
      <c r="V164" s="10">
        <f>S164+0.1</f>
        <v>89.599999999999966</v>
      </c>
      <c r="W164" s="10">
        <f>T164+0.1</f>
        <v>217.59999999999997</v>
      </c>
      <c r="X164" s="12"/>
      <c r="Y164" s="10">
        <f>V164+0.1</f>
        <v>89.69999999999996</v>
      </c>
      <c r="Z164" s="10">
        <f>W164+0.1</f>
        <v>217.69999999999996</v>
      </c>
      <c r="AB164" s="10">
        <f>Y164+0.1</f>
        <v>89.799999999999955</v>
      </c>
      <c r="AC164" s="10">
        <f>Z164+0.1</f>
        <v>217.79999999999995</v>
      </c>
    </row>
    <row r="165" spans="1:29" s="42" customFormat="1" ht="14.25" thickTop="1" x14ac:dyDescent="0.25">
      <c r="A165" s="49"/>
      <c r="B165" s="50"/>
      <c r="D165" s="17"/>
      <c r="F165" s="12"/>
    </row>
    <row r="166" spans="1:29" s="42" customFormat="1" ht="14.25" thickBot="1" x14ac:dyDescent="0.3">
      <c r="A166" s="49"/>
      <c r="B166" s="50"/>
      <c r="D166" s="18"/>
      <c r="E166" s="9"/>
      <c r="F166" s="36"/>
      <c r="G166" s="43" t="str">
        <f>"CHIP #" &amp; SUBSTITUTE(AB163, "CHIP #", "") + 1</f>
        <v>CHIP #401</v>
      </c>
      <c r="H166" s="62"/>
      <c r="I166" s="4"/>
      <c r="J166" s="45" t="str">
        <f>"CHIP #" &amp; SUBSTITUTE(G166, "CHIP #", "") + 1</f>
        <v>CHIP #402</v>
      </c>
      <c r="K166" s="46"/>
      <c r="L166" s="4"/>
      <c r="M166" s="45" t="str">
        <f>"CHIP #" &amp; SUBSTITUTE(J166, "CHIP #", "") + 1</f>
        <v>CHIP #403</v>
      </c>
      <c r="N166" s="46"/>
      <c r="O166" s="4"/>
      <c r="P166" s="45" t="str">
        <f>"CHIP #" &amp; SUBSTITUTE(M166, "CHIP #", "") + 1</f>
        <v>CHIP #404</v>
      </c>
      <c r="Q166" s="46"/>
      <c r="R166" s="4"/>
      <c r="S166" s="45" t="str">
        <f>"CHIP #" &amp; SUBSTITUTE(P166, "CHIP #", "") + 1</f>
        <v>CHIP #405</v>
      </c>
      <c r="T166" s="46"/>
      <c r="U166" s="4"/>
      <c r="V166" s="45" t="str">
        <f>"CHIP #" &amp; SUBSTITUTE(S166, "CHIP #", "") + 1</f>
        <v>CHIP #406</v>
      </c>
      <c r="W166" s="46"/>
      <c r="X166" s="4"/>
      <c r="Y166" s="45" t="str">
        <f>"CHIP #" &amp; SUBSTITUTE(V166, "CHIP #", "") + 1</f>
        <v>CHIP #407</v>
      </c>
      <c r="Z166" s="46"/>
      <c r="AA166" s="4"/>
      <c r="AB166" s="45" t="str">
        <f>"CHIP #" &amp; SUBSTITUTE(Y166, "CHIP #", "") + 1</f>
        <v>CHIP #408</v>
      </c>
      <c r="AC166" s="46"/>
    </row>
    <row r="167" spans="1:29" s="42" customFormat="1" ht="15" thickTop="1" thickBot="1" x14ac:dyDescent="0.3">
      <c r="A167" s="49"/>
      <c r="B167" s="50"/>
      <c r="D167" s="19"/>
      <c r="E167" s="21" t="str">
        <f>"CSN" &amp; SUBSTITUTE(E164, "CSN", "") + 1</f>
        <v>CSN50</v>
      </c>
      <c r="F167" s="37" t="s">
        <v>3796</v>
      </c>
      <c r="G167" s="10">
        <f>G161+1</f>
        <v>26.1</v>
      </c>
      <c r="H167" s="10">
        <f>H161+1</f>
        <v>154.1</v>
      </c>
      <c r="I167" s="12"/>
      <c r="J167" s="10">
        <f>J161+1</f>
        <v>26.200000000000003</v>
      </c>
      <c r="K167" s="10">
        <f>K161+1</f>
        <v>154.19999999999999</v>
      </c>
      <c r="L167" s="12"/>
      <c r="M167" s="10">
        <f>M161+1</f>
        <v>26.300000000000004</v>
      </c>
      <c r="N167" s="10">
        <f>N161+1</f>
        <v>154.29999999999998</v>
      </c>
      <c r="O167" s="12"/>
      <c r="P167" s="10">
        <f>P161+1</f>
        <v>26.400000000000006</v>
      </c>
      <c r="Q167" s="10">
        <f>Q161+1</f>
        <v>154.39999999999998</v>
      </c>
      <c r="R167" s="12"/>
      <c r="S167" s="10">
        <f>S161+1</f>
        <v>26.500000000000007</v>
      </c>
      <c r="T167" s="10">
        <f>T161+1</f>
        <v>154.49999999999997</v>
      </c>
      <c r="U167" s="12"/>
      <c r="V167" s="10">
        <f>V161+1</f>
        <v>26.600000000000009</v>
      </c>
      <c r="W167" s="10">
        <f>W161+1</f>
        <v>154.59999999999997</v>
      </c>
      <c r="X167" s="12"/>
      <c r="Y167" s="10">
        <f>Y161+1</f>
        <v>26.70000000000001</v>
      </c>
      <c r="Z167" s="10">
        <f>Z161+1</f>
        <v>154.69999999999996</v>
      </c>
      <c r="AB167" s="10">
        <f>AB161+1</f>
        <v>26.800000000000011</v>
      </c>
      <c r="AC167" s="10">
        <f>AC161+1</f>
        <v>154.79999999999995</v>
      </c>
    </row>
    <row r="168" spans="1:29" s="42" customFormat="1" ht="14.25" thickTop="1" x14ac:dyDescent="0.25">
      <c r="A168" s="49"/>
      <c r="B168" s="50"/>
      <c r="D168" s="17"/>
      <c r="F168" s="12"/>
    </row>
    <row r="169" spans="1:29" s="42" customFormat="1" ht="14.25" thickBot="1" x14ac:dyDescent="0.3">
      <c r="A169" s="49"/>
      <c r="B169" s="50"/>
      <c r="D169" s="18"/>
      <c r="E169" s="9"/>
      <c r="F169" s="36"/>
      <c r="G169" s="43" t="str">
        <f>"CHIP #" &amp; SUBSTITUTE(AB166, "CHIP #", "") + 1</f>
        <v>CHIP #409</v>
      </c>
      <c r="H169" s="62"/>
      <c r="I169" s="4"/>
      <c r="J169" s="45" t="str">
        <f>"CHIP #" &amp; SUBSTITUTE(G169, "CHIP #", "") + 1</f>
        <v>CHIP #410</v>
      </c>
      <c r="K169" s="46"/>
      <c r="L169" s="4"/>
      <c r="M169" s="45" t="str">
        <f>"CHIP #" &amp; SUBSTITUTE(J169, "CHIP #", "") + 1</f>
        <v>CHIP #411</v>
      </c>
      <c r="N169" s="46"/>
      <c r="O169" s="4"/>
      <c r="P169" s="45" t="str">
        <f>"CHIP #" &amp; SUBSTITUTE(M169, "CHIP #", "") + 1</f>
        <v>CHIP #412</v>
      </c>
      <c r="Q169" s="46"/>
      <c r="R169" s="4"/>
      <c r="S169" s="45" t="str">
        <f>"CHIP #" &amp; SUBSTITUTE(P169, "CHIP #", "") + 1</f>
        <v>CHIP #413</v>
      </c>
      <c r="T169" s="46"/>
      <c r="U169" s="4"/>
      <c r="V169" s="45" t="str">
        <f>"CHIP #" &amp; SUBSTITUTE(S169, "CHIP #", "") + 1</f>
        <v>CHIP #414</v>
      </c>
      <c r="W169" s="46"/>
      <c r="X169" s="4"/>
      <c r="Y169" s="45" t="str">
        <f>"CHIP #" &amp; SUBSTITUTE(V169, "CHIP #", "") + 1</f>
        <v>CHIP #415</v>
      </c>
      <c r="Z169" s="46"/>
      <c r="AA169" s="4"/>
      <c r="AB169" s="45" t="str">
        <f>"CHIP #" &amp; SUBSTITUTE(Y169, "CHIP #", "") + 1</f>
        <v>CHIP #416</v>
      </c>
      <c r="AC169" s="46"/>
    </row>
    <row r="170" spans="1:29" s="42" customFormat="1" ht="15" thickTop="1" thickBot="1" x14ac:dyDescent="0.3">
      <c r="A170" s="49"/>
      <c r="B170" s="50"/>
      <c r="D170" s="20"/>
      <c r="E170" s="61" t="str">
        <f>"CSN" &amp; SUBSTITUTE(E167, "CSN", "") + 1</f>
        <v>CSN51</v>
      </c>
      <c r="F170" s="37" t="s">
        <v>3796</v>
      </c>
      <c r="G170" s="10">
        <f>G164+1</f>
        <v>90.1</v>
      </c>
      <c r="H170" s="10">
        <f>H164+1</f>
        <v>218.1</v>
      </c>
      <c r="I170" s="12"/>
      <c r="J170" s="10">
        <f>J164+1</f>
        <v>90.199999999999989</v>
      </c>
      <c r="K170" s="10">
        <f>K164+1</f>
        <v>218.2</v>
      </c>
      <c r="L170" s="12"/>
      <c r="M170" s="10">
        <f>M164+1</f>
        <v>90.299999999999983</v>
      </c>
      <c r="N170" s="10">
        <f>N164+1</f>
        <v>218.29999999999998</v>
      </c>
      <c r="O170" s="12"/>
      <c r="P170" s="10">
        <f>P164+1</f>
        <v>90.399999999999977</v>
      </c>
      <c r="Q170" s="10">
        <f>Q164+1</f>
        <v>218.39999999999998</v>
      </c>
      <c r="R170" s="12"/>
      <c r="S170" s="10">
        <f>S164+1</f>
        <v>90.499999999999972</v>
      </c>
      <c r="T170" s="10">
        <f>T164+1</f>
        <v>218.49999999999997</v>
      </c>
      <c r="U170" s="12"/>
      <c r="V170" s="10">
        <f>V164+1</f>
        <v>90.599999999999966</v>
      </c>
      <c r="W170" s="10">
        <f>W164+1</f>
        <v>218.59999999999997</v>
      </c>
      <c r="X170" s="12"/>
      <c r="Y170" s="10">
        <f>Y164+1</f>
        <v>90.69999999999996</v>
      </c>
      <c r="Z170" s="10">
        <f>Z164+1</f>
        <v>218.69999999999996</v>
      </c>
      <c r="AB170" s="10">
        <f>AB164+1</f>
        <v>90.799999999999955</v>
      </c>
      <c r="AC170" s="10">
        <f>AC164+1</f>
        <v>218.79999999999995</v>
      </c>
    </row>
    <row r="171" spans="1:29" s="42" customFormat="1" ht="14.25" thickTop="1" x14ac:dyDescent="0.25">
      <c r="A171" s="49"/>
      <c r="B171" s="50"/>
      <c r="D171" s="17"/>
      <c r="F171" s="59"/>
      <c r="G171" s="59"/>
      <c r="H171" s="59"/>
      <c r="I171" s="12"/>
      <c r="J171" s="59"/>
      <c r="K171" s="59"/>
      <c r="L171" s="12"/>
      <c r="M171" s="59"/>
      <c r="N171" s="59"/>
      <c r="O171" s="12"/>
      <c r="P171" s="59"/>
      <c r="Q171" s="59"/>
      <c r="R171" s="12"/>
      <c r="S171" s="59"/>
      <c r="T171" s="59"/>
      <c r="U171" s="12"/>
      <c r="V171" s="59"/>
      <c r="W171" s="59"/>
      <c r="X171" s="12"/>
      <c r="Y171" s="59"/>
      <c r="Z171" s="60"/>
      <c r="AB171" s="59"/>
      <c r="AC171" s="60"/>
    </row>
    <row r="172" spans="1:29" s="42" customFormat="1" ht="14.25" thickBot="1" x14ac:dyDescent="0.3">
      <c r="A172" s="49"/>
      <c r="B172" s="50"/>
      <c r="D172" s="18"/>
      <c r="E172" s="39"/>
      <c r="F172" s="41"/>
      <c r="G172" s="43" t="str">
        <f>"CHIP #" &amp; SUBSTITUTE(AB169, "CHIP #", "") + 1</f>
        <v>CHIP #417</v>
      </c>
      <c r="H172" s="62"/>
      <c r="I172" s="4"/>
      <c r="J172" s="45" t="str">
        <f>"CHIP #" &amp; SUBSTITUTE(G172, "CHIP #", "") + 1</f>
        <v>CHIP #418</v>
      </c>
      <c r="K172" s="46"/>
      <c r="L172" s="4"/>
      <c r="M172" s="45" t="str">
        <f>"CHIP #" &amp; SUBSTITUTE(J172, "CHIP #", "") + 1</f>
        <v>CHIP #419</v>
      </c>
      <c r="N172" s="46"/>
      <c r="O172" s="4"/>
      <c r="P172" s="45" t="str">
        <f>"CHIP #" &amp; SUBSTITUTE(M172, "CHIP #", "") + 1</f>
        <v>CHIP #420</v>
      </c>
      <c r="Q172" s="46"/>
      <c r="R172" s="4"/>
      <c r="S172" s="45" t="str">
        <f>"CHIP #" &amp; SUBSTITUTE(P172, "CHIP #", "") + 1</f>
        <v>CHIP #421</v>
      </c>
      <c r="T172" s="46"/>
      <c r="U172" s="4"/>
      <c r="V172" s="45" t="str">
        <f>"CHIP #" &amp; SUBSTITUTE(S172, "CHIP #", "") + 1</f>
        <v>CHIP #422</v>
      </c>
      <c r="W172" s="46"/>
      <c r="X172" s="4"/>
      <c r="Y172" s="45" t="str">
        <f>"CHIP #" &amp; SUBSTITUTE(V172, "CHIP #", "") + 1</f>
        <v>CHIP #423</v>
      </c>
      <c r="Z172" s="46"/>
      <c r="AA172" s="4"/>
      <c r="AB172" s="45" t="str">
        <f>"CHIP #" &amp; SUBSTITUTE(Y172, "CHIP #", "") + 1</f>
        <v>CHIP #424</v>
      </c>
      <c r="AC172" s="46"/>
    </row>
    <row r="173" spans="1:29" s="42" customFormat="1" ht="15" thickTop="1" thickBot="1" x14ac:dyDescent="0.3">
      <c r="A173" s="49"/>
      <c r="B173" s="50"/>
      <c r="D173" s="19"/>
      <c r="E173" s="21" t="str">
        <f>"CSN" &amp; SUBSTITUTE(E170, "CSN", "") + 1</f>
        <v>CSN52</v>
      </c>
      <c r="F173" s="10" t="s">
        <v>3796</v>
      </c>
      <c r="G173" s="10">
        <f>G167+1</f>
        <v>27.1</v>
      </c>
      <c r="H173" s="10">
        <f>H167+1</f>
        <v>155.1</v>
      </c>
      <c r="I173" s="12"/>
      <c r="J173" s="10">
        <f>J167+1</f>
        <v>27.200000000000003</v>
      </c>
      <c r="K173" s="10">
        <f>K167+1</f>
        <v>155.19999999999999</v>
      </c>
      <c r="L173" s="12"/>
      <c r="M173" s="10">
        <f>M167+1</f>
        <v>27.300000000000004</v>
      </c>
      <c r="N173" s="10">
        <f>N167+1</f>
        <v>155.29999999999998</v>
      </c>
      <c r="O173" s="12"/>
      <c r="P173" s="10">
        <f>P167+1</f>
        <v>27.400000000000006</v>
      </c>
      <c r="Q173" s="10">
        <f>Q167+1</f>
        <v>155.39999999999998</v>
      </c>
      <c r="R173" s="12"/>
      <c r="S173" s="10">
        <f>S167+1</f>
        <v>27.500000000000007</v>
      </c>
      <c r="T173" s="10">
        <f>T167+1</f>
        <v>155.49999999999997</v>
      </c>
      <c r="U173" s="12"/>
      <c r="V173" s="10">
        <f>V167+1</f>
        <v>27.600000000000009</v>
      </c>
      <c r="W173" s="10">
        <f>W167+1</f>
        <v>155.59999999999997</v>
      </c>
      <c r="X173" s="12"/>
      <c r="Y173" s="10">
        <f>Y167+1</f>
        <v>27.70000000000001</v>
      </c>
      <c r="Z173" s="10">
        <f>Z167+1</f>
        <v>155.69999999999996</v>
      </c>
      <c r="AA173" s="12"/>
      <c r="AB173" s="10">
        <f>AB167+1</f>
        <v>27.800000000000011</v>
      </c>
      <c r="AC173" s="10">
        <f>AC167+1</f>
        <v>155.79999999999995</v>
      </c>
    </row>
    <row r="174" spans="1:29" s="42" customFormat="1" ht="14.25" thickTop="1" x14ac:dyDescent="0.25">
      <c r="A174" s="49"/>
      <c r="B174" s="50"/>
      <c r="D174" s="17"/>
    </row>
    <row r="175" spans="1:29" s="42" customFormat="1" ht="14.25" thickBot="1" x14ac:dyDescent="0.3">
      <c r="A175" s="49"/>
      <c r="B175" s="50"/>
      <c r="D175" s="18"/>
      <c r="E175" s="9"/>
      <c r="F175" s="41"/>
      <c r="G175" s="43" t="str">
        <f>"CHIP #" &amp; SUBSTITUTE(AB172, "CHIP #", "") + 1</f>
        <v>CHIP #425</v>
      </c>
      <c r="H175" s="62"/>
      <c r="I175" s="4"/>
      <c r="J175" s="45" t="str">
        <f>"CHIP #" &amp; SUBSTITUTE(G175, "CHIP #", "") + 1</f>
        <v>CHIP #426</v>
      </c>
      <c r="K175" s="46"/>
      <c r="L175" s="4"/>
      <c r="M175" s="45" t="str">
        <f>"CHIP #" &amp; SUBSTITUTE(J175, "CHIP #", "") + 1</f>
        <v>CHIP #427</v>
      </c>
      <c r="N175" s="46"/>
      <c r="O175" s="4"/>
      <c r="P175" s="45" t="str">
        <f>"CHIP #" &amp; SUBSTITUTE(M175, "CHIP #", "") + 1</f>
        <v>CHIP #428</v>
      </c>
      <c r="Q175" s="46"/>
      <c r="R175" s="4"/>
      <c r="S175" s="45" t="str">
        <f>"CHIP #" &amp; SUBSTITUTE(P175, "CHIP #", "") + 1</f>
        <v>CHIP #429</v>
      </c>
      <c r="T175" s="46"/>
      <c r="U175" s="4"/>
      <c r="V175" s="45" t="str">
        <f>"CHIP #" &amp; SUBSTITUTE(S175, "CHIP #", "") + 1</f>
        <v>CHIP #430</v>
      </c>
      <c r="W175" s="46"/>
      <c r="X175" s="4"/>
      <c r="Y175" s="45" t="str">
        <f>"CHIP #" &amp; SUBSTITUTE(V175, "CHIP #", "") + 1</f>
        <v>CHIP #431</v>
      </c>
      <c r="Z175" s="46"/>
      <c r="AA175" s="4"/>
      <c r="AB175" s="45" t="str">
        <f>"CHIP #" &amp; SUBSTITUTE(Y175, "CHIP #", "") + 1</f>
        <v>CHIP #432</v>
      </c>
      <c r="AC175" s="46"/>
    </row>
    <row r="176" spans="1:29" s="42" customFormat="1" ht="15" thickTop="1" thickBot="1" x14ac:dyDescent="0.3">
      <c r="A176" s="49"/>
      <c r="B176" s="50"/>
      <c r="D176" s="19"/>
      <c r="E176" s="21" t="str">
        <f>"CSN" &amp; SUBSTITUTE(E173, "CSN", "") + 1</f>
        <v>CSN53</v>
      </c>
      <c r="F176" s="10" t="s">
        <v>3796</v>
      </c>
      <c r="G176" s="10">
        <f>G170+1</f>
        <v>91.1</v>
      </c>
      <c r="H176" s="10">
        <f>H170+1</f>
        <v>219.1</v>
      </c>
      <c r="I176" s="12"/>
      <c r="J176" s="10">
        <f>J170+1</f>
        <v>91.199999999999989</v>
      </c>
      <c r="K176" s="10">
        <f>K170+1</f>
        <v>219.2</v>
      </c>
      <c r="L176" s="12"/>
      <c r="M176" s="10">
        <f>M170+1</f>
        <v>91.299999999999983</v>
      </c>
      <c r="N176" s="10">
        <f>N170+1</f>
        <v>219.29999999999998</v>
      </c>
      <c r="O176" s="12"/>
      <c r="P176" s="10">
        <f>P170+1</f>
        <v>91.399999999999977</v>
      </c>
      <c r="Q176" s="10">
        <f>Q170+1</f>
        <v>219.39999999999998</v>
      </c>
      <c r="R176" s="12"/>
      <c r="S176" s="10">
        <f>S170+1</f>
        <v>91.499999999999972</v>
      </c>
      <c r="T176" s="10">
        <f>T170+1</f>
        <v>219.49999999999997</v>
      </c>
      <c r="U176" s="12"/>
      <c r="V176" s="10">
        <f>V170+1</f>
        <v>91.599999999999966</v>
      </c>
      <c r="W176" s="10">
        <f>W170+1</f>
        <v>219.59999999999997</v>
      </c>
      <c r="X176" s="12"/>
      <c r="Y176" s="10">
        <f>Y170+1</f>
        <v>91.69999999999996</v>
      </c>
      <c r="Z176" s="10">
        <f>Z170+1</f>
        <v>219.69999999999996</v>
      </c>
      <c r="AB176" s="10">
        <f>AB170+1</f>
        <v>91.799999999999955</v>
      </c>
      <c r="AC176" s="10">
        <f>AC170+1</f>
        <v>219.79999999999995</v>
      </c>
    </row>
    <row r="177" spans="1:29" s="42" customFormat="1" ht="14.25" thickTop="1" x14ac:dyDescent="0.25">
      <c r="A177" s="49"/>
      <c r="B177" s="50"/>
      <c r="D177" s="17"/>
      <c r="F177" s="12"/>
    </row>
    <row r="178" spans="1:29" s="42" customFormat="1" ht="14.25" thickBot="1" x14ac:dyDescent="0.3">
      <c r="A178" s="49"/>
      <c r="B178" s="50"/>
      <c r="D178" s="18"/>
      <c r="E178" s="9"/>
      <c r="F178" s="36"/>
      <c r="G178" s="43" t="str">
        <f>"CHIP #" &amp; SUBSTITUTE(AB175, "CHIP #", "") + 1</f>
        <v>CHIP #433</v>
      </c>
      <c r="H178" s="62"/>
      <c r="I178" s="4"/>
      <c r="J178" s="45" t="str">
        <f>"CHIP #" &amp; SUBSTITUTE(G178, "CHIP #", "") + 1</f>
        <v>CHIP #434</v>
      </c>
      <c r="K178" s="46"/>
      <c r="L178" s="4"/>
      <c r="M178" s="45" t="str">
        <f>"CHIP #" &amp; SUBSTITUTE(J178, "CHIP #", "") + 1</f>
        <v>CHIP #435</v>
      </c>
      <c r="N178" s="46"/>
      <c r="O178" s="4"/>
      <c r="P178" s="45" t="str">
        <f>"CHIP #" &amp; SUBSTITUTE(M178, "CHIP #", "") + 1</f>
        <v>CHIP #436</v>
      </c>
      <c r="Q178" s="46"/>
      <c r="R178" s="4"/>
      <c r="S178" s="45" t="str">
        <f>"CHIP #" &amp; SUBSTITUTE(P178, "CHIP #", "") + 1</f>
        <v>CHIP #437</v>
      </c>
      <c r="T178" s="46"/>
      <c r="U178" s="4"/>
      <c r="V178" s="45" t="str">
        <f>"CHIP #" &amp; SUBSTITUTE(S178, "CHIP #", "") + 1</f>
        <v>CHIP #438</v>
      </c>
      <c r="W178" s="46"/>
      <c r="X178" s="4"/>
      <c r="Y178" s="45" t="str">
        <f>"CHIP #" &amp; SUBSTITUTE(V178, "CHIP #", "") + 1</f>
        <v>CHIP #439</v>
      </c>
      <c r="Z178" s="46"/>
      <c r="AA178" s="4"/>
      <c r="AB178" s="45" t="str">
        <f>"CHIP #" &amp; SUBSTITUTE(Y178, "CHIP #", "") + 1</f>
        <v>CHIP #440</v>
      </c>
      <c r="AC178" s="46"/>
    </row>
    <row r="179" spans="1:29" s="42" customFormat="1" ht="15" thickTop="1" thickBot="1" x14ac:dyDescent="0.3">
      <c r="A179" s="49"/>
      <c r="B179" s="50"/>
      <c r="D179" s="20"/>
      <c r="E179" s="61" t="str">
        <f>"CSN" &amp; SUBSTITUTE(E176, "CSN", "") + 1</f>
        <v>CSN54</v>
      </c>
      <c r="F179" s="37" t="s">
        <v>3796</v>
      </c>
      <c r="G179" s="10">
        <f>G173+1</f>
        <v>28.1</v>
      </c>
      <c r="H179" s="10">
        <f>H173+1</f>
        <v>156.1</v>
      </c>
      <c r="I179" s="12"/>
      <c r="J179" s="10">
        <f>J173+1</f>
        <v>28.200000000000003</v>
      </c>
      <c r="K179" s="10">
        <f>K173+1</f>
        <v>156.19999999999999</v>
      </c>
      <c r="L179" s="12"/>
      <c r="M179" s="10">
        <f>M173+1</f>
        <v>28.300000000000004</v>
      </c>
      <c r="N179" s="10">
        <f>N173+1</f>
        <v>156.29999999999998</v>
      </c>
      <c r="O179" s="12"/>
      <c r="P179" s="10">
        <f>P173+1</f>
        <v>28.400000000000006</v>
      </c>
      <c r="Q179" s="10">
        <f>Q173+1</f>
        <v>156.39999999999998</v>
      </c>
      <c r="R179" s="12"/>
      <c r="S179" s="10">
        <f>S173+1</f>
        <v>28.500000000000007</v>
      </c>
      <c r="T179" s="10">
        <f>T173+1</f>
        <v>156.49999999999997</v>
      </c>
      <c r="U179" s="12"/>
      <c r="V179" s="10">
        <f>V173+1</f>
        <v>28.600000000000009</v>
      </c>
      <c r="W179" s="10">
        <f>W173+1</f>
        <v>156.59999999999997</v>
      </c>
      <c r="X179" s="12"/>
      <c r="Y179" s="10">
        <f>Y173+1</f>
        <v>28.70000000000001</v>
      </c>
      <c r="Z179" s="10">
        <f>Z173+1</f>
        <v>156.69999999999996</v>
      </c>
      <c r="AB179" s="10">
        <f>AB173+1</f>
        <v>28.800000000000011</v>
      </c>
      <c r="AC179" s="10">
        <f>AC173+1</f>
        <v>156.79999999999995</v>
      </c>
    </row>
    <row r="180" spans="1:29" s="42" customFormat="1" ht="14.25" thickTop="1" x14ac:dyDescent="0.25">
      <c r="A180" s="49"/>
      <c r="B180" s="50"/>
      <c r="D180" s="17"/>
      <c r="F180" s="12"/>
    </row>
    <row r="181" spans="1:29" s="42" customFormat="1" ht="14.25" thickBot="1" x14ac:dyDescent="0.3">
      <c r="A181" s="49"/>
      <c r="B181" s="50"/>
      <c r="D181" s="18"/>
      <c r="E181" s="9"/>
      <c r="F181" s="36"/>
      <c r="G181" s="43" t="str">
        <f>"CHIP #" &amp; SUBSTITUTE(AB178, "CHIP #", "") + 1</f>
        <v>CHIP #441</v>
      </c>
      <c r="H181" s="62"/>
      <c r="I181" s="4"/>
      <c r="J181" s="45" t="str">
        <f>"CHIP #" &amp; SUBSTITUTE(G181, "CHIP #", "") + 1</f>
        <v>CHIP #442</v>
      </c>
      <c r="K181" s="46"/>
      <c r="L181" s="4"/>
      <c r="M181" s="45" t="str">
        <f>"CHIP #" &amp; SUBSTITUTE(J181, "CHIP #", "") + 1</f>
        <v>CHIP #443</v>
      </c>
      <c r="N181" s="46"/>
      <c r="O181" s="4"/>
      <c r="P181" s="45" t="str">
        <f>"CHIP #" &amp; SUBSTITUTE(M181, "CHIP #", "") + 1</f>
        <v>CHIP #444</v>
      </c>
      <c r="Q181" s="46"/>
      <c r="R181" s="4"/>
      <c r="S181" s="45" t="str">
        <f>"CHIP #" &amp; SUBSTITUTE(P181, "CHIP #", "") + 1</f>
        <v>CHIP #445</v>
      </c>
      <c r="T181" s="46"/>
      <c r="U181" s="4"/>
      <c r="V181" s="45" t="str">
        <f>"CHIP #" &amp; SUBSTITUTE(S181, "CHIP #", "") + 1</f>
        <v>CHIP #446</v>
      </c>
      <c r="W181" s="46"/>
      <c r="X181" s="4"/>
      <c r="Y181" s="45" t="str">
        <f>"CHIP #" &amp; SUBSTITUTE(V181, "CHIP #", "") + 1</f>
        <v>CHIP #447</v>
      </c>
      <c r="Z181" s="46"/>
      <c r="AA181" s="4"/>
      <c r="AB181" s="45" t="str">
        <f>"CHIP #" &amp; SUBSTITUTE(Y181, "CHIP #", "") + 1</f>
        <v>CHIP #448</v>
      </c>
      <c r="AC181" s="46"/>
    </row>
    <row r="182" spans="1:29" s="42" customFormat="1" ht="15" thickTop="1" thickBot="1" x14ac:dyDescent="0.3">
      <c r="A182" s="49"/>
      <c r="B182" s="50"/>
      <c r="D182" s="20"/>
      <c r="E182" s="21" t="str">
        <f>"CSN" &amp; SUBSTITUTE(E179, "CSN", "") + 1</f>
        <v>CSN55</v>
      </c>
      <c r="F182" s="37" t="s">
        <v>3796</v>
      </c>
      <c r="G182" s="10">
        <f>G176+1</f>
        <v>92.1</v>
      </c>
      <c r="H182" s="10">
        <f>H176+1</f>
        <v>220.1</v>
      </c>
      <c r="I182" s="12"/>
      <c r="J182" s="10">
        <f>J176+1</f>
        <v>92.199999999999989</v>
      </c>
      <c r="K182" s="10">
        <f>K176+1</f>
        <v>220.2</v>
      </c>
      <c r="L182" s="12"/>
      <c r="M182" s="10">
        <f>M176+1</f>
        <v>92.299999999999983</v>
      </c>
      <c r="N182" s="10">
        <f>N176+1</f>
        <v>220.29999999999998</v>
      </c>
      <c r="O182" s="12"/>
      <c r="P182" s="10">
        <f>P176+1</f>
        <v>92.399999999999977</v>
      </c>
      <c r="Q182" s="10">
        <f>Q176+1</f>
        <v>220.39999999999998</v>
      </c>
      <c r="R182" s="12"/>
      <c r="S182" s="10">
        <f>S176+1</f>
        <v>92.499999999999972</v>
      </c>
      <c r="T182" s="10">
        <f>T176+1</f>
        <v>220.49999999999997</v>
      </c>
      <c r="U182" s="12"/>
      <c r="V182" s="10">
        <f>V176+1</f>
        <v>92.599999999999966</v>
      </c>
      <c r="W182" s="10">
        <f>W176+1</f>
        <v>220.59999999999997</v>
      </c>
      <c r="X182" s="12"/>
      <c r="Y182" s="10">
        <f>Y176+1</f>
        <v>92.69999999999996</v>
      </c>
      <c r="Z182" s="10">
        <f>Z176+1</f>
        <v>220.69999999999996</v>
      </c>
      <c r="AB182" s="10">
        <f>AB176+1</f>
        <v>92.799999999999955</v>
      </c>
      <c r="AC182" s="10">
        <f>AC176+1</f>
        <v>220.79999999999995</v>
      </c>
    </row>
    <row r="183" spans="1:29" s="42" customFormat="1" ht="14.25" thickTop="1" x14ac:dyDescent="0.25">
      <c r="A183" s="49"/>
      <c r="B183" s="50"/>
      <c r="D183" s="58"/>
      <c r="E183" s="59"/>
      <c r="F183" s="59"/>
      <c r="G183" s="59"/>
      <c r="H183" s="59"/>
      <c r="I183" s="12"/>
      <c r="J183" s="59"/>
      <c r="K183" s="59"/>
      <c r="L183" s="12"/>
      <c r="M183" s="59"/>
      <c r="N183" s="59"/>
      <c r="O183" s="12"/>
      <c r="P183" s="59"/>
      <c r="Q183" s="59"/>
      <c r="R183" s="12"/>
      <c r="S183" s="59"/>
      <c r="T183" s="59"/>
      <c r="U183" s="12"/>
      <c r="V183" s="59"/>
      <c r="W183" s="59"/>
      <c r="X183" s="12"/>
      <c r="Y183" s="59"/>
      <c r="Z183" s="59"/>
      <c r="AB183" s="59"/>
      <c r="AC183" s="59"/>
    </row>
    <row r="184" spans="1:29" s="42" customFormat="1" x14ac:dyDescent="0.25">
      <c r="A184" s="49"/>
      <c r="B184" s="50"/>
      <c r="D184" s="58"/>
      <c r="E184" s="59"/>
      <c r="F184" s="59"/>
      <c r="G184" s="59"/>
      <c r="H184" s="59"/>
      <c r="I184" s="12"/>
      <c r="J184" s="59"/>
      <c r="K184" s="59"/>
      <c r="L184" s="12"/>
      <c r="M184" s="59"/>
      <c r="N184" s="59"/>
      <c r="O184" s="12"/>
      <c r="P184" s="59"/>
      <c r="Q184" s="59"/>
      <c r="R184" s="12"/>
      <c r="S184" s="59"/>
      <c r="T184" s="59"/>
      <c r="U184" s="12"/>
      <c r="V184" s="59"/>
      <c r="W184" s="59"/>
      <c r="X184" s="12"/>
      <c r="Y184" s="59"/>
      <c r="Z184" s="59"/>
      <c r="AB184" s="59"/>
      <c r="AC184" s="59"/>
    </row>
    <row r="185" spans="1:29" s="42" customFormat="1" x14ac:dyDescent="0.25">
      <c r="A185" s="49"/>
      <c r="B185" s="50"/>
      <c r="D185" s="58"/>
      <c r="E185" s="59"/>
      <c r="F185" s="59"/>
      <c r="G185" s="59"/>
      <c r="H185" s="59"/>
      <c r="I185" s="12"/>
      <c r="J185" s="59"/>
      <c r="K185" s="59"/>
      <c r="L185" s="12"/>
      <c r="M185" s="59"/>
      <c r="N185" s="59"/>
      <c r="O185" s="12"/>
      <c r="P185" s="59"/>
      <c r="Q185" s="59"/>
      <c r="R185" s="12"/>
      <c r="S185" s="59"/>
      <c r="T185" s="59"/>
      <c r="U185" s="12"/>
      <c r="V185" s="59"/>
      <c r="W185" s="59"/>
      <c r="X185" s="12"/>
      <c r="Y185" s="59"/>
      <c r="Z185" s="59"/>
      <c r="AB185" s="59"/>
      <c r="AC185" s="59"/>
    </row>
    <row r="186" spans="1:29" s="42" customFormat="1" ht="14.25" thickBot="1" x14ac:dyDescent="0.3">
      <c r="A186" s="49"/>
      <c r="B186" s="50"/>
      <c r="C186" s="30" t="str">
        <f>"BANK" &amp; SUBSTITUTE(C160, "BANK", "") + 1</f>
        <v>BANK8</v>
      </c>
      <c r="D186" s="4"/>
      <c r="E186" s="4"/>
      <c r="F186" s="41"/>
      <c r="G186" s="45" t="str">
        <f>"CHIP #" &amp; (((SUBSTITUTE(C186, "BANK", "") - 1) * 64) + 1)</f>
        <v>CHIP #449</v>
      </c>
      <c r="H186" s="45"/>
      <c r="I186" s="4"/>
      <c r="J186" s="45" t="str">
        <f>"CHIP #" &amp; SUBSTITUTE(G186, "CHIP #", "") + 1</f>
        <v>CHIP #450</v>
      </c>
      <c r="K186" s="46"/>
      <c r="L186" s="4"/>
      <c r="M186" s="45" t="str">
        <f>"CHIP #" &amp; SUBSTITUTE(J186, "CHIP #", "") + 1</f>
        <v>CHIP #451</v>
      </c>
      <c r="N186" s="46"/>
      <c r="O186" s="4"/>
      <c r="P186" s="45" t="str">
        <f>"CHIP #" &amp; SUBSTITUTE(M186, "CHIP #", "") + 1</f>
        <v>CHIP #452</v>
      </c>
      <c r="Q186" s="46"/>
      <c r="R186" s="4"/>
      <c r="S186" s="45" t="str">
        <f>"CHIP #" &amp; SUBSTITUTE(P186, "CHIP #", "") + 1</f>
        <v>CHIP #453</v>
      </c>
      <c r="T186" s="46"/>
      <c r="U186" s="4"/>
      <c r="V186" s="45" t="str">
        <f>"CHIP #" &amp; SUBSTITUTE(S186, "CHIP #", "") + 1</f>
        <v>CHIP #454</v>
      </c>
      <c r="W186" s="46"/>
      <c r="X186" s="4"/>
      <c r="Y186" s="45" t="str">
        <f>"CHIP #" &amp; SUBSTITUTE(V186, "CHIP #", "") + 1</f>
        <v>CHIP #455</v>
      </c>
      <c r="Z186" s="46"/>
      <c r="AA186" s="4"/>
      <c r="AB186" s="45" t="str">
        <f>"CHIP #" &amp; SUBSTITUTE(Y186, "CHIP #", "") + 1</f>
        <v>CHIP #456</v>
      </c>
      <c r="AC186" s="46"/>
    </row>
    <row r="187" spans="1:29" s="42" customFormat="1" ht="15" thickTop="1" thickBot="1" x14ac:dyDescent="0.3">
      <c r="A187" s="49"/>
      <c r="B187" s="50"/>
      <c r="C187" s="31"/>
      <c r="D187" s="32"/>
      <c r="E187" s="21" t="str">
        <f>"CSN" &amp; (((SUBSTITUTE(C186, "BANK", "") - 1) * 8) + 0)</f>
        <v>CSN56</v>
      </c>
      <c r="F187" s="10" t="s">
        <v>3796</v>
      </c>
      <c r="G187" s="10">
        <f>(((SUBSTITUTE(C186, "BANK", "")-1)*4) + 1)+0.1</f>
        <v>29.1</v>
      </c>
      <c r="H187" s="10">
        <f>(((SUBSTITUTE(C186, "BANK", "")-1)*4) + 1 + 128)+0.1</f>
        <v>157.1</v>
      </c>
      <c r="I187" s="12"/>
      <c r="J187" s="10">
        <f>G187+0.1</f>
        <v>29.200000000000003</v>
      </c>
      <c r="K187" s="10">
        <f>H187+0.1</f>
        <v>157.19999999999999</v>
      </c>
      <c r="L187" s="12"/>
      <c r="M187" s="10">
        <f>J187+0.1</f>
        <v>29.300000000000004</v>
      </c>
      <c r="N187" s="10">
        <f>K187+0.1</f>
        <v>157.29999999999998</v>
      </c>
      <c r="O187" s="12"/>
      <c r="P187" s="10">
        <f>M187+0.1</f>
        <v>29.400000000000006</v>
      </c>
      <c r="Q187" s="10">
        <f>N187+0.1</f>
        <v>157.39999999999998</v>
      </c>
      <c r="R187" s="12"/>
      <c r="S187" s="10">
        <f>P187+0.1</f>
        <v>29.500000000000007</v>
      </c>
      <c r="T187" s="10">
        <f>Q187+0.1</f>
        <v>157.49999999999997</v>
      </c>
      <c r="U187" s="12"/>
      <c r="V187" s="10">
        <f>S187+0.1</f>
        <v>29.600000000000009</v>
      </c>
      <c r="W187" s="10">
        <f>T187+0.1</f>
        <v>157.59999999999997</v>
      </c>
      <c r="X187" s="12"/>
      <c r="Y187" s="10">
        <f>V187+0.1</f>
        <v>29.70000000000001</v>
      </c>
      <c r="Z187" s="10">
        <f>W187+0.1</f>
        <v>157.69999999999996</v>
      </c>
      <c r="AA187" s="12"/>
      <c r="AB187" s="10">
        <f>Y187+0.1</f>
        <v>29.800000000000011</v>
      </c>
      <c r="AC187" s="10">
        <f>Z187+0.1</f>
        <v>157.79999999999995</v>
      </c>
    </row>
    <row r="188" spans="1:29" s="42" customFormat="1" ht="14.25" thickTop="1" x14ac:dyDescent="0.25">
      <c r="A188" s="49"/>
      <c r="B188" s="50"/>
      <c r="C188" s="33"/>
      <c r="D188" s="17"/>
    </row>
    <row r="189" spans="1:29" s="42" customFormat="1" ht="14.25" thickBot="1" x14ac:dyDescent="0.3">
      <c r="A189" s="49"/>
      <c r="B189" s="50"/>
      <c r="D189" s="18"/>
      <c r="E189" s="39"/>
      <c r="F189" s="41"/>
      <c r="G189" s="43" t="str">
        <f>"CHIP #" &amp; SUBSTITUTE(AB186, "CHIP #", "") + 1</f>
        <v>CHIP #457</v>
      </c>
      <c r="H189" s="62"/>
      <c r="I189" s="4"/>
      <c r="J189" s="45" t="str">
        <f>"CHIP #" &amp; SUBSTITUTE(G189, "CHIP #", "") + 1</f>
        <v>CHIP #458</v>
      </c>
      <c r="K189" s="46"/>
      <c r="L189" s="4"/>
      <c r="M189" s="45" t="str">
        <f>"CHIP #" &amp; SUBSTITUTE(J189, "CHIP #", "") + 1</f>
        <v>CHIP #459</v>
      </c>
      <c r="N189" s="46"/>
      <c r="O189" s="4"/>
      <c r="P189" s="45" t="str">
        <f>"CHIP #" &amp; SUBSTITUTE(M189, "CHIP #", "") + 1</f>
        <v>CHIP #460</v>
      </c>
      <c r="Q189" s="46"/>
      <c r="R189" s="4"/>
      <c r="S189" s="45" t="str">
        <f>"CHIP #" &amp; SUBSTITUTE(P189, "CHIP #", "") + 1</f>
        <v>CHIP #461</v>
      </c>
      <c r="T189" s="46"/>
      <c r="U189" s="4"/>
      <c r="V189" s="45" t="str">
        <f>"CHIP #" &amp; SUBSTITUTE(S189, "CHIP #", "") + 1</f>
        <v>CHIP #462</v>
      </c>
      <c r="W189" s="46"/>
      <c r="X189" s="4"/>
      <c r="Y189" s="45" t="str">
        <f>"CHIP #" &amp; SUBSTITUTE(V189, "CHIP #", "") + 1</f>
        <v>CHIP #463</v>
      </c>
      <c r="Z189" s="46"/>
      <c r="AA189" s="4"/>
      <c r="AB189" s="45" t="str">
        <f>"CHIP #" &amp; SUBSTITUTE(Y189, "CHIP #", "") + 1</f>
        <v>CHIP #464</v>
      </c>
      <c r="AC189" s="46"/>
    </row>
    <row r="190" spans="1:29" s="42" customFormat="1" ht="15" thickTop="1" thickBot="1" x14ac:dyDescent="0.3">
      <c r="A190" s="49"/>
      <c r="B190" s="50"/>
      <c r="D190" s="19"/>
      <c r="E190" s="21" t="str">
        <f>"CSN" &amp; SUBSTITUTE(E187, "CSN", "") + 1</f>
        <v>CSN57</v>
      </c>
      <c r="F190" s="10" t="s">
        <v>3796</v>
      </c>
      <c r="G190" s="10">
        <f>(((SUBSTITUTE(C186, "BANK", "")-1)*4) + 1 + 64)+0.1</f>
        <v>93.1</v>
      </c>
      <c r="H190" s="10">
        <f>(((SUBSTITUTE(C186, "BANK", "")-1)*4) + 1 + 192)+0.1</f>
        <v>221.1</v>
      </c>
      <c r="I190" s="12"/>
      <c r="J190" s="10">
        <f>G190+0.1</f>
        <v>93.199999999999989</v>
      </c>
      <c r="K190" s="10">
        <f>H190+0.1</f>
        <v>221.2</v>
      </c>
      <c r="L190" s="12"/>
      <c r="M190" s="10">
        <f>J190+0.1</f>
        <v>93.299999999999983</v>
      </c>
      <c r="N190" s="10">
        <f>K190+0.1</f>
        <v>221.29999999999998</v>
      </c>
      <c r="O190" s="12"/>
      <c r="P190" s="10">
        <f>M190+0.1</f>
        <v>93.399999999999977</v>
      </c>
      <c r="Q190" s="10">
        <f>N190+0.1</f>
        <v>221.39999999999998</v>
      </c>
      <c r="R190" s="12"/>
      <c r="S190" s="10">
        <f>P190+0.1</f>
        <v>93.499999999999972</v>
      </c>
      <c r="T190" s="10">
        <f>Q190+0.1</f>
        <v>221.49999999999997</v>
      </c>
      <c r="U190" s="12"/>
      <c r="V190" s="10">
        <f>S190+0.1</f>
        <v>93.599999999999966</v>
      </c>
      <c r="W190" s="10">
        <f>T190+0.1</f>
        <v>221.59999999999997</v>
      </c>
      <c r="X190" s="12"/>
      <c r="Y190" s="10">
        <f>V190+0.1</f>
        <v>93.69999999999996</v>
      </c>
      <c r="Z190" s="10">
        <f>W190+0.1</f>
        <v>221.69999999999996</v>
      </c>
      <c r="AB190" s="10">
        <f>Y190+0.1</f>
        <v>93.799999999999955</v>
      </c>
      <c r="AC190" s="10">
        <f>Z190+0.1</f>
        <v>221.79999999999995</v>
      </c>
    </row>
    <row r="191" spans="1:29" s="42" customFormat="1" ht="14.25" thickTop="1" x14ac:dyDescent="0.25">
      <c r="A191" s="49"/>
      <c r="B191" s="50"/>
      <c r="D191" s="17"/>
      <c r="F191" s="12"/>
    </row>
    <row r="192" spans="1:29" s="42" customFormat="1" ht="14.25" thickBot="1" x14ac:dyDescent="0.3">
      <c r="A192" s="49"/>
      <c r="B192" s="50"/>
      <c r="D192" s="18"/>
      <c r="E192" s="9"/>
      <c r="F192" s="36"/>
      <c r="G192" s="43" t="str">
        <f>"CHIP #" &amp; SUBSTITUTE(AB189, "CHIP #", "") + 1</f>
        <v>CHIP #465</v>
      </c>
      <c r="H192" s="62"/>
      <c r="I192" s="4"/>
      <c r="J192" s="45" t="str">
        <f>"CHIP #" &amp; SUBSTITUTE(G192, "CHIP #", "") + 1</f>
        <v>CHIP #466</v>
      </c>
      <c r="K192" s="46"/>
      <c r="L192" s="4"/>
      <c r="M192" s="45" t="str">
        <f>"CHIP #" &amp; SUBSTITUTE(J192, "CHIP #", "") + 1</f>
        <v>CHIP #467</v>
      </c>
      <c r="N192" s="46"/>
      <c r="O192" s="4"/>
      <c r="P192" s="45" t="str">
        <f>"CHIP #" &amp; SUBSTITUTE(M192, "CHIP #", "") + 1</f>
        <v>CHIP #468</v>
      </c>
      <c r="Q192" s="46"/>
      <c r="R192" s="4"/>
      <c r="S192" s="45" t="str">
        <f>"CHIP #" &amp; SUBSTITUTE(P192, "CHIP #", "") + 1</f>
        <v>CHIP #469</v>
      </c>
      <c r="T192" s="46"/>
      <c r="U192" s="4"/>
      <c r="V192" s="45" t="str">
        <f>"CHIP #" &amp; SUBSTITUTE(S192, "CHIP #", "") + 1</f>
        <v>CHIP #470</v>
      </c>
      <c r="W192" s="46"/>
      <c r="X192" s="4"/>
      <c r="Y192" s="45" t="str">
        <f>"CHIP #" &amp; SUBSTITUTE(V192, "CHIP #", "") + 1</f>
        <v>CHIP #471</v>
      </c>
      <c r="Z192" s="46"/>
      <c r="AA192" s="4"/>
      <c r="AB192" s="45" t="str">
        <f>"CHIP #" &amp; SUBSTITUTE(Y192, "CHIP #", "") + 1</f>
        <v>CHIP #472</v>
      </c>
      <c r="AC192" s="46"/>
    </row>
    <row r="193" spans="1:29" s="42" customFormat="1" ht="15" thickTop="1" thickBot="1" x14ac:dyDescent="0.3">
      <c r="A193" s="49"/>
      <c r="B193" s="50"/>
      <c r="D193" s="19"/>
      <c r="E193" s="21" t="str">
        <f>"CSN" &amp; SUBSTITUTE(E190, "CSN", "") + 1</f>
        <v>CSN58</v>
      </c>
      <c r="F193" s="37" t="s">
        <v>3796</v>
      </c>
      <c r="G193" s="10">
        <f>G187+1</f>
        <v>30.1</v>
      </c>
      <c r="H193" s="10">
        <f>H187+1</f>
        <v>158.1</v>
      </c>
      <c r="I193" s="12"/>
      <c r="J193" s="10">
        <f>J187+1</f>
        <v>30.200000000000003</v>
      </c>
      <c r="K193" s="10">
        <f>K187+1</f>
        <v>158.19999999999999</v>
      </c>
      <c r="L193" s="12"/>
      <c r="M193" s="10">
        <f>M187+1</f>
        <v>30.300000000000004</v>
      </c>
      <c r="N193" s="10">
        <f>N187+1</f>
        <v>158.29999999999998</v>
      </c>
      <c r="O193" s="12"/>
      <c r="P193" s="10">
        <f>P187+1</f>
        <v>30.400000000000006</v>
      </c>
      <c r="Q193" s="10">
        <f>Q187+1</f>
        <v>158.39999999999998</v>
      </c>
      <c r="R193" s="12"/>
      <c r="S193" s="10">
        <f>S187+1</f>
        <v>30.500000000000007</v>
      </c>
      <c r="T193" s="10">
        <f>T187+1</f>
        <v>158.49999999999997</v>
      </c>
      <c r="U193" s="12"/>
      <c r="V193" s="10">
        <f>V187+1</f>
        <v>30.600000000000009</v>
      </c>
      <c r="W193" s="10">
        <f>W187+1</f>
        <v>158.59999999999997</v>
      </c>
      <c r="X193" s="12"/>
      <c r="Y193" s="10">
        <f>Y187+1</f>
        <v>30.70000000000001</v>
      </c>
      <c r="Z193" s="10">
        <f>Z187+1</f>
        <v>158.69999999999996</v>
      </c>
      <c r="AB193" s="10">
        <f>AB187+1</f>
        <v>30.800000000000011</v>
      </c>
      <c r="AC193" s="10">
        <f>AC187+1</f>
        <v>158.79999999999995</v>
      </c>
    </row>
    <row r="194" spans="1:29" s="42" customFormat="1" ht="14.25" thickTop="1" x14ac:dyDescent="0.25">
      <c r="A194" s="49"/>
      <c r="B194" s="50"/>
      <c r="D194" s="17"/>
      <c r="F194" s="12"/>
    </row>
    <row r="195" spans="1:29" s="42" customFormat="1" ht="14.25" thickBot="1" x14ac:dyDescent="0.3">
      <c r="A195" s="49"/>
      <c r="B195" s="50"/>
      <c r="D195" s="18"/>
      <c r="E195" s="9"/>
      <c r="F195" s="36"/>
      <c r="G195" s="43" t="str">
        <f>"CHIP #" &amp; SUBSTITUTE(AB192, "CHIP #", "") + 1</f>
        <v>CHIP #473</v>
      </c>
      <c r="H195" s="62"/>
      <c r="I195" s="4"/>
      <c r="J195" s="45" t="str">
        <f>"CHIP #" &amp; SUBSTITUTE(G195, "CHIP #", "") + 1</f>
        <v>CHIP #474</v>
      </c>
      <c r="K195" s="46"/>
      <c r="L195" s="4"/>
      <c r="M195" s="45" t="str">
        <f>"CHIP #" &amp; SUBSTITUTE(J195, "CHIP #", "") + 1</f>
        <v>CHIP #475</v>
      </c>
      <c r="N195" s="46"/>
      <c r="O195" s="4"/>
      <c r="P195" s="45" t="str">
        <f>"CHIP #" &amp; SUBSTITUTE(M195, "CHIP #", "") + 1</f>
        <v>CHIP #476</v>
      </c>
      <c r="Q195" s="46"/>
      <c r="R195" s="4"/>
      <c r="S195" s="45" t="str">
        <f>"CHIP #" &amp; SUBSTITUTE(P195, "CHIP #", "") + 1</f>
        <v>CHIP #477</v>
      </c>
      <c r="T195" s="46"/>
      <c r="U195" s="4"/>
      <c r="V195" s="45" t="str">
        <f>"CHIP #" &amp; SUBSTITUTE(S195, "CHIP #", "") + 1</f>
        <v>CHIP #478</v>
      </c>
      <c r="W195" s="46"/>
      <c r="X195" s="4"/>
      <c r="Y195" s="45" t="str">
        <f>"CHIP #" &amp; SUBSTITUTE(V195, "CHIP #", "") + 1</f>
        <v>CHIP #479</v>
      </c>
      <c r="Z195" s="46"/>
      <c r="AA195" s="4"/>
      <c r="AB195" s="45" t="str">
        <f>"CHIP #" &amp; SUBSTITUTE(Y195, "CHIP #", "") + 1</f>
        <v>CHIP #480</v>
      </c>
      <c r="AC195" s="46"/>
    </row>
    <row r="196" spans="1:29" s="42" customFormat="1" ht="15" thickTop="1" thickBot="1" x14ac:dyDescent="0.3">
      <c r="A196" s="49"/>
      <c r="B196" s="50"/>
      <c r="D196" s="20"/>
      <c r="E196" s="61" t="str">
        <f>"CSN" &amp; SUBSTITUTE(E193, "CSN", "") + 1</f>
        <v>CSN59</v>
      </c>
      <c r="F196" s="37" t="s">
        <v>3796</v>
      </c>
      <c r="G196" s="10">
        <f>G190+1</f>
        <v>94.1</v>
      </c>
      <c r="H196" s="10">
        <f>H190+1</f>
        <v>222.1</v>
      </c>
      <c r="I196" s="12"/>
      <c r="J196" s="10">
        <f>J190+1</f>
        <v>94.199999999999989</v>
      </c>
      <c r="K196" s="10">
        <f>K190+1</f>
        <v>222.2</v>
      </c>
      <c r="L196" s="12"/>
      <c r="M196" s="10">
        <f>M190+1</f>
        <v>94.299999999999983</v>
      </c>
      <c r="N196" s="10">
        <f>N190+1</f>
        <v>222.29999999999998</v>
      </c>
      <c r="O196" s="12"/>
      <c r="P196" s="10">
        <f>P190+1</f>
        <v>94.399999999999977</v>
      </c>
      <c r="Q196" s="10">
        <f>Q190+1</f>
        <v>222.39999999999998</v>
      </c>
      <c r="R196" s="12"/>
      <c r="S196" s="10">
        <f>S190+1</f>
        <v>94.499999999999972</v>
      </c>
      <c r="T196" s="10">
        <f>T190+1</f>
        <v>222.49999999999997</v>
      </c>
      <c r="U196" s="12"/>
      <c r="V196" s="10">
        <f>V190+1</f>
        <v>94.599999999999966</v>
      </c>
      <c r="W196" s="10">
        <f>W190+1</f>
        <v>222.59999999999997</v>
      </c>
      <c r="X196" s="12"/>
      <c r="Y196" s="10">
        <f>Y190+1</f>
        <v>94.69999999999996</v>
      </c>
      <c r="Z196" s="10">
        <f>Z190+1</f>
        <v>222.69999999999996</v>
      </c>
      <c r="AB196" s="10">
        <f>AB190+1</f>
        <v>94.799999999999955</v>
      </c>
      <c r="AC196" s="10">
        <f>AC190+1</f>
        <v>222.79999999999995</v>
      </c>
    </row>
    <row r="197" spans="1:29" s="42" customFormat="1" ht="14.25" thickTop="1" x14ac:dyDescent="0.25">
      <c r="A197" s="49"/>
      <c r="B197" s="50"/>
      <c r="D197" s="17"/>
      <c r="F197" s="59"/>
      <c r="G197" s="59"/>
      <c r="H197" s="59"/>
      <c r="I197" s="12"/>
      <c r="J197" s="59"/>
      <c r="K197" s="59"/>
      <c r="L197" s="12"/>
      <c r="M197" s="59"/>
      <c r="N197" s="59"/>
      <c r="O197" s="12"/>
      <c r="P197" s="59"/>
      <c r="Q197" s="59"/>
      <c r="R197" s="12"/>
      <c r="S197" s="59"/>
      <c r="T197" s="59"/>
      <c r="U197" s="12"/>
      <c r="V197" s="59"/>
      <c r="W197" s="59"/>
      <c r="X197" s="12"/>
      <c r="Y197" s="59"/>
      <c r="Z197" s="60"/>
      <c r="AB197" s="59"/>
      <c r="AC197" s="60"/>
    </row>
    <row r="198" spans="1:29" s="42" customFormat="1" ht="14.25" thickBot="1" x14ac:dyDescent="0.3">
      <c r="A198" s="49"/>
      <c r="B198" s="50"/>
      <c r="D198" s="18"/>
      <c r="E198" s="39"/>
      <c r="F198" s="41"/>
      <c r="G198" s="43" t="str">
        <f>"CHIP #" &amp; SUBSTITUTE(AB195, "CHIP #", "") + 1</f>
        <v>CHIP #481</v>
      </c>
      <c r="H198" s="62"/>
      <c r="I198" s="4"/>
      <c r="J198" s="45" t="str">
        <f>"CHIP #" &amp; SUBSTITUTE(G198, "CHIP #", "") + 1</f>
        <v>CHIP #482</v>
      </c>
      <c r="K198" s="46"/>
      <c r="L198" s="4"/>
      <c r="M198" s="45" t="str">
        <f>"CHIP #" &amp; SUBSTITUTE(J198, "CHIP #", "") + 1</f>
        <v>CHIP #483</v>
      </c>
      <c r="N198" s="46"/>
      <c r="O198" s="4"/>
      <c r="P198" s="45" t="str">
        <f>"CHIP #" &amp; SUBSTITUTE(M198, "CHIP #", "") + 1</f>
        <v>CHIP #484</v>
      </c>
      <c r="Q198" s="46"/>
      <c r="R198" s="4"/>
      <c r="S198" s="45" t="str">
        <f>"CHIP #" &amp; SUBSTITUTE(P198, "CHIP #", "") + 1</f>
        <v>CHIP #485</v>
      </c>
      <c r="T198" s="46"/>
      <c r="U198" s="4"/>
      <c r="V198" s="45" t="str">
        <f>"CHIP #" &amp; SUBSTITUTE(S198, "CHIP #", "") + 1</f>
        <v>CHIP #486</v>
      </c>
      <c r="W198" s="46"/>
      <c r="X198" s="4"/>
      <c r="Y198" s="45" t="str">
        <f>"CHIP #" &amp; SUBSTITUTE(V198, "CHIP #", "") + 1</f>
        <v>CHIP #487</v>
      </c>
      <c r="Z198" s="46"/>
      <c r="AA198" s="4"/>
      <c r="AB198" s="45" t="str">
        <f>"CHIP #" &amp; SUBSTITUTE(Y198, "CHIP #", "") + 1</f>
        <v>CHIP #488</v>
      </c>
      <c r="AC198" s="46"/>
    </row>
    <row r="199" spans="1:29" s="42" customFormat="1" ht="15" thickTop="1" thickBot="1" x14ac:dyDescent="0.3">
      <c r="A199" s="49"/>
      <c r="B199" s="50"/>
      <c r="D199" s="19"/>
      <c r="E199" s="21" t="str">
        <f>"CSN" &amp; SUBSTITUTE(E196, "CSN", "") + 1</f>
        <v>CSN60</v>
      </c>
      <c r="F199" s="10" t="s">
        <v>3796</v>
      </c>
      <c r="G199" s="10">
        <f>G193+1</f>
        <v>31.1</v>
      </c>
      <c r="H199" s="10">
        <f>H193+1</f>
        <v>159.1</v>
      </c>
      <c r="I199" s="12"/>
      <c r="J199" s="10">
        <f>J193+1</f>
        <v>31.200000000000003</v>
      </c>
      <c r="K199" s="10">
        <f>K193+1</f>
        <v>159.19999999999999</v>
      </c>
      <c r="L199" s="12"/>
      <c r="M199" s="10">
        <f>M193+1</f>
        <v>31.300000000000004</v>
      </c>
      <c r="N199" s="10">
        <f>N193+1</f>
        <v>159.29999999999998</v>
      </c>
      <c r="O199" s="12"/>
      <c r="P199" s="10">
        <f>P193+1</f>
        <v>31.400000000000006</v>
      </c>
      <c r="Q199" s="10">
        <f>Q193+1</f>
        <v>159.39999999999998</v>
      </c>
      <c r="R199" s="12"/>
      <c r="S199" s="10">
        <f>S193+1</f>
        <v>31.500000000000007</v>
      </c>
      <c r="T199" s="10">
        <f>T193+1</f>
        <v>159.49999999999997</v>
      </c>
      <c r="U199" s="12"/>
      <c r="V199" s="10">
        <f>V193+1</f>
        <v>31.600000000000009</v>
      </c>
      <c r="W199" s="10">
        <f>W193+1</f>
        <v>159.59999999999997</v>
      </c>
      <c r="X199" s="12"/>
      <c r="Y199" s="10">
        <f>Y193+1</f>
        <v>31.70000000000001</v>
      </c>
      <c r="Z199" s="10">
        <f>Z193+1</f>
        <v>159.69999999999996</v>
      </c>
      <c r="AA199" s="12"/>
      <c r="AB199" s="10">
        <f>AB193+1</f>
        <v>31.800000000000011</v>
      </c>
      <c r="AC199" s="10">
        <f>AC193+1</f>
        <v>159.79999999999995</v>
      </c>
    </row>
    <row r="200" spans="1:29" s="42" customFormat="1" ht="14.25" thickTop="1" x14ac:dyDescent="0.25">
      <c r="A200" s="49"/>
      <c r="B200" s="50"/>
      <c r="D200" s="17"/>
    </row>
    <row r="201" spans="1:29" s="42" customFormat="1" ht="14.25" thickBot="1" x14ac:dyDescent="0.3">
      <c r="A201" s="49"/>
      <c r="B201" s="50"/>
      <c r="D201" s="18"/>
      <c r="E201" s="9"/>
      <c r="F201" s="41"/>
      <c r="G201" s="43" t="str">
        <f>"CHIP #" &amp; SUBSTITUTE(AB198, "CHIP #", "") + 1</f>
        <v>CHIP #489</v>
      </c>
      <c r="H201" s="62"/>
      <c r="I201" s="4"/>
      <c r="J201" s="45" t="str">
        <f>"CHIP #" &amp; SUBSTITUTE(G201, "CHIP #", "") + 1</f>
        <v>CHIP #490</v>
      </c>
      <c r="K201" s="46"/>
      <c r="L201" s="4"/>
      <c r="M201" s="45" t="str">
        <f>"CHIP #" &amp; SUBSTITUTE(J201, "CHIP #", "") + 1</f>
        <v>CHIP #491</v>
      </c>
      <c r="N201" s="46"/>
      <c r="O201" s="4"/>
      <c r="P201" s="45" t="str">
        <f>"CHIP #" &amp; SUBSTITUTE(M201, "CHIP #", "") + 1</f>
        <v>CHIP #492</v>
      </c>
      <c r="Q201" s="46"/>
      <c r="R201" s="4"/>
      <c r="S201" s="45" t="str">
        <f>"CHIP #" &amp; SUBSTITUTE(P201, "CHIP #", "") + 1</f>
        <v>CHIP #493</v>
      </c>
      <c r="T201" s="46"/>
      <c r="U201" s="4"/>
      <c r="V201" s="45" t="str">
        <f>"CHIP #" &amp; SUBSTITUTE(S201, "CHIP #", "") + 1</f>
        <v>CHIP #494</v>
      </c>
      <c r="W201" s="46"/>
      <c r="X201" s="4"/>
      <c r="Y201" s="45" t="str">
        <f>"CHIP #" &amp; SUBSTITUTE(V201, "CHIP #", "") + 1</f>
        <v>CHIP #495</v>
      </c>
      <c r="Z201" s="46"/>
      <c r="AA201" s="4"/>
      <c r="AB201" s="45" t="str">
        <f>"CHIP #" &amp; SUBSTITUTE(Y201, "CHIP #", "") + 1</f>
        <v>CHIP #496</v>
      </c>
      <c r="AC201" s="46"/>
    </row>
    <row r="202" spans="1:29" s="42" customFormat="1" ht="15" thickTop="1" thickBot="1" x14ac:dyDescent="0.3">
      <c r="A202" s="49"/>
      <c r="B202" s="50"/>
      <c r="D202" s="19"/>
      <c r="E202" s="21" t="str">
        <f>"CSN" &amp; SUBSTITUTE(E199, "CSN", "") + 1</f>
        <v>CSN61</v>
      </c>
      <c r="F202" s="10" t="s">
        <v>3796</v>
      </c>
      <c r="G202" s="10">
        <f>G196+1</f>
        <v>95.1</v>
      </c>
      <c r="H202" s="10">
        <f>H196+1</f>
        <v>223.1</v>
      </c>
      <c r="I202" s="12"/>
      <c r="J202" s="10">
        <f>J196+1</f>
        <v>95.199999999999989</v>
      </c>
      <c r="K202" s="10">
        <f>K196+1</f>
        <v>223.2</v>
      </c>
      <c r="L202" s="12"/>
      <c r="M202" s="10">
        <f>M196+1</f>
        <v>95.299999999999983</v>
      </c>
      <c r="N202" s="10">
        <f>N196+1</f>
        <v>223.29999999999998</v>
      </c>
      <c r="O202" s="12"/>
      <c r="P202" s="10">
        <f>P196+1</f>
        <v>95.399999999999977</v>
      </c>
      <c r="Q202" s="10">
        <f>Q196+1</f>
        <v>223.39999999999998</v>
      </c>
      <c r="R202" s="12"/>
      <c r="S202" s="10">
        <f>S196+1</f>
        <v>95.499999999999972</v>
      </c>
      <c r="T202" s="10">
        <f>T196+1</f>
        <v>223.49999999999997</v>
      </c>
      <c r="U202" s="12"/>
      <c r="V202" s="10">
        <f>V196+1</f>
        <v>95.599999999999966</v>
      </c>
      <c r="W202" s="10">
        <f>W196+1</f>
        <v>223.59999999999997</v>
      </c>
      <c r="X202" s="12"/>
      <c r="Y202" s="10">
        <f>Y196+1</f>
        <v>95.69999999999996</v>
      </c>
      <c r="Z202" s="10">
        <f>Z196+1</f>
        <v>223.69999999999996</v>
      </c>
      <c r="AB202" s="10">
        <f>AB196+1</f>
        <v>95.799999999999955</v>
      </c>
      <c r="AC202" s="10">
        <f>AC196+1</f>
        <v>223.79999999999995</v>
      </c>
    </row>
    <row r="203" spans="1:29" s="42" customFormat="1" ht="14.25" thickTop="1" x14ac:dyDescent="0.25">
      <c r="A203" s="49"/>
      <c r="B203" s="50"/>
      <c r="D203" s="17"/>
      <c r="F203" s="12"/>
    </row>
    <row r="204" spans="1:29" s="42" customFormat="1" ht="14.25" thickBot="1" x14ac:dyDescent="0.3">
      <c r="A204" s="49"/>
      <c r="B204" s="50"/>
      <c r="D204" s="18"/>
      <c r="E204" s="9"/>
      <c r="F204" s="36"/>
      <c r="G204" s="43" t="str">
        <f>"CHIP #" &amp; SUBSTITUTE(AB201, "CHIP #", "") + 1</f>
        <v>CHIP #497</v>
      </c>
      <c r="H204" s="62"/>
      <c r="I204" s="4"/>
      <c r="J204" s="45" t="str">
        <f>"CHIP #" &amp; SUBSTITUTE(G204, "CHIP #", "") + 1</f>
        <v>CHIP #498</v>
      </c>
      <c r="K204" s="46"/>
      <c r="L204" s="4"/>
      <c r="M204" s="45" t="str">
        <f>"CHIP #" &amp; SUBSTITUTE(J204, "CHIP #", "") + 1</f>
        <v>CHIP #499</v>
      </c>
      <c r="N204" s="46"/>
      <c r="O204" s="4"/>
      <c r="P204" s="45" t="str">
        <f>"CHIP #" &amp; SUBSTITUTE(M204, "CHIP #", "") + 1</f>
        <v>CHIP #500</v>
      </c>
      <c r="Q204" s="46"/>
      <c r="R204" s="4"/>
      <c r="S204" s="45" t="str">
        <f>"CHIP #" &amp; SUBSTITUTE(P204, "CHIP #", "") + 1</f>
        <v>CHIP #501</v>
      </c>
      <c r="T204" s="46"/>
      <c r="U204" s="4"/>
      <c r="V204" s="45" t="str">
        <f>"CHIP #" &amp; SUBSTITUTE(S204, "CHIP #", "") + 1</f>
        <v>CHIP #502</v>
      </c>
      <c r="W204" s="46"/>
      <c r="X204" s="4"/>
      <c r="Y204" s="45" t="str">
        <f>"CHIP #" &amp; SUBSTITUTE(V204, "CHIP #", "") + 1</f>
        <v>CHIP #503</v>
      </c>
      <c r="Z204" s="46"/>
      <c r="AA204" s="4"/>
      <c r="AB204" s="45" t="str">
        <f>"CHIP #" &amp; SUBSTITUTE(Y204, "CHIP #", "") + 1</f>
        <v>CHIP #504</v>
      </c>
      <c r="AC204" s="46"/>
    </row>
    <row r="205" spans="1:29" s="42" customFormat="1" ht="15" thickTop="1" thickBot="1" x14ac:dyDescent="0.3">
      <c r="A205" s="49"/>
      <c r="B205" s="50"/>
      <c r="D205" s="20"/>
      <c r="E205" s="61" t="str">
        <f>"CSN" &amp; SUBSTITUTE(E202, "CSN", "") + 1</f>
        <v>CSN62</v>
      </c>
      <c r="F205" s="37" t="s">
        <v>3796</v>
      </c>
      <c r="G205" s="10">
        <f>G199+1</f>
        <v>32.1</v>
      </c>
      <c r="H205" s="10">
        <f>H199+1</f>
        <v>160.1</v>
      </c>
      <c r="I205" s="12"/>
      <c r="J205" s="10">
        <f>J199+1</f>
        <v>32.200000000000003</v>
      </c>
      <c r="K205" s="10">
        <f>K199+1</f>
        <v>160.19999999999999</v>
      </c>
      <c r="L205" s="12"/>
      <c r="M205" s="10">
        <f>M199+1</f>
        <v>32.300000000000004</v>
      </c>
      <c r="N205" s="10">
        <f>N199+1</f>
        <v>160.29999999999998</v>
      </c>
      <c r="O205" s="12"/>
      <c r="P205" s="10">
        <f>P199+1</f>
        <v>32.400000000000006</v>
      </c>
      <c r="Q205" s="10">
        <f>Q199+1</f>
        <v>160.39999999999998</v>
      </c>
      <c r="R205" s="12"/>
      <c r="S205" s="10">
        <f>S199+1</f>
        <v>32.500000000000007</v>
      </c>
      <c r="T205" s="10">
        <f>T199+1</f>
        <v>160.49999999999997</v>
      </c>
      <c r="U205" s="12"/>
      <c r="V205" s="10">
        <f>V199+1</f>
        <v>32.600000000000009</v>
      </c>
      <c r="W205" s="10">
        <f>W199+1</f>
        <v>160.59999999999997</v>
      </c>
      <c r="X205" s="12"/>
      <c r="Y205" s="10">
        <f>Y199+1</f>
        <v>32.70000000000001</v>
      </c>
      <c r="Z205" s="10">
        <f>Z199+1</f>
        <v>160.69999999999996</v>
      </c>
      <c r="AB205" s="10">
        <f>AB199+1</f>
        <v>32.800000000000011</v>
      </c>
      <c r="AC205" s="10">
        <f>AC199+1</f>
        <v>160.79999999999995</v>
      </c>
    </row>
    <row r="206" spans="1:29" s="42" customFormat="1" ht="14.25" thickTop="1" x14ac:dyDescent="0.25">
      <c r="A206" s="49"/>
      <c r="B206" s="50"/>
      <c r="D206" s="17"/>
      <c r="F206" s="12"/>
    </row>
    <row r="207" spans="1:29" s="42" customFormat="1" ht="14.25" thickBot="1" x14ac:dyDescent="0.3">
      <c r="A207" s="49"/>
      <c r="B207" s="50"/>
      <c r="D207" s="18"/>
      <c r="E207" s="9"/>
      <c r="F207" s="36"/>
      <c r="G207" s="43" t="str">
        <f>"CHIP #" &amp; SUBSTITUTE(AB204, "CHIP #", "") + 1</f>
        <v>CHIP #505</v>
      </c>
      <c r="H207" s="62"/>
      <c r="I207" s="4"/>
      <c r="J207" s="45" t="str">
        <f>"CHIP #" &amp; SUBSTITUTE(G207, "CHIP #", "") + 1</f>
        <v>CHIP #506</v>
      </c>
      <c r="K207" s="46"/>
      <c r="L207" s="4"/>
      <c r="M207" s="45" t="str">
        <f>"CHIP #" &amp; SUBSTITUTE(J207, "CHIP #", "") + 1</f>
        <v>CHIP #507</v>
      </c>
      <c r="N207" s="46"/>
      <c r="O207" s="4"/>
      <c r="P207" s="45" t="str">
        <f>"CHIP #" &amp; SUBSTITUTE(M207, "CHIP #", "") + 1</f>
        <v>CHIP #508</v>
      </c>
      <c r="Q207" s="46"/>
      <c r="R207" s="4"/>
      <c r="S207" s="45" t="str">
        <f>"CHIP #" &amp; SUBSTITUTE(P207, "CHIP #", "") + 1</f>
        <v>CHIP #509</v>
      </c>
      <c r="T207" s="46"/>
      <c r="U207" s="4"/>
      <c r="V207" s="45" t="str">
        <f>"CHIP #" &amp; SUBSTITUTE(S207, "CHIP #", "") + 1</f>
        <v>CHIP #510</v>
      </c>
      <c r="W207" s="46"/>
      <c r="X207" s="4"/>
      <c r="Y207" s="45" t="str">
        <f>"CHIP #" &amp; SUBSTITUTE(V207, "CHIP #", "") + 1</f>
        <v>CHIP #511</v>
      </c>
      <c r="Z207" s="46"/>
      <c r="AA207" s="4"/>
      <c r="AB207" s="45" t="str">
        <f>"CHIP #" &amp; SUBSTITUTE(Y207, "CHIP #", "") + 1</f>
        <v>CHIP #512</v>
      </c>
      <c r="AC207" s="46"/>
    </row>
    <row r="208" spans="1:29" s="42" customFormat="1" ht="15" thickTop="1" thickBot="1" x14ac:dyDescent="0.3">
      <c r="A208" s="49"/>
      <c r="B208" s="50"/>
      <c r="D208" s="20"/>
      <c r="E208" s="21" t="str">
        <f>"CSN" &amp; SUBSTITUTE(E205, "CSN", "") + 1</f>
        <v>CSN63</v>
      </c>
      <c r="F208" s="37" t="s">
        <v>3796</v>
      </c>
      <c r="G208" s="10">
        <f>G202+1</f>
        <v>96.1</v>
      </c>
      <c r="H208" s="10">
        <f>H202+1</f>
        <v>224.1</v>
      </c>
      <c r="I208" s="12"/>
      <c r="J208" s="10">
        <f>J202+1</f>
        <v>96.199999999999989</v>
      </c>
      <c r="K208" s="10">
        <f>K202+1</f>
        <v>224.2</v>
      </c>
      <c r="L208" s="12"/>
      <c r="M208" s="10">
        <f>M202+1</f>
        <v>96.299999999999983</v>
      </c>
      <c r="N208" s="10">
        <f>N202+1</f>
        <v>224.29999999999998</v>
      </c>
      <c r="O208" s="12"/>
      <c r="P208" s="10">
        <f>P202+1</f>
        <v>96.399999999999977</v>
      </c>
      <c r="Q208" s="10">
        <f>Q202+1</f>
        <v>224.39999999999998</v>
      </c>
      <c r="R208" s="12"/>
      <c r="S208" s="10">
        <f>S202+1</f>
        <v>96.499999999999972</v>
      </c>
      <c r="T208" s="10">
        <f>T202+1</f>
        <v>224.49999999999997</v>
      </c>
      <c r="U208" s="12"/>
      <c r="V208" s="10">
        <f>V202+1</f>
        <v>96.599999999999966</v>
      </c>
      <c r="W208" s="10">
        <f>W202+1</f>
        <v>224.59999999999997</v>
      </c>
      <c r="X208" s="12"/>
      <c r="Y208" s="10">
        <f>Y202+1</f>
        <v>96.69999999999996</v>
      </c>
      <c r="Z208" s="10">
        <f>Z202+1</f>
        <v>224.69999999999996</v>
      </c>
      <c r="AB208" s="10">
        <f>AB202+1</f>
        <v>96.799999999999955</v>
      </c>
      <c r="AC208" s="10">
        <f>AC202+1</f>
        <v>224.79999999999995</v>
      </c>
    </row>
    <row r="209" spans="1:29" s="42" customFormat="1" ht="14.25" thickTop="1" x14ac:dyDescent="0.25">
      <c r="A209" s="49"/>
      <c r="B209" s="50"/>
      <c r="D209" s="58"/>
      <c r="E209" s="59"/>
      <c r="F209" s="59"/>
      <c r="G209" s="59"/>
      <c r="H209" s="59"/>
      <c r="I209" s="12"/>
      <c r="J209" s="59"/>
      <c r="K209" s="59"/>
      <c r="L209" s="12"/>
      <c r="M209" s="59"/>
      <c r="N209" s="59"/>
      <c r="O209" s="12"/>
      <c r="P209" s="59"/>
      <c r="Q209" s="59"/>
      <c r="R209" s="12"/>
      <c r="S209" s="59"/>
      <c r="T209" s="59"/>
      <c r="U209" s="12"/>
      <c r="V209" s="59"/>
      <c r="W209" s="59"/>
      <c r="X209" s="12"/>
      <c r="Y209" s="59"/>
      <c r="Z209" s="59"/>
      <c r="AB209" s="59"/>
      <c r="AC209" s="59"/>
    </row>
    <row r="210" spans="1:29" s="42" customFormat="1" x14ac:dyDescent="0.25">
      <c r="A210" s="49"/>
      <c r="B210" s="50"/>
      <c r="D210" s="58"/>
      <c r="E210" s="59"/>
      <c r="F210" s="59"/>
      <c r="G210" s="59"/>
      <c r="H210" s="59"/>
      <c r="I210" s="12"/>
      <c r="J210" s="59"/>
      <c r="K210" s="59"/>
      <c r="L210" s="12"/>
      <c r="M210" s="59"/>
      <c r="N210" s="59"/>
      <c r="O210" s="12"/>
      <c r="P210" s="59"/>
      <c r="Q210" s="59"/>
      <c r="R210" s="12"/>
      <c r="S210" s="59"/>
      <c r="T210" s="59"/>
      <c r="U210" s="12"/>
      <c r="V210" s="59"/>
      <c r="W210" s="59"/>
      <c r="X210" s="12"/>
      <c r="Y210" s="59"/>
      <c r="Z210" s="59"/>
      <c r="AB210" s="59"/>
      <c r="AC210" s="59"/>
    </row>
    <row r="211" spans="1:29" s="42" customFormat="1" x14ac:dyDescent="0.25">
      <c r="A211" s="49"/>
      <c r="B211" s="50"/>
      <c r="D211" s="58"/>
      <c r="E211" s="59"/>
      <c r="F211" s="59"/>
      <c r="G211" s="59"/>
      <c r="H211" s="59"/>
      <c r="I211" s="12"/>
      <c r="J211" s="59"/>
      <c r="K211" s="59"/>
      <c r="L211" s="12"/>
      <c r="M211" s="59"/>
      <c r="N211" s="59"/>
      <c r="O211" s="12"/>
      <c r="P211" s="59"/>
      <c r="Q211" s="59"/>
      <c r="R211" s="12"/>
      <c r="S211" s="59"/>
      <c r="T211" s="59"/>
      <c r="U211" s="12"/>
      <c r="V211" s="59"/>
      <c r="W211" s="59"/>
      <c r="X211" s="12"/>
      <c r="Y211" s="59"/>
      <c r="Z211" s="59"/>
      <c r="AB211" s="59"/>
      <c r="AC211" s="59"/>
    </row>
    <row r="212" spans="1:29" s="42" customFormat="1" ht="14.25" thickBot="1" x14ac:dyDescent="0.3">
      <c r="A212" s="49"/>
      <c r="B212" s="50"/>
      <c r="C212" s="30" t="str">
        <f>"BANK" &amp; SUBSTITUTE(C186, "BANK", "") + 1</f>
        <v>BANK9</v>
      </c>
      <c r="D212" s="4"/>
      <c r="E212" s="4"/>
      <c r="F212" s="41"/>
      <c r="G212" s="45" t="str">
        <f>"CHIP #" &amp; (((SUBSTITUTE(C212, "BANK", "") - 1) * 64) + 1)</f>
        <v>CHIP #513</v>
      </c>
      <c r="H212" s="45"/>
      <c r="I212" s="4"/>
      <c r="J212" s="45" t="str">
        <f>"CHIP #" &amp; SUBSTITUTE(G212, "CHIP #", "") + 1</f>
        <v>CHIP #514</v>
      </c>
      <c r="K212" s="46"/>
      <c r="L212" s="4"/>
      <c r="M212" s="45" t="str">
        <f>"CHIP #" &amp; SUBSTITUTE(J212, "CHIP #", "") + 1</f>
        <v>CHIP #515</v>
      </c>
      <c r="N212" s="46"/>
      <c r="O212" s="4"/>
      <c r="P212" s="45" t="str">
        <f>"CHIP #" &amp; SUBSTITUTE(M212, "CHIP #", "") + 1</f>
        <v>CHIP #516</v>
      </c>
      <c r="Q212" s="46"/>
      <c r="R212" s="4"/>
      <c r="S212" s="45" t="str">
        <f>"CHIP #" &amp; SUBSTITUTE(P212, "CHIP #", "") + 1</f>
        <v>CHIP #517</v>
      </c>
      <c r="T212" s="46"/>
      <c r="U212" s="4"/>
      <c r="V212" s="45" t="str">
        <f>"CHIP #" &amp; SUBSTITUTE(S212, "CHIP #", "") + 1</f>
        <v>CHIP #518</v>
      </c>
      <c r="W212" s="46"/>
      <c r="X212" s="4"/>
      <c r="Y212" s="45" t="str">
        <f>"CHIP #" &amp; SUBSTITUTE(V212, "CHIP #", "") + 1</f>
        <v>CHIP #519</v>
      </c>
      <c r="Z212" s="46"/>
      <c r="AA212" s="4"/>
      <c r="AB212" s="45" t="str">
        <f>"CHIP #" &amp; SUBSTITUTE(Y212, "CHIP #", "") + 1</f>
        <v>CHIP #520</v>
      </c>
      <c r="AC212" s="46"/>
    </row>
    <row r="213" spans="1:29" s="42" customFormat="1" ht="15" thickTop="1" thickBot="1" x14ac:dyDescent="0.3">
      <c r="A213" s="49"/>
      <c r="B213" s="50"/>
      <c r="C213" s="31"/>
      <c r="D213" s="32"/>
      <c r="E213" s="21" t="str">
        <f>"CSN" &amp; (((SUBSTITUTE(C212, "BANK", "") - 1) * 8) + 0)</f>
        <v>CSN64</v>
      </c>
      <c r="F213" s="10" t="s">
        <v>3796</v>
      </c>
      <c r="G213" s="10">
        <f>(((SUBSTITUTE(C212, "BANK", "")-1)*4) + 1)+0.1</f>
        <v>33.1</v>
      </c>
      <c r="H213" s="10">
        <f>(((SUBSTITUTE(C212, "BANK", "")-1)*4) + 1 + 128)+0.1</f>
        <v>161.1</v>
      </c>
      <c r="I213" s="12"/>
      <c r="J213" s="10">
        <f>G213+0.1</f>
        <v>33.200000000000003</v>
      </c>
      <c r="K213" s="10">
        <f>H213+0.1</f>
        <v>161.19999999999999</v>
      </c>
      <c r="L213" s="12"/>
      <c r="M213" s="10">
        <f>J213+0.1</f>
        <v>33.300000000000004</v>
      </c>
      <c r="N213" s="10">
        <f>K213+0.1</f>
        <v>161.29999999999998</v>
      </c>
      <c r="O213" s="12"/>
      <c r="P213" s="10">
        <f>M213+0.1</f>
        <v>33.400000000000006</v>
      </c>
      <c r="Q213" s="10">
        <f>N213+0.1</f>
        <v>161.39999999999998</v>
      </c>
      <c r="R213" s="12"/>
      <c r="S213" s="10">
        <f>P213+0.1</f>
        <v>33.500000000000007</v>
      </c>
      <c r="T213" s="10">
        <f>Q213+0.1</f>
        <v>161.49999999999997</v>
      </c>
      <c r="U213" s="12"/>
      <c r="V213" s="10">
        <f>S213+0.1</f>
        <v>33.600000000000009</v>
      </c>
      <c r="W213" s="10">
        <f>T213+0.1</f>
        <v>161.59999999999997</v>
      </c>
      <c r="X213" s="12"/>
      <c r="Y213" s="10">
        <f>V213+0.1</f>
        <v>33.70000000000001</v>
      </c>
      <c r="Z213" s="10">
        <f>W213+0.1</f>
        <v>161.69999999999996</v>
      </c>
      <c r="AA213" s="12"/>
      <c r="AB213" s="10">
        <f>Y213+0.1</f>
        <v>33.800000000000011</v>
      </c>
      <c r="AC213" s="10">
        <f>Z213+0.1</f>
        <v>161.79999999999995</v>
      </c>
    </row>
    <row r="214" spans="1:29" s="42" customFormat="1" ht="14.25" thickTop="1" x14ac:dyDescent="0.25">
      <c r="A214" s="49"/>
      <c r="B214" s="50"/>
      <c r="C214" s="33"/>
      <c r="D214" s="17"/>
    </row>
    <row r="215" spans="1:29" s="42" customFormat="1" ht="14.25" thickBot="1" x14ac:dyDescent="0.3">
      <c r="A215" s="49"/>
      <c r="B215" s="50"/>
      <c r="D215" s="18"/>
      <c r="E215" s="39"/>
      <c r="F215" s="41"/>
      <c r="G215" s="43" t="str">
        <f>"CHIP #" &amp; SUBSTITUTE(AB212, "CHIP #", "") + 1</f>
        <v>CHIP #521</v>
      </c>
      <c r="H215" s="62"/>
      <c r="I215" s="4"/>
      <c r="J215" s="45" t="str">
        <f>"CHIP #" &amp; SUBSTITUTE(G215, "CHIP #", "") + 1</f>
        <v>CHIP #522</v>
      </c>
      <c r="K215" s="46"/>
      <c r="L215" s="4"/>
      <c r="M215" s="45" t="str">
        <f>"CHIP #" &amp; SUBSTITUTE(J215, "CHIP #", "") + 1</f>
        <v>CHIP #523</v>
      </c>
      <c r="N215" s="46"/>
      <c r="O215" s="4"/>
      <c r="P215" s="45" t="str">
        <f>"CHIP #" &amp; SUBSTITUTE(M215, "CHIP #", "") + 1</f>
        <v>CHIP #524</v>
      </c>
      <c r="Q215" s="46"/>
      <c r="R215" s="4"/>
      <c r="S215" s="45" t="str">
        <f>"CHIP #" &amp; SUBSTITUTE(P215, "CHIP #", "") + 1</f>
        <v>CHIP #525</v>
      </c>
      <c r="T215" s="46"/>
      <c r="U215" s="4"/>
      <c r="V215" s="45" t="str">
        <f>"CHIP #" &amp; SUBSTITUTE(S215, "CHIP #", "") + 1</f>
        <v>CHIP #526</v>
      </c>
      <c r="W215" s="46"/>
      <c r="X215" s="4"/>
      <c r="Y215" s="45" t="str">
        <f>"CHIP #" &amp; SUBSTITUTE(V215, "CHIP #", "") + 1</f>
        <v>CHIP #527</v>
      </c>
      <c r="Z215" s="46"/>
      <c r="AA215" s="4"/>
      <c r="AB215" s="45" t="str">
        <f>"CHIP #" &amp; SUBSTITUTE(Y215, "CHIP #", "") + 1</f>
        <v>CHIP #528</v>
      </c>
      <c r="AC215" s="46"/>
    </row>
    <row r="216" spans="1:29" s="42" customFormat="1" ht="15" thickTop="1" thickBot="1" x14ac:dyDescent="0.3">
      <c r="A216" s="49"/>
      <c r="B216" s="50"/>
      <c r="D216" s="19"/>
      <c r="E216" s="21" t="str">
        <f>"CSN" &amp; SUBSTITUTE(E213, "CSN", "") + 1</f>
        <v>CSN65</v>
      </c>
      <c r="F216" s="10" t="s">
        <v>3796</v>
      </c>
      <c r="G216" s="10">
        <f>(((SUBSTITUTE(C212, "BANK", "")-1)*4) + 1 + 64)+0.1</f>
        <v>97.1</v>
      </c>
      <c r="H216" s="10">
        <f>(((SUBSTITUTE(C212, "BANK", "")-1)*4) + 1 + 192)+0.1</f>
        <v>225.1</v>
      </c>
      <c r="I216" s="12"/>
      <c r="J216" s="10">
        <f>G216+0.1</f>
        <v>97.199999999999989</v>
      </c>
      <c r="K216" s="10">
        <f>H216+0.1</f>
        <v>225.2</v>
      </c>
      <c r="L216" s="12"/>
      <c r="M216" s="10">
        <f>J216+0.1</f>
        <v>97.299999999999983</v>
      </c>
      <c r="N216" s="10">
        <f>K216+0.1</f>
        <v>225.29999999999998</v>
      </c>
      <c r="O216" s="12"/>
      <c r="P216" s="10">
        <f>M216+0.1</f>
        <v>97.399999999999977</v>
      </c>
      <c r="Q216" s="10">
        <f>N216+0.1</f>
        <v>225.39999999999998</v>
      </c>
      <c r="R216" s="12"/>
      <c r="S216" s="10">
        <f>P216+0.1</f>
        <v>97.499999999999972</v>
      </c>
      <c r="T216" s="10">
        <f>Q216+0.1</f>
        <v>225.49999999999997</v>
      </c>
      <c r="U216" s="12"/>
      <c r="V216" s="10">
        <f>S216+0.1</f>
        <v>97.599999999999966</v>
      </c>
      <c r="W216" s="10">
        <f>T216+0.1</f>
        <v>225.59999999999997</v>
      </c>
      <c r="X216" s="12"/>
      <c r="Y216" s="10">
        <f>V216+0.1</f>
        <v>97.69999999999996</v>
      </c>
      <c r="Z216" s="10">
        <f>W216+0.1</f>
        <v>225.69999999999996</v>
      </c>
      <c r="AB216" s="10">
        <f>Y216+0.1</f>
        <v>97.799999999999955</v>
      </c>
      <c r="AC216" s="10">
        <f>Z216+0.1</f>
        <v>225.79999999999995</v>
      </c>
    </row>
    <row r="217" spans="1:29" s="42" customFormat="1" ht="14.25" thickTop="1" x14ac:dyDescent="0.25">
      <c r="A217" s="49"/>
      <c r="B217" s="50"/>
      <c r="D217" s="17"/>
      <c r="F217" s="12"/>
    </row>
    <row r="218" spans="1:29" s="42" customFormat="1" ht="14.25" thickBot="1" x14ac:dyDescent="0.3">
      <c r="A218" s="49"/>
      <c r="B218" s="50"/>
      <c r="D218" s="18"/>
      <c r="E218" s="9"/>
      <c r="F218" s="36"/>
      <c r="G218" s="43" t="str">
        <f>"CHIP #" &amp; SUBSTITUTE(AB215, "CHIP #", "") + 1</f>
        <v>CHIP #529</v>
      </c>
      <c r="H218" s="62"/>
      <c r="I218" s="4"/>
      <c r="J218" s="45" t="str">
        <f>"CHIP #" &amp; SUBSTITUTE(G218, "CHIP #", "") + 1</f>
        <v>CHIP #530</v>
      </c>
      <c r="K218" s="46"/>
      <c r="L218" s="4"/>
      <c r="M218" s="45" t="str">
        <f>"CHIP #" &amp; SUBSTITUTE(J218, "CHIP #", "") + 1</f>
        <v>CHIP #531</v>
      </c>
      <c r="N218" s="46"/>
      <c r="O218" s="4"/>
      <c r="P218" s="45" t="str">
        <f>"CHIP #" &amp; SUBSTITUTE(M218, "CHIP #", "") + 1</f>
        <v>CHIP #532</v>
      </c>
      <c r="Q218" s="46"/>
      <c r="R218" s="4"/>
      <c r="S218" s="45" t="str">
        <f>"CHIP #" &amp; SUBSTITUTE(P218, "CHIP #", "") + 1</f>
        <v>CHIP #533</v>
      </c>
      <c r="T218" s="46"/>
      <c r="U218" s="4"/>
      <c r="V218" s="45" t="str">
        <f>"CHIP #" &amp; SUBSTITUTE(S218, "CHIP #", "") + 1</f>
        <v>CHIP #534</v>
      </c>
      <c r="W218" s="46"/>
      <c r="X218" s="4"/>
      <c r="Y218" s="45" t="str">
        <f>"CHIP #" &amp; SUBSTITUTE(V218, "CHIP #", "") + 1</f>
        <v>CHIP #535</v>
      </c>
      <c r="Z218" s="46"/>
      <c r="AA218" s="4"/>
      <c r="AB218" s="45" t="str">
        <f>"CHIP #" &amp; SUBSTITUTE(Y218, "CHIP #", "") + 1</f>
        <v>CHIP #536</v>
      </c>
      <c r="AC218" s="46"/>
    </row>
    <row r="219" spans="1:29" s="42" customFormat="1" ht="15" thickTop="1" thickBot="1" x14ac:dyDescent="0.3">
      <c r="A219" s="49"/>
      <c r="B219" s="50"/>
      <c r="D219" s="19"/>
      <c r="E219" s="21" t="str">
        <f>"CSN" &amp; SUBSTITUTE(E216, "CSN", "") + 1</f>
        <v>CSN66</v>
      </c>
      <c r="F219" s="37" t="s">
        <v>3796</v>
      </c>
      <c r="G219" s="10">
        <f>G213+1</f>
        <v>34.1</v>
      </c>
      <c r="H219" s="10">
        <f>H213+1</f>
        <v>162.1</v>
      </c>
      <c r="I219" s="12"/>
      <c r="J219" s="10">
        <f>J213+1</f>
        <v>34.200000000000003</v>
      </c>
      <c r="K219" s="10">
        <f>K213+1</f>
        <v>162.19999999999999</v>
      </c>
      <c r="L219" s="12"/>
      <c r="M219" s="10">
        <f>M213+1</f>
        <v>34.300000000000004</v>
      </c>
      <c r="N219" s="10">
        <f>N213+1</f>
        <v>162.29999999999998</v>
      </c>
      <c r="O219" s="12"/>
      <c r="P219" s="10">
        <f>P213+1</f>
        <v>34.400000000000006</v>
      </c>
      <c r="Q219" s="10">
        <f>Q213+1</f>
        <v>162.39999999999998</v>
      </c>
      <c r="R219" s="12"/>
      <c r="S219" s="10">
        <f>S213+1</f>
        <v>34.500000000000007</v>
      </c>
      <c r="T219" s="10">
        <f>T213+1</f>
        <v>162.49999999999997</v>
      </c>
      <c r="U219" s="12"/>
      <c r="V219" s="10">
        <f>V213+1</f>
        <v>34.600000000000009</v>
      </c>
      <c r="W219" s="10">
        <f>W213+1</f>
        <v>162.59999999999997</v>
      </c>
      <c r="X219" s="12"/>
      <c r="Y219" s="10">
        <f>Y213+1</f>
        <v>34.70000000000001</v>
      </c>
      <c r="Z219" s="10">
        <f>Z213+1</f>
        <v>162.69999999999996</v>
      </c>
      <c r="AB219" s="10">
        <f>AB213+1</f>
        <v>34.800000000000011</v>
      </c>
      <c r="AC219" s="10">
        <f>AC213+1</f>
        <v>162.79999999999995</v>
      </c>
    </row>
    <row r="220" spans="1:29" s="42" customFormat="1" ht="14.25" thickTop="1" x14ac:dyDescent="0.25">
      <c r="A220" s="49"/>
      <c r="B220" s="50"/>
      <c r="D220" s="17"/>
      <c r="F220" s="12"/>
    </row>
    <row r="221" spans="1:29" s="42" customFormat="1" ht="14.25" thickBot="1" x14ac:dyDescent="0.3">
      <c r="A221" s="49"/>
      <c r="B221" s="50"/>
      <c r="D221" s="18"/>
      <c r="E221" s="9"/>
      <c r="F221" s="36"/>
      <c r="G221" s="43" t="str">
        <f>"CHIP #" &amp; SUBSTITUTE(AB218, "CHIP #", "") + 1</f>
        <v>CHIP #537</v>
      </c>
      <c r="H221" s="62"/>
      <c r="I221" s="4"/>
      <c r="J221" s="45" t="str">
        <f>"CHIP #" &amp; SUBSTITUTE(G221, "CHIP #", "") + 1</f>
        <v>CHIP #538</v>
      </c>
      <c r="K221" s="46"/>
      <c r="L221" s="4"/>
      <c r="M221" s="45" t="str">
        <f>"CHIP #" &amp; SUBSTITUTE(J221, "CHIP #", "") + 1</f>
        <v>CHIP #539</v>
      </c>
      <c r="N221" s="46"/>
      <c r="O221" s="4"/>
      <c r="P221" s="45" t="str">
        <f>"CHIP #" &amp; SUBSTITUTE(M221, "CHIP #", "") + 1</f>
        <v>CHIP #540</v>
      </c>
      <c r="Q221" s="46"/>
      <c r="R221" s="4"/>
      <c r="S221" s="45" t="str">
        <f>"CHIP #" &amp; SUBSTITUTE(P221, "CHIP #", "") + 1</f>
        <v>CHIP #541</v>
      </c>
      <c r="T221" s="46"/>
      <c r="U221" s="4"/>
      <c r="V221" s="45" t="str">
        <f>"CHIP #" &amp; SUBSTITUTE(S221, "CHIP #", "") + 1</f>
        <v>CHIP #542</v>
      </c>
      <c r="W221" s="46"/>
      <c r="X221" s="4"/>
      <c r="Y221" s="45" t="str">
        <f>"CHIP #" &amp; SUBSTITUTE(V221, "CHIP #", "") + 1</f>
        <v>CHIP #543</v>
      </c>
      <c r="Z221" s="46"/>
      <c r="AA221" s="4"/>
      <c r="AB221" s="45" t="str">
        <f>"CHIP #" &amp; SUBSTITUTE(Y221, "CHIP #", "") + 1</f>
        <v>CHIP #544</v>
      </c>
      <c r="AC221" s="46"/>
    </row>
    <row r="222" spans="1:29" s="42" customFormat="1" ht="15" thickTop="1" thickBot="1" x14ac:dyDescent="0.3">
      <c r="A222" s="49"/>
      <c r="B222" s="50"/>
      <c r="D222" s="20"/>
      <c r="E222" s="61" t="str">
        <f>"CSN" &amp; SUBSTITUTE(E219, "CSN", "") + 1</f>
        <v>CSN67</v>
      </c>
      <c r="F222" s="37" t="s">
        <v>3796</v>
      </c>
      <c r="G222" s="10">
        <f>G216+1</f>
        <v>98.1</v>
      </c>
      <c r="H222" s="10">
        <f>H216+1</f>
        <v>226.1</v>
      </c>
      <c r="I222" s="12"/>
      <c r="J222" s="10">
        <f>J216+1</f>
        <v>98.199999999999989</v>
      </c>
      <c r="K222" s="10">
        <f>K216+1</f>
        <v>226.2</v>
      </c>
      <c r="L222" s="12"/>
      <c r="M222" s="10">
        <f>M216+1</f>
        <v>98.299999999999983</v>
      </c>
      <c r="N222" s="10">
        <f>N216+1</f>
        <v>226.29999999999998</v>
      </c>
      <c r="O222" s="12"/>
      <c r="P222" s="10">
        <f>P216+1</f>
        <v>98.399999999999977</v>
      </c>
      <c r="Q222" s="10">
        <f>Q216+1</f>
        <v>226.39999999999998</v>
      </c>
      <c r="R222" s="12"/>
      <c r="S222" s="10">
        <f>S216+1</f>
        <v>98.499999999999972</v>
      </c>
      <c r="T222" s="10">
        <f>T216+1</f>
        <v>226.49999999999997</v>
      </c>
      <c r="U222" s="12"/>
      <c r="V222" s="10">
        <f>V216+1</f>
        <v>98.599999999999966</v>
      </c>
      <c r="W222" s="10">
        <f>W216+1</f>
        <v>226.59999999999997</v>
      </c>
      <c r="X222" s="12"/>
      <c r="Y222" s="10">
        <f>Y216+1</f>
        <v>98.69999999999996</v>
      </c>
      <c r="Z222" s="10">
        <f>Z216+1</f>
        <v>226.69999999999996</v>
      </c>
      <c r="AB222" s="10">
        <f>AB216+1</f>
        <v>98.799999999999955</v>
      </c>
      <c r="AC222" s="10">
        <f>AC216+1</f>
        <v>226.79999999999995</v>
      </c>
    </row>
    <row r="223" spans="1:29" s="42" customFormat="1" ht="14.25" thickTop="1" x14ac:dyDescent="0.25">
      <c r="A223" s="49"/>
      <c r="B223" s="50"/>
      <c r="D223" s="17"/>
      <c r="F223" s="59"/>
      <c r="G223" s="59"/>
      <c r="H223" s="59"/>
      <c r="I223" s="12"/>
      <c r="J223" s="59"/>
      <c r="K223" s="59"/>
      <c r="L223" s="12"/>
      <c r="M223" s="59"/>
      <c r="N223" s="59"/>
      <c r="O223" s="12"/>
      <c r="P223" s="59"/>
      <c r="Q223" s="59"/>
      <c r="R223" s="12"/>
      <c r="S223" s="59"/>
      <c r="T223" s="59"/>
      <c r="U223" s="12"/>
      <c r="V223" s="59"/>
      <c r="W223" s="59"/>
      <c r="X223" s="12"/>
      <c r="Y223" s="59"/>
      <c r="Z223" s="60"/>
      <c r="AB223" s="59"/>
      <c r="AC223" s="60"/>
    </row>
    <row r="224" spans="1:29" s="42" customFormat="1" ht="14.25" thickBot="1" x14ac:dyDescent="0.3">
      <c r="A224" s="49"/>
      <c r="B224" s="50"/>
      <c r="D224" s="18"/>
      <c r="E224" s="39"/>
      <c r="F224" s="41"/>
      <c r="G224" s="43" t="str">
        <f>"CHIP #" &amp; SUBSTITUTE(AB221, "CHIP #", "") + 1</f>
        <v>CHIP #545</v>
      </c>
      <c r="H224" s="62"/>
      <c r="I224" s="4"/>
      <c r="J224" s="45" t="str">
        <f>"CHIP #" &amp; SUBSTITUTE(G224, "CHIP #", "") + 1</f>
        <v>CHIP #546</v>
      </c>
      <c r="K224" s="46"/>
      <c r="L224" s="4"/>
      <c r="M224" s="45" t="str">
        <f>"CHIP #" &amp; SUBSTITUTE(J224, "CHIP #", "") + 1</f>
        <v>CHIP #547</v>
      </c>
      <c r="N224" s="46"/>
      <c r="O224" s="4"/>
      <c r="P224" s="45" t="str">
        <f>"CHIP #" &amp; SUBSTITUTE(M224, "CHIP #", "") + 1</f>
        <v>CHIP #548</v>
      </c>
      <c r="Q224" s="46"/>
      <c r="R224" s="4"/>
      <c r="S224" s="45" t="str">
        <f>"CHIP #" &amp; SUBSTITUTE(P224, "CHIP #", "") + 1</f>
        <v>CHIP #549</v>
      </c>
      <c r="T224" s="46"/>
      <c r="U224" s="4"/>
      <c r="V224" s="45" t="str">
        <f>"CHIP #" &amp; SUBSTITUTE(S224, "CHIP #", "") + 1</f>
        <v>CHIP #550</v>
      </c>
      <c r="W224" s="46"/>
      <c r="X224" s="4"/>
      <c r="Y224" s="45" t="str">
        <f>"CHIP #" &amp; SUBSTITUTE(V224, "CHIP #", "") + 1</f>
        <v>CHIP #551</v>
      </c>
      <c r="Z224" s="46"/>
      <c r="AA224" s="4"/>
      <c r="AB224" s="45" t="str">
        <f>"CHIP #" &amp; SUBSTITUTE(Y224, "CHIP #", "") + 1</f>
        <v>CHIP #552</v>
      </c>
      <c r="AC224" s="46"/>
    </row>
    <row r="225" spans="1:29" s="42" customFormat="1" ht="15" thickTop="1" thickBot="1" x14ac:dyDescent="0.3">
      <c r="A225" s="49"/>
      <c r="B225" s="50"/>
      <c r="D225" s="19"/>
      <c r="E225" s="21" t="str">
        <f>"CSN" &amp; SUBSTITUTE(E222, "CSN", "") + 1</f>
        <v>CSN68</v>
      </c>
      <c r="F225" s="10" t="s">
        <v>3796</v>
      </c>
      <c r="G225" s="10">
        <f>G219+1</f>
        <v>35.1</v>
      </c>
      <c r="H225" s="10">
        <f>H219+1</f>
        <v>163.1</v>
      </c>
      <c r="I225" s="12"/>
      <c r="J225" s="10">
        <f>J219+1</f>
        <v>35.200000000000003</v>
      </c>
      <c r="K225" s="10">
        <f>K219+1</f>
        <v>163.19999999999999</v>
      </c>
      <c r="L225" s="12"/>
      <c r="M225" s="10">
        <f>M219+1</f>
        <v>35.300000000000004</v>
      </c>
      <c r="N225" s="10">
        <f>N219+1</f>
        <v>163.29999999999998</v>
      </c>
      <c r="O225" s="12"/>
      <c r="P225" s="10">
        <f>P219+1</f>
        <v>35.400000000000006</v>
      </c>
      <c r="Q225" s="10">
        <f>Q219+1</f>
        <v>163.39999999999998</v>
      </c>
      <c r="R225" s="12"/>
      <c r="S225" s="10">
        <f>S219+1</f>
        <v>35.500000000000007</v>
      </c>
      <c r="T225" s="10">
        <f>T219+1</f>
        <v>163.49999999999997</v>
      </c>
      <c r="U225" s="12"/>
      <c r="V225" s="10">
        <f>V219+1</f>
        <v>35.600000000000009</v>
      </c>
      <c r="W225" s="10">
        <f>W219+1</f>
        <v>163.59999999999997</v>
      </c>
      <c r="X225" s="12"/>
      <c r="Y225" s="10">
        <f>Y219+1</f>
        <v>35.70000000000001</v>
      </c>
      <c r="Z225" s="10">
        <f>Z219+1</f>
        <v>163.69999999999996</v>
      </c>
      <c r="AA225" s="12"/>
      <c r="AB225" s="10">
        <f>AB219+1</f>
        <v>35.800000000000011</v>
      </c>
      <c r="AC225" s="10">
        <f>AC219+1</f>
        <v>163.79999999999995</v>
      </c>
    </row>
    <row r="226" spans="1:29" s="42" customFormat="1" ht="14.25" thickTop="1" x14ac:dyDescent="0.25">
      <c r="A226" s="49"/>
      <c r="B226" s="50"/>
      <c r="D226" s="17"/>
    </row>
    <row r="227" spans="1:29" s="42" customFormat="1" ht="14.25" thickBot="1" x14ac:dyDescent="0.3">
      <c r="A227" s="49"/>
      <c r="B227" s="50"/>
      <c r="D227" s="18"/>
      <c r="E227" s="9"/>
      <c r="F227" s="41"/>
      <c r="G227" s="43" t="str">
        <f>"CHIP #" &amp; SUBSTITUTE(AB224, "CHIP #", "") + 1</f>
        <v>CHIP #553</v>
      </c>
      <c r="H227" s="62"/>
      <c r="I227" s="4"/>
      <c r="J227" s="45" t="str">
        <f>"CHIP #" &amp; SUBSTITUTE(G227, "CHIP #", "") + 1</f>
        <v>CHIP #554</v>
      </c>
      <c r="K227" s="46"/>
      <c r="L227" s="4"/>
      <c r="M227" s="45" t="str">
        <f>"CHIP #" &amp; SUBSTITUTE(J227, "CHIP #", "") + 1</f>
        <v>CHIP #555</v>
      </c>
      <c r="N227" s="46"/>
      <c r="O227" s="4"/>
      <c r="P227" s="45" t="str">
        <f>"CHIP #" &amp; SUBSTITUTE(M227, "CHIP #", "") + 1</f>
        <v>CHIP #556</v>
      </c>
      <c r="Q227" s="46"/>
      <c r="R227" s="4"/>
      <c r="S227" s="45" t="str">
        <f>"CHIP #" &amp; SUBSTITUTE(P227, "CHIP #", "") + 1</f>
        <v>CHIP #557</v>
      </c>
      <c r="T227" s="46"/>
      <c r="U227" s="4"/>
      <c r="V227" s="45" t="str">
        <f>"CHIP #" &amp; SUBSTITUTE(S227, "CHIP #", "") + 1</f>
        <v>CHIP #558</v>
      </c>
      <c r="W227" s="46"/>
      <c r="X227" s="4"/>
      <c r="Y227" s="45" t="str">
        <f>"CHIP #" &amp; SUBSTITUTE(V227, "CHIP #", "") + 1</f>
        <v>CHIP #559</v>
      </c>
      <c r="Z227" s="46"/>
      <c r="AA227" s="4"/>
      <c r="AB227" s="45" t="str">
        <f>"CHIP #" &amp; SUBSTITUTE(Y227, "CHIP #", "") + 1</f>
        <v>CHIP #560</v>
      </c>
      <c r="AC227" s="46"/>
    </row>
    <row r="228" spans="1:29" s="42" customFormat="1" ht="15" thickTop="1" thickBot="1" x14ac:dyDescent="0.3">
      <c r="A228" s="49"/>
      <c r="B228" s="50"/>
      <c r="D228" s="19"/>
      <c r="E228" s="21" t="str">
        <f>"CSN" &amp; SUBSTITUTE(E225, "CSN", "") + 1</f>
        <v>CSN69</v>
      </c>
      <c r="F228" s="10" t="s">
        <v>3796</v>
      </c>
      <c r="G228" s="10">
        <f>G222+1</f>
        <v>99.1</v>
      </c>
      <c r="H228" s="10">
        <f>H222+1</f>
        <v>227.1</v>
      </c>
      <c r="I228" s="12"/>
      <c r="J228" s="10">
        <f>J222+1</f>
        <v>99.199999999999989</v>
      </c>
      <c r="K228" s="10">
        <f>K222+1</f>
        <v>227.2</v>
      </c>
      <c r="L228" s="12"/>
      <c r="M228" s="10">
        <f>M222+1</f>
        <v>99.299999999999983</v>
      </c>
      <c r="N228" s="10">
        <f>N222+1</f>
        <v>227.29999999999998</v>
      </c>
      <c r="O228" s="12"/>
      <c r="P228" s="10">
        <f>P222+1</f>
        <v>99.399999999999977</v>
      </c>
      <c r="Q228" s="10">
        <f>Q222+1</f>
        <v>227.39999999999998</v>
      </c>
      <c r="R228" s="12"/>
      <c r="S228" s="10">
        <f>S222+1</f>
        <v>99.499999999999972</v>
      </c>
      <c r="T228" s="10">
        <f>T222+1</f>
        <v>227.49999999999997</v>
      </c>
      <c r="U228" s="12"/>
      <c r="V228" s="10">
        <f>V222+1</f>
        <v>99.599999999999966</v>
      </c>
      <c r="W228" s="10">
        <f>W222+1</f>
        <v>227.59999999999997</v>
      </c>
      <c r="X228" s="12"/>
      <c r="Y228" s="10">
        <f>Y222+1</f>
        <v>99.69999999999996</v>
      </c>
      <c r="Z228" s="10">
        <f>Z222+1</f>
        <v>227.69999999999996</v>
      </c>
      <c r="AB228" s="10">
        <f>AB222+1</f>
        <v>99.799999999999955</v>
      </c>
      <c r="AC228" s="10">
        <f>AC222+1</f>
        <v>227.79999999999995</v>
      </c>
    </row>
    <row r="229" spans="1:29" s="42" customFormat="1" ht="14.25" thickTop="1" x14ac:dyDescent="0.25">
      <c r="A229" s="49"/>
      <c r="B229" s="50"/>
      <c r="D229" s="17"/>
      <c r="F229" s="12"/>
    </row>
    <row r="230" spans="1:29" s="42" customFormat="1" ht="14.25" thickBot="1" x14ac:dyDescent="0.3">
      <c r="A230" s="49"/>
      <c r="B230" s="50"/>
      <c r="D230" s="18"/>
      <c r="E230" s="9"/>
      <c r="F230" s="36"/>
      <c r="G230" s="43" t="str">
        <f>"CHIP #" &amp; SUBSTITUTE(AB227, "CHIP #", "") + 1</f>
        <v>CHIP #561</v>
      </c>
      <c r="H230" s="62"/>
      <c r="I230" s="4"/>
      <c r="J230" s="45" t="str">
        <f>"CHIP #" &amp; SUBSTITUTE(G230, "CHIP #", "") + 1</f>
        <v>CHIP #562</v>
      </c>
      <c r="K230" s="46"/>
      <c r="L230" s="4"/>
      <c r="M230" s="45" t="str">
        <f>"CHIP #" &amp; SUBSTITUTE(J230, "CHIP #", "") + 1</f>
        <v>CHIP #563</v>
      </c>
      <c r="N230" s="46"/>
      <c r="O230" s="4"/>
      <c r="P230" s="45" t="str">
        <f>"CHIP #" &amp; SUBSTITUTE(M230, "CHIP #", "") + 1</f>
        <v>CHIP #564</v>
      </c>
      <c r="Q230" s="46"/>
      <c r="R230" s="4"/>
      <c r="S230" s="45" t="str">
        <f>"CHIP #" &amp; SUBSTITUTE(P230, "CHIP #", "") + 1</f>
        <v>CHIP #565</v>
      </c>
      <c r="T230" s="46"/>
      <c r="U230" s="4"/>
      <c r="V230" s="45" t="str">
        <f>"CHIP #" &amp; SUBSTITUTE(S230, "CHIP #", "") + 1</f>
        <v>CHIP #566</v>
      </c>
      <c r="W230" s="46"/>
      <c r="X230" s="4"/>
      <c r="Y230" s="45" t="str">
        <f>"CHIP #" &amp; SUBSTITUTE(V230, "CHIP #", "") + 1</f>
        <v>CHIP #567</v>
      </c>
      <c r="Z230" s="46"/>
      <c r="AA230" s="4"/>
      <c r="AB230" s="45" t="str">
        <f>"CHIP #" &amp; SUBSTITUTE(Y230, "CHIP #", "") + 1</f>
        <v>CHIP #568</v>
      </c>
      <c r="AC230" s="46"/>
    </row>
    <row r="231" spans="1:29" s="42" customFormat="1" ht="15" thickTop="1" thickBot="1" x14ac:dyDescent="0.3">
      <c r="A231" s="49"/>
      <c r="B231" s="50"/>
      <c r="D231" s="20"/>
      <c r="E231" s="61" t="str">
        <f>"CSN" &amp; SUBSTITUTE(E228, "CSN", "") + 1</f>
        <v>CSN70</v>
      </c>
      <c r="F231" s="37" t="s">
        <v>3796</v>
      </c>
      <c r="G231" s="10">
        <f>G225+1</f>
        <v>36.1</v>
      </c>
      <c r="H231" s="10">
        <f>H225+1</f>
        <v>164.1</v>
      </c>
      <c r="I231" s="12"/>
      <c r="J231" s="10">
        <f>J225+1</f>
        <v>36.200000000000003</v>
      </c>
      <c r="K231" s="10">
        <f>K225+1</f>
        <v>164.2</v>
      </c>
      <c r="L231" s="12"/>
      <c r="M231" s="10">
        <f>M225+1</f>
        <v>36.300000000000004</v>
      </c>
      <c r="N231" s="10">
        <f>N225+1</f>
        <v>164.29999999999998</v>
      </c>
      <c r="O231" s="12"/>
      <c r="P231" s="10">
        <f>P225+1</f>
        <v>36.400000000000006</v>
      </c>
      <c r="Q231" s="10">
        <f>Q225+1</f>
        <v>164.39999999999998</v>
      </c>
      <c r="R231" s="12"/>
      <c r="S231" s="10">
        <f>S225+1</f>
        <v>36.500000000000007</v>
      </c>
      <c r="T231" s="10">
        <f>T225+1</f>
        <v>164.49999999999997</v>
      </c>
      <c r="U231" s="12"/>
      <c r="V231" s="10">
        <f>V225+1</f>
        <v>36.600000000000009</v>
      </c>
      <c r="W231" s="10">
        <f>W225+1</f>
        <v>164.59999999999997</v>
      </c>
      <c r="X231" s="12"/>
      <c r="Y231" s="10">
        <f>Y225+1</f>
        <v>36.70000000000001</v>
      </c>
      <c r="Z231" s="10">
        <f>Z225+1</f>
        <v>164.69999999999996</v>
      </c>
      <c r="AB231" s="10">
        <f>AB225+1</f>
        <v>36.800000000000011</v>
      </c>
      <c r="AC231" s="10">
        <f>AC225+1</f>
        <v>164.79999999999995</v>
      </c>
    </row>
    <row r="232" spans="1:29" s="42" customFormat="1" ht="14.25" thickTop="1" x14ac:dyDescent="0.25">
      <c r="A232" s="49"/>
      <c r="B232" s="50"/>
      <c r="D232" s="17"/>
      <c r="F232" s="12"/>
    </row>
    <row r="233" spans="1:29" s="42" customFormat="1" ht="14.25" thickBot="1" x14ac:dyDescent="0.3">
      <c r="A233" s="49"/>
      <c r="B233" s="50"/>
      <c r="D233" s="18"/>
      <c r="E233" s="9"/>
      <c r="F233" s="36"/>
      <c r="G233" s="43" t="str">
        <f>"CHIP #" &amp; SUBSTITUTE(AB230, "CHIP #", "") + 1</f>
        <v>CHIP #569</v>
      </c>
      <c r="H233" s="62"/>
      <c r="I233" s="4"/>
      <c r="J233" s="45" t="str">
        <f>"CHIP #" &amp; SUBSTITUTE(G233, "CHIP #", "") + 1</f>
        <v>CHIP #570</v>
      </c>
      <c r="K233" s="46"/>
      <c r="L233" s="4"/>
      <c r="M233" s="45" t="str">
        <f>"CHIP #" &amp; SUBSTITUTE(J233, "CHIP #", "") + 1</f>
        <v>CHIP #571</v>
      </c>
      <c r="N233" s="46"/>
      <c r="O233" s="4"/>
      <c r="P233" s="45" t="str">
        <f>"CHIP #" &amp; SUBSTITUTE(M233, "CHIP #", "") + 1</f>
        <v>CHIP #572</v>
      </c>
      <c r="Q233" s="46"/>
      <c r="R233" s="4"/>
      <c r="S233" s="45" t="str">
        <f>"CHIP #" &amp; SUBSTITUTE(P233, "CHIP #", "") + 1</f>
        <v>CHIP #573</v>
      </c>
      <c r="T233" s="46"/>
      <c r="U233" s="4"/>
      <c r="V233" s="45" t="str">
        <f>"CHIP #" &amp; SUBSTITUTE(S233, "CHIP #", "") + 1</f>
        <v>CHIP #574</v>
      </c>
      <c r="W233" s="46"/>
      <c r="X233" s="4"/>
      <c r="Y233" s="45" t="str">
        <f>"CHIP #" &amp; SUBSTITUTE(V233, "CHIP #", "") + 1</f>
        <v>CHIP #575</v>
      </c>
      <c r="Z233" s="46"/>
      <c r="AA233" s="4"/>
      <c r="AB233" s="45" t="str">
        <f>"CHIP #" &amp; SUBSTITUTE(Y233, "CHIP #", "") + 1</f>
        <v>CHIP #576</v>
      </c>
      <c r="AC233" s="46"/>
    </row>
    <row r="234" spans="1:29" s="42" customFormat="1" ht="15" thickTop="1" thickBot="1" x14ac:dyDescent="0.3">
      <c r="A234" s="49"/>
      <c r="B234" s="50"/>
      <c r="D234" s="20"/>
      <c r="E234" s="21" t="str">
        <f>"CSN" &amp; SUBSTITUTE(E231, "CSN", "") + 1</f>
        <v>CSN71</v>
      </c>
      <c r="F234" s="37" t="s">
        <v>3796</v>
      </c>
      <c r="G234" s="10">
        <f>G228+1</f>
        <v>100.1</v>
      </c>
      <c r="H234" s="10">
        <f>H228+1</f>
        <v>228.1</v>
      </c>
      <c r="I234" s="12"/>
      <c r="J234" s="10">
        <f>J228+1</f>
        <v>100.19999999999999</v>
      </c>
      <c r="K234" s="10">
        <f>K228+1</f>
        <v>228.2</v>
      </c>
      <c r="L234" s="12"/>
      <c r="M234" s="10">
        <f>M228+1</f>
        <v>100.29999999999998</v>
      </c>
      <c r="N234" s="10">
        <f>N228+1</f>
        <v>228.29999999999998</v>
      </c>
      <c r="O234" s="12"/>
      <c r="P234" s="10">
        <f>P228+1</f>
        <v>100.39999999999998</v>
      </c>
      <c r="Q234" s="10">
        <f>Q228+1</f>
        <v>228.39999999999998</v>
      </c>
      <c r="R234" s="12"/>
      <c r="S234" s="10">
        <f>S228+1</f>
        <v>100.49999999999997</v>
      </c>
      <c r="T234" s="10">
        <f>T228+1</f>
        <v>228.49999999999997</v>
      </c>
      <c r="U234" s="12"/>
      <c r="V234" s="10">
        <f>V228+1</f>
        <v>100.59999999999997</v>
      </c>
      <c r="W234" s="10">
        <f>W228+1</f>
        <v>228.59999999999997</v>
      </c>
      <c r="X234" s="12"/>
      <c r="Y234" s="10">
        <f>Y228+1</f>
        <v>100.69999999999996</v>
      </c>
      <c r="Z234" s="10">
        <f>Z228+1</f>
        <v>228.69999999999996</v>
      </c>
      <c r="AB234" s="10">
        <f>AB228+1</f>
        <v>100.79999999999995</v>
      </c>
      <c r="AC234" s="10">
        <f>AC228+1</f>
        <v>228.79999999999995</v>
      </c>
    </row>
    <row r="235" spans="1:29" s="42" customFormat="1" ht="14.25" thickTop="1" x14ac:dyDescent="0.25">
      <c r="A235" s="49"/>
      <c r="B235" s="50"/>
      <c r="D235" s="58"/>
      <c r="E235" s="59"/>
      <c r="F235" s="59"/>
      <c r="G235" s="59"/>
      <c r="H235" s="59"/>
      <c r="I235" s="12"/>
      <c r="J235" s="59"/>
      <c r="K235" s="59"/>
      <c r="L235" s="12"/>
      <c r="M235" s="59"/>
      <c r="N235" s="59"/>
      <c r="O235" s="12"/>
      <c r="P235" s="59"/>
      <c r="Q235" s="59"/>
      <c r="R235" s="12"/>
      <c r="S235" s="59"/>
      <c r="T235" s="59"/>
      <c r="U235" s="12"/>
      <c r="V235" s="59"/>
      <c r="W235" s="59"/>
      <c r="X235" s="12"/>
      <c r="Y235" s="59"/>
      <c r="Z235" s="59"/>
      <c r="AB235" s="59"/>
      <c r="AC235" s="59"/>
    </row>
    <row r="236" spans="1:29" s="42" customFormat="1" x14ac:dyDescent="0.25">
      <c r="A236" s="49"/>
      <c r="B236" s="50"/>
      <c r="D236" s="58"/>
      <c r="E236" s="59"/>
      <c r="F236" s="59"/>
      <c r="G236" s="59"/>
      <c r="H236" s="59"/>
      <c r="I236" s="12"/>
      <c r="J236" s="59"/>
      <c r="K236" s="59"/>
      <c r="L236" s="12"/>
      <c r="M236" s="59"/>
      <c r="N236" s="59"/>
      <c r="O236" s="12"/>
      <c r="P236" s="59"/>
      <c r="Q236" s="59"/>
      <c r="R236" s="12"/>
      <c r="S236" s="59"/>
      <c r="T236" s="59"/>
      <c r="U236" s="12"/>
      <c r="V236" s="59"/>
      <c r="W236" s="59"/>
      <c r="X236" s="12"/>
      <c r="Y236" s="59"/>
      <c r="Z236" s="59"/>
      <c r="AB236" s="59"/>
      <c r="AC236" s="59"/>
    </row>
    <row r="237" spans="1:29" s="42" customFormat="1" x14ac:dyDescent="0.25">
      <c r="A237" s="49"/>
      <c r="B237" s="50"/>
      <c r="D237" s="58"/>
      <c r="E237" s="59"/>
      <c r="F237" s="59"/>
      <c r="G237" s="59"/>
      <c r="H237" s="59"/>
      <c r="I237" s="12"/>
      <c r="J237" s="59"/>
      <c r="K237" s="59"/>
      <c r="L237" s="12"/>
      <c r="M237" s="59"/>
      <c r="N237" s="59"/>
      <c r="O237" s="12"/>
      <c r="P237" s="59"/>
      <c r="Q237" s="59"/>
      <c r="R237" s="12"/>
      <c r="S237" s="59"/>
      <c r="T237" s="59"/>
      <c r="U237" s="12"/>
      <c r="V237" s="59"/>
      <c r="W237" s="59"/>
      <c r="X237" s="12"/>
      <c r="Y237" s="59"/>
      <c r="Z237" s="59"/>
      <c r="AB237" s="59"/>
      <c r="AC237" s="59"/>
    </row>
    <row r="238" spans="1:29" s="42" customFormat="1" ht="14.25" thickBot="1" x14ac:dyDescent="0.3">
      <c r="A238" s="49"/>
      <c r="B238" s="50"/>
      <c r="C238" s="30" t="str">
        <f>"BANK" &amp; SUBSTITUTE(C212, "BANK", "") + 1</f>
        <v>BANK10</v>
      </c>
      <c r="D238" s="4"/>
      <c r="E238" s="4"/>
      <c r="F238" s="41"/>
      <c r="G238" s="45" t="str">
        <f>"CHIP #" &amp; (((SUBSTITUTE(C238, "BANK", "") - 1) * 64) + 1)</f>
        <v>CHIP #577</v>
      </c>
      <c r="H238" s="45"/>
      <c r="I238" s="4"/>
      <c r="J238" s="45" t="str">
        <f>"CHIP #" &amp; SUBSTITUTE(G238, "CHIP #", "") + 1</f>
        <v>CHIP #578</v>
      </c>
      <c r="K238" s="46"/>
      <c r="L238" s="4"/>
      <c r="M238" s="45" t="str">
        <f>"CHIP #" &amp; SUBSTITUTE(J238, "CHIP #", "") + 1</f>
        <v>CHIP #579</v>
      </c>
      <c r="N238" s="46"/>
      <c r="O238" s="4"/>
      <c r="P238" s="45" t="str">
        <f>"CHIP #" &amp; SUBSTITUTE(M238, "CHIP #", "") + 1</f>
        <v>CHIP #580</v>
      </c>
      <c r="Q238" s="46"/>
      <c r="R238" s="4"/>
      <c r="S238" s="45" t="str">
        <f>"CHIP #" &amp; SUBSTITUTE(P238, "CHIP #", "") + 1</f>
        <v>CHIP #581</v>
      </c>
      <c r="T238" s="46"/>
      <c r="U238" s="4"/>
      <c r="V238" s="45" t="str">
        <f>"CHIP #" &amp; SUBSTITUTE(S238, "CHIP #", "") + 1</f>
        <v>CHIP #582</v>
      </c>
      <c r="W238" s="46"/>
      <c r="X238" s="4"/>
      <c r="Y238" s="45" t="str">
        <f>"CHIP #" &amp; SUBSTITUTE(V238, "CHIP #", "") + 1</f>
        <v>CHIP #583</v>
      </c>
      <c r="Z238" s="46"/>
      <c r="AA238" s="4"/>
      <c r="AB238" s="45" t="str">
        <f>"CHIP #" &amp; SUBSTITUTE(Y238, "CHIP #", "") + 1</f>
        <v>CHIP #584</v>
      </c>
      <c r="AC238" s="46"/>
    </row>
    <row r="239" spans="1:29" s="42" customFormat="1" ht="15" thickTop="1" thickBot="1" x14ac:dyDescent="0.3">
      <c r="A239" s="49"/>
      <c r="B239" s="50"/>
      <c r="C239" s="31"/>
      <c r="D239" s="32"/>
      <c r="E239" s="21" t="str">
        <f>"CSN" &amp; (((SUBSTITUTE(C238, "BANK", "") - 1) * 8) + 0)</f>
        <v>CSN72</v>
      </c>
      <c r="F239" s="10" t="s">
        <v>3796</v>
      </c>
      <c r="G239" s="10">
        <f>(((SUBSTITUTE(C238, "BANK", "")-1)*4) + 1)+0.1</f>
        <v>37.1</v>
      </c>
      <c r="H239" s="10">
        <f>(((SUBSTITUTE(C238, "BANK", "")-1)*4) + 1 + 128)+0.1</f>
        <v>165.1</v>
      </c>
      <c r="I239" s="12"/>
      <c r="J239" s="10">
        <f>G239+0.1</f>
        <v>37.200000000000003</v>
      </c>
      <c r="K239" s="10">
        <f>H239+0.1</f>
        <v>165.2</v>
      </c>
      <c r="L239" s="12"/>
      <c r="M239" s="10">
        <f>J239+0.1</f>
        <v>37.300000000000004</v>
      </c>
      <c r="N239" s="10">
        <f>K239+0.1</f>
        <v>165.29999999999998</v>
      </c>
      <c r="O239" s="12"/>
      <c r="P239" s="10">
        <f>M239+0.1</f>
        <v>37.400000000000006</v>
      </c>
      <c r="Q239" s="10">
        <f>N239+0.1</f>
        <v>165.39999999999998</v>
      </c>
      <c r="R239" s="12"/>
      <c r="S239" s="10">
        <f>P239+0.1</f>
        <v>37.500000000000007</v>
      </c>
      <c r="T239" s="10">
        <f>Q239+0.1</f>
        <v>165.49999999999997</v>
      </c>
      <c r="U239" s="12"/>
      <c r="V239" s="10">
        <f>S239+0.1</f>
        <v>37.600000000000009</v>
      </c>
      <c r="W239" s="10">
        <f>T239+0.1</f>
        <v>165.59999999999997</v>
      </c>
      <c r="X239" s="12"/>
      <c r="Y239" s="10">
        <f>V239+0.1</f>
        <v>37.70000000000001</v>
      </c>
      <c r="Z239" s="10">
        <f>W239+0.1</f>
        <v>165.69999999999996</v>
      </c>
      <c r="AA239" s="12"/>
      <c r="AB239" s="10">
        <f>Y239+0.1</f>
        <v>37.800000000000011</v>
      </c>
      <c r="AC239" s="10">
        <f>Z239+0.1</f>
        <v>165.79999999999995</v>
      </c>
    </row>
    <row r="240" spans="1:29" s="42" customFormat="1" ht="14.25" thickTop="1" x14ac:dyDescent="0.25">
      <c r="A240" s="49"/>
      <c r="B240" s="50"/>
      <c r="C240" s="33"/>
      <c r="D240" s="17"/>
    </row>
    <row r="241" spans="1:29" s="42" customFormat="1" ht="14.25" thickBot="1" x14ac:dyDescent="0.3">
      <c r="A241" s="49"/>
      <c r="B241" s="50"/>
      <c r="D241" s="18"/>
      <c r="E241" s="39"/>
      <c r="F241" s="41"/>
      <c r="G241" s="43" t="str">
        <f>"CHIP #" &amp; SUBSTITUTE(AB238, "CHIP #", "") + 1</f>
        <v>CHIP #585</v>
      </c>
      <c r="H241" s="62"/>
      <c r="I241" s="4"/>
      <c r="J241" s="45" t="str">
        <f>"CHIP #" &amp; SUBSTITUTE(G241, "CHIP #", "") + 1</f>
        <v>CHIP #586</v>
      </c>
      <c r="K241" s="46"/>
      <c r="L241" s="4"/>
      <c r="M241" s="45" t="str">
        <f>"CHIP #" &amp; SUBSTITUTE(J241, "CHIP #", "") + 1</f>
        <v>CHIP #587</v>
      </c>
      <c r="N241" s="46"/>
      <c r="O241" s="4"/>
      <c r="P241" s="45" t="str">
        <f>"CHIP #" &amp; SUBSTITUTE(M241, "CHIP #", "") + 1</f>
        <v>CHIP #588</v>
      </c>
      <c r="Q241" s="46"/>
      <c r="R241" s="4"/>
      <c r="S241" s="45" t="str">
        <f>"CHIP #" &amp; SUBSTITUTE(P241, "CHIP #", "") + 1</f>
        <v>CHIP #589</v>
      </c>
      <c r="T241" s="46"/>
      <c r="U241" s="4"/>
      <c r="V241" s="45" t="str">
        <f>"CHIP #" &amp; SUBSTITUTE(S241, "CHIP #", "") + 1</f>
        <v>CHIP #590</v>
      </c>
      <c r="W241" s="46"/>
      <c r="X241" s="4"/>
      <c r="Y241" s="45" t="str">
        <f>"CHIP #" &amp; SUBSTITUTE(V241, "CHIP #", "") + 1</f>
        <v>CHIP #591</v>
      </c>
      <c r="Z241" s="46"/>
      <c r="AA241" s="4"/>
      <c r="AB241" s="45" t="str">
        <f>"CHIP #" &amp; SUBSTITUTE(Y241, "CHIP #", "") + 1</f>
        <v>CHIP #592</v>
      </c>
      <c r="AC241" s="46"/>
    </row>
    <row r="242" spans="1:29" s="42" customFormat="1" ht="15" thickTop="1" thickBot="1" x14ac:dyDescent="0.3">
      <c r="A242" s="49"/>
      <c r="B242" s="50"/>
      <c r="D242" s="19"/>
      <c r="E242" s="21" t="str">
        <f>"CSN" &amp; SUBSTITUTE(E239, "CSN", "") + 1</f>
        <v>CSN73</v>
      </c>
      <c r="F242" s="10" t="s">
        <v>3796</v>
      </c>
      <c r="G242" s="10">
        <f>(((SUBSTITUTE(C238, "BANK", "")-1)*4) + 1 + 64)+0.1</f>
        <v>101.1</v>
      </c>
      <c r="H242" s="10">
        <f>(((SUBSTITUTE(C238, "BANK", "")-1)*4) + 1 + 192)+0.1</f>
        <v>229.1</v>
      </c>
      <c r="I242" s="12"/>
      <c r="J242" s="10">
        <f>G242+0.1</f>
        <v>101.19999999999999</v>
      </c>
      <c r="K242" s="10">
        <f>H242+0.1</f>
        <v>229.2</v>
      </c>
      <c r="L242" s="12"/>
      <c r="M242" s="10">
        <f>J242+0.1</f>
        <v>101.29999999999998</v>
      </c>
      <c r="N242" s="10">
        <f>K242+0.1</f>
        <v>229.29999999999998</v>
      </c>
      <c r="O242" s="12"/>
      <c r="P242" s="10">
        <f>M242+0.1</f>
        <v>101.39999999999998</v>
      </c>
      <c r="Q242" s="10">
        <f>N242+0.1</f>
        <v>229.39999999999998</v>
      </c>
      <c r="R242" s="12"/>
      <c r="S242" s="10">
        <f>P242+0.1</f>
        <v>101.49999999999997</v>
      </c>
      <c r="T242" s="10">
        <f>Q242+0.1</f>
        <v>229.49999999999997</v>
      </c>
      <c r="U242" s="12"/>
      <c r="V242" s="10">
        <f>S242+0.1</f>
        <v>101.59999999999997</v>
      </c>
      <c r="W242" s="10">
        <f>T242+0.1</f>
        <v>229.59999999999997</v>
      </c>
      <c r="X242" s="12"/>
      <c r="Y242" s="10">
        <f>V242+0.1</f>
        <v>101.69999999999996</v>
      </c>
      <c r="Z242" s="10">
        <f>W242+0.1</f>
        <v>229.69999999999996</v>
      </c>
      <c r="AB242" s="10">
        <f>Y242+0.1</f>
        <v>101.79999999999995</v>
      </c>
      <c r="AC242" s="10">
        <f>Z242+0.1</f>
        <v>229.79999999999995</v>
      </c>
    </row>
    <row r="243" spans="1:29" s="42" customFormat="1" ht="14.25" thickTop="1" x14ac:dyDescent="0.25">
      <c r="A243" s="49"/>
      <c r="B243" s="50"/>
      <c r="D243" s="17"/>
      <c r="F243" s="12"/>
    </row>
    <row r="244" spans="1:29" s="42" customFormat="1" ht="14.25" thickBot="1" x14ac:dyDescent="0.3">
      <c r="A244" s="49"/>
      <c r="B244" s="50"/>
      <c r="D244" s="18"/>
      <c r="E244" s="9"/>
      <c r="F244" s="36"/>
      <c r="G244" s="43" t="str">
        <f>"CHIP #" &amp; SUBSTITUTE(AB241, "CHIP #", "") + 1</f>
        <v>CHIP #593</v>
      </c>
      <c r="H244" s="62"/>
      <c r="I244" s="4"/>
      <c r="J244" s="45" t="str">
        <f>"CHIP #" &amp; SUBSTITUTE(G244, "CHIP #", "") + 1</f>
        <v>CHIP #594</v>
      </c>
      <c r="K244" s="46"/>
      <c r="L244" s="4"/>
      <c r="M244" s="45" t="str">
        <f>"CHIP #" &amp; SUBSTITUTE(J244, "CHIP #", "") + 1</f>
        <v>CHIP #595</v>
      </c>
      <c r="N244" s="46"/>
      <c r="O244" s="4"/>
      <c r="P244" s="45" t="str">
        <f>"CHIP #" &amp; SUBSTITUTE(M244, "CHIP #", "") + 1</f>
        <v>CHIP #596</v>
      </c>
      <c r="Q244" s="46"/>
      <c r="R244" s="4"/>
      <c r="S244" s="45" t="str">
        <f>"CHIP #" &amp; SUBSTITUTE(P244, "CHIP #", "") + 1</f>
        <v>CHIP #597</v>
      </c>
      <c r="T244" s="46"/>
      <c r="U244" s="4"/>
      <c r="V244" s="45" t="str">
        <f>"CHIP #" &amp; SUBSTITUTE(S244, "CHIP #", "") + 1</f>
        <v>CHIP #598</v>
      </c>
      <c r="W244" s="46"/>
      <c r="X244" s="4"/>
      <c r="Y244" s="45" t="str">
        <f>"CHIP #" &amp; SUBSTITUTE(V244, "CHIP #", "") + 1</f>
        <v>CHIP #599</v>
      </c>
      <c r="Z244" s="46"/>
      <c r="AA244" s="4"/>
      <c r="AB244" s="45" t="str">
        <f>"CHIP #" &amp; SUBSTITUTE(Y244, "CHIP #", "") + 1</f>
        <v>CHIP #600</v>
      </c>
      <c r="AC244" s="46"/>
    </row>
    <row r="245" spans="1:29" s="42" customFormat="1" ht="15" thickTop="1" thickBot="1" x14ac:dyDescent="0.3">
      <c r="A245" s="49"/>
      <c r="B245" s="50"/>
      <c r="D245" s="19"/>
      <c r="E245" s="21" t="str">
        <f>"CSN" &amp; SUBSTITUTE(E242, "CSN", "") + 1</f>
        <v>CSN74</v>
      </c>
      <c r="F245" s="37" t="s">
        <v>3796</v>
      </c>
      <c r="G245" s="10">
        <f>G239+1</f>
        <v>38.1</v>
      </c>
      <c r="H245" s="10">
        <f>H239+1</f>
        <v>166.1</v>
      </c>
      <c r="I245" s="12"/>
      <c r="J245" s="10">
        <f>J239+1</f>
        <v>38.200000000000003</v>
      </c>
      <c r="K245" s="10">
        <f>K239+1</f>
        <v>166.2</v>
      </c>
      <c r="L245" s="12"/>
      <c r="M245" s="10">
        <f>M239+1</f>
        <v>38.300000000000004</v>
      </c>
      <c r="N245" s="10">
        <f>N239+1</f>
        <v>166.29999999999998</v>
      </c>
      <c r="O245" s="12"/>
      <c r="P245" s="10">
        <f>P239+1</f>
        <v>38.400000000000006</v>
      </c>
      <c r="Q245" s="10">
        <f>Q239+1</f>
        <v>166.39999999999998</v>
      </c>
      <c r="R245" s="12"/>
      <c r="S245" s="10">
        <f>S239+1</f>
        <v>38.500000000000007</v>
      </c>
      <c r="T245" s="10">
        <f>T239+1</f>
        <v>166.49999999999997</v>
      </c>
      <c r="U245" s="12"/>
      <c r="V245" s="10">
        <f>V239+1</f>
        <v>38.600000000000009</v>
      </c>
      <c r="W245" s="10">
        <f>W239+1</f>
        <v>166.59999999999997</v>
      </c>
      <c r="X245" s="12"/>
      <c r="Y245" s="10">
        <f>Y239+1</f>
        <v>38.70000000000001</v>
      </c>
      <c r="Z245" s="10">
        <f>Z239+1</f>
        <v>166.69999999999996</v>
      </c>
      <c r="AB245" s="10">
        <f>AB239+1</f>
        <v>38.800000000000011</v>
      </c>
      <c r="AC245" s="10">
        <f>AC239+1</f>
        <v>166.79999999999995</v>
      </c>
    </row>
    <row r="246" spans="1:29" s="42" customFormat="1" ht="14.25" thickTop="1" x14ac:dyDescent="0.25">
      <c r="A246" s="49"/>
      <c r="B246" s="50"/>
      <c r="D246" s="17"/>
      <c r="F246" s="12"/>
    </row>
    <row r="247" spans="1:29" s="42" customFormat="1" ht="14.25" thickBot="1" x14ac:dyDescent="0.3">
      <c r="A247" s="49"/>
      <c r="B247" s="50"/>
      <c r="D247" s="18"/>
      <c r="E247" s="9"/>
      <c r="F247" s="36"/>
      <c r="G247" s="43" t="str">
        <f>"CHIP #" &amp; SUBSTITUTE(AB244, "CHIP #", "") + 1</f>
        <v>CHIP #601</v>
      </c>
      <c r="H247" s="62"/>
      <c r="I247" s="4"/>
      <c r="J247" s="45" t="str">
        <f>"CHIP #" &amp; SUBSTITUTE(G247, "CHIP #", "") + 1</f>
        <v>CHIP #602</v>
      </c>
      <c r="K247" s="46"/>
      <c r="L247" s="4"/>
      <c r="M247" s="45" t="str">
        <f>"CHIP #" &amp; SUBSTITUTE(J247, "CHIP #", "") + 1</f>
        <v>CHIP #603</v>
      </c>
      <c r="N247" s="46"/>
      <c r="O247" s="4"/>
      <c r="P247" s="45" t="str">
        <f>"CHIP #" &amp; SUBSTITUTE(M247, "CHIP #", "") + 1</f>
        <v>CHIP #604</v>
      </c>
      <c r="Q247" s="46"/>
      <c r="R247" s="4"/>
      <c r="S247" s="45" t="str">
        <f>"CHIP #" &amp; SUBSTITUTE(P247, "CHIP #", "") + 1</f>
        <v>CHIP #605</v>
      </c>
      <c r="T247" s="46"/>
      <c r="U247" s="4"/>
      <c r="V247" s="45" t="str">
        <f>"CHIP #" &amp; SUBSTITUTE(S247, "CHIP #", "") + 1</f>
        <v>CHIP #606</v>
      </c>
      <c r="W247" s="46"/>
      <c r="X247" s="4"/>
      <c r="Y247" s="45" t="str">
        <f>"CHIP #" &amp; SUBSTITUTE(V247, "CHIP #", "") + 1</f>
        <v>CHIP #607</v>
      </c>
      <c r="Z247" s="46"/>
      <c r="AA247" s="4"/>
      <c r="AB247" s="45" t="str">
        <f>"CHIP #" &amp; SUBSTITUTE(Y247, "CHIP #", "") + 1</f>
        <v>CHIP #608</v>
      </c>
      <c r="AC247" s="46"/>
    </row>
    <row r="248" spans="1:29" s="42" customFormat="1" ht="15" thickTop="1" thickBot="1" x14ac:dyDescent="0.3">
      <c r="A248" s="49"/>
      <c r="B248" s="50"/>
      <c r="D248" s="20"/>
      <c r="E248" s="61" t="str">
        <f>"CSN" &amp; SUBSTITUTE(E245, "CSN", "") + 1</f>
        <v>CSN75</v>
      </c>
      <c r="F248" s="37" t="s">
        <v>3796</v>
      </c>
      <c r="G248" s="10">
        <f>G242+1</f>
        <v>102.1</v>
      </c>
      <c r="H248" s="10">
        <f>H242+1</f>
        <v>230.1</v>
      </c>
      <c r="I248" s="12"/>
      <c r="J248" s="10">
        <f>J242+1</f>
        <v>102.19999999999999</v>
      </c>
      <c r="K248" s="10">
        <f>K242+1</f>
        <v>230.2</v>
      </c>
      <c r="L248" s="12"/>
      <c r="M248" s="10">
        <f>M242+1</f>
        <v>102.29999999999998</v>
      </c>
      <c r="N248" s="10">
        <f>N242+1</f>
        <v>230.29999999999998</v>
      </c>
      <c r="O248" s="12"/>
      <c r="P248" s="10">
        <f>P242+1</f>
        <v>102.39999999999998</v>
      </c>
      <c r="Q248" s="10">
        <f>Q242+1</f>
        <v>230.39999999999998</v>
      </c>
      <c r="R248" s="12"/>
      <c r="S248" s="10">
        <f>S242+1</f>
        <v>102.49999999999997</v>
      </c>
      <c r="T248" s="10">
        <f>T242+1</f>
        <v>230.49999999999997</v>
      </c>
      <c r="U248" s="12"/>
      <c r="V248" s="10">
        <f>V242+1</f>
        <v>102.59999999999997</v>
      </c>
      <c r="W248" s="10">
        <f>W242+1</f>
        <v>230.59999999999997</v>
      </c>
      <c r="X248" s="12"/>
      <c r="Y248" s="10">
        <f>Y242+1</f>
        <v>102.69999999999996</v>
      </c>
      <c r="Z248" s="10">
        <f>Z242+1</f>
        <v>230.69999999999996</v>
      </c>
      <c r="AB248" s="10">
        <f>AB242+1</f>
        <v>102.79999999999995</v>
      </c>
      <c r="AC248" s="10">
        <f>AC242+1</f>
        <v>230.79999999999995</v>
      </c>
    </row>
    <row r="249" spans="1:29" s="42" customFormat="1" ht="14.25" thickTop="1" x14ac:dyDescent="0.25">
      <c r="A249" s="49"/>
      <c r="B249" s="50"/>
      <c r="D249" s="17"/>
      <c r="F249" s="59"/>
      <c r="G249" s="59"/>
      <c r="H249" s="59"/>
      <c r="I249" s="12"/>
      <c r="J249" s="59"/>
      <c r="K249" s="59"/>
      <c r="L249" s="12"/>
      <c r="M249" s="59"/>
      <c r="N249" s="59"/>
      <c r="O249" s="12"/>
      <c r="P249" s="59"/>
      <c r="Q249" s="59"/>
      <c r="R249" s="12"/>
      <c r="S249" s="59"/>
      <c r="T249" s="59"/>
      <c r="U249" s="12"/>
      <c r="V249" s="59"/>
      <c r="W249" s="59"/>
      <c r="X249" s="12"/>
      <c r="Y249" s="59"/>
      <c r="Z249" s="60"/>
      <c r="AB249" s="59"/>
      <c r="AC249" s="60"/>
    </row>
    <row r="250" spans="1:29" s="42" customFormat="1" ht="14.25" thickBot="1" x14ac:dyDescent="0.3">
      <c r="A250" s="49"/>
      <c r="B250" s="50"/>
      <c r="D250" s="18"/>
      <c r="E250" s="39"/>
      <c r="F250" s="41"/>
      <c r="G250" s="43" t="str">
        <f>"CHIP #" &amp; SUBSTITUTE(AB247, "CHIP #", "") + 1</f>
        <v>CHIP #609</v>
      </c>
      <c r="H250" s="62"/>
      <c r="I250" s="4"/>
      <c r="J250" s="45" t="str">
        <f>"CHIP #" &amp; SUBSTITUTE(G250, "CHIP #", "") + 1</f>
        <v>CHIP #610</v>
      </c>
      <c r="K250" s="46"/>
      <c r="L250" s="4"/>
      <c r="M250" s="45" t="str">
        <f>"CHIP #" &amp; SUBSTITUTE(J250, "CHIP #", "") + 1</f>
        <v>CHIP #611</v>
      </c>
      <c r="N250" s="46"/>
      <c r="O250" s="4"/>
      <c r="P250" s="45" t="str">
        <f>"CHIP #" &amp; SUBSTITUTE(M250, "CHIP #", "") + 1</f>
        <v>CHIP #612</v>
      </c>
      <c r="Q250" s="46"/>
      <c r="R250" s="4"/>
      <c r="S250" s="45" t="str">
        <f>"CHIP #" &amp; SUBSTITUTE(P250, "CHIP #", "") + 1</f>
        <v>CHIP #613</v>
      </c>
      <c r="T250" s="46"/>
      <c r="U250" s="4"/>
      <c r="V250" s="45" t="str">
        <f>"CHIP #" &amp; SUBSTITUTE(S250, "CHIP #", "") + 1</f>
        <v>CHIP #614</v>
      </c>
      <c r="W250" s="46"/>
      <c r="X250" s="4"/>
      <c r="Y250" s="45" t="str">
        <f>"CHIP #" &amp; SUBSTITUTE(V250, "CHIP #", "") + 1</f>
        <v>CHIP #615</v>
      </c>
      <c r="Z250" s="46"/>
      <c r="AA250" s="4"/>
      <c r="AB250" s="45" t="str">
        <f>"CHIP #" &amp; SUBSTITUTE(Y250, "CHIP #", "") + 1</f>
        <v>CHIP #616</v>
      </c>
      <c r="AC250" s="46"/>
    </row>
    <row r="251" spans="1:29" s="42" customFormat="1" ht="15" thickTop="1" thickBot="1" x14ac:dyDescent="0.3">
      <c r="A251" s="49"/>
      <c r="B251" s="50"/>
      <c r="D251" s="19"/>
      <c r="E251" s="21" t="str">
        <f>"CSN" &amp; SUBSTITUTE(E248, "CSN", "") + 1</f>
        <v>CSN76</v>
      </c>
      <c r="F251" s="10" t="s">
        <v>3796</v>
      </c>
      <c r="G251" s="10">
        <f>G245+1</f>
        <v>39.1</v>
      </c>
      <c r="H251" s="10">
        <f>H245+1</f>
        <v>167.1</v>
      </c>
      <c r="I251" s="12"/>
      <c r="J251" s="10">
        <f>J245+1</f>
        <v>39.200000000000003</v>
      </c>
      <c r="K251" s="10">
        <f>K245+1</f>
        <v>167.2</v>
      </c>
      <c r="L251" s="12"/>
      <c r="M251" s="10">
        <f>M245+1</f>
        <v>39.300000000000004</v>
      </c>
      <c r="N251" s="10">
        <f>N245+1</f>
        <v>167.29999999999998</v>
      </c>
      <c r="O251" s="12"/>
      <c r="P251" s="10">
        <f>P245+1</f>
        <v>39.400000000000006</v>
      </c>
      <c r="Q251" s="10">
        <f>Q245+1</f>
        <v>167.39999999999998</v>
      </c>
      <c r="R251" s="12"/>
      <c r="S251" s="10">
        <f>S245+1</f>
        <v>39.500000000000007</v>
      </c>
      <c r="T251" s="10">
        <f>T245+1</f>
        <v>167.49999999999997</v>
      </c>
      <c r="U251" s="12"/>
      <c r="V251" s="10">
        <f>V245+1</f>
        <v>39.600000000000009</v>
      </c>
      <c r="W251" s="10">
        <f>W245+1</f>
        <v>167.59999999999997</v>
      </c>
      <c r="X251" s="12"/>
      <c r="Y251" s="10">
        <f>Y245+1</f>
        <v>39.70000000000001</v>
      </c>
      <c r="Z251" s="10">
        <f>Z245+1</f>
        <v>167.69999999999996</v>
      </c>
      <c r="AA251" s="12"/>
      <c r="AB251" s="10">
        <f>AB245+1</f>
        <v>39.800000000000011</v>
      </c>
      <c r="AC251" s="10">
        <f>AC245+1</f>
        <v>167.79999999999995</v>
      </c>
    </row>
    <row r="252" spans="1:29" s="42" customFormat="1" ht="14.25" thickTop="1" x14ac:dyDescent="0.25">
      <c r="A252" s="49"/>
      <c r="B252" s="50"/>
      <c r="D252" s="17"/>
    </row>
    <row r="253" spans="1:29" s="42" customFormat="1" ht="14.25" thickBot="1" x14ac:dyDescent="0.3">
      <c r="A253" s="49"/>
      <c r="B253" s="50"/>
      <c r="D253" s="18"/>
      <c r="E253" s="9"/>
      <c r="F253" s="41"/>
      <c r="G253" s="43" t="str">
        <f>"CHIP #" &amp; SUBSTITUTE(AB250, "CHIP #", "") + 1</f>
        <v>CHIP #617</v>
      </c>
      <c r="H253" s="62"/>
      <c r="I253" s="4"/>
      <c r="J253" s="45" t="str">
        <f>"CHIP #" &amp; SUBSTITUTE(G253, "CHIP #", "") + 1</f>
        <v>CHIP #618</v>
      </c>
      <c r="K253" s="46"/>
      <c r="L253" s="4"/>
      <c r="M253" s="45" t="str">
        <f>"CHIP #" &amp; SUBSTITUTE(J253, "CHIP #", "") + 1</f>
        <v>CHIP #619</v>
      </c>
      <c r="N253" s="46"/>
      <c r="O253" s="4"/>
      <c r="P253" s="45" t="str">
        <f>"CHIP #" &amp; SUBSTITUTE(M253, "CHIP #", "") + 1</f>
        <v>CHIP #620</v>
      </c>
      <c r="Q253" s="46"/>
      <c r="R253" s="4"/>
      <c r="S253" s="45" t="str">
        <f>"CHIP #" &amp; SUBSTITUTE(P253, "CHIP #", "") + 1</f>
        <v>CHIP #621</v>
      </c>
      <c r="T253" s="46"/>
      <c r="U253" s="4"/>
      <c r="V253" s="45" t="str">
        <f>"CHIP #" &amp; SUBSTITUTE(S253, "CHIP #", "") + 1</f>
        <v>CHIP #622</v>
      </c>
      <c r="W253" s="46"/>
      <c r="X253" s="4"/>
      <c r="Y253" s="45" t="str">
        <f>"CHIP #" &amp; SUBSTITUTE(V253, "CHIP #", "") + 1</f>
        <v>CHIP #623</v>
      </c>
      <c r="Z253" s="46"/>
      <c r="AA253" s="4"/>
      <c r="AB253" s="45" t="str">
        <f>"CHIP #" &amp; SUBSTITUTE(Y253, "CHIP #", "") + 1</f>
        <v>CHIP #624</v>
      </c>
      <c r="AC253" s="46"/>
    </row>
    <row r="254" spans="1:29" s="42" customFormat="1" ht="15" thickTop="1" thickBot="1" x14ac:dyDescent="0.3">
      <c r="A254" s="49"/>
      <c r="B254" s="50"/>
      <c r="D254" s="19"/>
      <c r="E254" s="21" t="str">
        <f>"CSN" &amp; SUBSTITUTE(E251, "CSN", "") + 1</f>
        <v>CSN77</v>
      </c>
      <c r="F254" s="10" t="s">
        <v>3796</v>
      </c>
      <c r="G254" s="10">
        <f>G248+1</f>
        <v>103.1</v>
      </c>
      <c r="H254" s="10">
        <f>H248+1</f>
        <v>231.1</v>
      </c>
      <c r="I254" s="12"/>
      <c r="J254" s="10">
        <f>J248+1</f>
        <v>103.19999999999999</v>
      </c>
      <c r="K254" s="10">
        <f>K248+1</f>
        <v>231.2</v>
      </c>
      <c r="L254" s="12"/>
      <c r="M254" s="10">
        <f>M248+1</f>
        <v>103.29999999999998</v>
      </c>
      <c r="N254" s="10">
        <f>N248+1</f>
        <v>231.29999999999998</v>
      </c>
      <c r="O254" s="12"/>
      <c r="P254" s="10">
        <f>P248+1</f>
        <v>103.39999999999998</v>
      </c>
      <c r="Q254" s="10">
        <f>Q248+1</f>
        <v>231.39999999999998</v>
      </c>
      <c r="R254" s="12"/>
      <c r="S254" s="10">
        <f>S248+1</f>
        <v>103.49999999999997</v>
      </c>
      <c r="T254" s="10">
        <f>T248+1</f>
        <v>231.49999999999997</v>
      </c>
      <c r="U254" s="12"/>
      <c r="V254" s="10">
        <f>V248+1</f>
        <v>103.59999999999997</v>
      </c>
      <c r="W254" s="10">
        <f>W248+1</f>
        <v>231.59999999999997</v>
      </c>
      <c r="X254" s="12"/>
      <c r="Y254" s="10">
        <f>Y248+1</f>
        <v>103.69999999999996</v>
      </c>
      <c r="Z254" s="10">
        <f>Z248+1</f>
        <v>231.69999999999996</v>
      </c>
      <c r="AB254" s="10">
        <f>AB248+1</f>
        <v>103.79999999999995</v>
      </c>
      <c r="AC254" s="10">
        <f>AC248+1</f>
        <v>231.79999999999995</v>
      </c>
    </row>
    <row r="255" spans="1:29" s="42" customFormat="1" ht="14.25" thickTop="1" x14ac:dyDescent="0.25">
      <c r="A255" s="49"/>
      <c r="B255" s="50"/>
      <c r="D255" s="17"/>
      <c r="F255" s="12"/>
    </row>
    <row r="256" spans="1:29" s="42" customFormat="1" ht="14.25" thickBot="1" x14ac:dyDescent="0.3">
      <c r="A256" s="49"/>
      <c r="B256" s="50"/>
      <c r="D256" s="18"/>
      <c r="E256" s="9"/>
      <c r="F256" s="36"/>
      <c r="G256" s="43" t="str">
        <f>"CHIP #" &amp; SUBSTITUTE(AB253, "CHIP #", "") + 1</f>
        <v>CHIP #625</v>
      </c>
      <c r="H256" s="62"/>
      <c r="I256" s="4"/>
      <c r="J256" s="45" t="str">
        <f>"CHIP #" &amp; SUBSTITUTE(G256, "CHIP #", "") + 1</f>
        <v>CHIP #626</v>
      </c>
      <c r="K256" s="46"/>
      <c r="L256" s="4"/>
      <c r="M256" s="45" t="str">
        <f>"CHIP #" &amp; SUBSTITUTE(J256, "CHIP #", "") + 1</f>
        <v>CHIP #627</v>
      </c>
      <c r="N256" s="46"/>
      <c r="O256" s="4"/>
      <c r="P256" s="45" t="str">
        <f>"CHIP #" &amp; SUBSTITUTE(M256, "CHIP #", "") + 1</f>
        <v>CHIP #628</v>
      </c>
      <c r="Q256" s="46"/>
      <c r="R256" s="4"/>
      <c r="S256" s="45" t="str">
        <f>"CHIP #" &amp; SUBSTITUTE(P256, "CHIP #", "") + 1</f>
        <v>CHIP #629</v>
      </c>
      <c r="T256" s="46"/>
      <c r="U256" s="4"/>
      <c r="V256" s="45" t="str">
        <f>"CHIP #" &amp; SUBSTITUTE(S256, "CHIP #", "") + 1</f>
        <v>CHIP #630</v>
      </c>
      <c r="W256" s="46"/>
      <c r="X256" s="4"/>
      <c r="Y256" s="45" t="str">
        <f>"CHIP #" &amp; SUBSTITUTE(V256, "CHIP #", "") + 1</f>
        <v>CHIP #631</v>
      </c>
      <c r="Z256" s="46"/>
      <c r="AA256" s="4"/>
      <c r="AB256" s="45" t="str">
        <f>"CHIP #" &amp; SUBSTITUTE(Y256, "CHIP #", "") + 1</f>
        <v>CHIP #632</v>
      </c>
      <c r="AC256" s="46"/>
    </row>
    <row r="257" spans="1:29" s="42" customFormat="1" ht="15" thickTop="1" thickBot="1" x14ac:dyDescent="0.3">
      <c r="A257" s="49"/>
      <c r="B257" s="50"/>
      <c r="D257" s="20"/>
      <c r="E257" s="61" t="str">
        <f>"CSN" &amp; SUBSTITUTE(E254, "CSN", "") + 1</f>
        <v>CSN78</v>
      </c>
      <c r="F257" s="37" t="s">
        <v>3796</v>
      </c>
      <c r="G257" s="10">
        <f>G251+1</f>
        <v>40.1</v>
      </c>
      <c r="H257" s="10">
        <f>H251+1</f>
        <v>168.1</v>
      </c>
      <c r="I257" s="12"/>
      <c r="J257" s="10">
        <f>J251+1</f>
        <v>40.200000000000003</v>
      </c>
      <c r="K257" s="10">
        <f>K251+1</f>
        <v>168.2</v>
      </c>
      <c r="L257" s="12"/>
      <c r="M257" s="10">
        <f>M251+1</f>
        <v>40.300000000000004</v>
      </c>
      <c r="N257" s="10">
        <f>N251+1</f>
        <v>168.29999999999998</v>
      </c>
      <c r="O257" s="12"/>
      <c r="P257" s="10">
        <f>P251+1</f>
        <v>40.400000000000006</v>
      </c>
      <c r="Q257" s="10">
        <f>Q251+1</f>
        <v>168.39999999999998</v>
      </c>
      <c r="R257" s="12"/>
      <c r="S257" s="10">
        <f>S251+1</f>
        <v>40.500000000000007</v>
      </c>
      <c r="T257" s="10">
        <f>T251+1</f>
        <v>168.49999999999997</v>
      </c>
      <c r="U257" s="12"/>
      <c r="V257" s="10">
        <f>V251+1</f>
        <v>40.600000000000009</v>
      </c>
      <c r="W257" s="10">
        <f>W251+1</f>
        <v>168.59999999999997</v>
      </c>
      <c r="X257" s="12"/>
      <c r="Y257" s="10">
        <f>Y251+1</f>
        <v>40.70000000000001</v>
      </c>
      <c r="Z257" s="10">
        <f>Z251+1</f>
        <v>168.69999999999996</v>
      </c>
      <c r="AB257" s="10">
        <f>AB251+1</f>
        <v>40.800000000000011</v>
      </c>
      <c r="AC257" s="10">
        <f>AC251+1</f>
        <v>168.79999999999995</v>
      </c>
    </row>
    <row r="258" spans="1:29" s="42" customFormat="1" ht="14.25" thickTop="1" x14ac:dyDescent="0.25">
      <c r="A258" s="49"/>
      <c r="B258" s="50"/>
      <c r="D258" s="17"/>
      <c r="F258" s="12"/>
    </row>
    <row r="259" spans="1:29" s="42" customFormat="1" ht="14.25" thickBot="1" x14ac:dyDescent="0.3">
      <c r="A259" s="49"/>
      <c r="B259" s="50"/>
      <c r="D259" s="18"/>
      <c r="E259" s="9"/>
      <c r="F259" s="36"/>
      <c r="G259" s="43" t="str">
        <f>"CHIP #" &amp; SUBSTITUTE(AB256, "CHIP #", "") + 1</f>
        <v>CHIP #633</v>
      </c>
      <c r="H259" s="62"/>
      <c r="I259" s="4"/>
      <c r="J259" s="45" t="str">
        <f>"CHIP #" &amp; SUBSTITUTE(G259, "CHIP #", "") + 1</f>
        <v>CHIP #634</v>
      </c>
      <c r="K259" s="46"/>
      <c r="L259" s="4"/>
      <c r="M259" s="45" t="str">
        <f>"CHIP #" &amp; SUBSTITUTE(J259, "CHIP #", "") + 1</f>
        <v>CHIP #635</v>
      </c>
      <c r="N259" s="46"/>
      <c r="O259" s="4"/>
      <c r="P259" s="45" t="str">
        <f>"CHIP #" &amp; SUBSTITUTE(M259, "CHIP #", "") + 1</f>
        <v>CHIP #636</v>
      </c>
      <c r="Q259" s="46"/>
      <c r="R259" s="4"/>
      <c r="S259" s="45" t="str">
        <f>"CHIP #" &amp; SUBSTITUTE(P259, "CHIP #", "") + 1</f>
        <v>CHIP #637</v>
      </c>
      <c r="T259" s="46"/>
      <c r="U259" s="4"/>
      <c r="V259" s="45" t="str">
        <f>"CHIP #" &amp; SUBSTITUTE(S259, "CHIP #", "") + 1</f>
        <v>CHIP #638</v>
      </c>
      <c r="W259" s="46"/>
      <c r="X259" s="4"/>
      <c r="Y259" s="45" t="str">
        <f>"CHIP #" &amp; SUBSTITUTE(V259, "CHIP #", "") + 1</f>
        <v>CHIP #639</v>
      </c>
      <c r="Z259" s="46"/>
      <c r="AA259" s="4"/>
      <c r="AB259" s="45" t="str">
        <f>"CHIP #" &amp; SUBSTITUTE(Y259, "CHIP #", "") + 1</f>
        <v>CHIP #640</v>
      </c>
      <c r="AC259" s="46"/>
    </row>
    <row r="260" spans="1:29" s="42" customFormat="1" ht="15" thickTop="1" thickBot="1" x14ac:dyDescent="0.3">
      <c r="A260" s="49"/>
      <c r="B260" s="50"/>
      <c r="D260" s="20"/>
      <c r="E260" s="21" t="str">
        <f>"CSN" &amp; SUBSTITUTE(E257, "CSN", "") + 1</f>
        <v>CSN79</v>
      </c>
      <c r="F260" s="37" t="s">
        <v>3796</v>
      </c>
      <c r="G260" s="10">
        <f>G254+1</f>
        <v>104.1</v>
      </c>
      <c r="H260" s="10">
        <f>H254+1</f>
        <v>232.1</v>
      </c>
      <c r="I260" s="12"/>
      <c r="J260" s="10">
        <f>J254+1</f>
        <v>104.19999999999999</v>
      </c>
      <c r="K260" s="10">
        <f>K254+1</f>
        <v>232.2</v>
      </c>
      <c r="L260" s="12"/>
      <c r="M260" s="10">
        <f>M254+1</f>
        <v>104.29999999999998</v>
      </c>
      <c r="N260" s="10">
        <f>N254+1</f>
        <v>232.29999999999998</v>
      </c>
      <c r="O260" s="12"/>
      <c r="P260" s="10">
        <f>P254+1</f>
        <v>104.39999999999998</v>
      </c>
      <c r="Q260" s="10">
        <f>Q254+1</f>
        <v>232.39999999999998</v>
      </c>
      <c r="R260" s="12"/>
      <c r="S260" s="10">
        <f>S254+1</f>
        <v>104.49999999999997</v>
      </c>
      <c r="T260" s="10">
        <f>T254+1</f>
        <v>232.49999999999997</v>
      </c>
      <c r="U260" s="12"/>
      <c r="V260" s="10">
        <f>V254+1</f>
        <v>104.59999999999997</v>
      </c>
      <c r="W260" s="10">
        <f>W254+1</f>
        <v>232.59999999999997</v>
      </c>
      <c r="X260" s="12"/>
      <c r="Y260" s="10">
        <f>Y254+1</f>
        <v>104.69999999999996</v>
      </c>
      <c r="Z260" s="10">
        <f>Z254+1</f>
        <v>232.69999999999996</v>
      </c>
      <c r="AB260" s="10">
        <f>AB254+1</f>
        <v>104.79999999999995</v>
      </c>
      <c r="AC260" s="10">
        <f>AC254+1</f>
        <v>232.79999999999995</v>
      </c>
    </row>
    <row r="261" spans="1:29" s="42" customFormat="1" ht="14.25" thickTop="1" x14ac:dyDescent="0.25">
      <c r="A261" s="49"/>
      <c r="B261" s="50"/>
      <c r="D261" s="58"/>
      <c r="E261" s="59"/>
      <c r="F261" s="59"/>
      <c r="G261" s="59"/>
      <c r="H261" s="59"/>
      <c r="I261" s="12"/>
      <c r="J261" s="59"/>
      <c r="K261" s="59"/>
      <c r="L261" s="12"/>
      <c r="M261" s="59"/>
      <c r="N261" s="59"/>
      <c r="O261" s="12"/>
      <c r="P261" s="59"/>
      <c r="Q261" s="59"/>
      <c r="R261" s="12"/>
      <c r="S261" s="59"/>
      <c r="T261" s="59"/>
      <c r="U261" s="12"/>
      <c r="V261" s="59"/>
      <c r="W261" s="59"/>
      <c r="X261" s="12"/>
      <c r="Y261" s="59"/>
      <c r="Z261" s="59"/>
      <c r="AB261" s="59"/>
      <c r="AC261" s="59"/>
    </row>
    <row r="262" spans="1:29" s="42" customFormat="1" x14ac:dyDescent="0.25">
      <c r="A262" s="49"/>
      <c r="B262" s="50"/>
      <c r="D262" s="58"/>
      <c r="E262" s="59"/>
      <c r="F262" s="59"/>
      <c r="G262" s="59"/>
      <c r="H262" s="59"/>
      <c r="I262" s="12"/>
      <c r="J262" s="59"/>
      <c r="K262" s="59"/>
      <c r="L262" s="12"/>
      <c r="M262" s="59"/>
      <c r="N262" s="59"/>
      <c r="O262" s="12"/>
      <c r="P262" s="59"/>
      <c r="Q262" s="59"/>
      <c r="R262" s="12"/>
      <c r="S262" s="59"/>
      <c r="T262" s="59"/>
      <c r="U262" s="12"/>
      <c r="V262" s="59"/>
      <c r="W262" s="59"/>
      <c r="X262" s="12"/>
      <c r="Y262" s="59"/>
      <c r="Z262" s="59"/>
      <c r="AB262" s="59"/>
      <c r="AC262" s="59"/>
    </row>
    <row r="263" spans="1:29" s="42" customFormat="1" x14ac:dyDescent="0.25">
      <c r="A263" s="49"/>
      <c r="B263" s="50"/>
      <c r="D263" s="58"/>
      <c r="E263" s="59"/>
      <c r="F263" s="59"/>
      <c r="G263" s="59"/>
      <c r="H263" s="59"/>
      <c r="I263" s="12"/>
      <c r="J263" s="59"/>
      <c r="K263" s="59"/>
      <c r="L263" s="12"/>
      <c r="M263" s="59"/>
      <c r="N263" s="59"/>
      <c r="O263" s="12"/>
      <c r="P263" s="59"/>
      <c r="Q263" s="59"/>
      <c r="R263" s="12"/>
      <c r="S263" s="59"/>
      <c r="T263" s="59"/>
      <c r="U263" s="12"/>
      <c r="V263" s="59"/>
      <c r="W263" s="59"/>
      <c r="X263" s="12"/>
      <c r="Y263" s="59"/>
      <c r="Z263" s="59"/>
      <c r="AB263" s="59"/>
      <c r="AC263" s="59"/>
    </row>
    <row r="264" spans="1:29" s="42" customFormat="1" ht="14.25" thickBot="1" x14ac:dyDescent="0.3">
      <c r="A264" s="49"/>
      <c r="B264" s="50"/>
      <c r="C264" s="30" t="str">
        <f>"BANK" &amp; SUBSTITUTE(C238, "BANK", "") + 1</f>
        <v>BANK11</v>
      </c>
      <c r="D264" s="4"/>
      <c r="E264" s="4"/>
      <c r="F264" s="41"/>
      <c r="G264" s="45" t="str">
        <f>"CHIP #" &amp; (((SUBSTITUTE(C264, "BANK", "") - 1) * 64) + 1)</f>
        <v>CHIP #641</v>
      </c>
      <c r="H264" s="45"/>
      <c r="I264" s="4"/>
      <c r="J264" s="45" t="str">
        <f>"CHIP #" &amp; SUBSTITUTE(G264, "CHIP #", "") + 1</f>
        <v>CHIP #642</v>
      </c>
      <c r="K264" s="46"/>
      <c r="L264" s="4"/>
      <c r="M264" s="45" t="str">
        <f>"CHIP #" &amp; SUBSTITUTE(J264, "CHIP #", "") + 1</f>
        <v>CHIP #643</v>
      </c>
      <c r="N264" s="46"/>
      <c r="O264" s="4"/>
      <c r="P264" s="45" t="str">
        <f>"CHIP #" &amp; SUBSTITUTE(M264, "CHIP #", "") + 1</f>
        <v>CHIP #644</v>
      </c>
      <c r="Q264" s="46"/>
      <c r="R264" s="4"/>
      <c r="S264" s="45" t="str">
        <f>"CHIP #" &amp; SUBSTITUTE(P264, "CHIP #", "") + 1</f>
        <v>CHIP #645</v>
      </c>
      <c r="T264" s="46"/>
      <c r="U264" s="4"/>
      <c r="V264" s="45" t="str">
        <f>"CHIP #" &amp; SUBSTITUTE(S264, "CHIP #", "") + 1</f>
        <v>CHIP #646</v>
      </c>
      <c r="W264" s="46"/>
      <c r="X264" s="4"/>
      <c r="Y264" s="45" t="str">
        <f>"CHIP #" &amp; SUBSTITUTE(V264, "CHIP #", "") + 1</f>
        <v>CHIP #647</v>
      </c>
      <c r="Z264" s="46"/>
      <c r="AA264" s="4"/>
      <c r="AB264" s="45" t="str">
        <f>"CHIP #" &amp; SUBSTITUTE(Y264, "CHIP #", "") + 1</f>
        <v>CHIP #648</v>
      </c>
      <c r="AC264" s="46"/>
    </row>
    <row r="265" spans="1:29" s="42" customFormat="1" ht="15" thickTop="1" thickBot="1" x14ac:dyDescent="0.3">
      <c r="A265" s="49"/>
      <c r="B265" s="50"/>
      <c r="C265" s="31"/>
      <c r="D265" s="32"/>
      <c r="E265" s="21" t="str">
        <f>"CSN" &amp; (((SUBSTITUTE(C264, "BANK", "") - 1) * 8) + 0)</f>
        <v>CSN80</v>
      </c>
      <c r="F265" s="10" t="s">
        <v>3796</v>
      </c>
      <c r="G265" s="10">
        <f>(((SUBSTITUTE(C264, "BANK", "")-1)*4) + 1)+0.1</f>
        <v>41.1</v>
      </c>
      <c r="H265" s="10">
        <f>(((SUBSTITUTE(C264, "BANK", "")-1)*4) + 1 + 128)+0.1</f>
        <v>169.1</v>
      </c>
      <c r="I265" s="12"/>
      <c r="J265" s="10">
        <f>G265+0.1</f>
        <v>41.2</v>
      </c>
      <c r="K265" s="10">
        <f>H265+0.1</f>
        <v>169.2</v>
      </c>
      <c r="L265" s="12"/>
      <c r="M265" s="10">
        <f>J265+0.1</f>
        <v>41.300000000000004</v>
      </c>
      <c r="N265" s="10">
        <f>K265+0.1</f>
        <v>169.29999999999998</v>
      </c>
      <c r="O265" s="12"/>
      <c r="P265" s="10">
        <f>M265+0.1</f>
        <v>41.400000000000006</v>
      </c>
      <c r="Q265" s="10">
        <f>N265+0.1</f>
        <v>169.39999999999998</v>
      </c>
      <c r="R265" s="12"/>
      <c r="S265" s="10">
        <f>P265+0.1</f>
        <v>41.500000000000007</v>
      </c>
      <c r="T265" s="10">
        <f>Q265+0.1</f>
        <v>169.49999999999997</v>
      </c>
      <c r="U265" s="12"/>
      <c r="V265" s="10">
        <f>S265+0.1</f>
        <v>41.600000000000009</v>
      </c>
      <c r="W265" s="10">
        <f>T265+0.1</f>
        <v>169.59999999999997</v>
      </c>
      <c r="X265" s="12"/>
      <c r="Y265" s="10">
        <f>V265+0.1</f>
        <v>41.70000000000001</v>
      </c>
      <c r="Z265" s="10">
        <f>W265+0.1</f>
        <v>169.69999999999996</v>
      </c>
      <c r="AA265" s="12"/>
      <c r="AB265" s="10">
        <f>Y265+0.1</f>
        <v>41.800000000000011</v>
      </c>
      <c r="AC265" s="10">
        <f>Z265+0.1</f>
        <v>169.79999999999995</v>
      </c>
    </row>
    <row r="266" spans="1:29" s="42" customFormat="1" ht="14.25" thickTop="1" x14ac:dyDescent="0.25">
      <c r="A266" s="49"/>
      <c r="B266" s="50"/>
      <c r="C266" s="33"/>
      <c r="D266" s="17"/>
    </row>
    <row r="267" spans="1:29" s="42" customFormat="1" ht="14.25" thickBot="1" x14ac:dyDescent="0.3">
      <c r="A267" s="49"/>
      <c r="B267" s="50"/>
      <c r="D267" s="18"/>
      <c r="E267" s="39"/>
      <c r="F267" s="41"/>
      <c r="G267" s="43" t="str">
        <f>"CHIP #" &amp; SUBSTITUTE(AB264, "CHIP #", "") + 1</f>
        <v>CHIP #649</v>
      </c>
      <c r="H267" s="62"/>
      <c r="I267" s="4"/>
      <c r="J267" s="45" t="str">
        <f>"CHIP #" &amp; SUBSTITUTE(G267, "CHIP #", "") + 1</f>
        <v>CHIP #650</v>
      </c>
      <c r="K267" s="46"/>
      <c r="L267" s="4"/>
      <c r="M267" s="45" t="str">
        <f>"CHIP #" &amp; SUBSTITUTE(J267, "CHIP #", "") + 1</f>
        <v>CHIP #651</v>
      </c>
      <c r="N267" s="46"/>
      <c r="O267" s="4"/>
      <c r="P267" s="45" t="str">
        <f>"CHIP #" &amp; SUBSTITUTE(M267, "CHIP #", "") + 1</f>
        <v>CHIP #652</v>
      </c>
      <c r="Q267" s="46"/>
      <c r="R267" s="4"/>
      <c r="S267" s="45" t="str">
        <f>"CHIP #" &amp; SUBSTITUTE(P267, "CHIP #", "") + 1</f>
        <v>CHIP #653</v>
      </c>
      <c r="T267" s="46"/>
      <c r="U267" s="4"/>
      <c r="V267" s="45" t="str">
        <f>"CHIP #" &amp; SUBSTITUTE(S267, "CHIP #", "") + 1</f>
        <v>CHIP #654</v>
      </c>
      <c r="W267" s="46"/>
      <c r="X267" s="4"/>
      <c r="Y267" s="45" t="str">
        <f>"CHIP #" &amp; SUBSTITUTE(V267, "CHIP #", "") + 1</f>
        <v>CHIP #655</v>
      </c>
      <c r="Z267" s="46"/>
      <c r="AA267" s="4"/>
      <c r="AB267" s="45" t="str">
        <f>"CHIP #" &amp; SUBSTITUTE(Y267, "CHIP #", "") + 1</f>
        <v>CHIP #656</v>
      </c>
      <c r="AC267" s="46"/>
    </row>
    <row r="268" spans="1:29" s="42" customFormat="1" ht="15" thickTop="1" thickBot="1" x14ac:dyDescent="0.3">
      <c r="A268" s="49"/>
      <c r="B268" s="50"/>
      <c r="D268" s="19"/>
      <c r="E268" s="21" t="str">
        <f>"CSN" &amp; SUBSTITUTE(E265, "CSN", "") + 1</f>
        <v>CSN81</v>
      </c>
      <c r="F268" s="10" t="s">
        <v>3796</v>
      </c>
      <c r="G268" s="10">
        <f>(((SUBSTITUTE(C264, "BANK", "")-1)*4) + 1 + 64)+0.1</f>
        <v>105.1</v>
      </c>
      <c r="H268" s="10">
        <f>(((SUBSTITUTE(C264, "BANK", "")-1)*4) + 1 + 192)+0.1</f>
        <v>233.1</v>
      </c>
      <c r="I268" s="12"/>
      <c r="J268" s="10">
        <f>G268+0.1</f>
        <v>105.19999999999999</v>
      </c>
      <c r="K268" s="10">
        <f>H268+0.1</f>
        <v>233.2</v>
      </c>
      <c r="L268" s="12"/>
      <c r="M268" s="10">
        <f>J268+0.1</f>
        <v>105.29999999999998</v>
      </c>
      <c r="N268" s="10">
        <f>K268+0.1</f>
        <v>233.29999999999998</v>
      </c>
      <c r="O268" s="12"/>
      <c r="P268" s="10">
        <f>M268+0.1</f>
        <v>105.39999999999998</v>
      </c>
      <c r="Q268" s="10">
        <f>N268+0.1</f>
        <v>233.39999999999998</v>
      </c>
      <c r="R268" s="12"/>
      <c r="S268" s="10">
        <f>P268+0.1</f>
        <v>105.49999999999997</v>
      </c>
      <c r="T268" s="10">
        <f>Q268+0.1</f>
        <v>233.49999999999997</v>
      </c>
      <c r="U268" s="12"/>
      <c r="V268" s="10">
        <f>S268+0.1</f>
        <v>105.59999999999997</v>
      </c>
      <c r="W268" s="10">
        <f>T268+0.1</f>
        <v>233.59999999999997</v>
      </c>
      <c r="X268" s="12"/>
      <c r="Y268" s="10">
        <f>V268+0.1</f>
        <v>105.69999999999996</v>
      </c>
      <c r="Z268" s="10">
        <f>W268+0.1</f>
        <v>233.69999999999996</v>
      </c>
      <c r="AB268" s="10">
        <f>Y268+0.1</f>
        <v>105.79999999999995</v>
      </c>
      <c r="AC268" s="10">
        <f>Z268+0.1</f>
        <v>233.79999999999995</v>
      </c>
    </row>
    <row r="269" spans="1:29" s="42" customFormat="1" ht="14.25" thickTop="1" x14ac:dyDescent="0.25">
      <c r="A269" s="49"/>
      <c r="B269" s="50"/>
      <c r="D269" s="17"/>
      <c r="F269" s="12"/>
    </row>
    <row r="270" spans="1:29" s="42" customFormat="1" ht="14.25" thickBot="1" x14ac:dyDescent="0.3">
      <c r="A270" s="49"/>
      <c r="B270" s="50"/>
      <c r="D270" s="18"/>
      <c r="E270" s="9"/>
      <c r="F270" s="36"/>
      <c r="G270" s="43" t="str">
        <f>"CHIP #" &amp; SUBSTITUTE(AB267, "CHIP #", "") + 1</f>
        <v>CHIP #657</v>
      </c>
      <c r="H270" s="62"/>
      <c r="I270" s="4"/>
      <c r="J270" s="45" t="str">
        <f>"CHIP #" &amp; SUBSTITUTE(G270, "CHIP #", "") + 1</f>
        <v>CHIP #658</v>
      </c>
      <c r="K270" s="46"/>
      <c r="L270" s="4"/>
      <c r="M270" s="45" t="str">
        <f>"CHIP #" &amp; SUBSTITUTE(J270, "CHIP #", "") + 1</f>
        <v>CHIP #659</v>
      </c>
      <c r="N270" s="46"/>
      <c r="O270" s="4"/>
      <c r="P270" s="45" t="str">
        <f>"CHIP #" &amp; SUBSTITUTE(M270, "CHIP #", "") + 1</f>
        <v>CHIP #660</v>
      </c>
      <c r="Q270" s="46"/>
      <c r="R270" s="4"/>
      <c r="S270" s="45" t="str">
        <f>"CHIP #" &amp; SUBSTITUTE(P270, "CHIP #", "") + 1</f>
        <v>CHIP #661</v>
      </c>
      <c r="T270" s="46"/>
      <c r="U270" s="4"/>
      <c r="V270" s="45" t="str">
        <f>"CHIP #" &amp; SUBSTITUTE(S270, "CHIP #", "") + 1</f>
        <v>CHIP #662</v>
      </c>
      <c r="W270" s="46"/>
      <c r="X270" s="4"/>
      <c r="Y270" s="45" t="str">
        <f>"CHIP #" &amp; SUBSTITUTE(V270, "CHIP #", "") + 1</f>
        <v>CHIP #663</v>
      </c>
      <c r="Z270" s="46"/>
      <c r="AA270" s="4"/>
      <c r="AB270" s="45" t="str">
        <f>"CHIP #" &amp; SUBSTITUTE(Y270, "CHIP #", "") + 1</f>
        <v>CHIP #664</v>
      </c>
      <c r="AC270" s="46"/>
    </row>
    <row r="271" spans="1:29" s="42" customFormat="1" ht="15" thickTop="1" thickBot="1" x14ac:dyDescent="0.3">
      <c r="A271" s="49"/>
      <c r="B271" s="50"/>
      <c r="D271" s="19"/>
      <c r="E271" s="21" t="str">
        <f>"CSN" &amp; SUBSTITUTE(E268, "CSN", "") + 1</f>
        <v>CSN82</v>
      </c>
      <c r="F271" s="37" t="s">
        <v>3796</v>
      </c>
      <c r="G271" s="10">
        <f>G265+1</f>
        <v>42.1</v>
      </c>
      <c r="H271" s="10">
        <f>H265+1</f>
        <v>170.1</v>
      </c>
      <c r="I271" s="12"/>
      <c r="J271" s="10">
        <f>J265+1</f>
        <v>42.2</v>
      </c>
      <c r="K271" s="10">
        <f>K265+1</f>
        <v>170.2</v>
      </c>
      <c r="L271" s="12"/>
      <c r="M271" s="10">
        <f>M265+1</f>
        <v>42.300000000000004</v>
      </c>
      <c r="N271" s="10">
        <f>N265+1</f>
        <v>170.29999999999998</v>
      </c>
      <c r="O271" s="12"/>
      <c r="P271" s="10">
        <f>P265+1</f>
        <v>42.400000000000006</v>
      </c>
      <c r="Q271" s="10">
        <f>Q265+1</f>
        <v>170.39999999999998</v>
      </c>
      <c r="R271" s="12"/>
      <c r="S271" s="10">
        <f>S265+1</f>
        <v>42.500000000000007</v>
      </c>
      <c r="T271" s="10">
        <f>T265+1</f>
        <v>170.49999999999997</v>
      </c>
      <c r="U271" s="12"/>
      <c r="V271" s="10">
        <f>V265+1</f>
        <v>42.600000000000009</v>
      </c>
      <c r="W271" s="10">
        <f>W265+1</f>
        <v>170.59999999999997</v>
      </c>
      <c r="X271" s="12"/>
      <c r="Y271" s="10">
        <f>Y265+1</f>
        <v>42.70000000000001</v>
      </c>
      <c r="Z271" s="10">
        <f>Z265+1</f>
        <v>170.69999999999996</v>
      </c>
      <c r="AB271" s="10">
        <f>AB265+1</f>
        <v>42.800000000000011</v>
      </c>
      <c r="AC271" s="10">
        <f>AC265+1</f>
        <v>170.79999999999995</v>
      </c>
    </row>
    <row r="272" spans="1:29" s="42" customFormat="1" ht="14.25" thickTop="1" x14ac:dyDescent="0.25">
      <c r="A272" s="49"/>
      <c r="B272" s="50"/>
      <c r="D272" s="17"/>
      <c r="F272" s="12"/>
    </row>
    <row r="273" spans="1:29" s="42" customFormat="1" ht="14.25" thickBot="1" x14ac:dyDescent="0.3">
      <c r="A273" s="49"/>
      <c r="B273" s="50"/>
      <c r="D273" s="18"/>
      <c r="E273" s="9"/>
      <c r="F273" s="36"/>
      <c r="G273" s="43" t="str">
        <f>"CHIP #" &amp; SUBSTITUTE(AB270, "CHIP #", "") + 1</f>
        <v>CHIP #665</v>
      </c>
      <c r="H273" s="62"/>
      <c r="I273" s="4"/>
      <c r="J273" s="45" t="str">
        <f>"CHIP #" &amp; SUBSTITUTE(G273, "CHIP #", "") + 1</f>
        <v>CHIP #666</v>
      </c>
      <c r="K273" s="46"/>
      <c r="L273" s="4"/>
      <c r="M273" s="45" t="str">
        <f>"CHIP #" &amp; SUBSTITUTE(J273, "CHIP #", "") + 1</f>
        <v>CHIP #667</v>
      </c>
      <c r="N273" s="46"/>
      <c r="O273" s="4"/>
      <c r="P273" s="45" t="str">
        <f>"CHIP #" &amp; SUBSTITUTE(M273, "CHIP #", "") + 1</f>
        <v>CHIP #668</v>
      </c>
      <c r="Q273" s="46"/>
      <c r="R273" s="4"/>
      <c r="S273" s="45" t="str">
        <f>"CHIP #" &amp; SUBSTITUTE(P273, "CHIP #", "") + 1</f>
        <v>CHIP #669</v>
      </c>
      <c r="T273" s="46"/>
      <c r="U273" s="4"/>
      <c r="V273" s="45" t="str">
        <f>"CHIP #" &amp; SUBSTITUTE(S273, "CHIP #", "") + 1</f>
        <v>CHIP #670</v>
      </c>
      <c r="W273" s="46"/>
      <c r="X273" s="4"/>
      <c r="Y273" s="45" t="str">
        <f>"CHIP #" &amp; SUBSTITUTE(V273, "CHIP #", "") + 1</f>
        <v>CHIP #671</v>
      </c>
      <c r="Z273" s="46"/>
      <c r="AA273" s="4"/>
      <c r="AB273" s="45" t="str">
        <f>"CHIP #" &amp; SUBSTITUTE(Y273, "CHIP #", "") + 1</f>
        <v>CHIP #672</v>
      </c>
      <c r="AC273" s="46"/>
    </row>
    <row r="274" spans="1:29" s="42" customFormat="1" ht="15" thickTop="1" thickBot="1" x14ac:dyDescent="0.3">
      <c r="A274" s="49"/>
      <c r="B274" s="50"/>
      <c r="D274" s="20"/>
      <c r="E274" s="61" t="str">
        <f>"CSN" &amp; SUBSTITUTE(E271, "CSN", "") + 1</f>
        <v>CSN83</v>
      </c>
      <c r="F274" s="37" t="s">
        <v>3796</v>
      </c>
      <c r="G274" s="10">
        <f>G268+1</f>
        <v>106.1</v>
      </c>
      <c r="H274" s="10">
        <f>H268+1</f>
        <v>234.1</v>
      </c>
      <c r="I274" s="12"/>
      <c r="J274" s="10">
        <f>J268+1</f>
        <v>106.19999999999999</v>
      </c>
      <c r="K274" s="10">
        <f>K268+1</f>
        <v>234.2</v>
      </c>
      <c r="L274" s="12"/>
      <c r="M274" s="10">
        <f>M268+1</f>
        <v>106.29999999999998</v>
      </c>
      <c r="N274" s="10">
        <f>N268+1</f>
        <v>234.29999999999998</v>
      </c>
      <c r="O274" s="12"/>
      <c r="P274" s="10">
        <f>P268+1</f>
        <v>106.39999999999998</v>
      </c>
      <c r="Q274" s="10">
        <f>Q268+1</f>
        <v>234.39999999999998</v>
      </c>
      <c r="R274" s="12"/>
      <c r="S274" s="10">
        <f>S268+1</f>
        <v>106.49999999999997</v>
      </c>
      <c r="T274" s="10">
        <f>T268+1</f>
        <v>234.49999999999997</v>
      </c>
      <c r="U274" s="12"/>
      <c r="V274" s="10">
        <f>V268+1</f>
        <v>106.59999999999997</v>
      </c>
      <c r="W274" s="10">
        <f>W268+1</f>
        <v>234.59999999999997</v>
      </c>
      <c r="X274" s="12"/>
      <c r="Y274" s="10">
        <f>Y268+1</f>
        <v>106.69999999999996</v>
      </c>
      <c r="Z274" s="10">
        <f>Z268+1</f>
        <v>234.69999999999996</v>
      </c>
      <c r="AB274" s="10">
        <f>AB268+1</f>
        <v>106.79999999999995</v>
      </c>
      <c r="AC274" s="10">
        <f>AC268+1</f>
        <v>234.79999999999995</v>
      </c>
    </row>
    <row r="275" spans="1:29" s="42" customFormat="1" ht="14.25" thickTop="1" x14ac:dyDescent="0.25">
      <c r="A275" s="49"/>
      <c r="B275" s="50"/>
      <c r="D275" s="17"/>
      <c r="F275" s="59"/>
      <c r="G275" s="59"/>
      <c r="H275" s="59"/>
      <c r="I275" s="12"/>
      <c r="J275" s="59"/>
      <c r="K275" s="59"/>
      <c r="L275" s="12"/>
      <c r="M275" s="59"/>
      <c r="N275" s="59"/>
      <c r="O275" s="12"/>
      <c r="P275" s="59"/>
      <c r="Q275" s="59"/>
      <c r="R275" s="12"/>
      <c r="S275" s="59"/>
      <c r="T275" s="59"/>
      <c r="U275" s="12"/>
      <c r="V275" s="59"/>
      <c r="W275" s="59"/>
      <c r="X275" s="12"/>
      <c r="Y275" s="59"/>
      <c r="Z275" s="60"/>
      <c r="AB275" s="59"/>
      <c r="AC275" s="60"/>
    </row>
    <row r="276" spans="1:29" s="42" customFormat="1" ht="14.25" thickBot="1" x14ac:dyDescent="0.3">
      <c r="A276" s="49"/>
      <c r="B276" s="50"/>
      <c r="D276" s="18"/>
      <c r="E276" s="39"/>
      <c r="F276" s="41"/>
      <c r="G276" s="43" t="str">
        <f>"CHIP #" &amp; SUBSTITUTE(AB273, "CHIP #", "") + 1</f>
        <v>CHIP #673</v>
      </c>
      <c r="H276" s="62"/>
      <c r="I276" s="4"/>
      <c r="J276" s="45" t="str">
        <f>"CHIP #" &amp; SUBSTITUTE(G276, "CHIP #", "") + 1</f>
        <v>CHIP #674</v>
      </c>
      <c r="K276" s="46"/>
      <c r="L276" s="4"/>
      <c r="M276" s="45" t="str">
        <f>"CHIP #" &amp; SUBSTITUTE(J276, "CHIP #", "") + 1</f>
        <v>CHIP #675</v>
      </c>
      <c r="N276" s="46"/>
      <c r="O276" s="4"/>
      <c r="P276" s="45" t="str">
        <f>"CHIP #" &amp; SUBSTITUTE(M276, "CHIP #", "") + 1</f>
        <v>CHIP #676</v>
      </c>
      <c r="Q276" s="46"/>
      <c r="R276" s="4"/>
      <c r="S276" s="45" t="str">
        <f>"CHIP #" &amp; SUBSTITUTE(P276, "CHIP #", "") + 1</f>
        <v>CHIP #677</v>
      </c>
      <c r="T276" s="46"/>
      <c r="U276" s="4"/>
      <c r="V276" s="45" t="str">
        <f>"CHIP #" &amp; SUBSTITUTE(S276, "CHIP #", "") + 1</f>
        <v>CHIP #678</v>
      </c>
      <c r="W276" s="46"/>
      <c r="X276" s="4"/>
      <c r="Y276" s="45" t="str">
        <f>"CHIP #" &amp; SUBSTITUTE(V276, "CHIP #", "") + 1</f>
        <v>CHIP #679</v>
      </c>
      <c r="Z276" s="46"/>
      <c r="AA276" s="4"/>
      <c r="AB276" s="45" t="str">
        <f>"CHIP #" &amp; SUBSTITUTE(Y276, "CHIP #", "") + 1</f>
        <v>CHIP #680</v>
      </c>
      <c r="AC276" s="46"/>
    </row>
    <row r="277" spans="1:29" s="42" customFormat="1" ht="15" thickTop="1" thickBot="1" x14ac:dyDescent="0.3">
      <c r="A277" s="49"/>
      <c r="B277" s="50"/>
      <c r="D277" s="19"/>
      <c r="E277" s="21" t="str">
        <f>"CSN" &amp; SUBSTITUTE(E274, "CSN", "") + 1</f>
        <v>CSN84</v>
      </c>
      <c r="F277" s="10" t="s">
        <v>3796</v>
      </c>
      <c r="G277" s="10">
        <f>G271+1</f>
        <v>43.1</v>
      </c>
      <c r="H277" s="10">
        <f>H271+1</f>
        <v>171.1</v>
      </c>
      <c r="I277" s="12"/>
      <c r="J277" s="10">
        <f>J271+1</f>
        <v>43.2</v>
      </c>
      <c r="K277" s="10">
        <f>K271+1</f>
        <v>171.2</v>
      </c>
      <c r="L277" s="12"/>
      <c r="M277" s="10">
        <f>M271+1</f>
        <v>43.300000000000004</v>
      </c>
      <c r="N277" s="10">
        <f>N271+1</f>
        <v>171.29999999999998</v>
      </c>
      <c r="O277" s="12"/>
      <c r="P277" s="10">
        <f>P271+1</f>
        <v>43.400000000000006</v>
      </c>
      <c r="Q277" s="10">
        <f>Q271+1</f>
        <v>171.39999999999998</v>
      </c>
      <c r="R277" s="12"/>
      <c r="S277" s="10">
        <f>S271+1</f>
        <v>43.500000000000007</v>
      </c>
      <c r="T277" s="10">
        <f>T271+1</f>
        <v>171.49999999999997</v>
      </c>
      <c r="U277" s="12"/>
      <c r="V277" s="10">
        <f>V271+1</f>
        <v>43.600000000000009</v>
      </c>
      <c r="W277" s="10">
        <f>W271+1</f>
        <v>171.59999999999997</v>
      </c>
      <c r="X277" s="12"/>
      <c r="Y277" s="10">
        <f>Y271+1</f>
        <v>43.70000000000001</v>
      </c>
      <c r="Z277" s="10">
        <f>Z271+1</f>
        <v>171.69999999999996</v>
      </c>
      <c r="AA277" s="12"/>
      <c r="AB277" s="10">
        <f>AB271+1</f>
        <v>43.800000000000011</v>
      </c>
      <c r="AC277" s="10">
        <f>AC271+1</f>
        <v>171.79999999999995</v>
      </c>
    </row>
    <row r="278" spans="1:29" s="42" customFormat="1" ht="14.25" thickTop="1" x14ac:dyDescent="0.25">
      <c r="A278" s="49"/>
      <c r="B278" s="50"/>
      <c r="D278" s="17"/>
    </row>
    <row r="279" spans="1:29" s="42" customFormat="1" ht="14.25" thickBot="1" x14ac:dyDescent="0.3">
      <c r="A279" s="49"/>
      <c r="B279" s="50"/>
      <c r="D279" s="18"/>
      <c r="E279" s="9"/>
      <c r="F279" s="41"/>
      <c r="G279" s="43" t="str">
        <f>"CHIP #" &amp; SUBSTITUTE(AB276, "CHIP #", "") + 1</f>
        <v>CHIP #681</v>
      </c>
      <c r="H279" s="62"/>
      <c r="I279" s="4"/>
      <c r="J279" s="45" t="str">
        <f>"CHIP #" &amp; SUBSTITUTE(G279, "CHIP #", "") + 1</f>
        <v>CHIP #682</v>
      </c>
      <c r="K279" s="46"/>
      <c r="L279" s="4"/>
      <c r="M279" s="45" t="str">
        <f>"CHIP #" &amp; SUBSTITUTE(J279, "CHIP #", "") + 1</f>
        <v>CHIP #683</v>
      </c>
      <c r="N279" s="46"/>
      <c r="O279" s="4"/>
      <c r="P279" s="45" t="str">
        <f>"CHIP #" &amp; SUBSTITUTE(M279, "CHIP #", "") + 1</f>
        <v>CHIP #684</v>
      </c>
      <c r="Q279" s="46"/>
      <c r="R279" s="4"/>
      <c r="S279" s="45" t="str">
        <f>"CHIP #" &amp; SUBSTITUTE(P279, "CHIP #", "") + 1</f>
        <v>CHIP #685</v>
      </c>
      <c r="T279" s="46"/>
      <c r="U279" s="4"/>
      <c r="V279" s="45" t="str">
        <f>"CHIP #" &amp; SUBSTITUTE(S279, "CHIP #", "") + 1</f>
        <v>CHIP #686</v>
      </c>
      <c r="W279" s="46"/>
      <c r="X279" s="4"/>
      <c r="Y279" s="45" t="str">
        <f>"CHIP #" &amp; SUBSTITUTE(V279, "CHIP #", "") + 1</f>
        <v>CHIP #687</v>
      </c>
      <c r="Z279" s="46"/>
      <c r="AA279" s="4"/>
      <c r="AB279" s="45" t="str">
        <f>"CHIP #" &amp; SUBSTITUTE(Y279, "CHIP #", "") + 1</f>
        <v>CHIP #688</v>
      </c>
      <c r="AC279" s="46"/>
    </row>
    <row r="280" spans="1:29" s="42" customFormat="1" ht="15" thickTop="1" thickBot="1" x14ac:dyDescent="0.3">
      <c r="A280" s="49"/>
      <c r="B280" s="50"/>
      <c r="D280" s="19"/>
      <c r="E280" s="21" t="str">
        <f>"CSN" &amp; SUBSTITUTE(E277, "CSN", "") + 1</f>
        <v>CSN85</v>
      </c>
      <c r="F280" s="10" t="s">
        <v>3796</v>
      </c>
      <c r="G280" s="10">
        <f>G274+1</f>
        <v>107.1</v>
      </c>
      <c r="H280" s="10">
        <f>H274+1</f>
        <v>235.1</v>
      </c>
      <c r="I280" s="12"/>
      <c r="J280" s="10">
        <f>J274+1</f>
        <v>107.19999999999999</v>
      </c>
      <c r="K280" s="10">
        <f>K274+1</f>
        <v>235.2</v>
      </c>
      <c r="L280" s="12"/>
      <c r="M280" s="10">
        <f>M274+1</f>
        <v>107.29999999999998</v>
      </c>
      <c r="N280" s="10">
        <f>N274+1</f>
        <v>235.29999999999998</v>
      </c>
      <c r="O280" s="12"/>
      <c r="P280" s="10">
        <f>P274+1</f>
        <v>107.39999999999998</v>
      </c>
      <c r="Q280" s="10">
        <f>Q274+1</f>
        <v>235.39999999999998</v>
      </c>
      <c r="R280" s="12"/>
      <c r="S280" s="10">
        <f>S274+1</f>
        <v>107.49999999999997</v>
      </c>
      <c r="T280" s="10">
        <f>T274+1</f>
        <v>235.49999999999997</v>
      </c>
      <c r="U280" s="12"/>
      <c r="V280" s="10">
        <f>V274+1</f>
        <v>107.59999999999997</v>
      </c>
      <c r="W280" s="10">
        <f>W274+1</f>
        <v>235.59999999999997</v>
      </c>
      <c r="X280" s="12"/>
      <c r="Y280" s="10">
        <f>Y274+1</f>
        <v>107.69999999999996</v>
      </c>
      <c r="Z280" s="10">
        <f>Z274+1</f>
        <v>235.69999999999996</v>
      </c>
      <c r="AB280" s="10">
        <f>AB274+1</f>
        <v>107.79999999999995</v>
      </c>
      <c r="AC280" s="10">
        <f>AC274+1</f>
        <v>235.79999999999995</v>
      </c>
    </row>
    <row r="281" spans="1:29" s="42" customFormat="1" ht="14.25" thickTop="1" x14ac:dyDescent="0.25">
      <c r="A281" s="49"/>
      <c r="B281" s="50"/>
      <c r="D281" s="17"/>
      <c r="F281" s="12"/>
    </row>
    <row r="282" spans="1:29" s="42" customFormat="1" ht="14.25" thickBot="1" x14ac:dyDescent="0.3">
      <c r="A282" s="49"/>
      <c r="B282" s="50"/>
      <c r="D282" s="18"/>
      <c r="E282" s="9"/>
      <c r="F282" s="36"/>
      <c r="G282" s="43" t="str">
        <f>"CHIP #" &amp; SUBSTITUTE(AB279, "CHIP #", "") + 1</f>
        <v>CHIP #689</v>
      </c>
      <c r="H282" s="62"/>
      <c r="I282" s="4"/>
      <c r="J282" s="45" t="str">
        <f>"CHIP #" &amp; SUBSTITUTE(G282, "CHIP #", "") + 1</f>
        <v>CHIP #690</v>
      </c>
      <c r="K282" s="46"/>
      <c r="L282" s="4"/>
      <c r="M282" s="45" t="str">
        <f>"CHIP #" &amp; SUBSTITUTE(J282, "CHIP #", "") + 1</f>
        <v>CHIP #691</v>
      </c>
      <c r="N282" s="46"/>
      <c r="O282" s="4"/>
      <c r="P282" s="45" t="str">
        <f>"CHIP #" &amp; SUBSTITUTE(M282, "CHIP #", "") + 1</f>
        <v>CHIP #692</v>
      </c>
      <c r="Q282" s="46"/>
      <c r="R282" s="4"/>
      <c r="S282" s="45" t="str">
        <f>"CHIP #" &amp; SUBSTITUTE(P282, "CHIP #", "") + 1</f>
        <v>CHIP #693</v>
      </c>
      <c r="T282" s="46"/>
      <c r="U282" s="4"/>
      <c r="V282" s="45" t="str">
        <f>"CHIP #" &amp; SUBSTITUTE(S282, "CHIP #", "") + 1</f>
        <v>CHIP #694</v>
      </c>
      <c r="W282" s="46"/>
      <c r="X282" s="4"/>
      <c r="Y282" s="45" t="str">
        <f>"CHIP #" &amp; SUBSTITUTE(V282, "CHIP #", "") + 1</f>
        <v>CHIP #695</v>
      </c>
      <c r="Z282" s="46"/>
      <c r="AA282" s="4"/>
      <c r="AB282" s="45" t="str">
        <f>"CHIP #" &amp; SUBSTITUTE(Y282, "CHIP #", "") + 1</f>
        <v>CHIP #696</v>
      </c>
      <c r="AC282" s="46"/>
    </row>
    <row r="283" spans="1:29" s="42" customFormat="1" ht="15" thickTop="1" thickBot="1" x14ac:dyDescent="0.3">
      <c r="A283" s="49"/>
      <c r="B283" s="50"/>
      <c r="D283" s="20"/>
      <c r="E283" s="61" t="str">
        <f>"CSN" &amp; SUBSTITUTE(E280, "CSN", "") + 1</f>
        <v>CSN86</v>
      </c>
      <c r="F283" s="37" t="s">
        <v>3796</v>
      </c>
      <c r="G283" s="10">
        <f>G277+1</f>
        <v>44.1</v>
      </c>
      <c r="H283" s="10">
        <f>H277+1</f>
        <v>172.1</v>
      </c>
      <c r="I283" s="12"/>
      <c r="J283" s="10">
        <f>J277+1</f>
        <v>44.2</v>
      </c>
      <c r="K283" s="10">
        <f>K277+1</f>
        <v>172.2</v>
      </c>
      <c r="L283" s="12"/>
      <c r="M283" s="10">
        <f>M277+1</f>
        <v>44.300000000000004</v>
      </c>
      <c r="N283" s="10">
        <f>N277+1</f>
        <v>172.29999999999998</v>
      </c>
      <c r="O283" s="12"/>
      <c r="P283" s="10">
        <f>P277+1</f>
        <v>44.400000000000006</v>
      </c>
      <c r="Q283" s="10">
        <f>Q277+1</f>
        <v>172.39999999999998</v>
      </c>
      <c r="R283" s="12"/>
      <c r="S283" s="10">
        <f>S277+1</f>
        <v>44.500000000000007</v>
      </c>
      <c r="T283" s="10">
        <f>T277+1</f>
        <v>172.49999999999997</v>
      </c>
      <c r="U283" s="12"/>
      <c r="V283" s="10">
        <f>V277+1</f>
        <v>44.600000000000009</v>
      </c>
      <c r="W283" s="10">
        <f>W277+1</f>
        <v>172.59999999999997</v>
      </c>
      <c r="X283" s="12"/>
      <c r="Y283" s="10">
        <f>Y277+1</f>
        <v>44.70000000000001</v>
      </c>
      <c r="Z283" s="10">
        <f>Z277+1</f>
        <v>172.69999999999996</v>
      </c>
      <c r="AB283" s="10">
        <f>AB277+1</f>
        <v>44.800000000000011</v>
      </c>
      <c r="AC283" s="10">
        <f>AC277+1</f>
        <v>172.79999999999995</v>
      </c>
    </row>
    <row r="284" spans="1:29" s="42" customFormat="1" ht="14.25" thickTop="1" x14ac:dyDescent="0.25">
      <c r="A284" s="49"/>
      <c r="B284" s="50"/>
      <c r="D284" s="17"/>
      <c r="F284" s="12"/>
    </row>
    <row r="285" spans="1:29" s="42" customFormat="1" ht="14.25" thickBot="1" x14ac:dyDescent="0.3">
      <c r="A285" s="49"/>
      <c r="B285" s="50"/>
      <c r="D285" s="18"/>
      <c r="E285" s="9"/>
      <c r="F285" s="36"/>
      <c r="G285" s="43" t="str">
        <f>"CHIP #" &amp; SUBSTITUTE(AB282, "CHIP #", "") + 1</f>
        <v>CHIP #697</v>
      </c>
      <c r="H285" s="62"/>
      <c r="I285" s="4"/>
      <c r="J285" s="45" t="str">
        <f>"CHIP #" &amp; SUBSTITUTE(G285, "CHIP #", "") + 1</f>
        <v>CHIP #698</v>
      </c>
      <c r="K285" s="46"/>
      <c r="L285" s="4"/>
      <c r="M285" s="45" t="str">
        <f>"CHIP #" &amp; SUBSTITUTE(J285, "CHIP #", "") + 1</f>
        <v>CHIP #699</v>
      </c>
      <c r="N285" s="46"/>
      <c r="O285" s="4"/>
      <c r="P285" s="45" t="str">
        <f>"CHIP #" &amp; SUBSTITUTE(M285, "CHIP #", "") + 1</f>
        <v>CHIP #700</v>
      </c>
      <c r="Q285" s="46"/>
      <c r="R285" s="4"/>
      <c r="S285" s="45" t="str">
        <f>"CHIP #" &amp; SUBSTITUTE(P285, "CHIP #", "") + 1</f>
        <v>CHIP #701</v>
      </c>
      <c r="T285" s="46"/>
      <c r="U285" s="4"/>
      <c r="V285" s="45" t="str">
        <f>"CHIP #" &amp; SUBSTITUTE(S285, "CHIP #", "") + 1</f>
        <v>CHIP #702</v>
      </c>
      <c r="W285" s="46"/>
      <c r="X285" s="4"/>
      <c r="Y285" s="45" t="str">
        <f>"CHIP #" &amp; SUBSTITUTE(V285, "CHIP #", "") + 1</f>
        <v>CHIP #703</v>
      </c>
      <c r="Z285" s="46"/>
      <c r="AA285" s="4"/>
      <c r="AB285" s="45" t="str">
        <f>"CHIP #" &amp; SUBSTITUTE(Y285, "CHIP #", "") + 1</f>
        <v>CHIP #704</v>
      </c>
      <c r="AC285" s="46"/>
    </row>
    <row r="286" spans="1:29" s="42" customFormat="1" ht="15" thickTop="1" thickBot="1" x14ac:dyDescent="0.3">
      <c r="A286" s="49"/>
      <c r="B286" s="50"/>
      <c r="D286" s="20"/>
      <c r="E286" s="21" t="str">
        <f>"CSN" &amp; SUBSTITUTE(E283, "CSN", "") + 1</f>
        <v>CSN87</v>
      </c>
      <c r="F286" s="37" t="s">
        <v>3796</v>
      </c>
      <c r="G286" s="10">
        <f>G280+1</f>
        <v>108.1</v>
      </c>
      <c r="H286" s="10">
        <f>H280+1</f>
        <v>236.1</v>
      </c>
      <c r="I286" s="12"/>
      <c r="J286" s="10">
        <f>J280+1</f>
        <v>108.19999999999999</v>
      </c>
      <c r="K286" s="10">
        <f>K280+1</f>
        <v>236.2</v>
      </c>
      <c r="L286" s="12"/>
      <c r="M286" s="10">
        <f>M280+1</f>
        <v>108.29999999999998</v>
      </c>
      <c r="N286" s="10">
        <f>N280+1</f>
        <v>236.29999999999998</v>
      </c>
      <c r="O286" s="12"/>
      <c r="P286" s="10">
        <f>P280+1</f>
        <v>108.39999999999998</v>
      </c>
      <c r="Q286" s="10">
        <f>Q280+1</f>
        <v>236.39999999999998</v>
      </c>
      <c r="R286" s="12"/>
      <c r="S286" s="10">
        <f>S280+1</f>
        <v>108.49999999999997</v>
      </c>
      <c r="T286" s="10">
        <f>T280+1</f>
        <v>236.49999999999997</v>
      </c>
      <c r="U286" s="12"/>
      <c r="V286" s="10">
        <f>V280+1</f>
        <v>108.59999999999997</v>
      </c>
      <c r="W286" s="10">
        <f>W280+1</f>
        <v>236.59999999999997</v>
      </c>
      <c r="X286" s="12"/>
      <c r="Y286" s="10">
        <f>Y280+1</f>
        <v>108.69999999999996</v>
      </c>
      <c r="Z286" s="10">
        <f>Z280+1</f>
        <v>236.69999999999996</v>
      </c>
      <c r="AB286" s="10">
        <f>AB280+1</f>
        <v>108.79999999999995</v>
      </c>
      <c r="AC286" s="10">
        <f>AC280+1</f>
        <v>236.79999999999995</v>
      </c>
    </row>
    <row r="287" spans="1:29" s="42" customFormat="1" ht="14.25" thickTop="1" x14ac:dyDescent="0.25">
      <c r="A287" s="49"/>
      <c r="B287" s="50"/>
      <c r="D287" s="58"/>
      <c r="E287" s="59"/>
      <c r="F287" s="59"/>
      <c r="G287" s="59"/>
      <c r="H287" s="59"/>
      <c r="I287" s="12"/>
      <c r="J287" s="59"/>
      <c r="K287" s="59"/>
      <c r="L287" s="12"/>
      <c r="M287" s="59"/>
      <c r="N287" s="59"/>
      <c r="O287" s="12"/>
      <c r="P287" s="59"/>
      <c r="Q287" s="59"/>
      <c r="R287" s="12"/>
      <c r="S287" s="59"/>
      <c r="T287" s="59"/>
      <c r="U287" s="12"/>
      <c r="V287" s="59"/>
      <c r="W287" s="59"/>
      <c r="X287" s="12"/>
      <c r="Y287" s="59"/>
      <c r="Z287" s="59"/>
      <c r="AB287" s="59"/>
      <c r="AC287" s="59"/>
    </row>
    <row r="288" spans="1:29" ht="14.25" thickBot="1" x14ac:dyDescent="0.3">
      <c r="A288" s="51"/>
      <c r="B288" s="52"/>
    </row>
    <row r="289" spans="1:4" x14ac:dyDescent="0.25">
      <c r="A289"/>
      <c r="B289"/>
      <c r="C289"/>
      <c r="D289"/>
    </row>
  </sheetData>
  <mergeCells count="705">
    <mergeCell ref="G282:H282"/>
    <mergeCell ref="J282:K282"/>
    <mergeCell ref="M282:N282"/>
    <mergeCell ref="P282:Q282"/>
    <mergeCell ref="S282:T282"/>
    <mergeCell ref="V282:W282"/>
    <mergeCell ref="Y282:Z282"/>
    <mergeCell ref="AB282:AC282"/>
    <mergeCell ref="G285:H285"/>
    <mergeCell ref="J285:K285"/>
    <mergeCell ref="M285:N285"/>
    <mergeCell ref="P285:Q285"/>
    <mergeCell ref="S285:T285"/>
    <mergeCell ref="V285:W285"/>
    <mergeCell ref="Y285:Z285"/>
    <mergeCell ref="AB285:AC285"/>
    <mergeCell ref="G273:H273"/>
    <mergeCell ref="J273:K273"/>
    <mergeCell ref="M273:N273"/>
    <mergeCell ref="P273:Q273"/>
    <mergeCell ref="S273:T273"/>
    <mergeCell ref="V273:W273"/>
    <mergeCell ref="Y273:Z273"/>
    <mergeCell ref="AB273:AC273"/>
    <mergeCell ref="G276:H276"/>
    <mergeCell ref="J276:K276"/>
    <mergeCell ref="M276:N276"/>
    <mergeCell ref="P276:Q276"/>
    <mergeCell ref="S276:T276"/>
    <mergeCell ref="V276:W276"/>
    <mergeCell ref="Y276:Z276"/>
    <mergeCell ref="AB276:AC276"/>
    <mergeCell ref="G279:H279"/>
    <mergeCell ref="J279:K279"/>
    <mergeCell ref="M279:N279"/>
    <mergeCell ref="P279:Q279"/>
    <mergeCell ref="S279:T279"/>
    <mergeCell ref="V279:W279"/>
    <mergeCell ref="Y279:Z279"/>
    <mergeCell ref="AB279:AC279"/>
    <mergeCell ref="G264:H264"/>
    <mergeCell ref="J264:K264"/>
    <mergeCell ref="M264:N264"/>
    <mergeCell ref="P264:Q264"/>
    <mergeCell ref="S264:T264"/>
    <mergeCell ref="V264:W264"/>
    <mergeCell ref="Y264:Z264"/>
    <mergeCell ref="AB264:AC264"/>
    <mergeCell ref="G267:H267"/>
    <mergeCell ref="J267:K267"/>
    <mergeCell ref="M267:N267"/>
    <mergeCell ref="P267:Q267"/>
    <mergeCell ref="S267:T267"/>
    <mergeCell ref="V267:W267"/>
    <mergeCell ref="Y267:Z267"/>
    <mergeCell ref="AB267:AC267"/>
    <mergeCell ref="G270:H270"/>
    <mergeCell ref="J270:K270"/>
    <mergeCell ref="M270:N270"/>
    <mergeCell ref="P270:Q270"/>
    <mergeCell ref="S270:T270"/>
    <mergeCell ref="V270:W270"/>
    <mergeCell ref="Y270:Z270"/>
    <mergeCell ref="AB270:AC270"/>
    <mergeCell ref="G253:H253"/>
    <mergeCell ref="J253:K253"/>
    <mergeCell ref="M253:N253"/>
    <mergeCell ref="P253:Q253"/>
    <mergeCell ref="S253:T253"/>
    <mergeCell ref="V253:W253"/>
    <mergeCell ref="Y253:Z253"/>
    <mergeCell ref="AB253:AC253"/>
    <mergeCell ref="G256:H256"/>
    <mergeCell ref="J256:K256"/>
    <mergeCell ref="M256:N256"/>
    <mergeCell ref="P256:Q256"/>
    <mergeCell ref="S256:T256"/>
    <mergeCell ref="V256:W256"/>
    <mergeCell ref="Y256:Z256"/>
    <mergeCell ref="AB256:AC256"/>
    <mergeCell ref="G259:H259"/>
    <mergeCell ref="J259:K259"/>
    <mergeCell ref="M259:N259"/>
    <mergeCell ref="P259:Q259"/>
    <mergeCell ref="S259:T259"/>
    <mergeCell ref="V259:W259"/>
    <mergeCell ref="Y259:Z259"/>
    <mergeCell ref="AB259:AC259"/>
    <mergeCell ref="G244:H244"/>
    <mergeCell ref="J244:K244"/>
    <mergeCell ref="M244:N244"/>
    <mergeCell ref="P244:Q244"/>
    <mergeCell ref="S244:T244"/>
    <mergeCell ref="V244:W244"/>
    <mergeCell ref="Y244:Z244"/>
    <mergeCell ref="AB244:AC244"/>
    <mergeCell ref="G247:H247"/>
    <mergeCell ref="J247:K247"/>
    <mergeCell ref="M247:N247"/>
    <mergeCell ref="P247:Q247"/>
    <mergeCell ref="S247:T247"/>
    <mergeCell ref="V247:W247"/>
    <mergeCell ref="Y247:Z247"/>
    <mergeCell ref="AB247:AC247"/>
    <mergeCell ref="G250:H250"/>
    <mergeCell ref="J250:K250"/>
    <mergeCell ref="M250:N250"/>
    <mergeCell ref="P250:Q250"/>
    <mergeCell ref="S250:T250"/>
    <mergeCell ref="V250:W250"/>
    <mergeCell ref="Y250:Z250"/>
    <mergeCell ref="AB250:AC250"/>
    <mergeCell ref="G230:H230"/>
    <mergeCell ref="J230:K230"/>
    <mergeCell ref="M230:N230"/>
    <mergeCell ref="P230:Q230"/>
    <mergeCell ref="S230:T230"/>
    <mergeCell ref="V230:W230"/>
    <mergeCell ref="Y230:Z230"/>
    <mergeCell ref="AB230:AC230"/>
    <mergeCell ref="G233:H233"/>
    <mergeCell ref="J233:K233"/>
    <mergeCell ref="M233:N233"/>
    <mergeCell ref="P233:Q233"/>
    <mergeCell ref="S233:T233"/>
    <mergeCell ref="V233:W233"/>
    <mergeCell ref="Y233:Z233"/>
    <mergeCell ref="AB233:AC233"/>
    <mergeCell ref="G241:H241"/>
    <mergeCell ref="J241:K241"/>
    <mergeCell ref="M241:N241"/>
    <mergeCell ref="P241:Q241"/>
    <mergeCell ref="S241:T241"/>
    <mergeCell ref="V241:W241"/>
    <mergeCell ref="Y241:Z241"/>
    <mergeCell ref="AB241:AC241"/>
    <mergeCell ref="G221:H221"/>
    <mergeCell ref="J221:K221"/>
    <mergeCell ref="M221:N221"/>
    <mergeCell ref="P221:Q221"/>
    <mergeCell ref="S221:T221"/>
    <mergeCell ref="V221:W221"/>
    <mergeCell ref="Y221:Z221"/>
    <mergeCell ref="AB221:AC221"/>
    <mergeCell ref="G224:H224"/>
    <mergeCell ref="J224:K224"/>
    <mergeCell ref="M224:N224"/>
    <mergeCell ref="P224:Q224"/>
    <mergeCell ref="S224:T224"/>
    <mergeCell ref="V224:W224"/>
    <mergeCell ref="Y224:Z224"/>
    <mergeCell ref="AB224:AC224"/>
    <mergeCell ref="G227:H227"/>
    <mergeCell ref="J227:K227"/>
    <mergeCell ref="M227:N227"/>
    <mergeCell ref="P227:Q227"/>
    <mergeCell ref="S227:T227"/>
    <mergeCell ref="V227:W227"/>
    <mergeCell ref="Y227:Z227"/>
    <mergeCell ref="AB227:AC227"/>
    <mergeCell ref="G207:H207"/>
    <mergeCell ref="J207:K207"/>
    <mergeCell ref="M207:N207"/>
    <mergeCell ref="P207:Q207"/>
    <mergeCell ref="S207:T207"/>
    <mergeCell ref="V207:W207"/>
    <mergeCell ref="Y207:Z207"/>
    <mergeCell ref="AB207:AC207"/>
    <mergeCell ref="G215:H215"/>
    <mergeCell ref="J215:K215"/>
    <mergeCell ref="M215:N215"/>
    <mergeCell ref="P215:Q215"/>
    <mergeCell ref="S215:T215"/>
    <mergeCell ref="V215:W215"/>
    <mergeCell ref="Y215:Z215"/>
    <mergeCell ref="AB215:AC215"/>
    <mergeCell ref="G218:H218"/>
    <mergeCell ref="J218:K218"/>
    <mergeCell ref="M218:N218"/>
    <mergeCell ref="P218:Q218"/>
    <mergeCell ref="S218:T218"/>
    <mergeCell ref="V218:W218"/>
    <mergeCell ref="Y218:Z218"/>
    <mergeCell ref="AB218:AC218"/>
    <mergeCell ref="G198:H198"/>
    <mergeCell ref="J198:K198"/>
    <mergeCell ref="M198:N198"/>
    <mergeCell ref="P198:Q198"/>
    <mergeCell ref="S198:T198"/>
    <mergeCell ref="V198:W198"/>
    <mergeCell ref="Y198:Z198"/>
    <mergeCell ref="AB198:AC198"/>
    <mergeCell ref="G201:H201"/>
    <mergeCell ref="J201:K201"/>
    <mergeCell ref="M201:N201"/>
    <mergeCell ref="P201:Q201"/>
    <mergeCell ref="S201:T201"/>
    <mergeCell ref="V201:W201"/>
    <mergeCell ref="Y201:Z201"/>
    <mergeCell ref="AB201:AC201"/>
    <mergeCell ref="G204:H204"/>
    <mergeCell ref="J204:K204"/>
    <mergeCell ref="M204:N204"/>
    <mergeCell ref="P204:Q204"/>
    <mergeCell ref="S204:T204"/>
    <mergeCell ref="V204:W204"/>
    <mergeCell ref="Y204:Z204"/>
    <mergeCell ref="AB204:AC204"/>
    <mergeCell ref="G189:H189"/>
    <mergeCell ref="J189:K189"/>
    <mergeCell ref="M189:N189"/>
    <mergeCell ref="P189:Q189"/>
    <mergeCell ref="S189:T189"/>
    <mergeCell ref="V189:W189"/>
    <mergeCell ref="Y189:Z189"/>
    <mergeCell ref="AB189:AC189"/>
    <mergeCell ref="G192:H192"/>
    <mergeCell ref="J192:K192"/>
    <mergeCell ref="M192:N192"/>
    <mergeCell ref="P192:Q192"/>
    <mergeCell ref="S192:T192"/>
    <mergeCell ref="V192:W192"/>
    <mergeCell ref="Y192:Z192"/>
    <mergeCell ref="AB192:AC192"/>
    <mergeCell ref="G195:H195"/>
    <mergeCell ref="J195:K195"/>
    <mergeCell ref="M195:N195"/>
    <mergeCell ref="P195:Q195"/>
    <mergeCell ref="S195:T195"/>
    <mergeCell ref="V195:W195"/>
    <mergeCell ref="Y195:Z195"/>
    <mergeCell ref="AB195:AC195"/>
    <mergeCell ref="G175:H175"/>
    <mergeCell ref="J175:K175"/>
    <mergeCell ref="M175:N175"/>
    <mergeCell ref="P175:Q175"/>
    <mergeCell ref="S175:T175"/>
    <mergeCell ref="V175:W175"/>
    <mergeCell ref="Y175:Z175"/>
    <mergeCell ref="AB175:AC175"/>
    <mergeCell ref="G178:H178"/>
    <mergeCell ref="J178:K178"/>
    <mergeCell ref="M178:N178"/>
    <mergeCell ref="P178:Q178"/>
    <mergeCell ref="S178:T178"/>
    <mergeCell ref="V178:W178"/>
    <mergeCell ref="Y178:Z178"/>
    <mergeCell ref="AB178:AC178"/>
    <mergeCell ref="G181:H181"/>
    <mergeCell ref="J181:K181"/>
    <mergeCell ref="M181:N181"/>
    <mergeCell ref="P181:Q181"/>
    <mergeCell ref="S181:T181"/>
    <mergeCell ref="V181:W181"/>
    <mergeCell ref="Y181:Z181"/>
    <mergeCell ref="AB181:AC181"/>
    <mergeCell ref="G166:H166"/>
    <mergeCell ref="J166:K166"/>
    <mergeCell ref="M166:N166"/>
    <mergeCell ref="P166:Q166"/>
    <mergeCell ref="S166:T166"/>
    <mergeCell ref="V166:W166"/>
    <mergeCell ref="Y166:Z166"/>
    <mergeCell ref="AB166:AC166"/>
    <mergeCell ref="G169:H169"/>
    <mergeCell ref="J169:K169"/>
    <mergeCell ref="M169:N169"/>
    <mergeCell ref="P169:Q169"/>
    <mergeCell ref="S169:T169"/>
    <mergeCell ref="V169:W169"/>
    <mergeCell ref="Y169:Z169"/>
    <mergeCell ref="AB169:AC169"/>
    <mergeCell ref="G172:H172"/>
    <mergeCell ref="J172:K172"/>
    <mergeCell ref="M172:N172"/>
    <mergeCell ref="P172:Q172"/>
    <mergeCell ref="S172:T172"/>
    <mergeCell ref="V172:W172"/>
    <mergeCell ref="Y172:Z172"/>
    <mergeCell ref="AB172:AC172"/>
    <mergeCell ref="G155:H155"/>
    <mergeCell ref="J155:K155"/>
    <mergeCell ref="M155:N155"/>
    <mergeCell ref="P155:Q155"/>
    <mergeCell ref="S155:T155"/>
    <mergeCell ref="V155:W155"/>
    <mergeCell ref="Y155:Z155"/>
    <mergeCell ref="AB155:AC155"/>
    <mergeCell ref="G160:H160"/>
    <mergeCell ref="J160:K160"/>
    <mergeCell ref="M160:N160"/>
    <mergeCell ref="P160:Q160"/>
    <mergeCell ref="S160:T160"/>
    <mergeCell ref="V160:W160"/>
    <mergeCell ref="Y160:Z160"/>
    <mergeCell ref="AB160:AC160"/>
    <mergeCell ref="G163:H163"/>
    <mergeCell ref="J163:K163"/>
    <mergeCell ref="M163:N163"/>
    <mergeCell ref="P163:Q163"/>
    <mergeCell ref="S163:T163"/>
    <mergeCell ref="V163:W163"/>
    <mergeCell ref="Y163:Z163"/>
    <mergeCell ref="AB163:AC163"/>
    <mergeCell ref="G146:H146"/>
    <mergeCell ref="J146:K146"/>
    <mergeCell ref="M146:N146"/>
    <mergeCell ref="P146:Q146"/>
    <mergeCell ref="S146:T146"/>
    <mergeCell ref="V146:W146"/>
    <mergeCell ref="Y146:Z146"/>
    <mergeCell ref="AB146:AC146"/>
    <mergeCell ref="G149:H149"/>
    <mergeCell ref="J149:K149"/>
    <mergeCell ref="M149:N149"/>
    <mergeCell ref="P149:Q149"/>
    <mergeCell ref="S149:T149"/>
    <mergeCell ref="V149:W149"/>
    <mergeCell ref="Y149:Z149"/>
    <mergeCell ref="AB149:AC149"/>
    <mergeCell ref="G152:H152"/>
    <mergeCell ref="J152:K152"/>
    <mergeCell ref="M152:N152"/>
    <mergeCell ref="P152:Q152"/>
    <mergeCell ref="S152:T152"/>
    <mergeCell ref="V152:W152"/>
    <mergeCell ref="Y152:Z152"/>
    <mergeCell ref="AB152:AC152"/>
    <mergeCell ref="G137:H137"/>
    <mergeCell ref="J137:K137"/>
    <mergeCell ref="M137:N137"/>
    <mergeCell ref="P137:Q137"/>
    <mergeCell ref="S137:T137"/>
    <mergeCell ref="V137:W137"/>
    <mergeCell ref="Y137:Z137"/>
    <mergeCell ref="AB137:AC137"/>
    <mergeCell ref="G140:H140"/>
    <mergeCell ref="J140:K140"/>
    <mergeCell ref="M140:N140"/>
    <mergeCell ref="P140:Q140"/>
    <mergeCell ref="S140:T140"/>
    <mergeCell ref="V140:W140"/>
    <mergeCell ref="Y140:Z140"/>
    <mergeCell ref="AB140:AC140"/>
    <mergeCell ref="G143:H143"/>
    <mergeCell ref="J143:K143"/>
    <mergeCell ref="M143:N143"/>
    <mergeCell ref="P143:Q143"/>
    <mergeCell ref="S143:T143"/>
    <mergeCell ref="V143:W143"/>
    <mergeCell ref="Y143:Z143"/>
    <mergeCell ref="AB143:AC143"/>
    <mergeCell ref="G126:H126"/>
    <mergeCell ref="J126:K126"/>
    <mergeCell ref="M126:N126"/>
    <mergeCell ref="P126:Q126"/>
    <mergeCell ref="S126:T126"/>
    <mergeCell ref="V126:W126"/>
    <mergeCell ref="Y126:Z126"/>
    <mergeCell ref="AB126:AC126"/>
    <mergeCell ref="G129:H129"/>
    <mergeCell ref="J129:K129"/>
    <mergeCell ref="M129:N129"/>
    <mergeCell ref="P129:Q129"/>
    <mergeCell ref="S129:T129"/>
    <mergeCell ref="V129:W129"/>
    <mergeCell ref="Y129:Z129"/>
    <mergeCell ref="AB129:AC129"/>
    <mergeCell ref="G134:H134"/>
    <mergeCell ref="J134:K134"/>
    <mergeCell ref="M134:N134"/>
    <mergeCell ref="P134:Q134"/>
    <mergeCell ref="S134:T134"/>
    <mergeCell ref="V134:W134"/>
    <mergeCell ref="Y134:Z134"/>
    <mergeCell ref="AB134:AC134"/>
    <mergeCell ref="G117:H117"/>
    <mergeCell ref="J117:K117"/>
    <mergeCell ref="M117:N117"/>
    <mergeCell ref="P117:Q117"/>
    <mergeCell ref="S117:T117"/>
    <mergeCell ref="V117:W117"/>
    <mergeCell ref="Y117:Z117"/>
    <mergeCell ref="AB117:AC117"/>
    <mergeCell ref="G120:H120"/>
    <mergeCell ref="J120:K120"/>
    <mergeCell ref="M120:N120"/>
    <mergeCell ref="P120:Q120"/>
    <mergeCell ref="S120:T120"/>
    <mergeCell ref="V120:W120"/>
    <mergeCell ref="Y120:Z120"/>
    <mergeCell ref="AB120:AC120"/>
    <mergeCell ref="G123:H123"/>
    <mergeCell ref="J123:K123"/>
    <mergeCell ref="M123:N123"/>
    <mergeCell ref="P123:Q123"/>
    <mergeCell ref="S123:T123"/>
    <mergeCell ref="V123:W123"/>
    <mergeCell ref="Y123:Z123"/>
    <mergeCell ref="AB123:AC123"/>
    <mergeCell ref="G108:H108"/>
    <mergeCell ref="J108:K108"/>
    <mergeCell ref="M108:N108"/>
    <mergeCell ref="P108:Q108"/>
    <mergeCell ref="S108:T108"/>
    <mergeCell ref="V108:W108"/>
    <mergeCell ref="Y108:Z108"/>
    <mergeCell ref="AB108:AC108"/>
    <mergeCell ref="G111:H111"/>
    <mergeCell ref="J111:K111"/>
    <mergeCell ref="M111:N111"/>
    <mergeCell ref="P111:Q111"/>
    <mergeCell ref="S111:T111"/>
    <mergeCell ref="V111:W111"/>
    <mergeCell ref="Y111:Z111"/>
    <mergeCell ref="AB111:AC111"/>
    <mergeCell ref="G114:H114"/>
    <mergeCell ref="J114:K114"/>
    <mergeCell ref="M114:N114"/>
    <mergeCell ref="P114:Q114"/>
    <mergeCell ref="S114:T114"/>
    <mergeCell ref="V114:W114"/>
    <mergeCell ref="Y114:Z114"/>
    <mergeCell ref="AB114:AC114"/>
    <mergeCell ref="Y97:Z97"/>
    <mergeCell ref="AB97:AC97"/>
    <mergeCell ref="G100:H100"/>
    <mergeCell ref="J100:K100"/>
    <mergeCell ref="M100:N100"/>
    <mergeCell ref="P100:Q100"/>
    <mergeCell ref="S100:T100"/>
    <mergeCell ref="V100:W100"/>
    <mergeCell ref="Y100:Z100"/>
    <mergeCell ref="AB100:AC100"/>
    <mergeCell ref="G103:H103"/>
    <mergeCell ref="J103:K103"/>
    <mergeCell ref="M103:N103"/>
    <mergeCell ref="P103:Q103"/>
    <mergeCell ref="S103:T103"/>
    <mergeCell ref="V103:W103"/>
    <mergeCell ref="Y103:Z103"/>
    <mergeCell ref="AB103:AC103"/>
    <mergeCell ref="G88:H88"/>
    <mergeCell ref="J88:K88"/>
    <mergeCell ref="M88:N88"/>
    <mergeCell ref="P88:Q88"/>
    <mergeCell ref="S88:T88"/>
    <mergeCell ref="V88:W88"/>
    <mergeCell ref="Y88:Z88"/>
    <mergeCell ref="AB88:AC88"/>
    <mergeCell ref="G91:H91"/>
    <mergeCell ref="J91:K91"/>
    <mergeCell ref="M91:N91"/>
    <mergeCell ref="P91:Q91"/>
    <mergeCell ref="S91:T91"/>
    <mergeCell ref="V91:W91"/>
    <mergeCell ref="Y91:Z91"/>
    <mergeCell ref="AB91:AC91"/>
    <mergeCell ref="G94:H94"/>
    <mergeCell ref="J94:K94"/>
    <mergeCell ref="M94:N94"/>
    <mergeCell ref="P94:Q94"/>
    <mergeCell ref="S94:T94"/>
    <mergeCell ref="V94:W94"/>
    <mergeCell ref="Y94:Z94"/>
    <mergeCell ref="AB94:AC94"/>
    <mergeCell ref="G77:H77"/>
    <mergeCell ref="J77:K77"/>
    <mergeCell ref="M77:N77"/>
    <mergeCell ref="P77:Q77"/>
    <mergeCell ref="S77:T77"/>
    <mergeCell ref="V77:W77"/>
    <mergeCell ref="Y77:Z77"/>
    <mergeCell ref="AB77:AC77"/>
    <mergeCell ref="G82:H82"/>
    <mergeCell ref="J82:K82"/>
    <mergeCell ref="M82:N82"/>
    <mergeCell ref="P82:Q82"/>
    <mergeCell ref="S82:T82"/>
    <mergeCell ref="V82:W82"/>
    <mergeCell ref="Y82:Z82"/>
    <mergeCell ref="AB82:AC82"/>
    <mergeCell ref="G85:H85"/>
    <mergeCell ref="J85:K85"/>
    <mergeCell ref="M85:N85"/>
    <mergeCell ref="P85:Q85"/>
    <mergeCell ref="S85:T85"/>
    <mergeCell ref="V85:W85"/>
    <mergeCell ref="Y85:Z85"/>
    <mergeCell ref="AB85:AC85"/>
    <mergeCell ref="G68:H68"/>
    <mergeCell ref="J68:K68"/>
    <mergeCell ref="M68:N68"/>
    <mergeCell ref="P68:Q68"/>
    <mergeCell ref="S68:T68"/>
    <mergeCell ref="V68:W68"/>
    <mergeCell ref="Y68:Z68"/>
    <mergeCell ref="AB68:AC68"/>
    <mergeCell ref="G71:H71"/>
    <mergeCell ref="J71:K71"/>
    <mergeCell ref="M71:N71"/>
    <mergeCell ref="P71:Q71"/>
    <mergeCell ref="S71:T71"/>
    <mergeCell ref="V71:W71"/>
    <mergeCell ref="Y71:Z71"/>
    <mergeCell ref="AB71:AC71"/>
    <mergeCell ref="G74:H74"/>
    <mergeCell ref="J74:K74"/>
    <mergeCell ref="M74:N74"/>
    <mergeCell ref="P74:Q74"/>
    <mergeCell ref="S74:T74"/>
    <mergeCell ref="V74:W74"/>
    <mergeCell ref="Y74:Z74"/>
    <mergeCell ref="AB74:AC74"/>
    <mergeCell ref="G36:H36"/>
    <mergeCell ref="J36:K36"/>
    <mergeCell ref="M36:N36"/>
    <mergeCell ref="P36:Q36"/>
    <mergeCell ref="S36:T36"/>
    <mergeCell ref="V36:W36"/>
    <mergeCell ref="Y36:Z36"/>
    <mergeCell ref="AB36:AC36"/>
    <mergeCell ref="G56:H56"/>
    <mergeCell ref="J56:K56"/>
    <mergeCell ref="M56:N56"/>
    <mergeCell ref="P56:Q56"/>
    <mergeCell ref="S56:T56"/>
    <mergeCell ref="V56:W56"/>
    <mergeCell ref="Y56:Z56"/>
    <mergeCell ref="AB56:AC56"/>
    <mergeCell ref="G59:H59"/>
    <mergeCell ref="J59:K59"/>
    <mergeCell ref="M59:N59"/>
    <mergeCell ref="P59:Q59"/>
    <mergeCell ref="S59:T59"/>
    <mergeCell ref="V59:W59"/>
    <mergeCell ref="Y59:Z59"/>
    <mergeCell ref="AB59:AC59"/>
    <mergeCell ref="G48:H48"/>
    <mergeCell ref="J48:K48"/>
    <mergeCell ref="M48:N48"/>
    <mergeCell ref="P48:Q48"/>
    <mergeCell ref="S48:T48"/>
    <mergeCell ref="V48:W48"/>
    <mergeCell ref="Y48:Z48"/>
    <mergeCell ref="AB48:AC48"/>
    <mergeCell ref="G51:H51"/>
    <mergeCell ref="J51:K51"/>
    <mergeCell ref="M51:N51"/>
    <mergeCell ref="P51:Q51"/>
    <mergeCell ref="S51:T51"/>
    <mergeCell ref="V51:W51"/>
    <mergeCell ref="Y51:Z51"/>
    <mergeCell ref="AB51:AC51"/>
    <mergeCell ref="G30:H30"/>
    <mergeCell ref="J30:K30"/>
    <mergeCell ref="M30:N30"/>
    <mergeCell ref="P30:Q30"/>
    <mergeCell ref="S30:T30"/>
    <mergeCell ref="V30:W30"/>
    <mergeCell ref="Y30:Z30"/>
    <mergeCell ref="AB30:AC30"/>
    <mergeCell ref="G33:H33"/>
    <mergeCell ref="J33:K33"/>
    <mergeCell ref="M33:N33"/>
    <mergeCell ref="P33:Q33"/>
    <mergeCell ref="S33:T33"/>
    <mergeCell ref="V33:W33"/>
    <mergeCell ref="Y33:Z33"/>
    <mergeCell ref="AB33:AC33"/>
    <mergeCell ref="G39:H39"/>
    <mergeCell ref="J39:K39"/>
    <mergeCell ref="M39:N39"/>
    <mergeCell ref="P39:Q39"/>
    <mergeCell ref="S39:T39"/>
    <mergeCell ref="V39:W39"/>
    <mergeCell ref="Y39:Z39"/>
    <mergeCell ref="AB39:AC39"/>
    <mergeCell ref="G42:H42"/>
    <mergeCell ref="J42:K42"/>
    <mergeCell ref="M42:N42"/>
    <mergeCell ref="P42:Q42"/>
    <mergeCell ref="S42:T42"/>
    <mergeCell ref="V42:W42"/>
    <mergeCell ref="Y42:Z42"/>
    <mergeCell ref="AB42:AC42"/>
    <mergeCell ref="G45:H45"/>
    <mergeCell ref="J45:K45"/>
    <mergeCell ref="M45:N45"/>
    <mergeCell ref="P45:Q45"/>
    <mergeCell ref="S45:T45"/>
    <mergeCell ref="V45:W45"/>
    <mergeCell ref="Y45:Z45"/>
    <mergeCell ref="AB45:AC45"/>
    <mergeCell ref="G62:H62"/>
    <mergeCell ref="J62:K62"/>
    <mergeCell ref="M62:N62"/>
    <mergeCell ref="P62:Q62"/>
    <mergeCell ref="S62:T62"/>
    <mergeCell ref="V62:W62"/>
    <mergeCell ref="Y62:Z62"/>
    <mergeCell ref="AB62:AC62"/>
    <mergeCell ref="G65:H65"/>
    <mergeCell ref="J65:K65"/>
    <mergeCell ref="M65:N65"/>
    <mergeCell ref="P65:Q65"/>
    <mergeCell ref="S65:T65"/>
    <mergeCell ref="V65:W65"/>
    <mergeCell ref="Y65:Z65"/>
    <mergeCell ref="AB65:AC65"/>
    <mergeCell ref="J25:K25"/>
    <mergeCell ref="M25:N25"/>
    <mergeCell ref="P25:Q25"/>
    <mergeCell ref="S25:T25"/>
    <mergeCell ref="V25:W25"/>
    <mergeCell ref="Y25:Z25"/>
    <mergeCell ref="AB25:AC25"/>
    <mergeCell ref="AB7:AC7"/>
    <mergeCell ref="V4:W4"/>
    <mergeCell ref="Y4:Z4"/>
    <mergeCell ref="AB4:AC4"/>
    <mergeCell ref="G7:H7"/>
    <mergeCell ref="J7:K7"/>
    <mergeCell ref="M7:N7"/>
    <mergeCell ref="P7:Q7"/>
    <mergeCell ref="S7:T7"/>
    <mergeCell ref="V7:W7"/>
    <mergeCell ref="Y7:Z7"/>
    <mergeCell ref="A3:B288"/>
    <mergeCell ref="G4:H4"/>
    <mergeCell ref="J4:K4"/>
    <mergeCell ref="M4:N4"/>
    <mergeCell ref="P4:Q4"/>
    <mergeCell ref="S4:T4"/>
    <mergeCell ref="G13:H13"/>
    <mergeCell ref="J13:K13"/>
    <mergeCell ref="M13:N13"/>
    <mergeCell ref="P13:Q13"/>
    <mergeCell ref="G16:H16"/>
    <mergeCell ref="J16:K16"/>
    <mergeCell ref="M16:N16"/>
    <mergeCell ref="P16:Q16"/>
    <mergeCell ref="S16:T16"/>
    <mergeCell ref="V16:W16"/>
    <mergeCell ref="Y16:Z16"/>
    <mergeCell ref="AB16:AC16"/>
    <mergeCell ref="G19:H19"/>
    <mergeCell ref="J19:K19"/>
    <mergeCell ref="M19:N19"/>
    <mergeCell ref="P19:Q19"/>
    <mergeCell ref="S13:T13"/>
    <mergeCell ref="V13:W13"/>
    <mergeCell ref="Y13:Z13"/>
    <mergeCell ref="AB13:AC13"/>
    <mergeCell ref="G10:H10"/>
    <mergeCell ref="J10:K10"/>
    <mergeCell ref="M10:N10"/>
    <mergeCell ref="P10:Q10"/>
    <mergeCell ref="S10:T10"/>
    <mergeCell ref="V10:W10"/>
    <mergeCell ref="Y10:Z10"/>
    <mergeCell ref="AB10:AC10"/>
    <mergeCell ref="S19:T19"/>
    <mergeCell ref="V19:W19"/>
    <mergeCell ref="Y19:Z19"/>
    <mergeCell ref="AB19:AC19"/>
    <mergeCell ref="G22:H22"/>
    <mergeCell ref="J22:K22"/>
    <mergeCell ref="M22:N22"/>
    <mergeCell ref="P22:Q22"/>
    <mergeCell ref="S22:T22"/>
    <mergeCell ref="V22:W22"/>
    <mergeCell ref="Y22:Z22"/>
    <mergeCell ref="AB22:AC22"/>
    <mergeCell ref="G25:H25"/>
    <mergeCell ref="G97:H97"/>
    <mergeCell ref="J97:K97"/>
    <mergeCell ref="M97:N97"/>
    <mergeCell ref="P97:Q97"/>
    <mergeCell ref="S97:T97"/>
    <mergeCell ref="V97:W97"/>
    <mergeCell ref="G186:H186"/>
    <mergeCell ref="J186:K186"/>
    <mergeCell ref="M186:N186"/>
    <mergeCell ref="P186:Q186"/>
    <mergeCell ref="S186:T186"/>
    <mergeCell ref="V186:W186"/>
    <mergeCell ref="Y186:Z186"/>
    <mergeCell ref="AB186:AC186"/>
    <mergeCell ref="G212:H212"/>
    <mergeCell ref="J212:K212"/>
    <mergeCell ref="M212:N212"/>
    <mergeCell ref="P212:Q212"/>
    <mergeCell ref="S212:T212"/>
    <mergeCell ref="V212:W212"/>
    <mergeCell ref="Y212:Z212"/>
    <mergeCell ref="AB212:AC212"/>
    <mergeCell ref="G238:H238"/>
    <mergeCell ref="J238:K238"/>
    <mergeCell ref="M238:N238"/>
    <mergeCell ref="P238:Q238"/>
    <mergeCell ref="S238:T238"/>
    <mergeCell ref="V238:W238"/>
    <mergeCell ref="Y238:Z238"/>
    <mergeCell ref="AB238:AC23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35"/>
  <sheetViews>
    <sheetView topLeftCell="B1" zoomScale="55" zoomScaleNormal="55" workbookViewId="0">
      <selection activeCell="E11" sqref="E11"/>
    </sheetView>
  </sheetViews>
  <sheetFormatPr defaultRowHeight="13.5" x14ac:dyDescent="0.25"/>
  <cols>
    <col min="1" max="2" width="9.140625" style="1"/>
    <col min="3" max="3" width="22.140625" style="1" bestFit="1" customWidth="1"/>
    <col min="4" max="5" width="9.140625" style="1"/>
    <col min="6" max="35" width="7.5703125" style="1" customWidth="1"/>
    <col min="36" max="16384" width="9.140625" style="1"/>
  </cols>
  <sheetData>
    <row r="1" spans="1:36" x14ac:dyDescent="0.25">
      <c r="C1" s="1" t="s">
        <v>3801</v>
      </c>
      <c r="D1" s="1">
        <v>2.8</v>
      </c>
    </row>
    <row r="2" spans="1:36" ht="14.25" thickBot="1" x14ac:dyDescent="0.3">
      <c r="C2" s="35" t="s">
        <v>3802</v>
      </c>
      <c r="D2" s="35">
        <v>2</v>
      </c>
    </row>
    <row r="3" spans="1:36" ht="14.25" thickBot="1" x14ac:dyDescent="0.3">
      <c r="A3" s="47" t="s">
        <v>3769</v>
      </c>
      <c r="B3" s="48"/>
    </row>
    <row r="4" spans="1:36" ht="14.25" thickBot="1" x14ac:dyDescent="0.3">
      <c r="A4" s="49"/>
      <c r="B4" s="50"/>
      <c r="C4" s="30" t="s">
        <v>3800</v>
      </c>
      <c r="D4" s="4"/>
      <c r="E4" s="4"/>
      <c r="F4" s="22"/>
      <c r="G4" s="53" t="s">
        <v>3700</v>
      </c>
      <c r="H4" s="54"/>
      <c r="I4" s="4"/>
      <c r="J4" s="55" t="s">
        <v>3701</v>
      </c>
      <c r="K4" s="56"/>
      <c r="L4" s="4"/>
      <c r="M4" s="55" t="s">
        <v>3702</v>
      </c>
      <c r="N4" s="56"/>
      <c r="O4" s="4"/>
      <c r="P4" s="43" t="s">
        <v>3703</v>
      </c>
      <c r="Q4" s="44"/>
      <c r="R4" s="4"/>
      <c r="S4" s="43" t="s">
        <v>3704</v>
      </c>
      <c r="T4" s="44"/>
      <c r="U4" s="4"/>
      <c r="V4" s="43" t="s">
        <v>3705</v>
      </c>
      <c r="W4" s="44"/>
      <c r="X4" s="4"/>
      <c r="Y4" s="43" t="s">
        <v>3706</v>
      </c>
      <c r="Z4" s="44"/>
      <c r="AA4" s="4"/>
      <c r="AB4" s="43" t="s">
        <v>3707</v>
      </c>
      <c r="AC4" s="44"/>
      <c r="AD4" s="4"/>
      <c r="AE4" s="43" t="s">
        <v>3708</v>
      </c>
      <c r="AF4" s="44"/>
      <c r="AG4" s="4"/>
      <c r="AH4" s="43" t="s">
        <v>3709</v>
      </c>
      <c r="AI4" s="44"/>
    </row>
    <row r="5" spans="1:36" ht="15" thickTop="1" thickBot="1" x14ac:dyDescent="0.3">
      <c r="A5" s="49"/>
      <c r="B5" s="50"/>
      <c r="C5" s="31"/>
      <c r="D5" s="32">
        <v>1</v>
      </c>
      <c r="E5" s="21" t="s">
        <v>3770</v>
      </c>
      <c r="F5" s="27" t="s">
        <v>3796</v>
      </c>
      <c r="G5" s="23" t="str">
        <f>D5 &amp; "_1"</f>
        <v>1_1</v>
      </c>
      <c r="H5" s="24" t="str">
        <f>D6 &amp; "_1"</f>
        <v>44_1</v>
      </c>
      <c r="I5" s="12"/>
      <c r="J5" s="25" t="str">
        <f>D5 &amp; "_2"</f>
        <v>1_2</v>
      </c>
      <c r="K5" s="26" t="str">
        <f>D6 &amp; "_2"</f>
        <v>44_2</v>
      </c>
      <c r="L5" s="12"/>
      <c r="M5" s="25" t="str">
        <f>D5 &amp; "_3"</f>
        <v>1_3</v>
      </c>
      <c r="N5" s="26" t="str">
        <f>D6 &amp; "_3"</f>
        <v>44_3</v>
      </c>
      <c r="O5" s="12"/>
      <c r="P5" s="10" t="str">
        <f>D5 &amp; "_4"</f>
        <v>1_4</v>
      </c>
      <c r="Q5" s="10" t="str">
        <f>D6 &amp; "_4"</f>
        <v>44_4</v>
      </c>
      <c r="R5" s="12"/>
      <c r="S5" s="10" t="str">
        <f>D5 &amp; "_5"</f>
        <v>1_5</v>
      </c>
      <c r="T5" s="10" t="str">
        <f>D6 &amp; "_5"</f>
        <v>44_5</v>
      </c>
      <c r="U5" s="12"/>
      <c r="V5" s="10" t="str">
        <f>D5 &amp; "_6"</f>
        <v>1_6</v>
      </c>
      <c r="W5" s="10" t="str">
        <f>D6 &amp; "_6"</f>
        <v>44_6</v>
      </c>
      <c r="X5" s="12"/>
      <c r="Y5" s="10" t="str">
        <f>D5 &amp; "_7"</f>
        <v>1_7</v>
      </c>
      <c r="Z5" s="10" t="str">
        <f>D6 &amp; "_7"</f>
        <v>44_7</v>
      </c>
      <c r="AA5" s="12"/>
      <c r="AB5" s="10" t="str">
        <f>D5 &amp; "_8"</f>
        <v>1_8</v>
      </c>
      <c r="AC5" s="29" t="str">
        <f>D6 &amp; "_8"</f>
        <v>44_8</v>
      </c>
      <c r="AD5" s="12"/>
      <c r="AE5" s="10" t="str">
        <f>D5 &amp; "_9"</f>
        <v>1_9</v>
      </c>
      <c r="AF5" s="10" t="str">
        <f>D6 &amp; "_9"</f>
        <v>44_9</v>
      </c>
      <c r="AG5" s="12"/>
      <c r="AH5" s="10" t="str">
        <f>D5 &amp; "_10"</f>
        <v>1_10</v>
      </c>
      <c r="AI5" s="10" t="str">
        <f>D6 &amp; "_10"</f>
        <v>44_10</v>
      </c>
    </row>
    <row r="6" spans="1:36" ht="14.25" thickTop="1" x14ac:dyDescent="0.25">
      <c r="A6" s="49"/>
      <c r="B6" s="50"/>
      <c r="C6" s="33"/>
      <c r="D6" s="17">
        <v>44</v>
      </c>
    </row>
    <row r="7" spans="1:36" ht="14.25" thickBot="1" x14ac:dyDescent="0.3">
      <c r="A7" s="49"/>
      <c r="B7" s="50"/>
      <c r="D7" s="18"/>
      <c r="E7" s="9"/>
      <c r="F7" s="2"/>
      <c r="G7" s="43" t="s">
        <v>3710</v>
      </c>
      <c r="H7" s="44"/>
      <c r="I7" s="4"/>
      <c r="J7" s="43" t="s">
        <v>3711</v>
      </c>
      <c r="K7" s="44"/>
      <c r="L7" s="4"/>
      <c r="M7" s="43" t="s">
        <v>3712</v>
      </c>
      <c r="N7" s="44"/>
      <c r="O7" s="4"/>
      <c r="P7" s="43" t="s">
        <v>3713</v>
      </c>
      <c r="Q7" s="44"/>
      <c r="R7" s="4"/>
      <c r="S7" s="43" t="s">
        <v>3714</v>
      </c>
      <c r="T7" s="44"/>
      <c r="U7" s="4"/>
      <c r="V7" s="43" t="s">
        <v>3715</v>
      </c>
      <c r="W7" s="44"/>
      <c r="X7" s="4"/>
      <c r="Y7" s="43" t="s">
        <v>3716</v>
      </c>
      <c r="Z7" s="44"/>
      <c r="AA7" s="4"/>
      <c r="AB7" s="43" t="s">
        <v>3717</v>
      </c>
      <c r="AC7" s="44"/>
      <c r="AD7" s="4"/>
      <c r="AE7" s="43" t="s">
        <v>3718</v>
      </c>
      <c r="AF7" s="44"/>
      <c r="AG7" s="4"/>
      <c r="AH7" s="43" t="s">
        <v>3719</v>
      </c>
      <c r="AI7" s="44"/>
    </row>
    <row r="8" spans="1:36" ht="15" thickTop="1" thickBot="1" x14ac:dyDescent="0.3">
      <c r="A8" s="49"/>
      <c r="B8" s="50"/>
      <c r="D8" s="19"/>
      <c r="E8" s="16" t="s">
        <v>3772</v>
      </c>
      <c r="F8" s="10" t="s">
        <v>3796</v>
      </c>
      <c r="G8" s="23" t="str">
        <f>D5 &amp; "_11"</f>
        <v>1_11</v>
      </c>
      <c r="H8" s="24" t="str">
        <f>D6 &amp; "_11"</f>
        <v>44_11</v>
      </c>
      <c r="I8" s="12"/>
      <c r="J8" s="25" t="str">
        <f>D5 &amp; "_12"</f>
        <v>1_12</v>
      </c>
      <c r="K8" s="26" t="str">
        <f>D6 &amp; "_12"</f>
        <v>44_12</v>
      </c>
      <c r="L8" s="12"/>
      <c r="M8" s="25" t="str">
        <f>D5 &amp; "_13"</f>
        <v>1_13</v>
      </c>
      <c r="N8" s="26" t="str">
        <f>D6 &amp; "_13"</f>
        <v>44_13</v>
      </c>
      <c r="O8" s="12"/>
      <c r="P8" s="10" t="str">
        <f>D5 &amp; "_14"</f>
        <v>1_14</v>
      </c>
      <c r="Q8" s="10" t="str">
        <f>D6 &amp; "_14"</f>
        <v>44_14</v>
      </c>
      <c r="R8" s="12"/>
      <c r="S8" s="10" t="str">
        <f>D5 &amp; "_15"</f>
        <v>1_15</v>
      </c>
      <c r="T8" s="10" t="str">
        <f>D6 &amp; "_15"</f>
        <v>44_15</v>
      </c>
      <c r="U8" s="12"/>
      <c r="V8" s="10" t="str">
        <f>D5 &amp; "_16"</f>
        <v>1_16</v>
      </c>
      <c r="W8" s="10" t="str">
        <f>D6 &amp; "_16"</f>
        <v>44_16</v>
      </c>
      <c r="X8" s="12"/>
      <c r="Y8" s="10" t="str">
        <f>D5 &amp; "_17"</f>
        <v>1_17</v>
      </c>
      <c r="Z8" s="10" t="str">
        <f>D6 &amp; "_17"</f>
        <v>44_17</v>
      </c>
      <c r="AA8" s="12"/>
      <c r="AB8" s="10" t="str">
        <f>D5 &amp; "_18"</f>
        <v>1_18</v>
      </c>
      <c r="AC8" s="29" t="str">
        <f>D6 &amp; "_18"</f>
        <v>44_18</v>
      </c>
      <c r="AD8" s="12"/>
      <c r="AE8" s="10" t="str">
        <f>D5 &amp; "_19"</f>
        <v>1_19</v>
      </c>
      <c r="AF8" s="10" t="str">
        <f>D6 &amp; "_19"</f>
        <v>44_19</v>
      </c>
      <c r="AG8" s="12"/>
      <c r="AH8" s="10" t="str">
        <f>D5 &amp; "_20"</f>
        <v>1_20</v>
      </c>
      <c r="AI8" s="10" t="str">
        <f>D6 &amp; "_20"</f>
        <v>44_20</v>
      </c>
      <c r="AJ8" s="12"/>
    </row>
    <row r="9" spans="1:36" ht="14.25" thickTop="1" x14ac:dyDescent="0.25">
      <c r="A9" s="49"/>
      <c r="B9" s="50"/>
      <c r="D9" s="17"/>
      <c r="F9" s="12"/>
    </row>
    <row r="10" spans="1:36" ht="14.25" thickBot="1" x14ac:dyDescent="0.3">
      <c r="A10" s="49"/>
      <c r="B10" s="50"/>
      <c r="D10" s="18"/>
      <c r="E10" s="9"/>
      <c r="F10" s="2"/>
      <c r="G10" s="43" t="s">
        <v>3720</v>
      </c>
      <c r="H10" s="44"/>
      <c r="I10" s="4"/>
      <c r="J10" s="43" t="s">
        <v>3721</v>
      </c>
      <c r="K10" s="44"/>
      <c r="L10" s="4"/>
      <c r="M10" s="43" t="s">
        <v>3722</v>
      </c>
      <c r="N10" s="44"/>
      <c r="O10" s="4"/>
      <c r="P10" s="43" t="s">
        <v>3723</v>
      </c>
      <c r="Q10" s="44"/>
      <c r="R10" s="4"/>
      <c r="S10" s="43" t="s">
        <v>3724</v>
      </c>
      <c r="T10" s="44"/>
      <c r="U10" s="4"/>
      <c r="V10" s="43" t="s">
        <v>3725</v>
      </c>
      <c r="W10" s="44"/>
      <c r="X10" s="4"/>
      <c r="Y10" s="43" t="s">
        <v>3726</v>
      </c>
      <c r="Z10" s="44"/>
      <c r="AA10" s="4"/>
      <c r="AB10" s="43" t="s">
        <v>3727</v>
      </c>
      <c r="AC10" s="44"/>
      <c r="AD10" s="4"/>
      <c r="AE10" s="43" t="s">
        <v>3728</v>
      </c>
      <c r="AF10" s="44"/>
      <c r="AG10" s="4"/>
      <c r="AH10" s="43" t="s">
        <v>3729</v>
      </c>
      <c r="AI10" s="44"/>
    </row>
    <row r="11" spans="1:36" ht="15" thickTop="1" thickBot="1" x14ac:dyDescent="0.3">
      <c r="A11" s="49"/>
      <c r="B11" s="50"/>
      <c r="D11" s="20"/>
      <c r="E11" s="16" t="s">
        <v>3771</v>
      </c>
      <c r="F11" s="10" t="s">
        <v>3796</v>
      </c>
      <c r="G11" s="23" t="str">
        <f>D5 &amp; "_21"</f>
        <v>1_21</v>
      </c>
      <c r="H11" s="24" t="str">
        <f>D6 &amp; "_21"</f>
        <v>44_21</v>
      </c>
      <c r="I11" s="12"/>
      <c r="J11" s="25" t="str">
        <f>D5 &amp; "_22"</f>
        <v>1_22</v>
      </c>
      <c r="K11" s="26" t="str">
        <f>D6 &amp; "_22"</f>
        <v>44_22</v>
      </c>
      <c r="L11" s="12"/>
      <c r="M11" s="25" t="str">
        <f>D5 &amp; "_23"</f>
        <v>1_23</v>
      </c>
      <c r="N11" s="26" t="str">
        <f>D6 &amp; "_23"</f>
        <v>44_23</v>
      </c>
      <c r="O11" s="12"/>
      <c r="P11" s="10" t="str">
        <f>D5 &amp; "_24"</f>
        <v>1_24</v>
      </c>
      <c r="Q11" s="10" t="str">
        <f>D6 &amp; "_24"</f>
        <v>44_24</v>
      </c>
      <c r="R11" s="12"/>
      <c r="S11" s="10" t="str">
        <f>D5 &amp; "_25"</f>
        <v>1_25</v>
      </c>
      <c r="T11" s="10" t="str">
        <f>D6 &amp; "_25"</f>
        <v>44_25</v>
      </c>
      <c r="U11" s="12"/>
      <c r="V11" s="10" t="str">
        <f>D5 &amp; "_26"</f>
        <v>1_26</v>
      </c>
      <c r="W11" s="10" t="str">
        <f>D6 &amp; "_26"</f>
        <v>44_26</v>
      </c>
      <c r="X11" s="12"/>
      <c r="Y11" s="10" t="str">
        <f>D5 &amp; "_27"</f>
        <v>1_27</v>
      </c>
      <c r="Z11" s="10" t="str">
        <f>D6 &amp; "_27"</f>
        <v>44_27</v>
      </c>
      <c r="AA11" s="12"/>
      <c r="AB11" s="10" t="str">
        <f>D5 &amp; "_28"</f>
        <v>1_28</v>
      </c>
      <c r="AC11" s="29" t="str">
        <f>D6 &amp; "_28"</f>
        <v>44_28</v>
      </c>
      <c r="AD11" s="12"/>
      <c r="AE11" s="10" t="str">
        <f>D5 &amp; "_29"</f>
        <v>1_29</v>
      </c>
      <c r="AF11" s="10" t="str">
        <f>D6 &amp; "_29"</f>
        <v>44_29</v>
      </c>
      <c r="AG11" s="12"/>
      <c r="AH11" s="10" t="str">
        <f>D5 &amp; "_30"</f>
        <v>1_30</v>
      </c>
      <c r="AI11" s="10" t="str">
        <f>D6 &amp; "_30"</f>
        <v>44_30</v>
      </c>
      <c r="AJ11" s="12"/>
    </row>
    <row r="12" spans="1:36" ht="14.25" thickTop="1" x14ac:dyDescent="0.25">
      <c r="A12" s="49"/>
      <c r="B12" s="50"/>
      <c r="F12" s="12"/>
    </row>
    <row r="13" spans="1:36" x14ac:dyDescent="0.25">
      <c r="A13" s="49"/>
      <c r="B13" s="50"/>
      <c r="E13" s="12"/>
      <c r="F13" s="12"/>
    </row>
    <row r="14" spans="1:36" x14ac:dyDescent="0.25">
      <c r="A14" s="49"/>
      <c r="B14" s="50"/>
    </row>
    <row r="15" spans="1:36" ht="14.25" thickBot="1" x14ac:dyDescent="0.3">
      <c r="A15" s="49"/>
      <c r="B15" s="50"/>
      <c r="C15" s="4" t="s">
        <v>3797</v>
      </c>
      <c r="D15" s="4"/>
      <c r="E15" s="5"/>
      <c r="F15" s="2"/>
      <c r="G15" s="43" t="s">
        <v>2450</v>
      </c>
      <c r="H15" s="44"/>
      <c r="I15" s="4"/>
      <c r="J15" s="43" t="s">
        <v>2451</v>
      </c>
      <c r="K15" s="44"/>
      <c r="L15" s="4"/>
      <c r="M15" s="43" t="s">
        <v>2452</v>
      </c>
      <c r="N15" s="44"/>
      <c r="O15" s="4"/>
      <c r="P15" s="43" t="s">
        <v>2453</v>
      </c>
      <c r="Q15" s="44"/>
      <c r="R15" s="4"/>
      <c r="S15" s="43" t="s">
        <v>2454</v>
      </c>
      <c r="T15" s="44"/>
      <c r="U15" s="4"/>
      <c r="V15" s="43" t="s">
        <v>2455</v>
      </c>
      <c r="W15" s="44"/>
      <c r="X15" s="4"/>
      <c r="Y15" s="43" t="s">
        <v>2456</v>
      </c>
      <c r="Z15" s="44"/>
      <c r="AA15" s="4"/>
      <c r="AB15" s="43" t="s">
        <v>2457</v>
      </c>
      <c r="AC15" s="44"/>
      <c r="AD15" s="4"/>
      <c r="AE15" s="43" t="s">
        <v>2458</v>
      </c>
      <c r="AF15" s="44"/>
      <c r="AG15" s="4"/>
      <c r="AH15" s="43" t="s">
        <v>2459</v>
      </c>
      <c r="AI15" s="44"/>
    </row>
    <row r="16" spans="1:36" ht="15" thickTop="1" thickBot="1" x14ac:dyDescent="0.3">
      <c r="A16" s="49"/>
      <c r="B16" s="50"/>
      <c r="C16" s="14"/>
      <c r="D16" s="6">
        <v>2</v>
      </c>
      <c r="E16" s="16" t="s">
        <v>3773</v>
      </c>
      <c r="F16" s="10" t="s">
        <v>3795</v>
      </c>
      <c r="G16" s="23" t="str">
        <f>D16 &amp; "_1"</f>
        <v>2_1</v>
      </c>
      <c r="H16" s="24" t="str">
        <f>D17 &amp; "_1"</f>
        <v>45_1</v>
      </c>
      <c r="I16" s="12"/>
      <c r="J16" s="25" t="str">
        <f>D16 &amp; "_2"</f>
        <v>2_2</v>
      </c>
      <c r="K16" s="26" t="str">
        <f>D17 &amp; "_2"</f>
        <v>45_2</v>
      </c>
      <c r="L16" s="12"/>
      <c r="M16" s="25" t="str">
        <f>D16 &amp; "_3"</f>
        <v>2_3</v>
      </c>
      <c r="N16" s="26" t="str">
        <f>D17 &amp; "_3"</f>
        <v>45_3</v>
      </c>
      <c r="O16" s="12"/>
      <c r="P16" s="10" t="str">
        <f>D16 &amp; "_4"</f>
        <v>2_4</v>
      </c>
      <c r="Q16" s="10" t="str">
        <f>D17 &amp; "_4"</f>
        <v>45_4</v>
      </c>
      <c r="R16" s="12"/>
      <c r="S16" s="10" t="str">
        <f>D16 &amp; "_5"</f>
        <v>2_5</v>
      </c>
      <c r="T16" s="10" t="str">
        <f>D17 &amp; "_5"</f>
        <v>45_5</v>
      </c>
      <c r="U16" s="12"/>
      <c r="V16" s="10" t="str">
        <f>D16 &amp; "_6"</f>
        <v>2_6</v>
      </c>
      <c r="W16" s="10" t="str">
        <f>D17 &amp; "_6"</f>
        <v>45_6</v>
      </c>
      <c r="X16" s="12"/>
      <c r="Y16" s="10" t="str">
        <f>D16 &amp; "_7"</f>
        <v>2_7</v>
      </c>
      <c r="Z16" s="10" t="str">
        <f>D17 &amp; "_7"</f>
        <v>45_7</v>
      </c>
      <c r="AA16" s="12"/>
      <c r="AB16" s="10" t="str">
        <f>D16 &amp; "_8"</f>
        <v>2_8</v>
      </c>
      <c r="AC16" s="29" t="str">
        <f>D17 &amp; "_8"</f>
        <v>45_8</v>
      </c>
      <c r="AD16" s="12"/>
      <c r="AE16" s="10" t="str">
        <f>D16 &amp; "_9"</f>
        <v>2_9</v>
      </c>
      <c r="AF16" s="10" t="str">
        <f>D17 &amp; "_9"</f>
        <v>45_9</v>
      </c>
      <c r="AG16" s="12"/>
      <c r="AH16" s="10" t="str">
        <f>D16 &amp; "_10"</f>
        <v>2_10</v>
      </c>
      <c r="AI16" s="10" t="str">
        <f>D17 &amp; "_10"</f>
        <v>45_10</v>
      </c>
    </row>
    <row r="17" spans="1:36" ht="14.25" thickTop="1" x14ac:dyDescent="0.25">
      <c r="A17" s="49"/>
      <c r="B17" s="50"/>
      <c r="D17" s="17">
        <v>45</v>
      </c>
      <c r="E17" s="34"/>
    </row>
    <row r="18" spans="1:36" ht="14.25" thickBot="1" x14ac:dyDescent="0.3">
      <c r="A18" s="49"/>
      <c r="B18" s="50"/>
      <c r="D18" s="18"/>
      <c r="E18" s="9"/>
      <c r="F18" s="2"/>
      <c r="G18" s="43" t="s">
        <v>2460</v>
      </c>
      <c r="H18" s="44"/>
      <c r="I18" s="4"/>
      <c r="J18" s="43" t="s">
        <v>2461</v>
      </c>
      <c r="K18" s="44"/>
      <c r="L18" s="4"/>
      <c r="M18" s="43" t="s">
        <v>2462</v>
      </c>
      <c r="N18" s="44"/>
      <c r="O18" s="4"/>
      <c r="P18" s="43" t="s">
        <v>2463</v>
      </c>
      <c r="Q18" s="44"/>
      <c r="R18" s="4"/>
      <c r="S18" s="43" t="s">
        <v>2464</v>
      </c>
      <c r="T18" s="44"/>
      <c r="U18" s="4"/>
      <c r="V18" s="43" t="s">
        <v>2465</v>
      </c>
      <c r="W18" s="44"/>
      <c r="X18" s="4"/>
      <c r="Y18" s="43" t="s">
        <v>2466</v>
      </c>
      <c r="Z18" s="44"/>
      <c r="AA18" s="4"/>
      <c r="AB18" s="43" t="s">
        <v>2467</v>
      </c>
      <c r="AC18" s="44"/>
      <c r="AD18" s="4"/>
      <c r="AE18" s="43" t="s">
        <v>2468</v>
      </c>
      <c r="AF18" s="44"/>
      <c r="AG18" s="4"/>
      <c r="AH18" s="43" t="s">
        <v>2469</v>
      </c>
      <c r="AI18" s="44"/>
    </row>
    <row r="19" spans="1:36" ht="15" thickTop="1" thickBot="1" x14ac:dyDescent="0.3">
      <c r="A19" s="49"/>
      <c r="B19" s="50"/>
      <c r="D19" s="19"/>
      <c r="E19" s="16" t="s">
        <v>3774</v>
      </c>
      <c r="F19" s="10" t="s">
        <v>3795</v>
      </c>
      <c r="G19" s="23" t="str">
        <f>D16 &amp; "_11"</f>
        <v>2_11</v>
      </c>
      <c r="H19" s="24" t="str">
        <f>D17 &amp; "_11"</f>
        <v>45_11</v>
      </c>
      <c r="I19" s="12"/>
      <c r="J19" s="25" t="str">
        <f>D16 &amp; "_12"</f>
        <v>2_12</v>
      </c>
      <c r="K19" s="26" t="str">
        <f>D17 &amp; "_12"</f>
        <v>45_12</v>
      </c>
      <c r="L19" s="12"/>
      <c r="M19" s="25" t="str">
        <f>D16 &amp; "_13"</f>
        <v>2_13</v>
      </c>
      <c r="N19" s="26" t="str">
        <f>D17 &amp; "_13"</f>
        <v>45_13</v>
      </c>
      <c r="O19" s="12"/>
      <c r="P19" s="10" t="str">
        <f>D16 &amp; "_14"</f>
        <v>2_14</v>
      </c>
      <c r="Q19" s="10" t="str">
        <f>D17 &amp; "_14"</f>
        <v>45_14</v>
      </c>
      <c r="R19" s="12"/>
      <c r="S19" s="10" t="str">
        <f>D16 &amp; "_15"</f>
        <v>2_15</v>
      </c>
      <c r="T19" s="10" t="str">
        <f>D17 &amp; "_15"</f>
        <v>45_15</v>
      </c>
      <c r="U19" s="12"/>
      <c r="V19" s="10" t="str">
        <f>D16 &amp; "_16"</f>
        <v>2_16</v>
      </c>
      <c r="W19" s="10" t="str">
        <f>D17 &amp; "_16"</f>
        <v>45_16</v>
      </c>
      <c r="X19" s="12"/>
      <c r="Y19" s="10" t="str">
        <f>D16 &amp; "_17"</f>
        <v>2_17</v>
      </c>
      <c r="Z19" s="10" t="str">
        <f>D17 &amp; "_17"</f>
        <v>45_17</v>
      </c>
      <c r="AA19" s="12"/>
      <c r="AB19" s="10" t="str">
        <f>D16 &amp; "_18"</f>
        <v>2_18</v>
      </c>
      <c r="AC19" s="29" t="str">
        <f>D17 &amp; "_18"</f>
        <v>45_18</v>
      </c>
      <c r="AD19" s="12"/>
      <c r="AE19" s="10" t="str">
        <f>D16 &amp; "_19"</f>
        <v>2_19</v>
      </c>
      <c r="AF19" s="10" t="str">
        <f>D17 &amp; "_19"</f>
        <v>45_19</v>
      </c>
      <c r="AG19" s="12"/>
      <c r="AH19" s="10" t="str">
        <f>D16 &amp; "_20"</f>
        <v>2_20</v>
      </c>
      <c r="AI19" s="10" t="str">
        <f>D17 &amp; "_20"</f>
        <v>45_20</v>
      </c>
    </row>
    <row r="20" spans="1:36" ht="14.25" thickTop="1" x14ac:dyDescent="0.25">
      <c r="A20" s="49"/>
      <c r="B20" s="50"/>
      <c r="D20" s="17"/>
      <c r="E20" s="28"/>
    </row>
    <row r="21" spans="1:36" ht="14.25" thickBot="1" x14ac:dyDescent="0.3">
      <c r="A21" s="49"/>
      <c r="B21" s="50"/>
      <c r="D21" s="18"/>
      <c r="E21" s="9"/>
      <c r="F21" s="2"/>
      <c r="G21" s="43" t="s">
        <v>2470</v>
      </c>
      <c r="H21" s="44"/>
      <c r="I21" s="4"/>
      <c r="J21" s="43" t="s">
        <v>2471</v>
      </c>
      <c r="K21" s="44"/>
      <c r="L21" s="4"/>
      <c r="M21" s="43" t="s">
        <v>2472</v>
      </c>
      <c r="N21" s="44"/>
      <c r="O21" s="4"/>
      <c r="P21" s="43" t="s">
        <v>2473</v>
      </c>
      <c r="Q21" s="44"/>
      <c r="R21" s="4"/>
      <c r="S21" s="43" t="s">
        <v>2474</v>
      </c>
      <c r="T21" s="44"/>
      <c r="U21" s="4"/>
      <c r="V21" s="43" t="s">
        <v>2475</v>
      </c>
      <c r="W21" s="44"/>
      <c r="X21" s="4"/>
      <c r="Y21" s="43" t="s">
        <v>2476</v>
      </c>
      <c r="Z21" s="44"/>
      <c r="AA21" s="4"/>
      <c r="AB21" s="43" t="s">
        <v>2477</v>
      </c>
      <c r="AC21" s="44"/>
      <c r="AD21" s="4"/>
      <c r="AE21" s="43" t="s">
        <v>2478</v>
      </c>
      <c r="AF21" s="44"/>
      <c r="AG21" s="4"/>
      <c r="AH21" s="43" t="s">
        <v>2479</v>
      </c>
      <c r="AI21" s="44"/>
    </row>
    <row r="22" spans="1:36" ht="15" thickTop="1" thickBot="1" x14ac:dyDescent="0.3">
      <c r="A22" s="49"/>
      <c r="B22" s="50"/>
      <c r="D22" s="20"/>
      <c r="E22" s="16" t="s">
        <v>3775</v>
      </c>
      <c r="F22" s="10" t="s">
        <v>3795</v>
      </c>
      <c r="G22" s="23" t="str">
        <f>D16 &amp; "_21"</f>
        <v>2_21</v>
      </c>
      <c r="H22" s="24" t="str">
        <f>D17 &amp; "_21"</f>
        <v>45_21</v>
      </c>
      <c r="I22" s="12"/>
      <c r="J22" s="25" t="str">
        <f>D16 &amp; "_22"</f>
        <v>2_22</v>
      </c>
      <c r="K22" s="26" t="str">
        <f>D17 &amp; "_22"</f>
        <v>45_22</v>
      </c>
      <c r="L22" s="12"/>
      <c r="M22" s="25" t="str">
        <f>D16 &amp; "_23"</f>
        <v>2_23</v>
      </c>
      <c r="N22" s="26" t="str">
        <f>D17 &amp; "_23"</f>
        <v>45_23</v>
      </c>
      <c r="O22" s="12"/>
      <c r="P22" s="10" t="str">
        <f>D16 &amp; "_24"</f>
        <v>2_24</v>
      </c>
      <c r="Q22" s="10" t="str">
        <f>D17 &amp; "_24"</f>
        <v>45_24</v>
      </c>
      <c r="R22" s="12"/>
      <c r="S22" s="10" t="str">
        <f>D16 &amp; "_25"</f>
        <v>2_25</v>
      </c>
      <c r="T22" s="10" t="str">
        <f>D17 &amp; "_25"</f>
        <v>45_25</v>
      </c>
      <c r="U22" s="12"/>
      <c r="V22" s="10" t="str">
        <f>D16 &amp; "_26"</f>
        <v>2_26</v>
      </c>
      <c r="W22" s="10" t="str">
        <f>D17 &amp; "_26"</f>
        <v>45_26</v>
      </c>
      <c r="X22" s="12"/>
      <c r="Y22" s="10" t="str">
        <f>D16 &amp; "_27"</f>
        <v>2_27</v>
      </c>
      <c r="Z22" s="10" t="str">
        <f>D17 &amp; "_27"</f>
        <v>45_27</v>
      </c>
      <c r="AA22" s="12"/>
      <c r="AB22" s="10" t="str">
        <f>D16 &amp; "_28"</f>
        <v>2_28</v>
      </c>
      <c r="AC22" s="29" t="str">
        <f>D17 &amp; "_28"</f>
        <v>45_28</v>
      </c>
      <c r="AD22" s="12"/>
      <c r="AE22" s="10" t="str">
        <f>D16 &amp; "_29"</f>
        <v>2_29</v>
      </c>
      <c r="AF22" s="10" t="str">
        <f>D17 &amp; "_29"</f>
        <v>45_29</v>
      </c>
      <c r="AG22" s="12"/>
      <c r="AH22" s="10" t="str">
        <f>D16 &amp; "_30"</f>
        <v>2_30</v>
      </c>
      <c r="AI22" s="10" t="str">
        <f>D17 &amp; "_30"</f>
        <v>45_30</v>
      </c>
    </row>
    <row r="23" spans="1:36" ht="14.25" thickTop="1" x14ac:dyDescent="0.25">
      <c r="A23" s="49"/>
      <c r="B23" s="50"/>
    </row>
    <row r="24" spans="1:36" x14ac:dyDescent="0.25">
      <c r="A24" s="49"/>
      <c r="B24" s="50"/>
      <c r="E24" s="12"/>
    </row>
    <row r="25" spans="1:36" x14ac:dyDescent="0.25">
      <c r="A25" s="49"/>
      <c r="B25" s="50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6" ht="14.25" thickBot="1" x14ac:dyDescent="0.3">
      <c r="A26" s="49"/>
      <c r="B26" s="50"/>
      <c r="C26" s="4" t="s">
        <v>3798</v>
      </c>
      <c r="D26" s="4"/>
      <c r="E26" s="5"/>
      <c r="F26" s="2"/>
      <c r="G26" s="43" t="s">
        <v>2480</v>
      </c>
      <c r="H26" s="44"/>
      <c r="I26" s="4"/>
      <c r="J26" s="43" t="s">
        <v>2481</v>
      </c>
      <c r="K26" s="44"/>
      <c r="L26" s="4"/>
      <c r="M26" s="43" t="s">
        <v>2482</v>
      </c>
      <c r="N26" s="44"/>
      <c r="O26" s="4"/>
      <c r="P26" s="43" t="s">
        <v>2483</v>
      </c>
      <c r="Q26" s="44"/>
      <c r="R26" s="4"/>
      <c r="S26" s="43" t="s">
        <v>2484</v>
      </c>
      <c r="T26" s="44"/>
      <c r="U26" s="4"/>
      <c r="V26" s="43" t="s">
        <v>2485</v>
      </c>
      <c r="W26" s="44"/>
      <c r="X26" s="4"/>
      <c r="Y26" s="43" t="s">
        <v>2486</v>
      </c>
      <c r="Z26" s="44"/>
      <c r="AA26" s="4"/>
      <c r="AB26" s="43" t="s">
        <v>2487</v>
      </c>
      <c r="AC26" s="44"/>
      <c r="AD26" s="4"/>
      <c r="AE26" s="43" t="s">
        <v>2488</v>
      </c>
      <c r="AF26" s="44"/>
      <c r="AG26" s="4"/>
      <c r="AH26" s="43" t="s">
        <v>2489</v>
      </c>
      <c r="AI26" s="44"/>
    </row>
    <row r="27" spans="1:36" ht="14.25" thickTop="1" x14ac:dyDescent="0.25">
      <c r="A27" s="49"/>
      <c r="B27" s="50"/>
      <c r="D27" s="6">
        <v>3</v>
      </c>
      <c r="E27" s="11"/>
      <c r="F27" s="10" t="s">
        <v>3795</v>
      </c>
      <c r="G27" s="23" t="str">
        <f>D27 &amp; "_1"</f>
        <v>3_1</v>
      </c>
      <c r="H27" s="24" t="str">
        <f>D28 &amp; "_1"</f>
        <v>46_1</v>
      </c>
      <c r="I27" s="12"/>
      <c r="J27" s="25" t="str">
        <f>D27 &amp; "_2"</f>
        <v>3_2</v>
      </c>
      <c r="K27" s="26" t="str">
        <f>D28 &amp; "_2"</f>
        <v>46_2</v>
      </c>
      <c r="L27" s="12"/>
      <c r="M27" s="25" t="str">
        <f>D27 &amp; "_3"</f>
        <v>3_3</v>
      </c>
      <c r="N27" s="26" t="str">
        <f>D28 &amp; "_3"</f>
        <v>46_3</v>
      </c>
      <c r="O27" s="12"/>
      <c r="P27" s="10" t="str">
        <f>D27 &amp; "_4"</f>
        <v>3_4</v>
      </c>
      <c r="Q27" s="10" t="str">
        <f>D28 &amp; "_4"</f>
        <v>46_4</v>
      </c>
      <c r="R27" s="12"/>
      <c r="S27" s="10" t="str">
        <f>D27 &amp; "_5"</f>
        <v>3_5</v>
      </c>
      <c r="T27" s="10" t="str">
        <f>D28 &amp; "_5"</f>
        <v>46_5</v>
      </c>
      <c r="U27" s="12"/>
      <c r="V27" s="10" t="str">
        <f>D27 &amp; "_6"</f>
        <v>3_6</v>
      </c>
      <c r="W27" s="10" t="str">
        <f>D28 &amp; "_6"</f>
        <v>46_6</v>
      </c>
      <c r="X27" s="12"/>
      <c r="Y27" s="10" t="str">
        <f>D27 &amp; "_7"</f>
        <v>3_7</v>
      </c>
      <c r="Z27" s="10" t="str">
        <f>D28 &amp; "_7"</f>
        <v>46_7</v>
      </c>
      <c r="AA27" s="12"/>
      <c r="AB27" s="10" t="str">
        <f>D27 &amp; "_8"</f>
        <v>3_8</v>
      </c>
      <c r="AC27" s="29" t="str">
        <f>D28 &amp; "_8"</f>
        <v>46_8</v>
      </c>
      <c r="AD27" s="12"/>
      <c r="AE27" s="10" t="str">
        <f>D27 &amp; "_9"</f>
        <v>3_9</v>
      </c>
      <c r="AF27" s="10" t="str">
        <f>D28 &amp; "_9"</f>
        <v>46_9</v>
      </c>
      <c r="AG27" s="12"/>
      <c r="AH27" s="10" t="str">
        <f>D27 &amp; "_10"</f>
        <v>3_10</v>
      </c>
      <c r="AI27" s="10" t="str">
        <f>D28 &amp; "_10"</f>
        <v>46_10</v>
      </c>
      <c r="AJ27" s="12"/>
    </row>
    <row r="28" spans="1:36" ht="14.25" thickBot="1" x14ac:dyDescent="0.3">
      <c r="A28" s="49"/>
      <c r="B28" s="50"/>
      <c r="C28" s="14"/>
      <c r="D28" s="15">
        <v>46</v>
      </c>
      <c r="E28" s="16" t="s">
        <v>3776</v>
      </c>
      <c r="F28" s="10" t="s">
        <v>0</v>
      </c>
      <c r="G28" s="10" t="s">
        <v>10</v>
      </c>
      <c r="H28" s="10" t="s">
        <v>11</v>
      </c>
      <c r="I28" s="12"/>
      <c r="J28" s="10" t="s">
        <v>12</v>
      </c>
      <c r="K28" s="10" t="s">
        <v>13</v>
      </c>
      <c r="L28" s="12"/>
      <c r="M28" s="10" t="s">
        <v>14</v>
      </c>
      <c r="N28" s="10" t="s">
        <v>15</v>
      </c>
      <c r="O28" s="12"/>
      <c r="P28" s="10" t="s">
        <v>16</v>
      </c>
      <c r="Q28" s="10" t="s">
        <v>17</v>
      </c>
      <c r="R28" s="12"/>
      <c r="S28" s="10" t="s">
        <v>18</v>
      </c>
      <c r="T28" s="10" t="s">
        <v>19</v>
      </c>
      <c r="U28" s="12"/>
      <c r="V28" s="10" t="s">
        <v>20</v>
      </c>
      <c r="W28" s="10" t="s">
        <v>21</v>
      </c>
      <c r="X28" s="12"/>
      <c r="Y28" s="10" t="s">
        <v>22</v>
      </c>
      <c r="Z28" s="10" t="s">
        <v>23</v>
      </c>
      <c r="AA28" s="12"/>
      <c r="AB28" s="10" t="s">
        <v>24</v>
      </c>
      <c r="AC28" s="10" t="s">
        <v>25</v>
      </c>
      <c r="AD28" s="12"/>
      <c r="AE28" s="10" t="s">
        <v>26</v>
      </c>
      <c r="AF28" s="10" t="s">
        <v>27</v>
      </c>
      <c r="AG28" s="12"/>
      <c r="AH28" s="10" t="s">
        <v>28</v>
      </c>
      <c r="AI28" s="10" t="s">
        <v>29</v>
      </c>
      <c r="AJ28" s="12"/>
    </row>
    <row r="29" spans="1:36" ht="14.25" thickTop="1" x14ac:dyDescent="0.25">
      <c r="A29" s="49"/>
      <c r="B29" s="50"/>
      <c r="D29" s="17"/>
      <c r="E29" s="12"/>
      <c r="F29" s="10" t="s">
        <v>1</v>
      </c>
      <c r="G29" s="10" t="s">
        <v>11</v>
      </c>
      <c r="H29" s="10" t="s">
        <v>10</v>
      </c>
      <c r="I29" s="12"/>
      <c r="J29" s="10" t="s">
        <v>13</v>
      </c>
      <c r="K29" s="10" t="s">
        <v>12</v>
      </c>
      <c r="L29" s="12"/>
      <c r="M29" s="10" t="s">
        <v>15</v>
      </c>
      <c r="N29" s="10" t="s">
        <v>14</v>
      </c>
      <c r="O29" s="12"/>
      <c r="P29" s="10" t="s">
        <v>17</v>
      </c>
      <c r="Q29" s="10" t="s">
        <v>16</v>
      </c>
      <c r="R29" s="12"/>
      <c r="S29" s="10" t="s">
        <v>19</v>
      </c>
      <c r="T29" s="10" t="s">
        <v>18</v>
      </c>
      <c r="U29" s="12"/>
      <c r="V29" s="10" t="s">
        <v>21</v>
      </c>
      <c r="W29" s="10" t="s">
        <v>20</v>
      </c>
      <c r="X29" s="12"/>
      <c r="Y29" s="10" t="s">
        <v>23</v>
      </c>
      <c r="Z29" s="10" t="s">
        <v>22</v>
      </c>
      <c r="AA29" s="12"/>
      <c r="AB29" s="10" t="s">
        <v>25</v>
      </c>
      <c r="AC29" s="10" t="s">
        <v>24</v>
      </c>
      <c r="AD29" s="12"/>
      <c r="AE29" s="10" t="s">
        <v>27</v>
      </c>
      <c r="AF29" s="10" t="s">
        <v>26</v>
      </c>
      <c r="AG29" s="12"/>
      <c r="AH29" s="10" t="s">
        <v>29</v>
      </c>
      <c r="AI29" s="10" t="s">
        <v>28</v>
      </c>
      <c r="AJ29" s="12"/>
    </row>
    <row r="30" spans="1:36" x14ac:dyDescent="0.25">
      <c r="A30" s="49"/>
      <c r="B30" s="50"/>
      <c r="D30" s="18"/>
    </row>
    <row r="31" spans="1:36" ht="14.25" thickBot="1" x14ac:dyDescent="0.3">
      <c r="A31" s="49"/>
      <c r="B31" s="50"/>
      <c r="D31" s="18"/>
      <c r="E31" s="3"/>
      <c r="F31" s="2"/>
      <c r="G31" s="43" t="s">
        <v>2490</v>
      </c>
      <c r="H31" s="44"/>
      <c r="I31" s="4"/>
      <c r="J31" s="43" t="s">
        <v>2491</v>
      </c>
      <c r="K31" s="44"/>
      <c r="L31" s="4"/>
      <c r="M31" s="43" t="s">
        <v>2492</v>
      </c>
      <c r="N31" s="44"/>
      <c r="O31" s="4"/>
      <c r="P31" s="43" t="s">
        <v>2493</v>
      </c>
      <c r="Q31" s="44"/>
      <c r="R31" s="4"/>
      <c r="S31" s="43" t="s">
        <v>2494</v>
      </c>
      <c r="T31" s="44"/>
      <c r="U31" s="4"/>
      <c r="V31" s="43" t="s">
        <v>2495</v>
      </c>
      <c r="W31" s="44"/>
      <c r="X31" s="4"/>
      <c r="Y31" s="43" t="s">
        <v>2496</v>
      </c>
      <c r="Z31" s="44"/>
      <c r="AA31" s="4"/>
      <c r="AB31" s="43" t="s">
        <v>2497</v>
      </c>
      <c r="AC31" s="44"/>
      <c r="AD31" s="4"/>
      <c r="AE31" s="43" t="s">
        <v>2498</v>
      </c>
      <c r="AF31" s="44"/>
      <c r="AG31" s="4"/>
      <c r="AH31" s="43" t="s">
        <v>2499</v>
      </c>
      <c r="AI31" s="44"/>
    </row>
    <row r="32" spans="1:36" ht="14.25" thickTop="1" x14ac:dyDescent="0.25">
      <c r="A32" s="49"/>
      <c r="B32" s="50"/>
      <c r="D32" s="18"/>
      <c r="E32" s="13"/>
      <c r="F32" s="10" t="s">
        <v>3795</v>
      </c>
      <c r="G32" s="23" t="str">
        <f>D27 &amp; "_11"</f>
        <v>3_11</v>
      </c>
      <c r="H32" s="24" t="str">
        <f>D28 &amp; "_11"</f>
        <v>46_11</v>
      </c>
      <c r="I32" s="12"/>
      <c r="J32" s="25" t="str">
        <f>D27 &amp; "_12"</f>
        <v>3_12</v>
      </c>
      <c r="K32" s="26" t="str">
        <f>D28 &amp; "_12"</f>
        <v>46_12</v>
      </c>
      <c r="L32" s="12"/>
      <c r="M32" s="25" t="str">
        <f>D27 &amp; "_13"</f>
        <v>3_13</v>
      </c>
      <c r="N32" s="26" t="str">
        <f>D28 &amp; "_13"</f>
        <v>46_13</v>
      </c>
      <c r="O32" s="12"/>
      <c r="P32" s="10" t="str">
        <f>D27 &amp; "_14"</f>
        <v>3_14</v>
      </c>
      <c r="Q32" s="10" t="str">
        <f>D28 &amp; "_14"</f>
        <v>46_14</v>
      </c>
      <c r="R32" s="12"/>
      <c r="S32" s="10" t="str">
        <f>D27 &amp; "_15"</f>
        <v>3_15</v>
      </c>
      <c r="T32" s="10" t="str">
        <f>D28 &amp; "_15"</f>
        <v>46_15</v>
      </c>
      <c r="U32" s="12"/>
      <c r="V32" s="10" t="str">
        <f>D27 &amp; "_16"</f>
        <v>3_16</v>
      </c>
      <c r="W32" s="10" t="str">
        <f>D28 &amp; "_16"</f>
        <v>46_16</v>
      </c>
      <c r="X32" s="12"/>
      <c r="Y32" s="10" t="str">
        <f>D27 &amp; "_17"</f>
        <v>3_17</v>
      </c>
      <c r="Z32" s="10" t="str">
        <f>D28 &amp; "_17"</f>
        <v>46_17</v>
      </c>
      <c r="AA32" s="12"/>
      <c r="AB32" s="10" t="str">
        <f>D27 &amp; "_18"</f>
        <v>3_18</v>
      </c>
      <c r="AC32" s="29" t="str">
        <f>D28 &amp; "_18"</f>
        <v>46_18</v>
      </c>
      <c r="AD32" s="12"/>
      <c r="AE32" s="10" t="str">
        <f>D27 &amp; "_19"</f>
        <v>3_19</v>
      </c>
      <c r="AF32" s="10" t="str">
        <f>D28 &amp; "_19"</f>
        <v>46_19</v>
      </c>
      <c r="AG32" s="12"/>
      <c r="AH32" s="10" t="str">
        <f>D27 &amp; "_20"</f>
        <v>3_20</v>
      </c>
      <c r="AI32" s="10" t="str">
        <f>D28 &amp; "_20"</f>
        <v>46_20</v>
      </c>
      <c r="AJ32" s="12"/>
    </row>
    <row r="33" spans="1:36" ht="14.25" thickBot="1" x14ac:dyDescent="0.3">
      <c r="A33" s="49"/>
      <c r="B33" s="50"/>
      <c r="D33" s="19"/>
      <c r="E33" s="16" t="s">
        <v>3777</v>
      </c>
      <c r="F33" s="10" t="s">
        <v>0</v>
      </c>
      <c r="G33" s="10" t="s">
        <v>30</v>
      </c>
      <c r="H33" s="10" t="s">
        <v>31</v>
      </c>
      <c r="I33" s="12"/>
      <c r="J33" s="10" t="s">
        <v>32</v>
      </c>
      <c r="K33" s="10" t="s">
        <v>33</v>
      </c>
      <c r="L33" s="12"/>
      <c r="M33" s="10" t="s">
        <v>34</v>
      </c>
      <c r="N33" s="10" t="s">
        <v>35</v>
      </c>
      <c r="O33" s="12"/>
      <c r="P33" s="10" t="s">
        <v>36</v>
      </c>
      <c r="Q33" s="10" t="s">
        <v>37</v>
      </c>
      <c r="R33" s="12"/>
      <c r="S33" s="10" t="s">
        <v>38</v>
      </c>
      <c r="T33" s="10" t="s">
        <v>39</v>
      </c>
      <c r="U33" s="12"/>
      <c r="V33" s="10" t="s">
        <v>40</v>
      </c>
      <c r="W33" s="10" t="s">
        <v>41</v>
      </c>
      <c r="X33" s="12"/>
      <c r="Y33" s="10" t="s">
        <v>42</v>
      </c>
      <c r="Z33" s="10" t="s">
        <v>43</v>
      </c>
      <c r="AA33" s="12"/>
      <c r="AB33" s="10" t="s">
        <v>44</v>
      </c>
      <c r="AC33" s="10" t="s">
        <v>45</v>
      </c>
      <c r="AD33" s="12"/>
      <c r="AE33" s="10" t="s">
        <v>46</v>
      </c>
      <c r="AF33" s="10" t="s">
        <v>47</v>
      </c>
      <c r="AG33" s="12"/>
      <c r="AH33" s="10" t="s">
        <v>48</v>
      </c>
      <c r="AI33" s="10" t="s">
        <v>49</v>
      </c>
      <c r="AJ33" s="12"/>
    </row>
    <row r="34" spans="1:36" ht="14.25" thickTop="1" x14ac:dyDescent="0.25">
      <c r="A34" s="49"/>
      <c r="B34" s="50"/>
      <c r="D34" s="17"/>
      <c r="E34" s="12"/>
      <c r="F34" s="10" t="s">
        <v>1</v>
      </c>
      <c r="G34" s="10" t="s">
        <v>31</v>
      </c>
      <c r="H34" s="10" t="s">
        <v>30</v>
      </c>
      <c r="I34" s="12"/>
      <c r="J34" s="10" t="s">
        <v>33</v>
      </c>
      <c r="K34" s="10" t="s">
        <v>32</v>
      </c>
      <c r="L34" s="12"/>
      <c r="M34" s="10" t="s">
        <v>35</v>
      </c>
      <c r="N34" s="10" t="s">
        <v>34</v>
      </c>
      <c r="O34" s="12"/>
      <c r="P34" s="10" t="s">
        <v>37</v>
      </c>
      <c r="Q34" s="10" t="s">
        <v>36</v>
      </c>
      <c r="R34" s="12"/>
      <c r="S34" s="10" t="s">
        <v>39</v>
      </c>
      <c r="T34" s="10" t="s">
        <v>38</v>
      </c>
      <c r="U34" s="12"/>
      <c r="V34" s="10" t="s">
        <v>41</v>
      </c>
      <c r="W34" s="10" t="s">
        <v>40</v>
      </c>
      <c r="X34" s="12"/>
      <c r="Y34" s="10" t="s">
        <v>43</v>
      </c>
      <c r="Z34" s="10" t="s">
        <v>42</v>
      </c>
      <c r="AA34" s="12"/>
      <c r="AB34" s="10" t="s">
        <v>45</v>
      </c>
      <c r="AC34" s="10" t="s">
        <v>44</v>
      </c>
      <c r="AD34" s="12"/>
      <c r="AE34" s="10" t="s">
        <v>47</v>
      </c>
      <c r="AF34" s="10" t="s">
        <v>46</v>
      </c>
      <c r="AG34" s="12"/>
      <c r="AH34" s="10" t="s">
        <v>49</v>
      </c>
      <c r="AI34" s="10" t="s">
        <v>48</v>
      </c>
      <c r="AJ34" s="12"/>
    </row>
    <row r="35" spans="1:36" x14ac:dyDescent="0.25">
      <c r="A35" s="49"/>
      <c r="B35" s="50"/>
      <c r="D35" s="18"/>
    </row>
    <row r="36" spans="1:36" ht="14.25" thickBot="1" x14ac:dyDescent="0.3">
      <c r="A36" s="49"/>
      <c r="B36" s="50"/>
      <c r="D36" s="7"/>
      <c r="E36" s="9"/>
      <c r="F36" s="2"/>
      <c r="G36" s="43" t="s">
        <v>2500</v>
      </c>
      <c r="H36" s="44"/>
      <c r="I36" s="4"/>
      <c r="J36" s="43" t="s">
        <v>2501</v>
      </c>
      <c r="K36" s="44"/>
      <c r="L36" s="4"/>
      <c r="M36" s="43" t="s">
        <v>2502</v>
      </c>
      <c r="N36" s="44"/>
      <c r="O36" s="4"/>
      <c r="P36" s="43" t="s">
        <v>2503</v>
      </c>
      <c r="Q36" s="44"/>
      <c r="R36" s="4"/>
      <c r="S36" s="43" t="s">
        <v>2504</v>
      </c>
      <c r="T36" s="44"/>
      <c r="U36" s="4"/>
      <c r="V36" s="43" t="s">
        <v>2505</v>
      </c>
      <c r="W36" s="44"/>
      <c r="X36" s="4"/>
      <c r="Y36" s="43" t="s">
        <v>2506</v>
      </c>
      <c r="Z36" s="44"/>
      <c r="AA36" s="4"/>
      <c r="AB36" s="43" t="s">
        <v>2507</v>
      </c>
      <c r="AC36" s="44"/>
      <c r="AD36" s="4"/>
      <c r="AE36" s="43" t="s">
        <v>2508</v>
      </c>
      <c r="AF36" s="44"/>
      <c r="AG36" s="4"/>
      <c r="AH36" s="43" t="s">
        <v>2509</v>
      </c>
      <c r="AI36" s="44"/>
    </row>
    <row r="37" spans="1:36" ht="14.25" thickTop="1" x14ac:dyDescent="0.25">
      <c r="A37" s="49"/>
      <c r="B37" s="50"/>
      <c r="F37" s="2" t="s">
        <v>3795</v>
      </c>
      <c r="G37" s="23" t="str">
        <f>D27 &amp; "_21"</f>
        <v>3_21</v>
      </c>
      <c r="H37" s="24" t="str">
        <f>D28 &amp; "_21"</f>
        <v>46_21</v>
      </c>
      <c r="I37" s="12"/>
      <c r="J37" s="25" t="str">
        <f>D27 &amp; "_22"</f>
        <v>3_22</v>
      </c>
      <c r="K37" s="26" t="str">
        <f>D28 &amp; "_22"</f>
        <v>46_22</v>
      </c>
      <c r="L37" s="12"/>
      <c r="M37" s="25" t="str">
        <f>D27 &amp; "_23"</f>
        <v>3_23</v>
      </c>
      <c r="N37" s="26" t="str">
        <f>D28 &amp; "_23"</f>
        <v>46_23</v>
      </c>
      <c r="O37" s="12"/>
      <c r="P37" s="10" t="str">
        <f>D27 &amp; "_24"</f>
        <v>3_24</v>
      </c>
      <c r="Q37" s="10" t="str">
        <f>D28 &amp; "_24"</f>
        <v>46_24</v>
      </c>
      <c r="R37" s="12"/>
      <c r="S37" s="10" t="str">
        <f>D27 &amp; "_25"</f>
        <v>3_25</v>
      </c>
      <c r="T37" s="10" t="str">
        <f>D28 &amp; "_25"</f>
        <v>46_25</v>
      </c>
      <c r="U37" s="12"/>
      <c r="V37" s="10" t="str">
        <f>D27 &amp; "_26"</f>
        <v>3_26</v>
      </c>
      <c r="W37" s="10" t="str">
        <f>D28 &amp; "_26"</f>
        <v>46_26</v>
      </c>
      <c r="X37" s="12"/>
      <c r="Y37" s="10" t="str">
        <f>D27 &amp; "_27"</f>
        <v>3_27</v>
      </c>
      <c r="Z37" s="10" t="str">
        <f>D28 &amp; "_27"</f>
        <v>46_27</v>
      </c>
      <c r="AA37" s="12"/>
      <c r="AB37" s="10" t="str">
        <f>D27 &amp; "_28"</f>
        <v>3_28</v>
      </c>
      <c r="AC37" s="29" t="str">
        <f>D28 &amp; "_28"</f>
        <v>46_28</v>
      </c>
      <c r="AD37" s="12"/>
      <c r="AE37" s="10" t="str">
        <f>D27 &amp; "_29"</f>
        <v>3_29</v>
      </c>
      <c r="AF37" s="10" t="str">
        <f>D28 &amp; "_29"</f>
        <v>46_29</v>
      </c>
      <c r="AG37" s="12"/>
      <c r="AH37" s="10" t="str">
        <f>D27 &amp; "_30"</f>
        <v>3_30</v>
      </c>
      <c r="AI37" s="10" t="str">
        <f>D28 &amp; "_30"</f>
        <v>46_30</v>
      </c>
    </row>
    <row r="38" spans="1:36" x14ac:dyDescent="0.25">
      <c r="A38" s="49"/>
      <c r="B38" s="50"/>
      <c r="F38" s="2" t="s">
        <v>0</v>
      </c>
      <c r="G38" s="2" t="s">
        <v>50</v>
      </c>
      <c r="H38" s="2" t="s">
        <v>51</v>
      </c>
      <c r="J38" s="2" t="s">
        <v>52</v>
      </c>
      <c r="K38" s="2" t="s">
        <v>53</v>
      </c>
      <c r="M38" s="2" t="s">
        <v>54</v>
      </c>
      <c r="N38" s="2" t="s">
        <v>55</v>
      </c>
      <c r="P38" s="2" t="s">
        <v>56</v>
      </c>
      <c r="Q38" s="2" t="s">
        <v>57</v>
      </c>
      <c r="S38" s="2" t="s">
        <v>58</v>
      </c>
      <c r="T38" s="2" t="s">
        <v>59</v>
      </c>
      <c r="V38" s="2" t="s">
        <v>60</v>
      </c>
      <c r="W38" s="2" t="s">
        <v>61</v>
      </c>
      <c r="Y38" s="2" t="s">
        <v>62</v>
      </c>
      <c r="Z38" s="2" t="s">
        <v>63</v>
      </c>
      <c r="AB38" s="2" t="s">
        <v>64</v>
      </c>
      <c r="AC38" s="2" t="s">
        <v>65</v>
      </c>
      <c r="AE38" s="2" t="s">
        <v>66</v>
      </c>
      <c r="AF38" s="2" t="s">
        <v>67</v>
      </c>
      <c r="AH38" s="2" t="s">
        <v>68</v>
      </c>
      <c r="AI38" s="2" t="s">
        <v>69</v>
      </c>
    </row>
    <row r="39" spans="1:36" x14ac:dyDescent="0.25">
      <c r="A39" s="49"/>
      <c r="B39" s="50"/>
      <c r="F39" s="2" t="s">
        <v>1</v>
      </c>
      <c r="G39" s="2" t="s">
        <v>51</v>
      </c>
      <c r="H39" s="2" t="s">
        <v>50</v>
      </c>
      <c r="J39" s="2" t="s">
        <v>53</v>
      </c>
      <c r="K39" s="2" t="s">
        <v>52</v>
      </c>
      <c r="M39" s="2" t="s">
        <v>55</v>
      </c>
      <c r="N39" s="2" t="s">
        <v>54</v>
      </c>
      <c r="P39" s="2" t="s">
        <v>57</v>
      </c>
      <c r="Q39" s="2" t="s">
        <v>56</v>
      </c>
      <c r="S39" s="2" t="s">
        <v>59</v>
      </c>
      <c r="T39" s="2" t="s">
        <v>58</v>
      </c>
      <c r="V39" s="2" t="s">
        <v>61</v>
      </c>
      <c r="W39" s="2" t="s">
        <v>60</v>
      </c>
      <c r="Y39" s="2" t="s">
        <v>63</v>
      </c>
      <c r="Z39" s="2" t="s">
        <v>62</v>
      </c>
      <c r="AB39" s="2" t="s">
        <v>65</v>
      </c>
      <c r="AC39" s="2" t="s">
        <v>64</v>
      </c>
      <c r="AE39" s="2" t="s">
        <v>67</v>
      </c>
      <c r="AF39" s="2" t="s">
        <v>66</v>
      </c>
      <c r="AH39" s="2" t="s">
        <v>69</v>
      </c>
      <c r="AI39" s="2" t="s">
        <v>68</v>
      </c>
    </row>
    <row r="40" spans="1:36" x14ac:dyDescent="0.25">
      <c r="A40" s="49"/>
      <c r="B40" s="50"/>
    </row>
    <row r="41" spans="1:36" ht="14.25" thickBot="1" x14ac:dyDescent="0.3">
      <c r="A41" s="49"/>
      <c r="B41" s="50"/>
      <c r="C41" s="4" t="s">
        <v>3799</v>
      </c>
      <c r="D41" s="4"/>
      <c r="E41" s="5"/>
      <c r="F41" s="2"/>
      <c r="G41" s="43" t="s">
        <v>2510</v>
      </c>
      <c r="H41" s="44"/>
      <c r="I41" s="4"/>
      <c r="J41" s="43" t="s">
        <v>2511</v>
      </c>
      <c r="K41" s="44"/>
      <c r="L41" s="4"/>
      <c r="M41" s="43" t="s">
        <v>2512</v>
      </c>
      <c r="N41" s="44"/>
      <c r="O41" s="4"/>
      <c r="P41" s="43" t="s">
        <v>2513</v>
      </c>
      <c r="Q41" s="44"/>
      <c r="R41" s="4"/>
      <c r="S41" s="43" t="s">
        <v>2514</v>
      </c>
      <c r="T41" s="44"/>
      <c r="U41" s="4"/>
      <c r="V41" s="43" t="s">
        <v>2515</v>
      </c>
      <c r="W41" s="44"/>
      <c r="X41" s="4"/>
      <c r="Y41" s="43" t="s">
        <v>2516</v>
      </c>
      <c r="Z41" s="44"/>
      <c r="AA41" s="4"/>
      <c r="AB41" s="43" t="s">
        <v>2517</v>
      </c>
      <c r="AC41" s="44"/>
      <c r="AD41" s="4"/>
      <c r="AE41" s="43" t="s">
        <v>2518</v>
      </c>
      <c r="AF41" s="44"/>
      <c r="AG41" s="4"/>
      <c r="AH41" s="43" t="s">
        <v>2519</v>
      </c>
      <c r="AI41" s="44"/>
    </row>
    <row r="42" spans="1:36" ht="14.25" thickTop="1" x14ac:dyDescent="0.25">
      <c r="A42" s="49"/>
      <c r="B42" s="50"/>
      <c r="D42" s="6">
        <v>4</v>
      </c>
      <c r="E42" s="3"/>
      <c r="F42" s="2" t="s">
        <v>3795</v>
      </c>
      <c r="G42" s="23" t="str">
        <f>D42 &amp; "_1"</f>
        <v>4_1</v>
      </c>
      <c r="H42" s="24" t="str">
        <f>D43 &amp; "_1"</f>
        <v>47_1</v>
      </c>
      <c r="I42" s="12"/>
      <c r="J42" s="25" t="str">
        <f>D42 &amp; "_2"</f>
        <v>4_2</v>
      </c>
      <c r="K42" s="26" t="str">
        <f>D43 &amp; "_2"</f>
        <v>47_2</v>
      </c>
      <c r="L42" s="12"/>
      <c r="M42" s="25" t="str">
        <f>D42 &amp; "_3"</f>
        <v>4_3</v>
      </c>
      <c r="N42" s="26" t="str">
        <f>D43 &amp; "_3"</f>
        <v>47_3</v>
      </c>
      <c r="O42" s="12"/>
      <c r="P42" s="10" t="str">
        <f>D42 &amp; "_4"</f>
        <v>4_4</v>
      </c>
      <c r="Q42" s="10" t="str">
        <f>D43 &amp; "_4"</f>
        <v>47_4</v>
      </c>
      <c r="R42" s="12"/>
      <c r="S42" s="10" t="str">
        <f>D42 &amp; "_5"</f>
        <v>4_5</v>
      </c>
      <c r="T42" s="10" t="str">
        <f>D43 &amp; "_5"</f>
        <v>47_5</v>
      </c>
      <c r="U42" s="12"/>
      <c r="V42" s="10" t="str">
        <f>D42 &amp; "_6"</f>
        <v>4_6</v>
      </c>
      <c r="W42" s="10" t="str">
        <f>D43 &amp; "_6"</f>
        <v>47_6</v>
      </c>
      <c r="X42" s="12"/>
      <c r="Y42" s="10" t="str">
        <f>D42 &amp; "_7"</f>
        <v>4_7</v>
      </c>
      <c r="Z42" s="10" t="str">
        <f>D43 &amp; "_7"</f>
        <v>47_7</v>
      </c>
      <c r="AA42" s="12"/>
      <c r="AB42" s="10" t="str">
        <f>D42 &amp; "_8"</f>
        <v>4_8</v>
      </c>
      <c r="AC42" s="29" t="str">
        <f>D43 &amp; "_8"</f>
        <v>47_8</v>
      </c>
      <c r="AD42" s="12"/>
      <c r="AE42" s="10" t="str">
        <f>D42 &amp; "_9"</f>
        <v>4_9</v>
      </c>
      <c r="AF42" s="10" t="str">
        <f>D43 &amp; "_9"</f>
        <v>47_9</v>
      </c>
      <c r="AG42" s="12"/>
      <c r="AH42" s="10" t="str">
        <f>D42 &amp; "_10"</f>
        <v>4_10</v>
      </c>
      <c r="AI42" s="10" t="str">
        <f>D43 &amp; "_10"</f>
        <v>47_10</v>
      </c>
    </row>
    <row r="43" spans="1:36" x14ac:dyDescent="0.25">
      <c r="A43" s="49"/>
      <c r="B43" s="50"/>
      <c r="D43" s="7">
        <v>47</v>
      </c>
      <c r="F43" s="2" t="s">
        <v>0</v>
      </c>
      <c r="G43" s="2" t="s">
        <v>70</v>
      </c>
      <c r="H43" s="2" t="s">
        <v>71</v>
      </c>
      <c r="J43" s="2" t="s">
        <v>72</v>
      </c>
      <c r="K43" s="2" t="s">
        <v>73</v>
      </c>
      <c r="M43" s="2" t="s">
        <v>74</v>
      </c>
      <c r="N43" s="2" t="s">
        <v>75</v>
      </c>
      <c r="P43" s="2" t="s">
        <v>76</v>
      </c>
      <c r="Q43" s="2" t="s">
        <v>77</v>
      </c>
      <c r="S43" s="2" t="s">
        <v>78</v>
      </c>
      <c r="T43" s="2" t="s">
        <v>79</v>
      </c>
      <c r="V43" s="2" t="s">
        <v>80</v>
      </c>
      <c r="W43" s="2" t="s">
        <v>81</v>
      </c>
      <c r="Y43" s="2" t="s">
        <v>82</v>
      </c>
      <c r="Z43" s="2" t="s">
        <v>83</v>
      </c>
      <c r="AB43" s="2" t="s">
        <v>84</v>
      </c>
      <c r="AC43" s="2" t="s">
        <v>85</v>
      </c>
      <c r="AE43" s="2" t="s">
        <v>86</v>
      </c>
      <c r="AF43" s="2" t="s">
        <v>87</v>
      </c>
      <c r="AH43" s="2" t="s">
        <v>88</v>
      </c>
      <c r="AI43" s="2" t="s">
        <v>89</v>
      </c>
    </row>
    <row r="44" spans="1:36" x14ac:dyDescent="0.25">
      <c r="A44" s="49"/>
      <c r="B44" s="50"/>
      <c r="D44" s="7"/>
      <c r="F44" s="2" t="s">
        <v>1</v>
      </c>
      <c r="G44" s="2" t="s">
        <v>71</v>
      </c>
      <c r="H44" s="2" t="s">
        <v>70</v>
      </c>
      <c r="J44" s="2" t="s">
        <v>73</v>
      </c>
      <c r="K44" s="2" t="s">
        <v>72</v>
      </c>
      <c r="M44" s="2" t="s">
        <v>75</v>
      </c>
      <c r="N44" s="2" t="s">
        <v>74</v>
      </c>
      <c r="P44" s="2" t="s">
        <v>77</v>
      </c>
      <c r="Q44" s="2" t="s">
        <v>76</v>
      </c>
      <c r="S44" s="2" t="s">
        <v>79</v>
      </c>
      <c r="T44" s="2" t="s">
        <v>78</v>
      </c>
      <c r="V44" s="2" t="s">
        <v>81</v>
      </c>
      <c r="W44" s="2" t="s">
        <v>80</v>
      </c>
      <c r="Y44" s="2" t="s">
        <v>83</v>
      </c>
      <c r="Z44" s="2" t="s">
        <v>82</v>
      </c>
      <c r="AB44" s="2" t="s">
        <v>85</v>
      </c>
      <c r="AC44" s="2" t="s">
        <v>84</v>
      </c>
      <c r="AE44" s="2" t="s">
        <v>87</v>
      </c>
      <c r="AF44" s="2" t="s">
        <v>86</v>
      </c>
      <c r="AH44" s="2" t="s">
        <v>89</v>
      </c>
      <c r="AI44" s="2" t="s">
        <v>88</v>
      </c>
    </row>
    <row r="45" spans="1:36" x14ac:dyDescent="0.25">
      <c r="A45" s="49"/>
      <c r="B45" s="50"/>
      <c r="D45" s="7"/>
    </row>
    <row r="46" spans="1:36" ht="14.25" thickBot="1" x14ac:dyDescent="0.3">
      <c r="A46" s="49"/>
      <c r="B46" s="50"/>
      <c r="D46" s="7"/>
      <c r="E46" s="3"/>
      <c r="F46" s="2"/>
      <c r="G46" s="43" t="s">
        <v>2520</v>
      </c>
      <c r="H46" s="44"/>
      <c r="I46" s="4"/>
      <c r="J46" s="43" t="s">
        <v>2521</v>
      </c>
      <c r="K46" s="44"/>
      <c r="L46" s="4"/>
      <c r="M46" s="43" t="s">
        <v>2522</v>
      </c>
      <c r="N46" s="44"/>
      <c r="O46" s="4"/>
      <c r="P46" s="43" t="s">
        <v>2523</v>
      </c>
      <c r="Q46" s="44"/>
      <c r="R46" s="4"/>
      <c r="S46" s="43" t="s">
        <v>2524</v>
      </c>
      <c r="T46" s="44"/>
      <c r="U46" s="4"/>
      <c r="V46" s="43" t="s">
        <v>2525</v>
      </c>
      <c r="W46" s="44"/>
      <c r="X46" s="4"/>
      <c r="Y46" s="43" t="s">
        <v>2526</v>
      </c>
      <c r="Z46" s="44"/>
      <c r="AA46" s="4"/>
      <c r="AB46" s="43" t="s">
        <v>2527</v>
      </c>
      <c r="AC46" s="44"/>
      <c r="AD46" s="4"/>
      <c r="AE46" s="43" t="s">
        <v>2528</v>
      </c>
      <c r="AF46" s="44"/>
      <c r="AG46" s="4"/>
      <c r="AH46" s="43" t="s">
        <v>2529</v>
      </c>
      <c r="AI46" s="44"/>
    </row>
    <row r="47" spans="1:36" ht="14.25" thickTop="1" x14ac:dyDescent="0.25">
      <c r="A47" s="49"/>
      <c r="B47" s="50"/>
      <c r="D47" s="7"/>
      <c r="E47" s="8"/>
      <c r="F47" s="2" t="s">
        <v>3795</v>
      </c>
      <c r="G47" s="23" t="str">
        <f>D42 &amp; "_11"</f>
        <v>4_11</v>
      </c>
      <c r="H47" s="24" t="str">
        <f>D43 &amp; "_11"</f>
        <v>47_11</v>
      </c>
      <c r="I47" s="12"/>
      <c r="J47" s="25" t="str">
        <f>D42 &amp; "_12"</f>
        <v>4_12</v>
      </c>
      <c r="K47" s="26" t="str">
        <f>D43 &amp; "_12"</f>
        <v>47_12</v>
      </c>
      <c r="L47" s="12"/>
      <c r="M47" s="25" t="str">
        <f>D42 &amp; "_13"</f>
        <v>4_13</v>
      </c>
      <c r="N47" s="26" t="str">
        <f>D43 &amp; "_13"</f>
        <v>47_13</v>
      </c>
      <c r="O47" s="12"/>
      <c r="P47" s="10" t="str">
        <f>D42 &amp; "_14"</f>
        <v>4_14</v>
      </c>
      <c r="Q47" s="10" t="str">
        <f>D43 &amp; "_14"</f>
        <v>47_14</v>
      </c>
      <c r="R47" s="12"/>
      <c r="S47" s="10" t="str">
        <f>D42 &amp; "_15"</f>
        <v>4_15</v>
      </c>
      <c r="T47" s="10" t="str">
        <f>D43 &amp; "_15"</f>
        <v>47_15</v>
      </c>
      <c r="U47" s="12"/>
      <c r="V47" s="10" t="str">
        <f>D42 &amp; "_16"</f>
        <v>4_16</v>
      </c>
      <c r="W47" s="10" t="str">
        <f>D43 &amp; "_16"</f>
        <v>47_16</v>
      </c>
      <c r="X47" s="12"/>
      <c r="Y47" s="10" t="str">
        <f>D42 &amp; "_17"</f>
        <v>4_17</v>
      </c>
      <c r="Z47" s="10" t="str">
        <f>D43 &amp; "_17"</f>
        <v>47_17</v>
      </c>
      <c r="AA47" s="12"/>
      <c r="AB47" s="10" t="str">
        <f>D42 &amp; "_18"</f>
        <v>4_18</v>
      </c>
      <c r="AC47" s="29" t="str">
        <f>D43 &amp; "_18"</f>
        <v>47_18</v>
      </c>
      <c r="AD47" s="12"/>
      <c r="AE47" s="10" t="str">
        <f>D42 &amp; "_19"</f>
        <v>4_19</v>
      </c>
      <c r="AF47" s="10" t="str">
        <f>D43 &amp; "_19"</f>
        <v>47_19</v>
      </c>
      <c r="AG47" s="12"/>
      <c r="AH47" s="10" t="str">
        <f>D42 &amp; "_20"</f>
        <v>4_20</v>
      </c>
      <c r="AI47" s="10" t="str">
        <f>D43 &amp; "_20"</f>
        <v>47_20</v>
      </c>
    </row>
    <row r="48" spans="1:36" x14ac:dyDescent="0.25">
      <c r="A48" s="49"/>
      <c r="B48" s="50"/>
      <c r="D48" s="7"/>
      <c r="F48" s="2" t="s">
        <v>0</v>
      </c>
      <c r="G48" s="2" t="s">
        <v>90</v>
      </c>
      <c r="H48" s="2" t="s">
        <v>91</v>
      </c>
      <c r="J48" s="2" t="s">
        <v>92</v>
      </c>
      <c r="K48" s="2" t="s">
        <v>93</v>
      </c>
      <c r="M48" s="2" t="s">
        <v>94</v>
      </c>
      <c r="N48" s="2" t="s">
        <v>95</v>
      </c>
      <c r="P48" s="2" t="s">
        <v>96</v>
      </c>
      <c r="Q48" s="2" t="s">
        <v>97</v>
      </c>
      <c r="S48" s="2" t="s">
        <v>98</v>
      </c>
      <c r="T48" s="2" t="s">
        <v>99</v>
      </c>
      <c r="V48" s="2" t="s">
        <v>100</v>
      </c>
      <c r="W48" s="2" t="s">
        <v>101</v>
      </c>
      <c r="Y48" s="2" t="s">
        <v>102</v>
      </c>
      <c r="Z48" s="2" t="s">
        <v>103</v>
      </c>
      <c r="AB48" s="2" t="s">
        <v>104</v>
      </c>
      <c r="AC48" s="2" t="s">
        <v>105</v>
      </c>
      <c r="AE48" s="2" t="s">
        <v>106</v>
      </c>
      <c r="AF48" s="2" t="s">
        <v>107</v>
      </c>
      <c r="AH48" s="2" t="s">
        <v>108</v>
      </c>
      <c r="AI48" s="2" t="s">
        <v>109</v>
      </c>
    </row>
    <row r="49" spans="1:35" x14ac:dyDescent="0.25">
      <c r="A49" s="49"/>
      <c r="B49" s="50"/>
      <c r="D49" s="7"/>
      <c r="F49" s="2" t="s">
        <v>1</v>
      </c>
      <c r="G49" s="2" t="s">
        <v>91</v>
      </c>
      <c r="H49" s="2" t="s">
        <v>90</v>
      </c>
      <c r="J49" s="2" t="s">
        <v>93</v>
      </c>
      <c r="K49" s="2" t="s">
        <v>92</v>
      </c>
      <c r="M49" s="2" t="s">
        <v>95</v>
      </c>
      <c r="N49" s="2" t="s">
        <v>94</v>
      </c>
      <c r="P49" s="2" t="s">
        <v>97</v>
      </c>
      <c r="Q49" s="2" t="s">
        <v>96</v>
      </c>
      <c r="S49" s="2" t="s">
        <v>99</v>
      </c>
      <c r="T49" s="2" t="s">
        <v>98</v>
      </c>
      <c r="V49" s="2" t="s">
        <v>101</v>
      </c>
      <c r="W49" s="2" t="s">
        <v>100</v>
      </c>
      <c r="Y49" s="2" t="s">
        <v>103</v>
      </c>
      <c r="Z49" s="2" t="s">
        <v>102</v>
      </c>
      <c r="AB49" s="2" t="s">
        <v>105</v>
      </c>
      <c r="AC49" s="2" t="s">
        <v>104</v>
      </c>
      <c r="AE49" s="2" t="s">
        <v>107</v>
      </c>
      <c r="AF49" s="2" t="s">
        <v>106</v>
      </c>
      <c r="AH49" s="2" t="s">
        <v>109</v>
      </c>
      <c r="AI49" s="2" t="s">
        <v>108</v>
      </c>
    </row>
    <row r="50" spans="1:35" x14ac:dyDescent="0.25">
      <c r="A50" s="49"/>
      <c r="B50" s="50"/>
      <c r="D50" s="7"/>
    </row>
    <row r="51" spans="1:35" ht="14.25" thickBot="1" x14ac:dyDescent="0.3">
      <c r="A51" s="49"/>
      <c r="B51" s="50"/>
      <c r="D51" s="7"/>
      <c r="E51" s="9"/>
      <c r="F51" s="2"/>
      <c r="G51" s="43" t="s">
        <v>2530</v>
      </c>
      <c r="H51" s="44"/>
      <c r="I51" s="4"/>
      <c r="J51" s="43" t="s">
        <v>2531</v>
      </c>
      <c r="K51" s="44"/>
      <c r="L51" s="4"/>
      <c r="M51" s="43" t="s">
        <v>2532</v>
      </c>
      <c r="N51" s="44"/>
      <c r="O51" s="4"/>
      <c r="P51" s="43" t="s">
        <v>2533</v>
      </c>
      <c r="Q51" s="44"/>
      <c r="R51" s="4"/>
      <c r="S51" s="43" t="s">
        <v>2534</v>
      </c>
      <c r="T51" s="44"/>
      <c r="U51" s="4"/>
      <c r="V51" s="43" t="s">
        <v>2535</v>
      </c>
      <c r="W51" s="44"/>
      <c r="X51" s="4"/>
      <c r="Y51" s="43" t="s">
        <v>2536</v>
      </c>
      <c r="Z51" s="44"/>
      <c r="AA51" s="4"/>
      <c r="AB51" s="43" t="s">
        <v>2537</v>
      </c>
      <c r="AC51" s="44"/>
      <c r="AD51" s="4"/>
      <c r="AE51" s="43" t="s">
        <v>2538</v>
      </c>
      <c r="AF51" s="44"/>
      <c r="AG51" s="4"/>
      <c r="AH51" s="43" t="s">
        <v>2539</v>
      </c>
      <c r="AI51" s="44"/>
    </row>
    <row r="52" spans="1:35" ht="14.25" thickTop="1" x14ac:dyDescent="0.25">
      <c r="A52" s="49"/>
      <c r="B52" s="50"/>
      <c r="F52" s="2" t="s">
        <v>3795</v>
      </c>
      <c r="G52" s="23" t="str">
        <f>D42 &amp; "_21"</f>
        <v>4_21</v>
      </c>
      <c r="H52" s="24" t="str">
        <f>D43 &amp; "_21"</f>
        <v>47_21</v>
      </c>
      <c r="I52" s="12"/>
      <c r="J52" s="25" t="str">
        <f>D42 &amp; "_22"</f>
        <v>4_22</v>
      </c>
      <c r="K52" s="26" t="str">
        <f>D43 &amp; "_22"</f>
        <v>47_22</v>
      </c>
      <c r="L52" s="12"/>
      <c r="M52" s="25" t="str">
        <f>D42 &amp; "_23"</f>
        <v>4_23</v>
      </c>
      <c r="N52" s="26" t="str">
        <f>D43 &amp; "_23"</f>
        <v>47_23</v>
      </c>
      <c r="O52" s="12"/>
      <c r="P52" s="10" t="str">
        <f>D42 &amp; "_24"</f>
        <v>4_24</v>
      </c>
      <c r="Q52" s="10" t="str">
        <f>D43 &amp; "_24"</f>
        <v>47_24</v>
      </c>
      <c r="R52" s="12"/>
      <c r="S52" s="10" t="str">
        <f>D42 &amp; "_25"</f>
        <v>4_25</v>
      </c>
      <c r="T52" s="10" t="str">
        <f>D43 &amp; "_25"</f>
        <v>47_25</v>
      </c>
      <c r="U52" s="12"/>
      <c r="V52" s="10" t="str">
        <f>D42 &amp; "_26"</f>
        <v>4_26</v>
      </c>
      <c r="W52" s="10" t="str">
        <f>D43 &amp; "_26"</f>
        <v>47_26</v>
      </c>
      <c r="X52" s="12"/>
      <c r="Y52" s="10" t="str">
        <f>D42 &amp; "_27"</f>
        <v>4_27</v>
      </c>
      <c r="Z52" s="10" t="str">
        <f>D43 &amp; "_27"</f>
        <v>47_27</v>
      </c>
      <c r="AA52" s="12"/>
      <c r="AB52" s="10" t="str">
        <f>D42 &amp; "_28"</f>
        <v>4_28</v>
      </c>
      <c r="AC52" s="29" t="str">
        <f>D43 &amp; "_28"</f>
        <v>47_28</v>
      </c>
      <c r="AD52" s="12"/>
      <c r="AE52" s="10" t="str">
        <f>D42 &amp; "_29"</f>
        <v>4_29</v>
      </c>
      <c r="AF52" s="10" t="str">
        <f>D43 &amp; "_29"</f>
        <v>47_29</v>
      </c>
      <c r="AG52" s="12"/>
      <c r="AH52" s="10" t="str">
        <f>D42 &amp; "_30"</f>
        <v>4_30</v>
      </c>
      <c r="AI52" s="10" t="str">
        <f>D43 &amp; "_30"</f>
        <v>47_30</v>
      </c>
    </row>
    <row r="53" spans="1:35" x14ac:dyDescent="0.25">
      <c r="A53" s="49"/>
      <c r="B53" s="50"/>
      <c r="F53" s="2" t="s">
        <v>0</v>
      </c>
      <c r="G53" s="2" t="s">
        <v>110</v>
      </c>
      <c r="H53" s="2" t="s">
        <v>111</v>
      </c>
      <c r="J53" s="2" t="s">
        <v>112</v>
      </c>
      <c r="K53" s="2" t="s">
        <v>113</v>
      </c>
      <c r="M53" s="2" t="s">
        <v>114</v>
      </c>
      <c r="N53" s="2" t="s">
        <v>115</v>
      </c>
      <c r="P53" s="2" t="s">
        <v>116</v>
      </c>
      <c r="Q53" s="2" t="s">
        <v>117</v>
      </c>
      <c r="S53" s="2" t="s">
        <v>118</v>
      </c>
      <c r="T53" s="2" t="s">
        <v>119</v>
      </c>
      <c r="V53" s="2" t="s">
        <v>120</v>
      </c>
      <c r="W53" s="2" t="s">
        <v>121</v>
      </c>
      <c r="Y53" s="2" t="s">
        <v>122</v>
      </c>
      <c r="Z53" s="2" t="s">
        <v>123</v>
      </c>
      <c r="AB53" s="2" t="s">
        <v>124</v>
      </c>
      <c r="AC53" s="2" t="s">
        <v>125</v>
      </c>
      <c r="AE53" s="2" t="s">
        <v>126</v>
      </c>
      <c r="AF53" s="2" t="s">
        <v>127</v>
      </c>
      <c r="AH53" s="2" t="s">
        <v>128</v>
      </c>
      <c r="AI53" s="2" t="s">
        <v>129</v>
      </c>
    </row>
    <row r="54" spans="1:35" x14ac:dyDescent="0.25">
      <c r="A54" s="49"/>
      <c r="B54" s="50"/>
      <c r="F54" s="2" t="s">
        <v>1</v>
      </c>
      <c r="G54" s="2" t="s">
        <v>111</v>
      </c>
      <c r="H54" s="2" t="s">
        <v>110</v>
      </c>
      <c r="J54" s="2" t="s">
        <v>113</v>
      </c>
      <c r="K54" s="2" t="s">
        <v>112</v>
      </c>
      <c r="M54" s="2" t="s">
        <v>115</v>
      </c>
      <c r="N54" s="2" t="s">
        <v>114</v>
      </c>
      <c r="P54" s="2" t="s">
        <v>117</v>
      </c>
      <c r="Q54" s="2" t="s">
        <v>116</v>
      </c>
      <c r="S54" s="2" t="s">
        <v>119</v>
      </c>
      <c r="T54" s="2" t="s">
        <v>118</v>
      </c>
      <c r="V54" s="2" t="s">
        <v>121</v>
      </c>
      <c r="W54" s="2" t="s">
        <v>120</v>
      </c>
      <c r="Y54" s="2" t="s">
        <v>123</v>
      </c>
      <c r="Z54" s="2" t="s">
        <v>122</v>
      </c>
      <c r="AB54" s="2" t="s">
        <v>125</v>
      </c>
      <c r="AC54" s="2" t="s">
        <v>124</v>
      </c>
      <c r="AE54" s="2" t="s">
        <v>127</v>
      </c>
      <c r="AF54" s="2" t="s">
        <v>126</v>
      </c>
      <c r="AH54" s="2" t="s">
        <v>129</v>
      </c>
      <c r="AI54" s="2" t="s">
        <v>128</v>
      </c>
    </row>
    <row r="55" spans="1:35" x14ac:dyDescent="0.25">
      <c r="A55" s="49"/>
      <c r="B55" s="50"/>
    </row>
    <row r="56" spans="1:35" ht="14.25" thickBot="1" x14ac:dyDescent="0.3">
      <c r="A56" s="49"/>
      <c r="B56" s="50"/>
      <c r="C56" s="4" t="s">
        <v>3730</v>
      </c>
      <c r="D56" s="4"/>
      <c r="E56" s="5"/>
      <c r="F56" s="2"/>
      <c r="G56" s="43" t="s">
        <v>2540</v>
      </c>
      <c r="H56" s="44"/>
      <c r="I56" s="4"/>
      <c r="J56" s="43" t="s">
        <v>2541</v>
      </c>
      <c r="K56" s="44"/>
      <c r="L56" s="4"/>
      <c r="M56" s="43" t="s">
        <v>2542</v>
      </c>
      <c r="N56" s="44"/>
      <c r="O56" s="4"/>
      <c r="P56" s="43" t="s">
        <v>2543</v>
      </c>
      <c r="Q56" s="44"/>
      <c r="R56" s="4"/>
      <c r="S56" s="43" t="s">
        <v>2544</v>
      </c>
      <c r="T56" s="44"/>
      <c r="U56" s="4"/>
      <c r="V56" s="43" t="s">
        <v>2545</v>
      </c>
      <c r="W56" s="44"/>
      <c r="X56" s="4"/>
      <c r="Y56" s="43" t="s">
        <v>2546</v>
      </c>
      <c r="Z56" s="44"/>
      <c r="AA56" s="4"/>
      <c r="AB56" s="43" t="s">
        <v>2547</v>
      </c>
      <c r="AC56" s="44"/>
      <c r="AD56" s="4"/>
      <c r="AE56" s="43" t="s">
        <v>2548</v>
      </c>
      <c r="AF56" s="44"/>
      <c r="AG56" s="4"/>
      <c r="AH56" s="43" t="s">
        <v>2549</v>
      </c>
      <c r="AI56" s="44"/>
    </row>
    <row r="57" spans="1:35" ht="14.25" thickTop="1" x14ac:dyDescent="0.25">
      <c r="A57" s="49"/>
      <c r="B57" s="50"/>
      <c r="D57" s="6">
        <v>5</v>
      </c>
      <c r="E57" s="3"/>
      <c r="F57" s="2" t="s">
        <v>3795</v>
      </c>
      <c r="G57" s="23" t="str">
        <f>D57 &amp; "_1"</f>
        <v>5_1</v>
      </c>
      <c r="H57" s="24" t="str">
        <f>D58 &amp; "_1"</f>
        <v>48_1</v>
      </c>
      <c r="I57" s="12"/>
      <c r="J57" s="25" t="str">
        <f>D57 &amp; "_2"</f>
        <v>5_2</v>
      </c>
      <c r="K57" s="26" t="str">
        <f>D58 &amp; "_2"</f>
        <v>48_2</v>
      </c>
      <c r="L57" s="12"/>
      <c r="M57" s="25" t="str">
        <f>D57 &amp; "_3"</f>
        <v>5_3</v>
      </c>
      <c r="N57" s="26" t="str">
        <f>D58 &amp; "_3"</f>
        <v>48_3</v>
      </c>
      <c r="O57" s="12"/>
      <c r="P57" s="10" t="str">
        <f>D57 &amp; "_4"</f>
        <v>5_4</v>
      </c>
      <c r="Q57" s="10" t="str">
        <f>D58 &amp; "_4"</f>
        <v>48_4</v>
      </c>
      <c r="R57" s="12"/>
      <c r="S57" s="10" t="str">
        <f>D57 &amp; "_5"</f>
        <v>5_5</v>
      </c>
      <c r="T57" s="10" t="str">
        <f>D58 &amp; "_5"</f>
        <v>48_5</v>
      </c>
      <c r="U57" s="12"/>
      <c r="V57" s="10" t="str">
        <f>D57 &amp; "_6"</f>
        <v>5_6</v>
      </c>
      <c r="W57" s="10" t="str">
        <f>D58 &amp; "_6"</f>
        <v>48_6</v>
      </c>
      <c r="X57" s="12"/>
      <c r="Y57" s="10" t="str">
        <f>D57 &amp; "_7"</f>
        <v>5_7</v>
      </c>
      <c r="Z57" s="10" t="str">
        <f>D58 &amp; "_7"</f>
        <v>48_7</v>
      </c>
      <c r="AA57" s="12"/>
      <c r="AB57" s="10" t="str">
        <f>D57 &amp; "_8"</f>
        <v>5_8</v>
      </c>
      <c r="AC57" s="29" t="str">
        <f>D58 &amp; "_8"</f>
        <v>48_8</v>
      </c>
      <c r="AD57" s="12"/>
      <c r="AE57" s="10" t="str">
        <f>D57 &amp; "_9"</f>
        <v>5_9</v>
      </c>
      <c r="AF57" s="10" t="str">
        <f>D58 &amp; "_9"</f>
        <v>48_9</v>
      </c>
      <c r="AG57" s="12"/>
      <c r="AH57" s="10" t="str">
        <f>D57 &amp; "_10"</f>
        <v>5_10</v>
      </c>
      <c r="AI57" s="10" t="str">
        <f>D58 &amp; "_10"</f>
        <v>48_10</v>
      </c>
    </row>
    <row r="58" spans="1:35" x14ac:dyDescent="0.25">
      <c r="A58" s="49"/>
      <c r="B58" s="50"/>
      <c r="D58" s="7">
        <v>48</v>
      </c>
      <c r="F58" s="2" t="s">
        <v>0</v>
      </c>
      <c r="G58" s="2" t="s">
        <v>130</v>
      </c>
      <c r="H58" s="2" t="s">
        <v>131</v>
      </c>
      <c r="J58" s="2" t="s">
        <v>132</v>
      </c>
      <c r="K58" s="2" t="s">
        <v>133</v>
      </c>
      <c r="M58" s="2" t="s">
        <v>134</v>
      </c>
      <c r="N58" s="2" t="s">
        <v>135</v>
      </c>
      <c r="P58" s="2" t="s">
        <v>136</v>
      </c>
      <c r="Q58" s="2" t="s">
        <v>137</v>
      </c>
      <c r="S58" s="2" t="s">
        <v>138</v>
      </c>
      <c r="T58" s="2" t="s">
        <v>139</v>
      </c>
      <c r="V58" s="2" t="s">
        <v>140</v>
      </c>
      <c r="W58" s="2" t="s">
        <v>141</v>
      </c>
      <c r="Y58" s="2" t="s">
        <v>142</v>
      </c>
      <c r="Z58" s="2" t="s">
        <v>143</v>
      </c>
      <c r="AB58" s="2" t="s">
        <v>144</v>
      </c>
      <c r="AC58" s="2" t="s">
        <v>145</v>
      </c>
      <c r="AE58" s="2" t="s">
        <v>146</v>
      </c>
      <c r="AF58" s="2" t="s">
        <v>147</v>
      </c>
      <c r="AH58" s="2" t="s">
        <v>148</v>
      </c>
      <c r="AI58" s="2" t="s">
        <v>149</v>
      </c>
    </row>
    <row r="59" spans="1:35" x14ac:dyDescent="0.25">
      <c r="A59" s="49"/>
      <c r="B59" s="50"/>
      <c r="D59" s="7"/>
      <c r="F59" s="2" t="s">
        <v>1</v>
      </c>
      <c r="G59" s="2" t="s">
        <v>131</v>
      </c>
      <c r="H59" s="2" t="s">
        <v>130</v>
      </c>
      <c r="J59" s="2" t="s">
        <v>133</v>
      </c>
      <c r="K59" s="2" t="s">
        <v>132</v>
      </c>
      <c r="M59" s="2" t="s">
        <v>135</v>
      </c>
      <c r="N59" s="2" t="s">
        <v>134</v>
      </c>
      <c r="P59" s="2" t="s">
        <v>137</v>
      </c>
      <c r="Q59" s="2" t="s">
        <v>136</v>
      </c>
      <c r="S59" s="2" t="s">
        <v>139</v>
      </c>
      <c r="T59" s="2" t="s">
        <v>138</v>
      </c>
      <c r="V59" s="2" t="s">
        <v>141</v>
      </c>
      <c r="W59" s="2" t="s">
        <v>140</v>
      </c>
      <c r="Y59" s="2" t="s">
        <v>143</v>
      </c>
      <c r="Z59" s="2" t="s">
        <v>142</v>
      </c>
      <c r="AB59" s="2" t="s">
        <v>145</v>
      </c>
      <c r="AC59" s="2" t="s">
        <v>144</v>
      </c>
      <c r="AE59" s="2" t="s">
        <v>147</v>
      </c>
      <c r="AF59" s="2" t="s">
        <v>146</v>
      </c>
      <c r="AH59" s="2" t="s">
        <v>149</v>
      </c>
      <c r="AI59" s="2" t="s">
        <v>148</v>
      </c>
    </row>
    <row r="60" spans="1:35" x14ac:dyDescent="0.25">
      <c r="A60" s="49"/>
      <c r="B60" s="50"/>
      <c r="D60" s="7"/>
    </row>
    <row r="61" spans="1:35" ht="14.25" thickBot="1" x14ac:dyDescent="0.3">
      <c r="A61" s="49"/>
      <c r="B61" s="50"/>
      <c r="D61" s="7"/>
      <c r="E61" s="3"/>
      <c r="F61" s="2"/>
      <c r="G61" s="43" t="s">
        <v>2550</v>
      </c>
      <c r="H61" s="44"/>
      <c r="I61" s="4"/>
      <c r="J61" s="43" t="s">
        <v>2551</v>
      </c>
      <c r="K61" s="44"/>
      <c r="L61" s="4"/>
      <c r="M61" s="43" t="s">
        <v>2552</v>
      </c>
      <c r="N61" s="44"/>
      <c r="O61" s="4"/>
      <c r="P61" s="43" t="s">
        <v>2553</v>
      </c>
      <c r="Q61" s="44"/>
      <c r="R61" s="4"/>
      <c r="S61" s="43" t="s">
        <v>2554</v>
      </c>
      <c r="T61" s="44"/>
      <c r="U61" s="4"/>
      <c r="V61" s="43" t="s">
        <v>2555</v>
      </c>
      <c r="W61" s="44"/>
      <c r="X61" s="4"/>
      <c r="Y61" s="43" t="s">
        <v>2556</v>
      </c>
      <c r="Z61" s="44"/>
      <c r="AA61" s="4"/>
      <c r="AB61" s="43" t="s">
        <v>2557</v>
      </c>
      <c r="AC61" s="44"/>
      <c r="AD61" s="4"/>
      <c r="AE61" s="43" t="s">
        <v>2558</v>
      </c>
      <c r="AF61" s="44"/>
      <c r="AG61" s="4"/>
      <c r="AH61" s="43" t="s">
        <v>2559</v>
      </c>
      <c r="AI61" s="44"/>
    </row>
    <row r="62" spans="1:35" ht="14.25" thickTop="1" x14ac:dyDescent="0.25">
      <c r="A62" s="49"/>
      <c r="B62" s="50"/>
      <c r="D62" s="7"/>
      <c r="E62" s="8"/>
      <c r="F62" s="2" t="s">
        <v>3795</v>
      </c>
      <c r="G62" s="23" t="str">
        <f>D57 &amp; "_11"</f>
        <v>5_11</v>
      </c>
      <c r="H62" s="24" t="str">
        <f>D58 &amp; "_11"</f>
        <v>48_11</v>
      </c>
      <c r="I62" s="12"/>
      <c r="J62" s="25" t="str">
        <f>D57 &amp; "_12"</f>
        <v>5_12</v>
      </c>
      <c r="K62" s="26" t="str">
        <f>D58 &amp; "_12"</f>
        <v>48_12</v>
      </c>
      <c r="L62" s="12"/>
      <c r="M62" s="25" t="str">
        <f>D57 &amp; "_13"</f>
        <v>5_13</v>
      </c>
      <c r="N62" s="26" t="str">
        <f>D58 &amp; "_13"</f>
        <v>48_13</v>
      </c>
      <c r="O62" s="12"/>
      <c r="P62" s="10" t="str">
        <f>D57 &amp; "_14"</f>
        <v>5_14</v>
      </c>
      <c r="Q62" s="10" t="str">
        <f>D58 &amp; "_14"</f>
        <v>48_14</v>
      </c>
      <c r="R62" s="12"/>
      <c r="S62" s="10" t="str">
        <f>D57 &amp; "_15"</f>
        <v>5_15</v>
      </c>
      <c r="T62" s="10" t="str">
        <f>D58 &amp; "_15"</f>
        <v>48_15</v>
      </c>
      <c r="U62" s="12"/>
      <c r="V62" s="10" t="str">
        <f>D57 &amp; "_16"</f>
        <v>5_16</v>
      </c>
      <c r="W62" s="10" t="str">
        <f>D58 &amp; "_16"</f>
        <v>48_16</v>
      </c>
      <c r="X62" s="12"/>
      <c r="Y62" s="10" t="str">
        <f>D57 &amp; "_17"</f>
        <v>5_17</v>
      </c>
      <c r="Z62" s="10" t="str">
        <f>D58 &amp; "_17"</f>
        <v>48_17</v>
      </c>
      <c r="AA62" s="12"/>
      <c r="AB62" s="10" t="str">
        <f>D57 &amp; "_18"</f>
        <v>5_18</v>
      </c>
      <c r="AC62" s="29" t="str">
        <f>D58 &amp; "_18"</f>
        <v>48_18</v>
      </c>
      <c r="AD62" s="12"/>
      <c r="AE62" s="10" t="str">
        <f>D57 &amp; "_19"</f>
        <v>5_19</v>
      </c>
      <c r="AF62" s="10" t="str">
        <f>D58 &amp; "_19"</f>
        <v>48_19</v>
      </c>
      <c r="AG62" s="12"/>
      <c r="AH62" s="10" t="str">
        <f>D57 &amp; "_20"</f>
        <v>5_20</v>
      </c>
      <c r="AI62" s="10" t="str">
        <f>D58 &amp; "_20"</f>
        <v>48_20</v>
      </c>
    </row>
    <row r="63" spans="1:35" x14ac:dyDescent="0.25">
      <c r="A63" s="49"/>
      <c r="B63" s="50"/>
      <c r="D63" s="7"/>
      <c r="F63" s="2" t="s">
        <v>0</v>
      </c>
      <c r="G63" s="2" t="s">
        <v>150</v>
      </c>
      <c r="H63" s="2" t="s">
        <v>151</v>
      </c>
      <c r="J63" s="2" t="s">
        <v>152</v>
      </c>
      <c r="K63" s="2" t="s">
        <v>153</v>
      </c>
      <c r="M63" s="2" t="s">
        <v>154</v>
      </c>
      <c r="N63" s="2" t="s">
        <v>155</v>
      </c>
      <c r="P63" s="2" t="s">
        <v>156</v>
      </c>
      <c r="Q63" s="2" t="s">
        <v>157</v>
      </c>
      <c r="S63" s="2" t="s">
        <v>158</v>
      </c>
      <c r="T63" s="2" t="s">
        <v>159</v>
      </c>
      <c r="V63" s="2" t="s">
        <v>160</v>
      </c>
      <c r="W63" s="2" t="s">
        <v>161</v>
      </c>
      <c r="Y63" s="2" t="s">
        <v>162</v>
      </c>
      <c r="Z63" s="2" t="s">
        <v>163</v>
      </c>
      <c r="AB63" s="2" t="s">
        <v>164</v>
      </c>
      <c r="AC63" s="2" t="s">
        <v>165</v>
      </c>
      <c r="AE63" s="2" t="s">
        <v>166</v>
      </c>
      <c r="AF63" s="2" t="s">
        <v>167</v>
      </c>
      <c r="AH63" s="2" t="s">
        <v>168</v>
      </c>
      <c r="AI63" s="2" t="s">
        <v>169</v>
      </c>
    </row>
    <row r="64" spans="1:35" x14ac:dyDescent="0.25">
      <c r="A64" s="49"/>
      <c r="B64" s="50"/>
      <c r="D64" s="7"/>
      <c r="F64" s="2" t="s">
        <v>1</v>
      </c>
      <c r="G64" s="2" t="s">
        <v>151</v>
      </c>
      <c r="H64" s="2" t="s">
        <v>150</v>
      </c>
      <c r="J64" s="2" t="s">
        <v>153</v>
      </c>
      <c r="K64" s="2" t="s">
        <v>152</v>
      </c>
      <c r="M64" s="2" t="s">
        <v>155</v>
      </c>
      <c r="N64" s="2" t="s">
        <v>154</v>
      </c>
      <c r="P64" s="2" t="s">
        <v>157</v>
      </c>
      <c r="Q64" s="2" t="s">
        <v>156</v>
      </c>
      <c r="S64" s="2" t="s">
        <v>159</v>
      </c>
      <c r="T64" s="2" t="s">
        <v>158</v>
      </c>
      <c r="V64" s="2" t="s">
        <v>161</v>
      </c>
      <c r="W64" s="2" t="s">
        <v>160</v>
      </c>
      <c r="Y64" s="2" t="s">
        <v>163</v>
      </c>
      <c r="Z64" s="2" t="s">
        <v>162</v>
      </c>
      <c r="AB64" s="2" t="s">
        <v>165</v>
      </c>
      <c r="AC64" s="2" t="s">
        <v>164</v>
      </c>
      <c r="AE64" s="2" t="s">
        <v>167</v>
      </c>
      <c r="AF64" s="2" t="s">
        <v>166</v>
      </c>
      <c r="AH64" s="2" t="s">
        <v>169</v>
      </c>
      <c r="AI64" s="2" t="s">
        <v>168</v>
      </c>
    </row>
    <row r="65" spans="1:35" x14ac:dyDescent="0.25">
      <c r="A65" s="49"/>
      <c r="B65" s="50"/>
      <c r="D65" s="7"/>
    </row>
    <row r="66" spans="1:35" ht="14.25" thickBot="1" x14ac:dyDescent="0.3">
      <c r="A66" s="49"/>
      <c r="B66" s="50"/>
      <c r="D66" s="7"/>
      <c r="E66" s="9"/>
      <c r="F66" s="2"/>
      <c r="G66" s="43" t="s">
        <v>2560</v>
      </c>
      <c r="H66" s="44"/>
      <c r="I66" s="4"/>
      <c r="J66" s="43" t="s">
        <v>2561</v>
      </c>
      <c r="K66" s="44"/>
      <c r="L66" s="4"/>
      <c r="M66" s="43" t="s">
        <v>2562</v>
      </c>
      <c r="N66" s="44"/>
      <c r="O66" s="4"/>
      <c r="P66" s="43" t="s">
        <v>2563</v>
      </c>
      <c r="Q66" s="44"/>
      <c r="R66" s="4"/>
      <c r="S66" s="43" t="s">
        <v>2564</v>
      </c>
      <c r="T66" s="44"/>
      <c r="U66" s="4"/>
      <c r="V66" s="43" t="s">
        <v>2565</v>
      </c>
      <c r="W66" s="44"/>
      <c r="X66" s="4"/>
      <c r="Y66" s="43" t="s">
        <v>2566</v>
      </c>
      <c r="Z66" s="44"/>
      <c r="AA66" s="4"/>
      <c r="AB66" s="43" t="s">
        <v>2567</v>
      </c>
      <c r="AC66" s="44"/>
      <c r="AD66" s="4"/>
      <c r="AE66" s="43" t="s">
        <v>2568</v>
      </c>
      <c r="AF66" s="44"/>
      <c r="AG66" s="4"/>
      <c r="AH66" s="43" t="s">
        <v>2569</v>
      </c>
      <c r="AI66" s="44"/>
    </row>
    <row r="67" spans="1:35" ht="14.25" thickTop="1" x14ac:dyDescent="0.25">
      <c r="A67" s="49"/>
      <c r="B67" s="50"/>
      <c r="F67" s="2" t="s">
        <v>3795</v>
      </c>
      <c r="G67" s="23" t="str">
        <f>D57 &amp; "_21"</f>
        <v>5_21</v>
      </c>
      <c r="H67" s="24" t="str">
        <f>D58 &amp; "_21"</f>
        <v>48_21</v>
      </c>
      <c r="I67" s="12"/>
      <c r="J67" s="25" t="str">
        <f>D57 &amp; "_22"</f>
        <v>5_22</v>
      </c>
      <c r="K67" s="26" t="str">
        <f>D58 &amp; "_22"</f>
        <v>48_22</v>
      </c>
      <c r="L67" s="12"/>
      <c r="M67" s="25" t="str">
        <f>D57 &amp; "_23"</f>
        <v>5_23</v>
      </c>
      <c r="N67" s="26" t="str">
        <f>D58 &amp; "_23"</f>
        <v>48_23</v>
      </c>
      <c r="O67" s="12"/>
      <c r="P67" s="10" t="str">
        <f>D57 &amp; "_24"</f>
        <v>5_24</v>
      </c>
      <c r="Q67" s="10" t="str">
        <f>D58 &amp; "_24"</f>
        <v>48_24</v>
      </c>
      <c r="R67" s="12"/>
      <c r="S67" s="10" t="str">
        <f>D57 &amp; "_25"</f>
        <v>5_25</v>
      </c>
      <c r="T67" s="10" t="str">
        <f>D58 &amp; "_25"</f>
        <v>48_25</v>
      </c>
      <c r="U67" s="12"/>
      <c r="V67" s="10" t="str">
        <f>D57 &amp; "_26"</f>
        <v>5_26</v>
      </c>
      <c r="W67" s="10" t="str">
        <f>D58 &amp; "_26"</f>
        <v>48_26</v>
      </c>
      <c r="X67" s="12"/>
      <c r="Y67" s="10" t="str">
        <f>D57 &amp; "_27"</f>
        <v>5_27</v>
      </c>
      <c r="Z67" s="10" t="str">
        <f>D58 &amp; "_27"</f>
        <v>48_27</v>
      </c>
      <c r="AA67" s="12"/>
      <c r="AB67" s="10" t="str">
        <f>D57 &amp; "_28"</f>
        <v>5_28</v>
      </c>
      <c r="AC67" s="29" t="str">
        <f>D58 &amp; "_28"</f>
        <v>48_28</v>
      </c>
      <c r="AD67" s="12"/>
      <c r="AE67" s="10" t="str">
        <f>D57 &amp; "_29"</f>
        <v>5_29</v>
      </c>
      <c r="AF67" s="10" t="str">
        <f>D58 &amp; "_29"</f>
        <v>48_29</v>
      </c>
      <c r="AG67" s="12"/>
      <c r="AH67" s="10" t="str">
        <f>D57 &amp; "_30"</f>
        <v>5_30</v>
      </c>
      <c r="AI67" s="10" t="str">
        <f>D58 &amp; "_30"</f>
        <v>48_30</v>
      </c>
    </row>
    <row r="68" spans="1:35" x14ac:dyDescent="0.25">
      <c r="A68" s="49"/>
      <c r="B68" s="50"/>
      <c r="F68" s="2" t="s">
        <v>0</v>
      </c>
      <c r="G68" s="2" t="s">
        <v>170</v>
      </c>
      <c r="H68" s="2" t="s">
        <v>171</v>
      </c>
      <c r="J68" s="2" t="s">
        <v>172</v>
      </c>
      <c r="K68" s="2" t="s">
        <v>173</v>
      </c>
      <c r="M68" s="2" t="s">
        <v>174</v>
      </c>
      <c r="N68" s="2" t="s">
        <v>175</v>
      </c>
      <c r="P68" s="2" t="s">
        <v>176</v>
      </c>
      <c r="Q68" s="2" t="s">
        <v>177</v>
      </c>
      <c r="S68" s="2" t="s">
        <v>178</v>
      </c>
      <c r="T68" s="2" t="s">
        <v>179</v>
      </c>
      <c r="V68" s="2" t="s">
        <v>180</v>
      </c>
      <c r="W68" s="2" t="s">
        <v>181</v>
      </c>
      <c r="Y68" s="2" t="s">
        <v>182</v>
      </c>
      <c r="Z68" s="2" t="s">
        <v>183</v>
      </c>
      <c r="AB68" s="2" t="s">
        <v>184</v>
      </c>
      <c r="AC68" s="2" t="s">
        <v>185</v>
      </c>
      <c r="AE68" s="2" t="s">
        <v>186</v>
      </c>
      <c r="AF68" s="2" t="s">
        <v>187</v>
      </c>
      <c r="AH68" s="2" t="s">
        <v>188</v>
      </c>
      <c r="AI68" s="2" t="s">
        <v>189</v>
      </c>
    </row>
    <row r="69" spans="1:35" x14ac:dyDescent="0.25">
      <c r="A69" s="49"/>
      <c r="B69" s="50"/>
      <c r="F69" s="2" t="s">
        <v>1</v>
      </c>
      <c r="G69" s="2" t="s">
        <v>171</v>
      </c>
      <c r="H69" s="2" t="s">
        <v>170</v>
      </c>
      <c r="J69" s="2" t="s">
        <v>173</v>
      </c>
      <c r="K69" s="2" t="s">
        <v>172</v>
      </c>
      <c r="M69" s="2" t="s">
        <v>175</v>
      </c>
      <c r="N69" s="2" t="s">
        <v>174</v>
      </c>
      <c r="P69" s="2" t="s">
        <v>177</v>
      </c>
      <c r="Q69" s="2" t="s">
        <v>176</v>
      </c>
      <c r="S69" s="2" t="s">
        <v>179</v>
      </c>
      <c r="T69" s="2" t="s">
        <v>178</v>
      </c>
      <c r="V69" s="2" t="s">
        <v>181</v>
      </c>
      <c r="W69" s="2" t="s">
        <v>180</v>
      </c>
      <c r="Y69" s="2" t="s">
        <v>183</v>
      </c>
      <c r="Z69" s="2" t="s">
        <v>182</v>
      </c>
      <c r="AB69" s="2" t="s">
        <v>185</v>
      </c>
      <c r="AC69" s="2" t="s">
        <v>184</v>
      </c>
      <c r="AE69" s="2" t="s">
        <v>187</v>
      </c>
      <c r="AF69" s="2" t="s">
        <v>186</v>
      </c>
      <c r="AH69" s="2" t="s">
        <v>189</v>
      </c>
      <c r="AI69" s="2" t="s">
        <v>188</v>
      </c>
    </row>
    <row r="70" spans="1:35" x14ac:dyDescent="0.25">
      <c r="A70" s="49"/>
      <c r="B70" s="50"/>
    </row>
    <row r="71" spans="1:35" ht="14.25" thickBot="1" x14ac:dyDescent="0.3">
      <c r="A71" s="49"/>
      <c r="B71" s="50"/>
      <c r="C71" s="4" t="s">
        <v>3731</v>
      </c>
      <c r="D71" s="4"/>
      <c r="E71" s="5"/>
      <c r="F71" s="2"/>
      <c r="G71" s="43" t="s">
        <v>2570</v>
      </c>
      <c r="H71" s="44"/>
      <c r="I71" s="4"/>
      <c r="J71" s="43" t="s">
        <v>2571</v>
      </c>
      <c r="K71" s="44"/>
      <c r="L71" s="4"/>
      <c r="M71" s="43" t="s">
        <v>2572</v>
      </c>
      <c r="N71" s="44"/>
      <c r="O71" s="4"/>
      <c r="P71" s="43" t="s">
        <v>2573</v>
      </c>
      <c r="Q71" s="44"/>
      <c r="R71" s="4"/>
      <c r="S71" s="43" t="s">
        <v>2574</v>
      </c>
      <c r="T71" s="44"/>
      <c r="U71" s="4"/>
      <c r="V71" s="43" t="s">
        <v>2575</v>
      </c>
      <c r="W71" s="44"/>
      <c r="X71" s="4"/>
      <c r="Y71" s="43" t="s">
        <v>2576</v>
      </c>
      <c r="Z71" s="44"/>
      <c r="AA71" s="4"/>
      <c r="AB71" s="43" t="s">
        <v>2577</v>
      </c>
      <c r="AC71" s="44"/>
      <c r="AD71" s="4"/>
      <c r="AE71" s="43" t="s">
        <v>2578</v>
      </c>
      <c r="AF71" s="44"/>
      <c r="AG71" s="4"/>
      <c r="AH71" s="43" t="s">
        <v>2579</v>
      </c>
      <c r="AI71" s="44"/>
    </row>
    <row r="72" spans="1:35" ht="14.25" thickTop="1" x14ac:dyDescent="0.25">
      <c r="A72" s="49"/>
      <c r="B72" s="50"/>
      <c r="D72" s="6">
        <v>6</v>
      </c>
      <c r="E72" s="3"/>
      <c r="F72" s="2" t="s">
        <v>3795</v>
      </c>
      <c r="G72" s="23" t="str">
        <f>D72 &amp; "_1"</f>
        <v>6_1</v>
      </c>
      <c r="H72" s="24" t="str">
        <f>D73 &amp; "_1"</f>
        <v>49_1</v>
      </c>
      <c r="I72" s="12"/>
      <c r="J72" s="25" t="str">
        <f>D72 &amp; "_2"</f>
        <v>6_2</v>
      </c>
      <c r="K72" s="26" t="str">
        <f>D73 &amp; "_2"</f>
        <v>49_2</v>
      </c>
      <c r="L72" s="12"/>
      <c r="M72" s="25" t="str">
        <f>D72 &amp; "_3"</f>
        <v>6_3</v>
      </c>
      <c r="N72" s="26" t="str">
        <f>D73 &amp; "_3"</f>
        <v>49_3</v>
      </c>
      <c r="O72" s="12"/>
      <c r="P72" s="10" t="str">
        <f>D72 &amp; "_4"</f>
        <v>6_4</v>
      </c>
      <c r="Q72" s="10" t="str">
        <f>D73 &amp; "_4"</f>
        <v>49_4</v>
      </c>
      <c r="R72" s="12"/>
      <c r="S72" s="10" t="str">
        <f>D72 &amp; "_5"</f>
        <v>6_5</v>
      </c>
      <c r="T72" s="10" t="str">
        <f>D73 &amp; "_5"</f>
        <v>49_5</v>
      </c>
      <c r="U72" s="12"/>
      <c r="V72" s="10" t="str">
        <f>D72 &amp; "_6"</f>
        <v>6_6</v>
      </c>
      <c r="W72" s="10" t="str">
        <f>D73 &amp; "_6"</f>
        <v>49_6</v>
      </c>
      <c r="X72" s="12"/>
      <c r="Y72" s="10" t="str">
        <f>D72 &amp; "_7"</f>
        <v>6_7</v>
      </c>
      <c r="Z72" s="10" t="str">
        <f>D73 &amp; "_7"</f>
        <v>49_7</v>
      </c>
      <c r="AA72" s="12"/>
      <c r="AB72" s="10" t="str">
        <f>D72 &amp; "_8"</f>
        <v>6_8</v>
      </c>
      <c r="AC72" s="29" t="str">
        <f>D73 &amp; "_8"</f>
        <v>49_8</v>
      </c>
      <c r="AD72" s="12"/>
      <c r="AE72" s="10" t="str">
        <f>D72 &amp; "_9"</f>
        <v>6_9</v>
      </c>
      <c r="AF72" s="10" t="str">
        <f>D73 &amp; "_9"</f>
        <v>49_9</v>
      </c>
      <c r="AG72" s="12"/>
      <c r="AH72" s="10" t="str">
        <f>D72 &amp; "_10"</f>
        <v>6_10</v>
      </c>
      <c r="AI72" s="10" t="str">
        <f>D73 &amp; "_10"</f>
        <v>49_10</v>
      </c>
    </row>
    <row r="73" spans="1:35" x14ac:dyDescent="0.25">
      <c r="A73" s="49"/>
      <c r="B73" s="50"/>
      <c r="D73" s="7">
        <v>49</v>
      </c>
      <c r="F73" s="2" t="s">
        <v>0</v>
      </c>
      <c r="G73" s="2" t="s">
        <v>190</v>
      </c>
      <c r="H73" s="2" t="s">
        <v>191</v>
      </c>
      <c r="J73" s="2" t="s">
        <v>192</v>
      </c>
      <c r="K73" s="2" t="s">
        <v>193</v>
      </c>
      <c r="M73" s="2" t="s">
        <v>194</v>
      </c>
      <c r="N73" s="2" t="s">
        <v>195</v>
      </c>
      <c r="P73" s="2" t="s">
        <v>196</v>
      </c>
      <c r="Q73" s="2" t="s">
        <v>197</v>
      </c>
      <c r="S73" s="2" t="s">
        <v>198</v>
      </c>
      <c r="T73" s="2" t="s">
        <v>199</v>
      </c>
      <c r="V73" s="2" t="s">
        <v>200</v>
      </c>
      <c r="W73" s="2" t="s">
        <v>201</v>
      </c>
      <c r="Y73" s="2" t="s">
        <v>202</v>
      </c>
      <c r="Z73" s="2" t="s">
        <v>203</v>
      </c>
      <c r="AB73" s="2" t="s">
        <v>204</v>
      </c>
      <c r="AC73" s="2" t="s">
        <v>205</v>
      </c>
      <c r="AE73" s="2" t="s">
        <v>206</v>
      </c>
      <c r="AF73" s="2" t="s">
        <v>207</v>
      </c>
      <c r="AH73" s="2" t="s">
        <v>208</v>
      </c>
      <c r="AI73" s="2" t="s">
        <v>209</v>
      </c>
    </row>
    <row r="74" spans="1:35" x14ac:dyDescent="0.25">
      <c r="A74" s="49"/>
      <c r="B74" s="50"/>
      <c r="D74" s="7"/>
      <c r="F74" s="2" t="s">
        <v>1</v>
      </c>
      <c r="G74" s="2" t="s">
        <v>191</v>
      </c>
      <c r="H74" s="2" t="s">
        <v>190</v>
      </c>
      <c r="J74" s="2" t="s">
        <v>193</v>
      </c>
      <c r="K74" s="2" t="s">
        <v>192</v>
      </c>
      <c r="M74" s="2" t="s">
        <v>195</v>
      </c>
      <c r="N74" s="2" t="s">
        <v>194</v>
      </c>
      <c r="P74" s="2" t="s">
        <v>197</v>
      </c>
      <c r="Q74" s="2" t="s">
        <v>196</v>
      </c>
      <c r="S74" s="2" t="s">
        <v>199</v>
      </c>
      <c r="T74" s="2" t="s">
        <v>198</v>
      </c>
      <c r="V74" s="2" t="s">
        <v>201</v>
      </c>
      <c r="W74" s="2" t="s">
        <v>200</v>
      </c>
      <c r="Y74" s="2" t="s">
        <v>203</v>
      </c>
      <c r="Z74" s="2" t="s">
        <v>202</v>
      </c>
      <c r="AB74" s="2" t="s">
        <v>205</v>
      </c>
      <c r="AC74" s="2" t="s">
        <v>204</v>
      </c>
      <c r="AE74" s="2" t="s">
        <v>207</v>
      </c>
      <c r="AF74" s="2" t="s">
        <v>206</v>
      </c>
      <c r="AH74" s="2" t="s">
        <v>209</v>
      </c>
      <c r="AI74" s="2" t="s">
        <v>208</v>
      </c>
    </row>
    <row r="75" spans="1:35" x14ac:dyDescent="0.25">
      <c r="A75" s="49"/>
      <c r="B75" s="50"/>
      <c r="D75" s="7"/>
    </row>
    <row r="76" spans="1:35" ht="14.25" thickBot="1" x14ac:dyDescent="0.3">
      <c r="A76" s="49"/>
      <c r="B76" s="50"/>
      <c r="D76" s="7"/>
      <c r="E76" s="3"/>
      <c r="F76" s="2"/>
      <c r="G76" s="43" t="s">
        <v>2580</v>
      </c>
      <c r="H76" s="44"/>
      <c r="I76" s="4"/>
      <c r="J76" s="43" t="s">
        <v>2581</v>
      </c>
      <c r="K76" s="44"/>
      <c r="L76" s="4"/>
      <c r="M76" s="43" t="s">
        <v>2582</v>
      </c>
      <c r="N76" s="44"/>
      <c r="O76" s="4"/>
      <c r="P76" s="43" t="s">
        <v>2583</v>
      </c>
      <c r="Q76" s="44"/>
      <c r="R76" s="4"/>
      <c r="S76" s="43" t="s">
        <v>2584</v>
      </c>
      <c r="T76" s="44"/>
      <c r="U76" s="4"/>
      <c r="V76" s="43" t="s">
        <v>2585</v>
      </c>
      <c r="W76" s="44"/>
      <c r="X76" s="4"/>
      <c r="Y76" s="43" t="s">
        <v>2586</v>
      </c>
      <c r="Z76" s="44"/>
      <c r="AA76" s="4"/>
      <c r="AB76" s="43" t="s">
        <v>2587</v>
      </c>
      <c r="AC76" s="44"/>
      <c r="AD76" s="4"/>
      <c r="AE76" s="43" t="s">
        <v>2588</v>
      </c>
      <c r="AF76" s="44"/>
      <c r="AG76" s="4"/>
      <c r="AH76" s="43" t="s">
        <v>2589</v>
      </c>
      <c r="AI76" s="44"/>
    </row>
    <row r="77" spans="1:35" ht="14.25" thickTop="1" x14ac:dyDescent="0.25">
      <c r="A77" s="49"/>
      <c r="B77" s="50"/>
      <c r="D77" s="7"/>
      <c r="E77" s="8"/>
      <c r="F77" s="2" t="s">
        <v>3795</v>
      </c>
      <c r="G77" s="23" t="str">
        <f>D72 &amp; "_11"</f>
        <v>6_11</v>
      </c>
      <c r="H77" s="24" t="str">
        <f>D73 &amp; "_11"</f>
        <v>49_11</v>
      </c>
      <c r="I77" s="12"/>
      <c r="J77" s="25" t="str">
        <f>D72 &amp; "_12"</f>
        <v>6_12</v>
      </c>
      <c r="K77" s="26" t="str">
        <f>D73 &amp; "_12"</f>
        <v>49_12</v>
      </c>
      <c r="L77" s="12"/>
      <c r="M77" s="25" t="str">
        <f>D72 &amp; "_13"</f>
        <v>6_13</v>
      </c>
      <c r="N77" s="26" t="str">
        <f>D73 &amp; "_13"</f>
        <v>49_13</v>
      </c>
      <c r="O77" s="12"/>
      <c r="P77" s="10" t="str">
        <f>D72 &amp; "_14"</f>
        <v>6_14</v>
      </c>
      <c r="Q77" s="10" t="str">
        <f>D73 &amp; "_14"</f>
        <v>49_14</v>
      </c>
      <c r="R77" s="12"/>
      <c r="S77" s="10" t="str">
        <f>D72 &amp; "_15"</f>
        <v>6_15</v>
      </c>
      <c r="T77" s="10" t="str">
        <f>D73 &amp; "_15"</f>
        <v>49_15</v>
      </c>
      <c r="U77" s="12"/>
      <c r="V77" s="10" t="str">
        <f>D72 &amp; "_16"</f>
        <v>6_16</v>
      </c>
      <c r="W77" s="10" t="str">
        <f>D73 &amp; "_16"</f>
        <v>49_16</v>
      </c>
      <c r="X77" s="12"/>
      <c r="Y77" s="10" t="str">
        <f>D72 &amp; "_17"</f>
        <v>6_17</v>
      </c>
      <c r="Z77" s="10" t="str">
        <f>D73 &amp; "_17"</f>
        <v>49_17</v>
      </c>
      <c r="AA77" s="12"/>
      <c r="AB77" s="10" t="str">
        <f>D72 &amp; "_18"</f>
        <v>6_18</v>
      </c>
      <c r="AC77" s="29" t="str">
        <f>D73 &amp; "_18"</f>
        <v>49_18</v>
      </c>
      <c r="AD77" s="12"/>
      <c r="AE77" s="10" t="str">
        <f>D72 &amp; "_19"</f>
        <v>6_19</v>
      </c>
      <c r="AF77" s="10" t="str">
        <f>D73 &amp; "_19"</f>
        <v>49_19</v>
      </c>
      <c r="AG77" s="12"/>
      <c r="AH77" s="10" t="str">
        <f>D72 &amp; "_20"</f>
        <v>6_20</v>
      </c>
      <c r="AI77" s="10" t="str">
        <f>D73 &amp; "_20"</f>
        <v>49_20</v>
      </c>
    </row>
    <row r="78" spans="1:35" x14ac:dyDescent="0.25">
      <c r="A78" s="49"/>
      <c r="B78" s="50"/>
      <c r="D78" s="7"/>
      <c r="F78" s="2" t="s">
        <v>0</v>
      </c>
      <c r="G78" s="2" t="s">
        <v>210</v>
      </c>
      <c r="H78" s="2" t="s">
        <v>211</v>
      </c>
      <c r="J78" s="2" t="s">
        <v>212</v>
      </c>
      <c r="K78" s="2" t="s">
        <v>213</v>
      </c>
      <c r="M78" s="2" t="s">
        <v>214</v>
      </c>
      <c r="N78" s="2" t="s">
        <v>215</v>
      </c>
      <c r="P78" s="2" t="s">
        <v>216</v>
      </c>
      <c r="Q78" s="2" t="s">
        <v>217</v>
      </c>
      <c r="S78" s="2" t="s">
        <v>218</v>
      </c>
      <c r="T78" s="2" t="s">
        <v>219</v>
      </c>
      <c r="V78" s="2" t="s">
        <v>220</v>
      </c>
      <c r="W78" s="2" t="s">
        <v>221</v>
      </c>
      <c r="Y78" s="2" t="s">
        <v>222</v>
      </c>
      <c r="Z78" s="2" t="s">
        <v>223</v>
      </c>
      <c r="AB78" s="2" t="s">
        <v>224</v>
      </c>
      <c r="AC78" s="2" t="s">
        <v>225</v>
      </c>
      <c r="AE78" s="2" t="s">
        <v>226</v>
      </c>
      <c r="AF78" s="2" t="s">
        <v>227</v>
      </c>
      <c r="AH78" s="2" t="s">
        <v>228</v>
      </c>
      <c r="AI78" s="2" t="s">
        <v>229</v>
      </c>
    </row>
    <row r="79" spans="1:35" x14ac:dyDescent="0.25">
      <c r="A79" s="49"/>
      <c r="B79" s="50"/>
      <c r="D79" s="7"/>
      <c r="F79" s="2" t="s">
        <v>1</v>
      </c>
      <c r="G79" s="2" t="s">
        <v>211</v>
      </c>
      <c r="H79" s="2" t="s">
        <v>210</v>
      </c>
      <c r="J79" s="2" t="s">
        <v>213</v>
      </c>
      <c r="K79" s="2" t="s">
        <v>212</v>
      </c>
      <c r="M79" s="2" t="s">
        <v>215</v>
      </c>
      <c r="N79" s="2" t="s">
        <v>214</v>
      </c>
      <c r="P79" s="2" t="s">
        <v>217</v>
      </c>
      <c r="Q79" s="2" t="s">
        <v>216</v>
      </c>
      <c r="S79" s="2" t="s">
        <v>219</v>
      </c>
      <c r="T79" s="2" t="s">
        <v>218</v>
      </c>
      <c r="V79" s="2" t="s">
        <v>221</v>
      </c>
      <c r="W79" s="2" t="s">
        <v>220</v>
      </c>
      <c r="Y79" s="2" t="s">
        <v>223</v>
      </c>
      <c r="Z79" s="2" t="s">
        <v>222</v>
      </c>
      <c r="AB79" s="2" t="s">
        <v>225</v>
      </c>
      <c r="AC79" s="2" t="s">
        <v>224</v>
      </c>
      <c r="AE79" s="2" t="s">
        <v>227</v>
      </c>
      <c r="AF79" s="2" t="s">
        <v>226</v>
      </c>
      <c r="AH79" s="2" t="s">
        <v>229</v>
      </c>
      <c r="AI79" s="2" t="s">
        <v>228</v>
      </c>
    </row>
    <row r="80" spans="1:35" x14ac:dyDescent="0.25">
      <c r="A80" s="49"/>
      <c r="B80" s="50"/>
      <c r="D80" s="7"/>
    </row>
    <row r="81" spans="1:35" ht="14.25" thickBot="1" x14ac:dyDescent="0.3">
      <c r="A81" s="49"/>
      <c r="B81" s="50"/>
      <c r="D81" s="7"/>
      <c r="E81" s="9"/>
      <c r="F81" s="2"/>
      <c r="G81" s="43" t="s">
        <v>2590</v>
      </c>
      <c r="H81" s="44"/>
      <c r="I81" s="4"/>
      <c r="J81" s="43" t="s">
        <v>2591</v>
      </c>
      <c r="K81" s="44"/>
      <c r="L81" s="4"/>
      <c r="M81" s="43" t="s">
        <v>2592</v>
      </c>
      <c r="N81" s="44"/>
      <c r="O81" s="4"/>
      <c r="P81" s="43" t="s">
        <v>2593</v>
      </c>
      <c r="Q81" s="44"/>
      <c r="R81" s="4"/>
      <c r="S81" s="43" t="s">
        <v>2594</v>
      </c>
      <c r="T81" s="44"/>
      <c r="U81" s="4"/>
      <c r="V81" s="43" t="s">
        <v>2595</v>
      </c>
      <c r="W81" s="44"/>
      <c r="X81" s="4"/>
      <c r="Y81" s="43" t="s">
        <v>2596</v>
      </c>
      <c r="Z81" s="44"/>
      <c r="AA81" s="4"/>
      <c r="AB81" s="43" t="s">
        <v>2597</v>
      </c>
      <c r="AC81" s="44"/>
      <c r="AD81" s="4"/>
      <c r="AE81" s="43" t="s">
        <v>2598</v>
      </c>
      <c r="AF81" s="44"/>
      <c r="AG81" s="4"/>
      <c r="AH81" s="43" t="s">
        <v>2599</v>
      </c>
      <c r="AI81" s="44"/>
    </row>
    <row r="82" spans="1:35" ht="14.25" thickTop="1" x14ac:dyDescent="0.25">
      <c r="A82" s="49"/>
      <c r="B82" s="50"/>
      <c r="F82" s="2" t="s">
        <v>3795</v>
      </c>
      <c r="G82" s="23" t="str">
        <f>D72 &amp; "_21"</f>
        <v>6_21</v>
      </c>
      <c r="H82" s="24" t="str">
        <f>D73 &amp; "_21"</f>
        <v>49_21</v>
      </c>
      <c r="I82" s="12"/>
      <c r="J82" s="25" t="str">
        <f>D72 &amp; "_22"</f>
        <v>6_22</v>
      </c>
      <c r="K82" s="26" t="str">
        <f>D73 &amp; "_22"</f>
        <v>49_22</v>
      </c>
      <c r="L82" s="12"/>
      <c r="M82" s="25" t="str">
        <f>D72 &amp; "_23"</f>
        <v>6_23</v>
      </c>
      <c r="N82" s="26" t="str">
        <f>D73 &amp; "_23"</f>
        <v>49_23</v>
      </c>
      <c r="O82" s="12"/>
      <c r="P82" s="10" t="str">
        <f>D72 &amp; "_24"</f>
        <v>6_24</v>
      </c>
      <c r="Q82" s="10" t="str">
        <f>D73 &amp; "_24"</f>
        <v>49_24</v>
      </c>
      <c r="R82" s="12"/>
      <c r="S82" s="10" t="str">
        <f>D72 &amp; "_25"</f>
        <v>6_25</v>
      </c>
      <c r="T82" s="10" t="str">
        <f>D73 &amp; "_25"</f>
        <v>49_25</v>
      </c>
      <c r="U82" s="12"/>
      <c r="V82" s="10" t="str">
        <f>D72 &amp; "_26"</f>
        <v>6_26</v>
      </c>
      <c r="W82" s="10" t="str">
        <f>D73 &amp; "_26"</f>
        <v>49_26</v>
      </c>
      <c r="X82" s="12"/>
      <c r="Y82" s="10" t="str">
        <f>D72 &amp; "_27"</f>
        <v>6_27</v>
      </c>
      <c r="Z82" s="10" t="str">
        <f>D73 &amp; "_27"</f>
        <v>49_27</v>
      </c>
      <c r="AA82" s="12"/>
      <c r="AB82" s="10" t="str">
        <f>D72 &amp; "_28"</f>
        <v>6_28</v>
      </c>
      <c r="AC82" s="29" t="str">
        <f>D73 &amp; "_28"</f>
        <v>49_28</v>
      </c>
      <c r="AD82" s="12"/>
      <c r="AE82" s="10" t="str">
        <f>D72 &amp; "_29"</f>
        <v>6_29</v>
      </c>
      <c r="AF82" s="10" t="str">
        <f>D73 &amp; "_29"</f>
        <v>49_29</v>
      </c>
      <c r="AG82" s="12"/>
      <c r="AH82" s="10" t="str">
        <f>D72 &amp; "_30"</f>
        <v>6_30</v>
      </c>
      <c r="AI82" s="10" t="str">
        <f>D73 &amp; "_30"</f>
        <v>49_30</v>
      </c>
    </row>
    <row r="83" spans="1:35" x14ac:dyDescent="0.25">
      <c r="A83" s="49"/>
      <c r="B83" s="50"/>
      <c r="F83" s="2" t="s">
        <v>0</v>
      </c>
      <c r="G83" s="2" t="s">
        <v>230</v>
      </c>
      <c r="H83" s="2" t="s">
        <v>231</v>
      </c>
      <c r="J83" s="2" t="s">
        <v>232</v>
      </c>
      <c r="K83" s="2" t="s">
        <v>233</v>
      </c>
      <c r="M83" s="2" t="s">
        <v>234</v>
      </c>
      <c r="N83" s="2" t="s">
        <v>235</v>
      </c>
      <c r="P83" s="2" t="s">
        <v>236</v>
      </c>
      <c r="Q83" s="2" t="s">
        <v>237</v>
      </c>
      <c r="S83" s="2" t="s">
        <v>238</v>
      </c>
      <c r="T83" s="2" t="s">
        <v>239</v>
      </c>
      <c r="V83" s="2" t="s">
        <v>240</v>
      </c>
      <c r="W83" s="2" t="s">
        <v>241</v>
      </c>
      <c r="Y83" s="2" t="s">
        <v>242</v>
      </c>
      <c r="Z83" s="2" t="s">
        <v>243</v>
      </c>
      <c r="AB83" s="2" t="s">
        <v>244</v>
      </c>
      <c r="AC83" s="2" t="s">
        <v>245</v>
      </c>
      <c r="AE83" s="2" t="s">
        <v>246</v>
      </c>
      <c r="AF83" s="2" t="s">
        <v>247</v>
      </c>
      <c r="AH83" s="2" t="s">
        <v>248</v>
      </c>
      <c r="AI83" s="2" t="s">
        <v>249</v>
      </c>
    </row>
    <row r="84" spans="1:35" x14ac:dyDescent="0.25">
      <c r="A84" s="49"/>
      <c r="B84" s="50"/>
      <c r="F84" s="2" t="s">
        <v>1</v>
      </c>
      <c r="G84" s="2" t="s">
        <v>231</v>
      </c>
      <c r="H84" s="2" t="s">
        <v>230</v>
      </c>
      <c r="J84" s="2" t="s">
        <v>233</v>
      </c>
      <c r="K84" s="2" t="s">
        <v>232</v>
      </c>
      <c r="M84" s="2" t="s">
        <v>235</v>
      </c>
      <c r="N84" s="2" t="s">
        <v>234</v>
      </c>
      <c r="P84" s="2" t="s">
        <v>237</v>
      </c>
      <c r="Q84" s="2" t="s">
        <v>236</v>
      </c>
      <c r="S84" s="2" t="s">
        <v>239</v>
      </c>
      <c r="T84" s="2" t="s">
        <v>238</v>
      </c>
      <c r="V84" s="2" t="s">
        <v>241</v>
      </c>
      <c r="W84" s="2" t="s">
        <v>240</v>
      </c>
      <c r="Y84" s="2" t="s">
        <v>243</v>
      </c>
      <c r="Z84" s="2" t="s">
        <v>242</v>
      </c>
      <c r="AB84" s="2" t="s">
        <v>245</v>
      </c>
      <c r="AC84" s="2" t="s">
        <v>244</v>
      </c>
      <c r="AE84" s="2" t="s">
        <v>247</v>
      </c>
      <c r="AF84" s="2" t="s">
        <v>246</v>
      </c>
      <c r="AH84" s="2" t="s">
        <v>249</v>
      </c>
      <c r="AI84" s="2" t="s">
        <v>248</v>
      </c>
    </row>
    <row r="85" spans="1:35" x14ac:dyDescent="0.25">
      <c r="A85" s="49"/>
      <c r="B85" s="50"/>
    </row>
    <row r="86" spans="1:35" ht="14.25" thickBot="1" x14ac:dyDescent="0.3">
      <c r="A86" s="49"/>
      <c r="B86" s="50"/>
      <c r="C86" s="4" t="s">
        <v>3732</v>
      </c>
      <c r="D86" s="4"/>
      <c r="E86" s="5"/>
      <c r="F86" s="2"/>
      <c r="G86" s="43" t="s">
        <v>2600</v>
      </c>
      <c r="H86" s="44"/>
      <c r="I86" s="4"/>
      <c r="J86" s="43" t="s">
        <v>2601</v>
      </c>
      <c r="K86" s="44"/>
      <c r="L86" s="4"/>
      <c r="M86" s="43" t="s">
        <v>2602</v>
      </c>
      <c r="N86" s="44"/>
      <c r="O86" s="4"/>
      <c r="P86" s="43" t="s">
        <v>2603</v>
      </c>
      <c r="Q86" s="44"/>
      <c r="R86" s="4"/>
      <c r="S86" s="43" t="s">
        <v>2604</v>
      </c>
      <c r="T86" s="44"/>
      <c r="U86" s="4"/>
      <c r="V86" s="43" t="s">
        <v>2605</v>
      </c>
      <c r="W86" s="44"/>
      <c r="X86" s="4"/>
      <c r="Y86" s="43" t="s">
        <v>2606</v>
      </c>
      <c r="Z86" s="44"/>
      <c r="AA86" s="4"/>
      <c r="AB86" s="43" t="s">
        <v>2607</v>
      </c>
      <c r="AC86" s="44"/>
      <c r="AD86" s="4"/>
      <c r="AE86" s="43" t="s">
        <v>2608</v>
      </c>
      <c r="AF86" s="44"/>
      <c r="AG86" s="4"/>
      <c r="AH86" s="43" t="s">
        <v>2609</v>
      </c>
      <c r="AI86" s="44"/>
    </row>
    <row r="87" spans="1:35" ht="14.25" thickTop="1" x14ac:dyDescent="0.25">
      <c r="A87" s="49"/>
      <c r="B87" s="50"/>
      <c r="D87" s="6">
        <v>7</v>
      </c>
      <c r="E87" s="3"/>
      <c r="F87" s="2" t="s">
        <v>3795</v>
      </c>
      <c r="G87" s="23" t="str">
        <f>D87 &amp; "_1"</f>
        <v>7_1</v>
      </c>
      <c r="H87" s="24" t="str">
        <f>D88 &amp; "_1"</f>
        <v>50_1</v>
      </c>
      <c r="I87" s="12"/>
      <c r="J87" s="25" t="str">
        <f>D87 &amp; "_2"</f>
        <v>7_2</v>
      </c>
      <c r="K87" s="26" t="str">
        <f>D88 &amp; "_2"</f>
        <v>50_2</v>
      </c>
      <c r="L87" s="12"/>
      <c r="M87" s="25" t="str">
        <f>D87 &amp; "_3"</f>
        <v>7_3</v>
      </c>
      <c r="N87" s="26" t="str">
        <f>D88 &amp; "_3"</f>
        <v>50_3</v>
      </c>
      <c r="O87" s="12"/>
      <c r="P87" s="10" t="str">
        <f>D87 &amp; "_4"</f>
        <v>7_4</v>
      </c>
      <c r="Q87" s="10" t="str">
        <f>D88 &amp; "_4"</f>
        <v>50_4</v>
      </c>
      <c r="R87" s="12"/>
      <c r="S87" s="10" t="str">
        <f>D87 &amp; "_5"</f>
        <v>7_5</v>
      </c>
      <c r="T87" s="10" t="str">
        <f>D88 &amp; "_5"</f>
        <v>50_5</v>
      </c>
      <c r="U87" s="12"/>
      <c r="V87" s="10" t="str">
        <f>D87 &amp; "_6"</f>
        <v>7_6</v>
      </c>
      <c r="W87" s="10" t="str">
        <f>D88 &amp; "_6"</f>
        <v>50_6</v>
      </c>
      <c r="X87" s="12"/>
      <c r="Y87" s="10" t="str">
        <f>D87 &amp; "_7"</f>
        <v>7_7</v>
      </c>
      <c r="Z87" s="10" t="str">
        <f>D88 &amp; "_7"</f>
        <v>50_7</v>
      </c>
      <c r="AA87" s="12"/>
      <c r="AB87" s="10" t="str">
        <f>D87 &amp; "_8"</f>
        <v>7_8</v>
      </c>
      <c r="AC87" s="29" t="str">
        <f>D88 &amp; "_8"</f>
        <v>50_8</v>
      </c>
      <c r="AD87" s="12"/>
      <c r="AE87" s="10" t="str">
        <f>D87 &amp; "_9"</f>
        <v>7_9</v>
      </c>
      <c r="AF87" s="10" t="str">
        <f>D88 &amp; "_9"</f>
        <v>50_9</v>
      </c>
      <c r="AG87" s="12"/>
      <c r="AH87" s="10" t="str">
        <f>D87 &amp; "_10"</f>
        <v>7_10</v>
      </c>
      <c r="AI87" s="10" t="str">
        <f>D88 &amp; "_10"</f>
        <v>50_10</v>
      </c>
    </row>
    <row r="88" spans="1:35" x14ac:dyDescent="0.25">
      <c r="A88" s="49"/>
      <c r="B88" s="50"/>
      <c r="D88" s="7">
        <v>50</v>
      </c>
      <c r="F88" s="2" t="s">
        <v>0</v>
      </c>
      <c r="G88" s="2" t="s">
        <v>250</v>
      </c>
      <c r="H88" s="2" t="s">
        <v>251</v>
      </c>
      <c r="J88" s="2" t="s">
        <v>252</v>
      </c>
      <c r="K88" s="2" t="s">
        <v>253</v>
      </c>
      <c r="M88" s="2" t="s">
        <v>254</v>
      </c>
      <c r="N88" s="2" t="s">
        <v>255</v>
      </c>
      <c r="P88" s="2" t="s">
        <v>256</v>
      </c>
      <c r="Q88" s="2" t="s">
        <v>257</v>
      </c>
      <c r="S88" s="2" t="s">
        <v>258</v>
      </c>
      <c r="T88" s="2" t="s">
        <v>259</v>
      </c>
      <c r="V88" s="2" t="s">
        <v>260</v>
      </c>
      <c r="W88" s="2" t="s">
        <v>261</v>
      </c>
      <c r="Y88" s="2" t="s">
        <v>262</v>
      </c>
      <c r="Z88" s="2" t="s">
        <v>263</v>
      </c>
      <c r="AB88" s="2" t="s">
        <v>264</v>
      </c>
      <c r="AC88" s="2" t="s">
        <v>265</v>
      </c>
      <c r="AE88" s="2" t="s">
        <v>266</v>
      </c>
      <c r="AF88" s="2" t="s">
        <v>267</v>
      </c>
      <c r="AH88" s="2" t="s">
        <v>268</v>
      </c>
      <c r="AI88" s="2" t="s">
        <v>269</v>
      </c>
    </row>
    <row r="89" spans="1:35" x14ac:dyDescent="0.25">
      <c r="A89" s="49"/>
      <c r="B89" s="50"/>
      <c r="D89" s="7"/>
      <c r="F89" s="2" t="s">
        <v>1</v>
      </c>
      <c r="G89" s="2" t="s">
        <v>251</v>
      </c>
      <c r="H89" s="2" t="s">
        <v>250</v>
      </c>
      <c r="J89" s="2" t="s">
        <v>253</v>
      </c>
      <c r="K89" s="2" t="s">
        <v>252</v>
      </c>
      <c r="M89" s="2" t="s">
        <v>255</v>
      </c>
      <c r="N89" s="2" t="s">
        <v>254</v>
      </c>
      <c r="P89" s="2" t="s">
        <v>257</v>
      </c>
      <c r="Q89" s="2" t="s">
        <v>256</v>
      </c>
      <c r="S89" s="2" t="s">
        <v>259</v>
      </c>
      <c r="T89" s="2" t="s">
        <v>258</v>
      </c>
      <c r="V89" s="2" t="s">
        <v>261</v>
      </c>
      <c r="W89" s="2" t="s">
        <v>260</v>
      </c>
      <c r="Y89" s="2" t="s">
        <v>263</v>
      </c>
      <c r="Z89" s="2" t="s">
        <v>262</v>
      </c>
      <c r="AB89" s="2" t="s">
        <v>265</v>
      </c>
      <c r="AC89" s="2" t="s">
        <v>264</v>
      </c>
      <c r="AE89" s="2" t="s">
        <v>267</v>
      </c>
      <c r="AF89" s="2" t="s">
        <v>266</v>
      </c>
      <c r="AH89" s="2" t="s">
        <v>269</v>
      </c>
      <c r="AI89" s="2" t="s">
        <v>268</v>
      </c>
    </row>
    <row r="90" spans="1:35" x14ac:dyDescent="0.25">
      <c r="A90" s="49"/>
      <c r="B90" s="50"/>
      <c r="D90" s="7"/>
    </row>
    <row r="91" spans="1:35" ht="14.25" thickBot="1" x14ac:dyDescent="0.3">
      <c r="A91" s="49"/>
      <c r="B91" s="50"/>
      <c r="D91" s="7"/>
      <c r="E91" s="3"/>
      <c r="F91" s="2"/>
      <c r="G91" s="43" t="s">
        <v>2610</v>
      </c>
      <c r="H91" s="44"/>
      <c r="I91" s="4"/>
      <c r="J91" s="43" t="s">
        <v>2611</v>
      </c>
      <c r="K91" s="44"/>
      <c r="L91" s="4"/>
      <c r="M91" s="43" t="s">
        <v>2612</v>
      </c>
      <c r="N91" s="44"/>
      <c r="O91" s="4"/>
      <c r="P91" s="43" t="s">
        <v>2613</v>
      </c>
      <c r="Q91" s="44"/>
      <c r="R91" s="4"/>
      <c r="S91" s="43" t="s">
        <v>2614</v>
      </c>
      <c r="T91" s="44"/>
      <c r="U91" s="4"/>
      <c r="V91" s="43" t="s">
        <v>2615</v>
      </c>
      <c r="W91" s="44"/>
      <c r="X91" s="4"/>
      <c r="Y91" s="43" t="s">
        <v>2616</v>
      </c>
      <c r="Z91" s="44"/>
      <c r="AA91" s="4"/>
      <c r="AB91" s="43" t="s">
        <v>2617</v>
      </c>
      <c r="AC91" s="44"/>
      <c r="AD91" s="4"/>
      <c r="AE91" s="43" t="s">
        <v>2618</v>
      </c>
      <c r="AF91" s="44"/>
      <c r="AG91" s="4"/>
      <c r="AH91" s="43" t="s">
        <v>2619</v>
      </c>
      <c r="AI91" s="44"/>
    </row>
    <row r="92" spans="1:35" ht="14.25" thickTop="1" x14ac:dyDescent="0.25">
      <c r="A92" s="49"/>
      <c r="B92" s="50"/>
      <c r="D92" s="7"/>
      <c r="E92" s="8"/>
      <c r="F92" s="2" t="s">
        <v>3795</v>
      </c>
      <c r="G92" s="23" t="str">
        <f>D87 &amp; "_11"</f>
        <v>7_11</v>
      </c>
      <c r="H92" s="24" t="str">
        <f>D88 &amp; "_11"</f>
        <v>50_11</v>
      </c>
      <c r="I92" s="12"/>
      <c r="J92" s="25" t="str">
        <f>D87 &amp; "_12"</f>
        <v>7_12</v>
      </c>
      <c r="K92" s="26" t="str">
        <f>D88 &amp; "_12"</f>
        <v>50_12</v>
      </c>
      <c r="L92" s="12"/>
      <c r="M92" s="25" t="str">
        <f>D87 &amp; "_13"</f>
        <v>7_13</v>
      </c>
      <c r="N92" s="26" t="str">
        <f>D88 &amp; "_13"</f>
        <v>50_13</v>
      </c>
      <c r="O92" s="12"/>
      <c r="P92" s="10" t="str">
        <f>D87 &amp; "_14"</f>
        <v>7_14</v>
      </c>
      <c r="Q92" s="10" t="str">
        <f>D88 &amp; "_14"</f>
        <v>50_14</v>
      </c>
      <c r="R92" s="12"/>
      <c r="S92" s="10" t="str">
        <f>D87 &amp; "_15"</f>
        <v>7_15</v>
      </c>
      <c r="T92" s="10" t="str">
        <f>D88 &amp; "_15"</f>
        <v>50_15</v>
      </c>
      <c r="U92" s="12"/>
      <c r="V92" s="10" t="str">
        <f>D87 &amp; "_16"</f>
        <v>7_16</v>
      </c>
      <c r="W92" s="10" t="str">
        <f>D88 &amp; "_16"</f>
        <v>50_16</v>
      </c>
      <c r="X92" s="12"/>
      <c r="Y92" s="10" t="str">
        <f>D87 &amp; "_17"</f>
        <v>7_17</v>
      </c>
      <c r="Z92" s="10" t="str">
        <f>D88 &amp; "_17"</f>
        <v>50_17</v>
      </c>
      <c r="AA92" s="12"/>
      <c r="AB92" s="10" t="str">
        <f>D87 &amp; "_18"</f>
        <v>7_18</v>
      </c>
      <c r="AC92" s="29" t="str">
        <f>D88 &amp; "_18"</f>
        <v>50_18</v>
      </c>
      <c r="AD92" s="12"/>
      <c r="AE92" s="10" t="str">
        <f>D87 &amp; "_19"</f>
        <v>7_19</v>
      </c>
      <c r="AF92" s="10" t="str">
        <f>D88 &amp; "_19"</f>
        <v>50_19</v>
      </c>
      <c r="AG92" s="12"/>
      <c r="AH92" s="10" t="str">
        <f>D87 &amp; "_20"</f>
        <v>7_20</v>
      </c>
      <c r="AI92" s="10" t="str">
        <f>D88 &amp; "_20"</f>
        <v>50_20</v>
      </c>
    </row>
    <row r="93" spans="1:35" x14ac:dyDescent="0.25">
      <c r="A93" s="49"/>
      <c r="B93" s="50"/>
      <c r="D93" s="7"/>
      <c r="F93" s="2" t="s">
        <v>0</v>
      </c>
      <c r="G93" s="2" t="s">
        <v>270</v>
      </c>
      <c r="H93" s="2" t="s">
        <v>271</v>
      </c>
      <c r="J93" s="2" t="s">
        <v>272</v>
      </c>
      <c r="K93" s="2" t="s">
        <v>273</v>
      </c>
      <c r="M93" s="2" t="s">
        <v>274</v>
      </c>
      <c r="N93" s="2" t="s">
        <v>275</v>
      </c>
      <c r="P93" s="2" t="s">
        <v>276</v>
      </c>
      <c r="Q93" s="2" t="s">
        <v>277</v>
      </c>
      <c r="S93" s="2" t="s">
        <v>278</v>
      </c>
      <c r="T93" s="2" t="s">
        <v>279</v>
      </c>
      <c r="V93" s="2" t="s">
        <v>280</v>
      </c>
      <c r="W93" s="2" t="s">
        <v>281</v>
      </c>
      <c r="Y93" s="2" t="s">
        <v>282</v>
      </c>
      <c r="Z93" s="2" t="s">
        <v>283</v>
      </c>
      <c r="AB93" s="2" t="s">
        <v>284</v>
      </c>
      <c r="AC93" s="2" t="s">
        <v>285</v>
      </c>
      <c r="AE93" s="2" t="s">
        <v>286</v>
      </c>
      <c r="AF93" s="2" t="s">
        <v>287</v>
      </c>
      <c r="AH93" s="2" t="s">
        <v>288</v>
      </c>
      <c r="AI93" s="2" t="s">
        <v>289</v>
      </c>
    </row>
    <row r="94" spans="1:35" x14ac:dyDescent="0.25">
      <c r="A94" s="49"/>
      <c r="B94" s="50"/>
      <c r="D94" s="7"/>
      <c r="F94" s="2" t="s">
        <v>1</v>
      </c>
      <c r="G94" s="2" t="s">
        <v>271</v>
      </c>
      <c r="H94" s="2" t="s">
        <v>270</v>
      </c>
      <c r="J94" s="2" t="s">
        <v>273</v>
      </c>
      <c r="K94" s="2" t="s">
        <v>272</v>
      </c>
      <c r="M94" s="2" t="s">
        <v>275</v>
      </c>
      <c r="N94" s="2" t="s">
        <v>274</v>
      </c>
      <c r="P94" s="2" t="s">
        <v>277</v>
      </c>
      <c r="Q94" s="2" t="s">
        <v>276</v>
      </c>
      <c r="S94" s="2" t="s">
        <v>279</v>
      </c>
      <c r="T94" s="2" t="s">
        <v>278</v>
      </c>
      <c r="V94" s="2" t="s">
        <v>281</v>
      </c>
      <c r="W94" s="2" t="s">
        <v>280</v>
      </c>
      <c r="Y94" s="2" t="s">
        <v>283</v>
      </c>
      <c r="Z94" s="2" t="s">
        <v>282</v>
      </c>
      <c r="AB94" s="2" t="s">
        <v>285</v>
      </c>
      <c r="AC94" s="2" t="s">
        <v>284</v>
      </c>
      <c r="AE94" s="2" t="s">
        <v>287</v>
      </c>
      <c r="AF94" s="2" t="s">
        <v>286</v>
      </c>
      <c r="AH94" s="2" t="s">
        <v>289</v>
      </c>
      <c r="AI94" s="2" t="s">
        <v>288</v>
      </c>
    </row>
    <row r="95" spans="1:35" x14ac:dyDescent="0.25">
      <c r="A95" s="49"/>
      <c r="B95" s="50"/>
      <c r="D95" s="7"/>
    </row>
    <row r="96" spans="1:35" ht="14.25" thickBot="1" x14ac:dyDescent="0.3">
      <c r="A96" s="49"/>
      <c r="B96" s="50"/>
      <c r="D96" s="7"/>
      <c r="E96" s="9"/>
      <c r="F96" s="2"/>
      <c r="G96" s="43" t="s">
        <v>2620</v>
      </c>
      <c r="H96" s="44"/>
      <c r="I96" s="4"/>
      <c r="J96" s="43" t="s">
        <v>2621</v>
      </c>
      <c r="K96" s="44"/>
      <c r="L96" s="4"/>
      <c r="M96" s="43" t="s">
        <v>2622</v>
      </c>
      <c r="N96" s="44"/>
      <c r="O96" s="4"/>
      <c r="P96" s="43" t="s">
        <v>2623</v>
      </c>
      <c r="Q96" s="44"/>
      <c r="R96" s="4"/>
      <c r="S96" s="43" t="s">
        <v>2624</v>
      </c>
      <c r="T96" s="44"/>
      <c r="U96" s="4"/>
      <c r="V96" s="43" t="s">
        <v>2625</v>
      </c>
      <c r="W96" s="44"/>
      <c r="X96" s="4"/>
      <c r="Y96" s="43" t="s">
        <v>2626</v>
      </c>
      <c r="Z96" s="44"/>
      <c r="AA96" s="4"/>
      <c r="AB96" s="43" t="s">
        <v>2627</v>
      </c>
      <c r="AC96" s="44"/>
      <c r="AD96" s="4"/>
      <c r="AE96" s="43" t="s">
        <v>2628</v>
      </c>
      <c r="AF96" s="44"/>
      <c r="AG96" s="4"/>
      <c r="AH96" s="43" t="s">
        <v>2629</v>
      </c>
      <c r="AI96" s="44"/>
    </row>
    <row r="97" spans="1:35" ht="14.25" thickTop="1" x14ac:dyDescent="0.25">
      <c r="A97" s="49"/>
      <c r="B97" s="50"/>
      <c r="F97" s="2" t="s">
        <v>3795</v>
      </c>
      <c r="G97" s="23" t="str">
        <f>D87 &amp; "_21"</f>
        <v>7_21</v>
      </c>
      <c r="H97" s="24" t="str">
        <f>D88 &amp; "_21"</f>
        <v>50_21</v>
      </c>
      <c r="I97" s="12"/>
      <c r="J97" s="25" t="str">
        <f>D87 &amp; "_22"</f>
        <v>7_22</v>
      </c>
      <c r="K97" s="26" t="str">
        <f>D88 &amp; "_22"</f>
        <v>50_22</v>
      </c>
      <c r="L97" s="12"/>
      <c r="M97" s="25" t="str">
        <f>D87 &amp; "_23"</f>
        <v>7_23</v>
      </c>
      <c r="N97" s="26" t="str">
        <f>D88 &amp; "_23"</f>
        <v>50_23</v>
      </c>
      <c r="O97" s="12"/>
      <c r="P97" s="10" t="str">
        <f>D87 &amp; "_24"</f>
        <v>7_24</v>
      </c>
      <c r="Q97" s="10" t="str">
        <f>D88 &amp; "_24"</f>
        <v>50_24</v>
      </c>
      <c r="R97" s="12"/>
      <c r="S97" s="10" t="str">
        <f>D87 &amp; "_25"</f>
        <v>7_25</v>
      </c>
      <c r="T97" s="10" t="str">
        <f>D88 &amp; "_25"</f>
        <v>50_25</v>
      </c>
      <c r="U97" s="12"/>
      <c r="V97" s="10" t="str">
        <f>D87 &amp; "_26"</f>
        <v>7_26</v>
      </c>
      <c r="W97" s="10" t="str">
        <f>D88 &amp; "_26"</f>
        <v>50_26</v>
      </c>
      <c r="X97" s="12"/>
      <c r="Y97" s="10" t="str">
        <f>D87 &amp; "_27"</f>
        <v>7_27</v>
      </c>
      <c r="Z97" s="10" t="str">
        <f>D88 &amp; "_27"</f>
        <v>50_27</v>
      </c>
      <c r="AA97" s="12"/>
      <c r="AB97" s="10" t="str">
        <f>D87 &amp; "_28"</f>
        <v>7_28</v>
      </c>
      <c r="AC97" s="29" t="str">
        <f>D88 &amp; "_28"</f>
        <v>50_28</v>
      </c>
      <c r="AD97" s="12"/>
      <c r="AE97" s="10" t="str">
        <f>D87 &amp; "_29"</f>
        <v>7_29</v>
      </c>
      <c r="AF97" s="10" t="str">
        <f>D88 &amp; "_29"</f>
        <v>50_29</v>
      </c>
      <c r="AG97" s="12"/>
      <c r="AH97" s="10" t="str">
        <f>D87 &amp; "_30"</f>
        <v>7_30</v>
      </c>
      <c r="AI97" s="10" t="str">
        <f>D88 &amp; "_30"</f>
        <v>50_30</v>
      </c>
    </row>
    <row r="98" spans="1:35" x14ac:dyDescent="0.25">
      <c r="A98" s="49"/>
      <c r="B98" s="50"/>
      <c r="F98" s="2" t="s">
        <v>0</v>
      </c>
      <c r="G98" s="2" t="s">
        <v>290</v>
      </c>
      <c r="H98" s="2" t="s">
        <v>291</v>
      </c>
      <c r="J98" s="2" t="s">
        <v>292</v>
      </c>
      <c r="K98" s="2" t="s">
        <v>293</v>
      </c>
      <c r="M98" s="2" t="s">
        <v>294</v>
      </c>
      <c r="N98" s="2" t="s">
        <v>295</v>
      </c>
      <c r="P98" s="2" t="s">
        <v>296</v>
      </c>
      <c r="Q98" s="2" t="s">
        <v>297</v>
      </c>
      <c r="S98" s="2" t="s">
        <v>298</v>
      </c>
      <c r="T98" s="2" t="s">
        <v>299</v>
      </c>
      <c r="V98" s="2" t="s">
        <v>300</v>
      </c>
      <c r="W98" s="2" t="s">
        <v>301</v>
      </c>
      <c r="Y98" s="2" t="s">
        <v>302</v>
      </c>
      <c r="Z98" s="2" t="s">
        <v>303</v>
      </c>
      <c r="AB98" s="2" t="s">
        <v>304</v>
      </c>
      <c r="AC98" s="2" t="s">
        <v>305</v>
      </c>
      <c r="AE98" s="2" t="s">
        <v>306</v>
      </c>
      <c r="AF98" s="2" t="s">
        <v>307</v>
      </c>
      <c r="AH98" s="2" t="s">
        <v>308</v>
      </c>
      <c r="AI98" s="2" t="s">
        <v>309</v>
      </c>
    </row>
    <row r="99" spans="1:35" x14ac:dyDescent="0.25">
      <c r="A99" s="49"/>
      <c r="B99" s="50"/>
      <c r="F99" s="2" t="s">
        <v>1</v>
      </c>
      <c r="G99" s="2" t="s">
        <v>291</v>
      </c>
      <c r="H99" s="2" t="s">
        <v>290</v>
      </c>
      <c r="J99" s="2" t="s">
        <v>293</v>
      </c>
      <c r="K99" s="2" t="s">
        <v>292</v>
      </c>
      <c r="M99" s="2" t="s">
        <v>295</v>
      </c>
      <c r="N99" s="2" t="s">
        <v>294</v>
      </c>
      <c r="P99" s="2" t="s">
        <v>297</v>
      </c>
      <c r="Q99" s="2" t="s">
        <v>296</v>
      </c>
      <c r="S99" s="2" t="s">
        <v>299</v>
      </c>
      <c r="T99" s="2" t="s">
        <v>298</v>
      </c>
      <c r="V99" s="2" t="s">
        <v>301</v>
      </c>
      <c r="W99" s="2" t="s">
        <v>300</v>
      </c>
      <c r="Y99" s="2" t="s">
        <v>303</v>
      </c>
      <c r="Z99" s="2" t="s">
        <v>302</v>
      </c>
      <c r="AB99" s="2" t="s">
        <v>305</v>
      </c>
      <c r="AC99" s="2" t="s">
        <v>304</v>
      </c>
      <c r="AE99" s="2" t="s">
        <v>307</v>
      </c>
      <c r="AF99" s="2" t="s">
        <v>306</v>
      </c>
      <c r="AH99" s="2" t="s">
        <v>309</v>
      </c>
      <c r="AI99" s="2" t="s">
        <v>308</v>
      </c>
    </row>
    <row r="100" spans="1:35" x14ac:dyDescent="0.25">
      <c r="A100" s="49"/>
      <c r="B100" s="50"/>
    </row>
    <row r="101" spans="1:35" ht="14.25" thickBot="1" x14ac:dyDescent="0.3">
      <c r="A101" s="49"/>
      <c r="B101" s="50"/>
      <c r="C101" s="4" t="s">
        <v>3733</v>
      </c>
      <c r="D101" s="4"/>
      <c r="E101" s="5"/>
      <c r="F101" s="2"/>
      <c r="G101" s="43" t="s">
        <v>2630</v>
      </c>
      <c r="H101" s="44"/>
      <c r="I101" s="4"/>
      <c r="J101" s="43" t="s">
        <v>2631</v>
      </c>
      <c r="K101" s="44"/>
      <c r="L101" s="4"/>
      <c r="M101" s="43" t="s">
        <v>2632</v>
      </c>
      <c r="N101" s="44"/>
      <c r="O101" s="4"/>
      <c r="P101" s="43" t="s">
        <v>2633</v>
      </c>
      <c r="Q101" s="44"/>
      <c r="R101" s="4"/>
      <c r="S101" s="43" t="s">
        <v>2634</v>
      </c>
      <c r="T101" s="44"/>
      <c r="U101" s="4"/>
      <c r="V101" s="43" t="s">
        <v>2635</v>
      </c>
      <c r="W101" s="44"/>
      <c r="X101" s="4"/>
      <c r="Y101" s="43" t="s">
        <v>2636</v>
      </c>
      <c r="Z101" s="44"/>
      <c r="AA101" s="4"/>
      <c r="AB101" s="43" t="s">
        <v>2637</v>
      </c>
      <c r="AC101" s="44"/>
      <c r="AD101" s="4"/>
      <c r="AE101" s="43" t="s">
        <v>2638</v>
      </c>
      <c r="AF101" s="44"/>
      <c r="AG101" s="4"/>
      <c r="AH101" s="43" t="s">
        <v>2639</v>
      </c>
      <c r="AI101" s="44"/>
    </row>
    <row r="102" spans="1:35" ht="14.25" thickTop="1" x14ac:dyDescent="0.25">
      <c r="A102" s="49"/>
      <c r="B102" s="50"/>
      <c r="D102" s="6">
        <v>8</v>
      </c>
      <c r="E102" s="3"/>
      <c r="F102" s="2" t="s">
        <v>3795</v>
      </c>
      <c r="G102" s="23" t="str">
        <f>D102 &amp; "_1"</f>
        <v>8_1</v>
      </c>
      <c r="H102" s="24" t="str">
        <f>D103 &amp; "_1"</f>
        <v>51_1</v>
      </c>
      <c r="I102" s="12"/>
      <c r="J102" s="25" t="str">
        <f>D102 &amp; "_2"</f>
        <v>8_2</v>
      </c>
      <c r="K102" s="26" t="str">
        <f>D103 &amp; "_2"</f>
        <v>51_2</v>
      </c>
      <c r="L102" s="12"/>
      <c r="M102" s="25" t="str">
        <f>D102 &amp; "_3"</f>
        <v>8_3</v>
      </c>
      <c r="N102" s="26" t="str">
        <f>D103 &amp; "_3"</f>
        <v>51_3</v>
      </c>
      <c r="O102" s="12"/>
      <c r="P102" s="10" t="str">
        <f>D102 &amp; "_4"</f>
        <v>8_4</v>
      </c>
      <c r="Q102" s="10" t="str">
        <f>D103 &amp; "_4"</f>
        <v>51_4</v>
      </c>
      <c r="R102" s="12"/>
      <c r="S102" s="10" t="str">
        <f>D102 &amp; "_5"</f>
        <v>8_5</v>
      </c>
      <c r="T102" s="10" t="str">
        <f>D103 &amp; "_5"</f>
        <v>51_5</v>
      </c>
      <c r="U102" s="12"/>
      <c r="V102" s="10" t="str">
        <f>D102 &amp; "_6"</f>
        <v>8_6</v>
      </c>
      <c r="W102" s="10" t="str">
        <f>D103 &amp; "_6"</f>
        <v>51_6</v>
      </c>
      <c r="X102" s="12"/>
      <c r="Y102" s="10" t="str">
        <f>D102 &amp; "_7"</f>
        <v>8_7</v>
      </c>
      <c r="Z102" s="10" t="str">
        <f>D103 &amp; "_7"</f>
        <v>51_7</v>
      </c>
      <c r="AA102" s="12"/>
      <c r="AB102" s="10" t="str">
        <f>D102 &amp; "_8"</f>
        <v>8_8</v>
      </c>
      <c r="AC102" s="29" t="str">
        <f>D103 &amp; "_8"</f>
        <v>51_8</v>
      </c>
      <c r="AD102" s="12"/>
      <c r="AE102" s="10" t="str">
        <f>D102 &amp; "_9"</f>
        <v>8_9</v>
      </c>
      <c r="AF102" s="10" t="str">
        <f>D103 &amp; "_9"</f>
        <v>51_9</v>
      </c>
      <c r="AG102" s="12"/>
      <c r="AH102" s="10" t="str">
        <f>D102 &amp; "_10"</f>
        <v>8_10</v>
      </c>
      <c r="AI102" s="10" t="str">
        <f>D103 &amp; "_10"</f>
        <v>51_10</v>
      </c>
    </row>
    <row r="103" spans="1:35" x14ac:dyDescent="0.25">
      <c r="A103" s="49"/>
      <c r="B103" s="50"/>
      <c r="D103" s="7">
        <v>51</v>
      </c>
      <c r="F103" s="2" t="s">
        <v>0</v>
      </c>
      <c r="G103" s="2" t="s">
        <v>310</v>
      </c>
      <c r="H103" s="2" t="s">
        <v>311</v>
      </c>
      <c r="J103" s="2" t="s">
        <v>312</v>
      </c>
      <c r="K103" s="2" t="s">
        <v>313</v>
      </c>
      <c r="M103" s="2" t="s">
        <v>314</v>
      </c>
      <c r="N103" s="2" t="s">
        <v>315</v>
      </c>
      <c r="P103" s="2" t="s">
        <v>316</v>
      </c>
      <c r="Q103" s="2" t="s">
        <v>317</v>
      </c>
      <c r="S103" s="2" t="s">
        <v>318</v>
      </c>
      <c r="T103" s="2" t="s">
        <v>319</v>
      </c>
      <c r="V103" s="2" t="s">
        <v>320</v>
      </c>
      <c r="W103" s="2" t="s">
        <v>321</v>
      </c>
      <c r="Y103" s="2" t="s">
        <v>322</v>
      </c>
      <c r="Z103" s="2" t="s">
        <v>323</v>
      </c>
      <c r="AB103" s="2" t="s">
        <v>324</v>
      </c>
      <c r="AC103" s="2" t="s">
        <v>325</v>
      </c>
      <c r="AE103" s="2" t="s">
        <v>326</v>
      </c>
      <c r="AF103" s="2" t="s">
        <v>327</v>
      </c>
      <c r="AH103" s="2" t="s">
        <v>328</v>
      </c>
      <c r="AI103" s="2" t="s">
        <v>329</v>
      </c>
    </row>
    <row r="104" spans="1:35" x14ac:dyDescent="0.25">
      <c r="A104" s="49"/>
      <c r="B104" s="50"/>
      <c r="D104" s="7"/>
      <c r="F104" s="2" t="s">
        <v>1</v>
      </c>
      <c r="G104" s="2" t="s">
        <v>311</v>
      </c>
      <c r="H104" s="2" t="s">
        <v>310</v>
      </c>
      <c r="J104" s="2" t="s">
        <v>313</v>
      </c>
      <c r="K104" s="2" t="s">
        <v>312</v>
      </c>
      <c r="M104" s="2" t="s">
        <v>315</v>
      </c>
      <c r="N104" s="2" t="s">
        <v>314</v>
      </c>
      <c r="P104" s="2" t="s">
        <v>317</v>
      </c>
      <c r="Q104" s="2" t="s">
        <v>316</v>
      </c>
      <c r="S104" s="2" t="s">
        <v>319</v>
      </c>
      <c r="T104" s="2" t="s">
        <v>318</v>
      </c>
      <c r="V104" s="2" t="s">
        <v>321</v>
      </c>
      <c r="W104" s="2" t="s">
        <v>320</v>
      </c>
      <c r="Y104" s="2" t="s">
        <v>323</v>
      </c>
      <c r="Z104" s="2" t="s">
        <v>322</v>
      </c>
      <c r="AB104" s="2" t="s">
        <v>325</v>
      </c>
      <c r="AC104" s="2" t="s">
        <v>324</v>
      </c>
      <c r="AE104" s="2" t="s">
        <v>327</v>
      </c>
      <c r="AF104" s="2" t="s">
        <v>326</v>
      </c>
      <c r="AH104" s="2" t="s">
        <v>329</v>
      </c>
      <c r="AI104" s="2" t="s">
        <v>328</v>
      </c>
    </row>
    <row r="105" spans="1:35" x14ac:dyDescent="0.25">
      <c r="A105" s="49"/>
      <c r="B105" s="50"/>
      <c r="D105" s="7"/>
    </row>
    <row r="106" spans="1:35" ht="14.25" thickBot="1" x14ac:dyDescent="0.3">
      <c r="A106" s="49"/>
      <c r="B106" s="50"/>
      <c r="D106" s="7"/>
      <c r="E106" s="3"/>
      <c r="F106" s="2"/>
      <c r="G106" s="43" t="s">
        <v>2640</v>
      </c>
      <c r="H106" s="44"/>
      <c r="I106" s="4"/>
      <c r="J106" s="43" t="s">
        <v>2641</v>
      </c>
      <c r="K106" s="44"/>
      <c r="L106" s="4"/>
      <c r="M106" s="43" t="s">
        <v>2642</v>
      </c>
      <c r="N106" s="44"/>
      <c r="O106" s="4"/>
      <c r="P106" s="43" t="s">
        <v>2643</v>
      </c>
      <c r="Q106" s="44"/>
      <c r="R106" s="4"/>
      <c r="S106" s="43" t="s">
        <v>2644</v>
      </c>
      <c r="T106" s="44"/>
      <c r="U106" s="4"/>
      <c r="V106" s="43" t="s">
        <v>2645</v>
      </c>
      <c r="W106" s="44"/>
      <c r="X106" s="4"/>
      <c r="Y106" s="43" t="s">
        <v>2646</v>
      </c>
      <c r="Z106" s="44"/>
      <c r="AA106" s="4"/>
      <c r="AB106" s="43" t="s">
        <v>2647</v>
      </c>
      <c r="AC106" s="44"/>
      <c r="AD106" s="4"/>
      <c r="AE106" s="43" t="s">
        <v>2648</v>
      </c>
      <c r="AF106" s="44"/>
      <c r="AG106" s="4"/>
      <c r="AH106" s="43" t="s">
        <v>2649</v>
      </c>
      <c r="AI106" s="44"/>
    </row>
    <row r="107" spans="1:35" ht="14.25" thickTop="1" x14ac:dyDescent="0.25">
      <c r="A107" s="49"/>
      <c r="B107" s="50"/>
      <c r="D107" s="7"/>
      <c r="E107" s="8"/>
      <c r="F107" s="2" t="s">
        <v>3795</v>
      </c>
      <c r="G107" s="23" t="str">
        <f>D102 &amp; "_11"</f>
        <v>8_11</v>
      </c>
      <c r="H107" s="24" t="str">
        <f>D103 &amp; "_11"</f>
        <v>51_11</v>
      </c>
      <c r="I107" s="12"/>
      <c r="J107" s="25" t="str">
        <f>D102 &amp; "_12"</f>
        <v>8_12</v>
      </c>
      <c r="K107" s="26" t="str">
        <f>D103 &amp; "_12"</f>
        <v>51_12</v>
      </c>
      <c r="L107" s="12"/>
      <c r="M107" s="25" t="str">
        <f>D102 &amp; "_13"</f>
        <v>8_13</v>
      </c>
      <c r="N107" s="26" t="str">
        <f>D103 &amp; "_13"</f>
        <v>51_13</v>
      </c>
      <c r="O107" s="12"/>
      <c r="P107" s="10" t="str">
        <f>D102 &amp; "_14"</f>
        <v>8_14</v>
      </c>
      <c r="Q107" s="10" t="str">
        <f>D103 &amp; "_14"</f>
        <v>51_14</v>
      </c>
      <c r="R107" s="12"/>
      <c r="S107" s="10" t="str">
        <f>D102 &amp; "_15"</f>
        <v>8_15</v>
      </c>
      <c r="T107" s="10" t="str">
        <f>D103 &amp; "_15"</f>
        <v>51_15</v>
      </c>
      <c r="U107" s="12"/>
      <c r="V107" s="10" t="str">
        <f>D102 &amp; "_16"</f>
        <v>8_16</v>
      </c>
      <c r="W107" s="10" t="str">
        <f>D103 &amp; "_16"</f>
        <v>51_16</v>
      </c>
      <c r="X107" s="12"/>
      <c r="Y107" s="10" t="str">
        <f>D102 &amp; "_17"</f>
        <v>8_17</v>
      </c>
      <c r="Z107" s="10" t="str">
        <f>D103 &amp; "_17"</f>
        <v>51_17</v>
      </c>
      <c r="AA107" s="12"/>
      <c r="AB107" s="10" t="str">
        <f>D102 &amp; "_18"</f>
        <v>8_18</v>
      </c>
      <c r="AC107" s="29" t="str">
        <f>D103 &amp; "_18"</f>
        <v>51_18</v>
      </c>
      <c r="AD107" s="12"/>
      <c r="AE107" s="10" t="str">
        <f>D102 &amp; "_19"</f>
        <v>8_19</v>
      </c>
      <c r="AF107" s="10" t="str">
        <f>D103 &amp; "_19"</f>
        <v>51_19</v>
      </c>
      <c r="AG107" s="12"/>
      <c r="AH107" s="10" t="str">
        <f>D102 &amp; "_20"</f>
        <v>8_20</v>
      </c>
      <c r="AI107" s="10" t="str">
        <f>D103 &amp; "_20"</f>
        <v>51_20</v>
      </c>
    </row>
    <row r="108" spans="1:35" x14ac:dyDescent="0.25">
      <c r="A108" s="49"/>
      <c r="B108" s="50"/>
      <c r="D108" s="7"/>
      <c r="F108" s="2" t="s">
        <v>0</v>
      </c>
      <c r="G108" s="2" t="s">
        <v>330</v>
      </c>
      <c r="H108" s="2" t="s">
        <v>331</v>
      </c>
      <c r="J108" s="2" t="s">
        <v>332</v>
      </c>
      <c r="K108" s="2" t="s">
        <v>333</v>
      </c>
      <c r="M108" s="2" t="s">
        <v>334</v>
      </c>
      <c r="N108" s="2" t="s">
        <v>335</v>
      </c>
      <c r="P108" s="2" t="s">
        <v>336</v>
      </c>
      <c r="Q108" s="2" t="s">
        <v>337</v>
      </c>
      <c r="S108" s="2" t="s">
        <v>338</v>
      </c>
      <c r="T108" s="2" t="s">
        <v>339</v>
      </c>
      <c r="V108" s="2" t="s">
        <v>340</v>
      </c>
      <c r="W108" s="2" t="s">
        <v>341</v>
      </c>
      <c r="Y108" s="2" t="s">
        <v>342</v>
      </c>
      <c r="Z108" s="2" t="s">
        <v>343</v>
      </c>
      <c r="AB108" s="2" t="s">
        <v>344</v>
      </c>
      <c r="AC108" s="2" t="s">
        <v>345</v>
      </c>
      <c r="AE108" s="2" t="s">
        <v>346</v>
      </c>
      <c r="AF108" s="2" t="s">
        <v>347</v>
      </c>
      <c r="AH108" s="2" t="s">
        <v>348</v>
      </c>
      <c r="AI108" s="2" t="s">
        <v>349</v>
      </c>
    </row>
    <row r="109" spans="1:35" x14ac:dyDescent="0.25">
      <c r="A109" s="49"/>
      <c r="B109" s="50"/>
      <c r="D109" s="7"/>
      <c r="F109" s="2" t="s">
        <v>1</v>
      </c>
      <c r="G109" s="2" t="s">
        <v>331</v>
      </c>
      <c r="H109" s="2" t="s">
        <v>330</v>
      </c>
      <c r="J109" s="2" t="s">
        <v>333</v>
      </c>
      <c r="K109" s="2" t="s">
        <v>332</v>
      </c>
      <c r="M109" s="2" t="s">
        <v>335</v>
      </c>
      <c r="N109" s="2" t="s">
        <v>334</v>
      </c>
      <c r="P109" s="2" t="s">
        <v>337</v>
      </c>
      <c r="Q109" s="2" t="s">
        <v>336</v>
      </c>
      <c r="S109" s="2" t="s">
        <v>339</v>
      </c>
      <c r="T109" s="2" t="s">
        <v>338</v>
      </c>
      <c r="V109" s="2" t="s">
        <v>341</v>
      </c>
      <c r="W109" s="2" t="s">
        <v>340</v>
      </c>
      <c r="Y109" s="2" t="s">
        <v>343</v>
      </c>
      <c r="Z109" s="2" t="s">
        <v>342</v>
      </c>
      <c r="AB109" s="2" t="s">
        <v>345</v>
      </c>
      <c r="AC109" s="2" t="s">
        <v>344</v>
      </c>
      <c r="AE109" s="2" t="s">
        <v>347</v>
      </c>
      <c r="AF109" s="2" t="s">
        <v>346</v>
      </c>
      <c r="AH109" s="2" t="s">
        <v>349</v>
      </c>
      <c r="AI109" s="2" t="s">
        <v>348</v>
      </c>
    </row>
    <row r="110" spans="1:35" x14ac:dyDescent="0.25">
      <c r="A110" s="49"/>
      <c r="B110" s="50"/>
      <c r="D110" s="7"/>
    </row>
    <row r="111" spans="1:35" ht="14.25" thickBot="1" x14ac:dyDescent="0.3">
      <c r="A111" s="49"/>
      <c r="B111" s="50"/>
      <c r="D111" s="7"/>
      <c r="E111" s="9"/>
      <c r="F111" s="2"/>
      <c r="G111" s="43" t="s">
        <v>2650</v>
      </c>
      <c r="H111" s="44"/>
      <c r="I111" s="4"/>
      <c r="J111" s="43" t="s">
        <v>2651</v>
      </c>
      <c r="K111" s="44"/>
      <c r="L111" s="4"/>
      <c r="M111" s="43" t="s">
        <v>2652</v>
      </c>
      <c r="N111" s="44"/>
      <c r="O111" s="4"/>
      <c r="P111" s="43" t="s">
        <v>2653</v>
      </c>
      <c r="Q111" s="44"/>
      <c r="R111" s="4"/>
      <c r="S111" s="43" t="s">
        <v>2654</v>
      </c>
      <c r="T111" s="44"/>
      <c r="U111" s="4"/>
      <c r="V111" s="43" t="s">
        <v>2655</v>
      </c>
      <c r="W111" s="44"/>
      <c r="X111" s="4"/>
      <c r="Y111" s="43" t="s">
        <v>2656</v>
      </c>
      <c r="Z111" s="44"/>
      <c r="AA111" s="4"/>
      <c r="AB111" s="43" t="s">
        <v>2657</v>
      </c>
      <c r="AC111" s="44"/>
      <c r="AD111" s="4"/>
      <c r="AE111" s="43" t="s">
        <v>2658</v>
      </c>
      <c r="AF111" s="44"/>
      <c r="AG111" s="4"/>
      <c r="AH111" s="43" t="s">
        <v>2659</v>
      </c>
      <c r="AI111" s="44"/>
    </row>
    <row r="112" spans="1:35" ht="14.25" thickTop="1" x14ac:dyDescent="0.25">
      <c r="A112" s="49"/>
      <c r="B112" s="50"/>
      <c r="F112" s="2" t="s">
        <v>3795</v>
      </c>
      <c r="G112" s="23" t="str">
        <f>D102 &amp; "_21"</f>
        <v>8_21</v>
      </c>
      <c r="H112" s="24" t="str">
        <f>D103 &amp; "_21"</f>
        <v>51_21</v>
      </c>
      <c r="I112" s="12"/>
      <c r="J112" s="25" t="str">
        <f>D102 &amp; "_22"</f>
        <v>8_22</v>
      </c>
      <c r="K112" s="26" t="str">
        <f>D103 &amp; "_22"</f>
        <v>51_22</v>
      </c>
      <c r="L112" s="12"/>
      <c r="M112" s="25" t="str">
        <f>D102 &amp; "_23"</f>
        <v>8_23</v>
      </c>
      <c r="N112" s="26" t="str">
        <f>D103 &amp; "_23"</f>
        <v>51_23</v>
      </c>
      <c r="O112" s="12"/>
      <c r="P112" s="10" t="str">
        <f>D102 &amp; "_24"</f>
        <v>8_24</v>
      </c>
      <c r="Q112" s="10" t="str">
        <f>D103 &amp; "_24"</f>
        <v>51_24</v>
      </c>
      <c r="R112" s="12"/>
      <c r="S112" s="10" t="str">
        <f>D102 &amp; "_25"</f>
        <v>8_25</v>
      </c>
      <c r="T112" s="10" t="str">
        <f>D103 &amp; "_25"</f>
        <v>51_25</v>
      </c>
      <c r="U112" s="12"/>
      <c r="V112" s="10" t="str">
        <f>D102 &amp; "_26"</f>
        <v>8_26</v>
      </c>
      <c r="W112" s="10" t="str">
        <f>D103 &amp; "_26"</f>
        <v>51_26</v>
      </c>
      <c r="X112" s="12"/>
      <c r="Y112" s="10" t="str">
        <f>D102 &amp; "_27"</f>
        <v>8_27</v>
      </c>
      <c r="Z112" s="10" t="str">
        <f>D103 &amp; "_27"</f>
        <v>51_27</v>
      </c>
      <c r="AA112" s="12"/>
      <c r="AB112" s="10" t="str">
        <f>D102 &amp; "_28"</f>
        <v>8_28</v>
      </c>
      <c r="AC112" s="29" t="str">
        <f>D103 &amp; "_28"</f>
        <v>51_28</v>
      </c>
      <c r="AD112" s="12"/>
      <c r="AE112" s="10" t="str">
        <f>D102 &amp; "_29"</f>
        <v>8_29</v>
      </c>
      <c r="AF112" s="10" t="str">
        <f>D103 &amp; "_29"</f>
        <v>51_29</v>
      </c>
      <c r="AG112" s="12"/>
      <c r="AH112" s="10" t="str">
        <f>D102 &amp; "_30"</f>
        <v>8_30</v>
      </c>
      <c r="AI112" s="10" t="str">
        <f>D103 &amp; "_30"</f>
        <v>51_30</v>
      </c>
    </row>
    <row r="113" spans="1:35" x14ac:dyDescent="0.25">
      <c r="A113" s="49"/>
      <c r="B113" s="50"/>
      <c r="F113" s="2" t="s">
        <v>0</v>
      </c>
      <c r="G113" s="2" t="s">
        <v>350</v>
      </c>
      <c r="H113" s="2" t="s">
        <v>351</v>
      </c>
      <c r="J113" s="2" t="s">
        <v>352</v>
      </c>
      <c r="K113" s="2" t="s">
        <v>353</v>
      </c>
      <c r="M113" s="2" t="s">
        <v>354</v>
      </c>
      <c r="N113" s="2" t="s">
        <v>355</v>
      </c>
      <c r="P113" s="2" t="s">
        <v>356</v>
      </c>
      <c r="Q113" s="2" t="s">
        <v>357</v>
      </c>
      <c r="S113" s="2" t="s">
        <v>358</v>
      </c>
      <c r="T113" s="2" t="s">
        <v>359</v>
      </c>
      <c r="V113" s="2" t="s">
        <v>360</v>
      </c>
      <c r="W113" s="2" t="s">
        <v>361</v>
      </c>
      <c r="Y113" s="2" t="s">
        <v>362</v>
      </c>
      <c r="Z113" s="2" t="s">
        <v>363</v>
      </c>
      <c r="AB113" s="2" t="s">
        <v>364</v>
      </c>
      <c r="AC113" s="2" t="s">
        <v>365</v>
      </c>
      <c r="AE113" s="2" t="s">
        <v>366</v>
      </c>
      <c r="AF113" s="2" t="s">
        <v>367</v>
      </c>
      <c r="AH113" s="2" t="s">
        <v>368</v>
      </c>
      <c r="AI113" s="2" t="s">
        <v>369</v>
      </c>
    </row>
    <row r="114" spans="1:35" x14ac:dyDescent="0.25">
      <c r="A114" s="49"/>
      <c r="B114" s="50"/>
      <c r="F114" s="2" t="s">
        <v>1</v>
      </c>
      <c r="G114" s="2" t="s">
        <v>351</v>
      </c>
      <c r="H114" s="2" t="s">
        <v>350</v>
      </c>
      <c r="J114" s="2" t="s">
        <v>353</v>
      </c>
      <c r="K114" s="2" t="s">
        <v>352</v>
      </c>
      <c r="M114" s="2" t="s">
        <v>355</v>
      </c>
      <c r="N114" s="2" t="s">
        <v>354</v>
      </c>
      <c r="P114" s="2" t="s">
        <v>357</v>
      </c>
      <c r="Q114" s="2" t="s">
        <v>356</v>
      </c>
      <c r="S114" s="2" t="s">
        <v>359</v>
      </c>
      <c r="T114" s="2" t="s">
        <v>358</v>
      </c>
      <c r="V114" s="2" t="s">
        <v>361</v>
      </c>
      <c r="W114" s="2" t="s">
        <v>360</v>
      </c>
      <c r="Y114" s="2" t="s">
        <v>363</v>
      </c>
      <c r="Z114" s="2" t="s">
        <v>362</v>
      </c>
      <c r="AB114" s="2" t="s">
        <v>365</v>
      </c>
      <c r="AC114" s="2" t="s">
        <v>364</v>
      </c>
      <c r="AE114" s="2" t="s">
        <v>367</v>
      </c>
      <c r="AF114" s="2" t="s">
        <v>366</v>
      </c>
      <c r="AH114" s="2" t="s">
        <v>369</v>
      </c>
      <c r="AI114" s="2" t="s">
        <v>368</v>
      </c>
    </row>
    <row r="115" spans="1:35" x14ac:dyDescent="0.25">
      <c r="A115" s="49"/>
      <c r="B115" s="50"/>
    </row>
    <row r="116" spans="1:35" ht="14.25" thickBot="1" x14ac:dyDescent="0.3">
      <c r="A116" s="49"/>
      <c r="B116" s="50"/>
      <c r="C116" s="4" t="s">
        <v>3734</v>
      </c>
      <c r="D116" s="4"/>
      <c r="E116" s="5"/>
      <c r="F116" s="2"/>
      <c r="G116" s="43" t="s">
        <v>2660</v>
      </c>
      <c r="H116" s="44"/>
      <c r="I116" s="4"/>
      <c r="J116" s="43" t="s">
        <v>2661</v>
      </c>
      <c r="K116" s="44"/>
      <c r="L116" s="4"/>
      <c r="M116" s="43" t="s">
        <v>2662</v>
      </c>
      <c r="N116" s="44"/>
      <c r="O116" s="4"/>
      <c r="P116" s="43" t="s">
        <v>2663</v>
      </c>
      <c r="Q116" s="44"/>
      <c r="R116" s="4"/>
      <c r="S116" s="43" t="s">
        <v>2664</v>
      </c>
      <c r="T116" s="44"/>
      <c r="U116" s="4"/>
      <c r="V116" s="43" t="s">
        <v>2665</v>
      </c>
      <c r="W116" s="44"/>
      <c r="X116" s="4"/>
      <c r="Y116" s="43" t="s">
        <v>2666</v>
      </c>
      <c r="Z116" s="44"/>
      <c r="AA116" s="4"/>
      <c r="AB116" s="43" t="s">
        <v>2667</v>
      </c>
      <c r="AC116" s="44"/>
      <c r="AD116" s="4"/>
      <c r="AE116" s="43" t="s">
        <v>2668</v>
      </c>
      <c r="AF116" s="44"/>
      <c r="AG116" s="4"/>
      <c r="AH116" s="43" t="s">
        <v>2669</v>
      </c>
      <c r="AI116" s="44"/>
    </row>
    <row r="117" spans="1:35" ht="14.25" thickTop="1" x14ac:dyDescent="0.25">
      <c r="A117" s="49"/>
      <c r="B117" s="50"/>
      <c r="D117" s="6">
        <v>9</v>
      </c>
      <c r="E117" s="3"/>
      <c r="F117" s="2" t="s">
        <v>3795</v>
      </c>
      <c r="G117" s="23" t="str">
        <f>D117 &amp; "_1"</f>
        <v>9_1</v>
      </c>
      <c r="H117" s="24" t="str">
        <f>D118 &amp; "_1"</f>
        <v>52_1</v>
      </c>
      <c r="I117" s="12"/>
      <c r="J117" s="25" t="str">
        <f>D117 &amp; "_2"</f>
        <v>9_2</v>
      </c>
      <c r="K117" s="26" t="str">
        <f>D118 &amp; "_2"</f>
        <v>52_2</v>
      </c>
      <c r="L117" s="12"/>
      <c r="M117" s="25" t="str">
        <f>D117 &amp; "_3"</f>
        <v>9_3</v>
      </c>
      <c r="N117" s="26" t="str">
        <f>D118 &amp; "_3"</f>
        <v>52_3</v>
      </c>
      <c r="O117" s="12"/>
      <c r="P117" s="10" t="str">
        <f>D117 &amp; "_4"</f>
        <v>9_4</v>
      </c>
      <c r="Q117" s="10" t="str">
        <f>D118 &amp; "_4"</f>
        <v>52_4</v>
      </c>
      <c r="R117" s="12"/>
      <c r="S117" s="10" t="str">
        <f>D117 &amp; "_5"</f>
        <v>9_5</v>
      </c>
      <c r="T117" s="10" t="str">
        <f>D118 &amp; "_5"</f>
        <v>52_5</v>
      </c>
      <c r="U117" s="12"/>
      <c r="V117" s="10" t="str">
        <f>D117 &amp; "_6"</f>
        <v>9_6</v>
      </c>
      <c r="W117" s="10" t="str">
        <f>D118 &amp; "_6"</f>
        <v>52_6</v>
      </c>
      <c r="X117" s="12"/>
      <c r="Y117" s="10" t="str">
        <f>D117 &amp; "_7"</f>
        <v>9_7</v>
      </c>
      <c r="Z117" s="10" t="str">
        <f>D118 &amp; "_7"</f>
        <v>52_7</v>
      </c>
      <c r="AA117" s="12"/>
      <c r="AB117" s="10" t="str">
        <f>D117 &amp; "_8"</f>
        <v>9_8</v>
      </c>
      <c r="AC117" s="29" t="str">
        <f>D118 &amp; "_8"</f>
        <v>52_8</v>
      </c>
      <c r="AD117" s="12"/>
      <c r="AE117" s="10" t="str">
        <f>D117 &amp; "_9"</f>
        <v>9_9</v>
      </c>
      <c r="AF117" s="10" t="str">
        <f>D118 &amp; "_9"</f>
        <v>52_9</v>
      </c>
      <c r="AG117" s="12"/>
      <c r="AH117" s="10" t="str">
        <f>D117 &amp; "_10"</f>
        <v>9_10</v>
      </c>
      <c r="AI117" s="10" t="str">
        <f>D118 &amp; "_10"</f>
        <v>52_10</v>
      </c>
    </row>
    <row r="118" spans="1:35" x14ac:dyDescent="0.25">
      <c r="A118" s="49"/>
      <c r="B118" s="50"/>
      <c r="D118" s="7">
        <v>52</v>
      </c>
      <c r="F118" s="2" t="s">
        <v>0</v>
      </c>
      <c r="G118" s="2" t="s">
        <v>370</v>
      </c>
      <c r="H118" s="2" t="s">
        <v>371</v>
      </c>
      <c r="J118" s="2" t="s">
        <v>372</v>
      </c>
      <c r="K118" s="2" t="s">
        <v>373</v>
      </c>
      <c r="M118" s="2" t="s">
        <v>374</v>
      </c>
      <c r="N118" s="2" t="s">
        <v>375</v>
      </c>
      <c r="P118" s="2" t="s">
        <v>376</v>
      </c>
      <c r="Q118" s="2" t="s">
        <v>377</v>
      </c>
      <c r="S118" s="2" t="s">
        <v>378</v>
      </c>
      <c r="T118" s="2" t="s">
        <v>379</v>
      </c>
      <c r="V118" s="2" t="s">
        <v>380</v>
      </c>
      <c r="W118" s="2" t="s">
        <v>381</v>
      </c>
      <c r="Y118" s="2" t="s">
        <v>382</v>
      </c>
      <c r="Z118" s="2" t="s">
        <v>383</v>
      </c>
      <c r="AB118" s="2" t="s">
        <v>384</v>
      </c>
      <c r="AC118" s="2" t="s">
        <v>385</v>
      </c>
      <c r="AE118" s="2" t="s">
        <v>386</v>
      </c>
      <c r="AF118" s="2" t="s">
        <v>387</v>
      </c>
      <c r="AH118" s="2" t="s">
        <v>388</v>
      </c>
      <c r="AI118" s="2" t="s">
        <v>389</v>
      </c>
    </row>
    <row r="119" spans="1:35" x14ac:dyDescent="0.25">
      <c r="A119" s="49"/>
      <c r="B119" s="50"/>
      <c r="D119" s="7"/>
      <c r="F119" s="2" t="s">
        <v>1</v>
      </c>
      <c r="G119" s="2" t="s">
        <v>371</v>
      </c>
      <c r="H119" s="2" t="s">
        <v>370</v>
      </c>
      <c r="J119" s="2" t="s">
        <v>373</v>
      </c>
      <c r="K119" s="2" t="s">
        <v>372</v>
      </c>
      <c r="M119" s="2" t="s">
        <v>375</v>
      </c>
      <c r="N119" s="2" t="s">
        <v>374</v>
      </c>
      <c r="P119" s="2" t="s">
        <v>377</v>
      </c>
      <c r="Q119" s="2" t="s">
        <v>376</v>
      </c>
      <c r="S119" s="2" t="s">
        <v>379</v>
      </c>
      <c r="T119" s="2" t="s">
        <v>378</v>
      </c>
      <c r="V119" s="2" t="s">
        <v>381</v>
      </c>
      <c r="W119" s="2" t="s">
        <v>380</v>
      </c>
      <c r="Y119" s="2" t="s">
        <v>383</v>
      </c>
      <c r="Z119" s="2" t="s">
        <v>382</v>
      </c>
      <c r="AB119" s="2" t="s">
        <v>385</v>
      </c>
      <c r="AC119" s="2" t="s">
        <v>384</v>
      </c>
      <c r="AE119" s="2" t="s">
        <v>387</v>
      </c>
      <c r="AF119" s="2" t="s">
        <v>386</v>
      </c>
      <c r="AH119" s="2" t="s">
        <v>389</v>
      </c>
      <c r="AI119" s="2" t="s">
        <v>388</v>
      </c>
    </row>
    <row r="120" spans="1:35" x14ac:dyDescent="0.25">
      <c r="A120" s="49"/>
      <c r="B120" s="50"/>
      <c r="D120" s="7"/>
    </row>
    <row r="121" spans="1:35" ht="14.25" thickBot="1" x14ac:dyDescent="0.3">
      <c r="A121" s="49"/>
      <c r="B121" s="50"/>
      <c r="D121" s="7"/>
      <c r="E121" s="3"/>
      <c r="F121" s="2"/>
      <c r="G121" s="43" t="s">
        <v>2670</v>
      </c>
      <c r="H121" s="44"/>
      <c r="I121" s="4"/>
      <c r="J121" s="43" t="s">
        <v>2671</v>
      </c>
      <c r="K121" s="44"/>
      <c r="L121" s="4"/>
      <c r="M121" s="43" t="s">
        <v>2672</v>
      </c>
      <c r="N121" s="44"/>
      <c r="O121" s="4"/>
      <c r="P121" s="43" t="s">
        <v>2673</v>
      </c>
      <c r="Q121" s="44"/>
      <c r="R121" s="4"/>
      <c r="S121" s="43" t="s">
        <v>2674</v>
      </c>
      <c r="T121" s="44"/>
      <c r="U121" s="4"/>
      <c r="V121" s="43" t="s">
        <v>2675</v>
      </c>
      <c r="W121" s="44"/>
      <c r="X121" s="4"/>
      <c r="Y121" s="43" t="s">
        <v>2676</v>
      </c>
      <c r="Z121" s="44"/>
      <c r="AA121" s="4"/>
      <c r="AB121" s="43" t="s">
        <v>2677</v>
      </c>
      <c r="AC121" s="44"/>
      <c r="AD121" s="4"/>
      <c r="AE121" s="43" t="s">
        <v>2678</v>
      </c>
      <c r="AF121" s="44"/>
      <c r="AG121" s="4"/>
      <c r="AH121" s="43" t="s">
        <v>2679</v>
      </c>
      <c r="AI121" s="44"/>
    </row>
    <row r="122" spans="1:35" ht="14.25" thickTop="1" x14ac:dyDescent="0.25">
      <c r="A122" s="49"/>
      <c r="B122" s="50"/>
      <c r="D122" s="7"/>
      <c r="E122" s="8"/>
      <c r="F122" s="2" t="s">
        <v>3795</v>
      </c>
      <c r="G122" s="23" t="str">
        <f>D117 &amp; "_11"</f>
        <v>9_11</v>
      </c>
      <c r="H122" s="24" t="str">
        <f>D118 &amp; "_11"</f>
        <v>52_11</v>
      </c>
      <c r="I122" s="12"/>
      <c r="J122" s="25" t="str">
        <f>D117 &amp; "_12"</f>
        <v>9_12</v>
      </c>
      <c r="K122" s="26" t="str">
        <f>D118 &amp; "_12"</f>
        <v>52_12</v>
      </c>
      <c r="L122" s="12"/>
      <c r="M122" s="25" t="str">
        <f>D117 &amp; "_13"</f>
        <v>9_13</v>
      </c>
      <c r="N122" s="26" t="str">
        <f>D118 &amp; "_13"</f>
        <v>52_13</v>
      </c>
      <c r="O122" s="12"/>
      <c r="P122" s="10" t="str">
        <f>D117 &amp; "_14"</f>
        <v>9_14</v>
      </c>
      <c r="Q122" s="10" t="str">
        <f>D118 &amp; "_14"</f>
        <v>52_14</v>
      </c>
      <c r="R122" s="12"/>
      <c r="S122" s="10" t="str">
        <f>D117 &amp; "_15"</f>
        <v>9_15</v>
      </c>
      <c r="T122" s="10" t="str">
        <f>D118 &amp; "_15"</f>
        <v>52_15</v>
      </c>
      <c r="U122" s="12"/>
      <c r="V122" s="10" t="str">
        <f>D117 &amp; "_16"</f>
        <v>9_16</v>
      </c>
      <c r="W122" s="10" t="str">
        <f>D118 &amp; "_16"</f>
        <v>52_16</v>
      </c>
      <c r="X122" s="12"/>
      <c r="Y122" s="10" t="str">
        <f>D117 &amp; "_17"</f>
        <v>9_17</v>
      </c>
      <c r="Z122" s="10" t="str">
        <f>D118 &amp; "_17"</f>
        <v>52_17</v>
      </c>
      <c r="AA122" s="12"/>
      <c r="AB122" s="10" t="str">
        <f>D117 &amp; "_18"</f>
        <v>9_18</v>
      </c>
      <c r="AC122" s="29" t="str">
        <f>D118 &amp; "_18"</f>
        <v>52_18</v>
      </c>
      <c r="AD122" s="12"/>
      <c r="AE122" s="10" t="str">
        <f>D117 &amp; "_19"</f>
        <v>9_19</v>
      </c>
      <c r="AF122" s="10" t="str">
        <f>D118 &amp; "_19"</f>
        <v>52_19</v>
      </c>
      <c r="AG122" s="12"/>
      <c r="AH122" s="10" t="str">
        <f>D117 &amp; "_20"</f>
        <v>9_20</v>
      </c>
      <c r="AI122" s="10" t="str">
        <f>D118 &amp; "_20"</f>
        <v>52_20</v>
      </c>
    </row>
    <row r="123" spans="1:35" x14ac:dyDescent="0.25">
      <c r="A123" s="49"/>
      <c r="B123" s="50"/>
      <c r="D123" s="7"/>
      <c r="F123" s="2" t="s">
        <v>0</v>
      </c>
      <c r="G123" s="2" t="s">
        <v>390</v>
      </c>
      <c r="H123" s="2" t="s">
        <v>391</v>
      </c>
      <c r="J123" s="2" t="s">
        <v>392</v>
      </c>
      <c r="K123" s="2" t="s">
        <v>393</v>
      </c>
      <c r="M123" s="2" t="s">
        <v>394</v>
      </c>
      <c r="N123" s="2" t="s">
        <v>395</v>
      </c>
      <c r="P123" s="2" t="s">
        <v>396</v>
      </c>
      <c r="Q123" s="2" t="s">
        <v>397</v>
      </c>
      <c r="S123" s="2" t="s">
        <v>398</v>
      </c>
      <c r="T123" s="2" t="s">
        <v>399</v>
      </c>
      <c r="V123" s="2" t="s">
        <v>400</v>
      </c>
      <c r="W123" s="2" t="s">
        <v>401</v>
      </c>
      <c r="Y123" s="2" t="s">
        <v>402</v>
      </c>
      <c r="Z123" s="2" t="s">
        <v>403</v>
      </c>
      <c r="AB123" s="2" t="s">
        <v>404</v>
      </c>
      <c r="AC123" s="2" t="s">
        <v>405</v>
      </c>
      <c r="AE123" s="2" t="s">
        <v>406</v>
      </c>
      <c r="AF123" s="2" t="s">
        <v>407</v>
      </c>
      <c r="AH123" s="2" t="s">
        <v>408</v>
      </c>
      <c r="AI123" s="2" t="s">
        <v>409</v>
      </c>
    </row>
    <row r="124" spans="1:35" x14ac:dyDescent="0.25">
      <c r="A124" s="49"/>
      <c r="B124" s="50"/>
      <c r="D124" s="7"/>
      <c r="F124" s="2" t="s">
        <v>1</v>
      </c>
      <c r="G124" s="2" t="s">
        <v>391</v>
      </c>
      <c r="H124" s="2" t="s">
        <v>390</v>
      </c>
      <c r="J124" s="2" t="s">
        <v>393</v>
      </c>
      <c r="K124" s="2" t="s">
        <v>392</v>
      </c>
      <c r="M124" s="2" t="s">
        <v>395</v>
      </c>
      <c r="N124" s="2" t="s">
        <v>394</v>
      </c>
      <c r="P124" s="2" t="s">
        <v>397</v>
      </c>
      <c r="Q124" s="2" t="s">
        <v>396</v>
      </c>
      <c r="S124" s="2" t="s">
        <v>399</v>
      </c>
      <c r="T124" s="2" t="s">
        <v>398</v>
      </c>
      <c r="V124" s="2" t="s">
        <v>401</v>
      </c>
      <c r="W124" s="2" t="s">
        <v>400</v>
      </c>
      <c r="Y124" s="2" t="s">
        <v>403</v>
      </c>
      <c r="Z124" s="2" t="s">
        <v>402</v>
      </c>
      <c r="AB124" s="2" t="s">
        <v>405</v>
      </c>
      <c r="AC124" s="2" t="s">
        <v>404</v>
      </c>
      <c r="AE124" s="2" t="s">
        <v>407</v>
      </c>
      <c r="AF124" s="2" t="s">
        <v>406</v>
      </c>
      <c r="AH124" s="2" t="s">
        <v>409</v>
      </c>
      <c r="AI124" s="2" t="s">
        <v>408</v>
      </c>
    </row>
    <row r="125" spans="1:35" x14ac:dyDescent="0.25">
      <c r="A125" s="49"/>
      <c r="B125" s="50"/>
      <c r="D125" s="7"/>
    </row>
    <row r="126" spans="1:35" ht="14.25" thickBot="1" x14ac:dyDescent="0.3">
      <c r="A126" s="49"/>
      <c r="B126" s="50"/>
      <c r="D126" s="7"/>
      <c r="E126" s="9"/>
      <c r="F126" s="2"/>
      <c r="G126" s="43" t="s">
        <v>2680</v>
      </c>
      <c r="H126" s="44"/>
      <c r="I126" s="4"/>
      <c r="J126" s="43" t="s">
        <v>2681</v>
      </c>
      <c r="K126" s="44"/>
      <c r="L126" s="4"/>
      <c r="M126" s="43" t="s">
        <v>2682</v>
      </c>
      <c r="N126" s="44"/>
      <c r="O126" s="4"/>
      <c r="P126" s="43" t="s">
        <v>2683</v>
      </c>
      <c r="Q126" s="44"/>
      <c r="R126" s="4"/>
      <c r="S126" s="43" t="s">
        <v>2684</v>
      </c>
      <c r="T126" s="44"/>
      <c r="U126" s="4"/>
      <c r="V126" s="43" t="s">
        <v>2685</v>
      </c>
      <c r="W126" s="44"/>
      <c r="X126" s="4"/>
      <c r="Y126" s="43" t="s">
        <v>2686</v>
      </c>
      <c r="Z126" s="44"/>
      <c r="AA126" s="4"/>
      <c r="AB126" s="43" t="s">
        <v>2687</v>
      </c>
      <c r="AC126" s="44"/>
      <c r="AD126" s="4"/>
      <c r="AE126" s="43" t="s">
        <v>2688</v>
      </c>
      <c r="AF126" s="44"/>
      <c r="AG126" s="4"/>
      <c r="AH126" s="43" t="s">
        <v>2689</v>
      </c>
      <c r="AI126" s="44"/>
    </row>
    <row r="127" spans="1:35" ht="14.25" thickTop="1" x14ac:dyDescent="0.25">
      <c r="A127" s="49"/>
      <c r="B127" s="50"/>
      <c r="F127" s="2" t="s">
        <v>3795</v>
      </c>
      <c r="G127" s="23" t="str">
        <f>D117 &amp; "_21"</f>
        <v>9_21</v>
      </c>
      <c r="H127" s="24" t="str">
        <f>D118 &amp; "_21"</f>
        <v>52_21</v>
      </c>
      <c r="I127" s="12"/>
      <c r="J127" s="25" t="str">
        <f>D117 &amp; "_22"</f>
        <v>9_22</v>
      </c>
      <c r="K127" s="26" t="str">
        <f>D118 &amp; "_22"</f>
        <v>52_22</v>
      </c>
      <c r="L127" s="12"/>
      <c r="M127" s="25" t="str">
        <f>D117 &amp; "_23"</f>
        <v>9_23</v>
      </c>
      <c r="N127" s="26" t="str">
        <f>D118 &amp; "_23"</f>
        <v>52_23</v>
      </c>
      <c r="O127" s="12"/>
      <c r="P127" s="10" t="str">
        <f>D117 &amp; "_24"</f>
        <v>9_24</v>
      </c>
      <c r="Q127" s="10" t="str">
        <f>D118 &amp; "_24"</f>
        <v>52_24</v>
      </c>
      <c r="R127" s="12"/>
      <c r="S127" s="10" t="str">
        <f>D117 &amp; "_25"</f>
        <v>9_25</v>
      </c>
      <c r="T127" s="10" t="str">
        <f>D118 &amp; "_25"</f>
        <v>52_25</v>
      </c>
      <c r="U127" s="12"/>
      <c r="V127" s="10" t="str">
        <f>D117 &amp; "_26"</f>
        <v>9_26</v>
      </c>
      <c r="W127" s="10" t="str">
        <f>D118 &amp; "_26"</f>
        <v>52_26</v>
      </c>
      <c r="X127" s="12"/>
      <c r="Y127" s="10" t="str">
        <f>D117 &amp; "_27"</f>
        <v>9_27</v>
      </c>
      <c r="Z127" s="10" t="str">
        <f>D118 &amp; "_27"</f>
        <v>52_27</v>
      </c>
      <c r="AA127" s="12"/>
      <c r="AB127" s="10" t="str">
        <f>D117 &amp; "_28"</f>
        <v>9_28</v>
      </c>
      <c r="AC127" s="29" t="str">
        <f>D118 &amp; "_28"</f>
        <v>52_28</v>
      </c>
      <c r="AD127" s="12"/>
      <c r="AE127" s="10" t="str">
        <f>D117 &amp; "_29"</f>
        <v>9_29</v>
      </c>
      <c r="AF127" s="10" t="str">
        <f>D118 &amp; "_29"</f>
        <v>52_29</v>
      </c>
      <c r="AG127" s="12"/>
      <c r="AH127" s="10" t="str">
        <f>D117 &amp; "_30"</f>
        <v>9_30</v>
      </c>
      <c r="AI127" s="10" t="str">
        <f>D118 &amp; "_30"</f>
        <v>52_30</v>
      </c>
    </row>
    <row r="128" spans="1:35" x14ac:dyDescent="0.25">
      <c r="A128" s="49"/>
      <c r="B128" s="50"/>
      <c r="F128" s="2" t="s">
        <v>0</v>
      </c>
      <c r="G128" s="2" t="s">
        <v>410</v>
      </c>
      <c r="H128" s="2" t="s">
        <v>411</v>
      </c>
      <c r="J128" s="2" t="s">
        <v>412</v>
      </c>
      <c r="K128" s="2" t="s">
        <v>413</v>
      </c>
      <c r="M128" s="2" t="s">
        <v>414</v>
      </c>
      <c r="N128" s="2" t="s">
        <v>415</v>
      </c>
      <c r="P128" s="2" t="s">
        <v>416</v>
      </c>
      <c r="Q128" s="2" t="s">
        <v>417</v>
      </c>
      <c r="S128" s="2" t="s">
        <v>418</v>
      </c>
      <c r="T128" s="2" t="s">
        <v>419</v>
      </c>
      <c r="V128" s="2" t="s">
        <v>420</v>
      </c>
      <c r="W128" s="2" t="s">
        <v>421</v>
      </c>
      <c r="Y128" s="2" t="s">
        <v>422</v>
      </c>
      <c r="Z128" s="2" t="s">
        <v>423</v>
      </c>
      <c r="AB128" s="2" t="s">
        <v>424</v>
      </c>
      <c r="AC128" s="2" t="s">
        <v>425</v>
      </c>
      <c r="AE128" s="2" t="s">
        <v>426</v>
      </c>
      <c r="AF128" s="2" t="s">
        <v>427</v>
      </c>
      <c r="AH128" s="2" t="s">
        <v>428</v>
      </c>
      <c r="AI128" s="2" t="s">
        <v>429</v>
      </c>
    </row>
    <row r="129" spans="1:35" x14ac:dyDescent="0.25">
      <c r="A129" s="49"/>
      <c r="B129" s="50"/>
      <c r="F129" s="2" t="s">
        <v>1</v>
      </c>
      <c r="G129" s="2" t="s">
        <v>411</v>
      </c>
      <c r="H129" s="2" t="s">
        <v>410</v>
      </c>
      <c r="J129" s="2" t="s">
        <v>413</v>
      </c>
      <c r="K129" s="2" t="s">
        <v>412</v>
      </c>
      <c r="M129" s="2" t="s">
        <v>415</v>
      </c>
      <c r="N129" s="2" t="s">
        <v>414</v>
      </c>
      <c r="P129" s="2" t="s">
        <v>417</v>
      </c>
      <c r="Q129" s="2" t="s">
        <v>416</v>
      </c>
      <c r="S129" s="2" t="s">
        <v>419</v>
      </c>
      <c r="T129" s="2" t="s">
        <v>418</v>
      </c>
      <c r="V129" s="2" t="s">
        <v>421</v>
      </c>
      <c r="W129" s="2" t="s">
        <v>420</v>
      </c>
      <c r="Y129" s="2" t="s">
        <v>423</v>
      </c>
      <c r="Z129" s="2" t="s">
        <v>422</v>
      </c>
      <c r="AB129" s="2" t="s">
        <v>425</v>
      </c>
      <c r="AC129" s="2" t="s">
        <v>424</v>
      </c>
      <c r="AE129" s="2" t="s">
        <v>427</v>
      </c>
      <c r="AF129" s="2" t="s">
        <v>426</v>
      </c>
      <c r="AH129" s="2" t="s">
        <v>429</v>
      </c>
      <c r="AI129" s="2" t="s">
        <v>428</v>
      </c>
    </row>
    <row r="130" spans="1:35" x14ac:dyDescent="0.25">
      <c r="A130" s="49"/>
      <c r="B130" s="50"/>
    </row>
    <row r="131" spans="1:35" ht="14.25" thickBot="1" x14ac:dyDescent="0.3">
      <c r="A131" s="49"/>
      <c r="B131" s="50"/>
      <c r="C131" s="4" t="s">
        <v>3735</v>
      </c>
      <c r="D131" s="4"/>
      <c r="E131" s="5"/>
      <c r="F131" s="2"/>
      <c r="G131" s="43" t="s">
        <v>2690</v>
      </c>
      <c r="H131" s="44"/>
      <c r="I131" s="4"/>
      <c r="J131" s="43" t="s">
        <v>2691</v>
      </c>
      <c r="K131" s="44"/>
      <c r="L131" s="4"/>
      <c r="M131" s="43" t="s">
        <v>2692</v>
      </c>
      <c r="N131" s="44"/>
      <c r="O131" s="4"/>
      <c r="P131" s="43" t="s">
        <v>2693</v>
      </c>
      <c r="Q131" s="44"/>
      <c r="R131" s="4"/>
      <c r="S131" s="43" t="s">
        <v>2694</v>
      </c>
      <c r="T131" s="44"/>
      <c r="U131" s="4"/>
      <c r="V131" s="43" t="s">
        <v>2695</v>
      </c>
      <c r="W131" s="44"/>
      <c r="X131" s="4"/>
      <c r="Y131" s="43" t="s">
        <v>2696</v>
      </c>
      <c r="Z131" s="44"/>
      <c r="AA131" s="4"/>
      <c r="AB131" s="43" t="s">
        <v>2697</v>
      </c>
      <c r="AC131" s="44"/>
      <c r="AD131" s="4"/>
      <c r="AE131" s="43" t="s">
        <v>2698</v>
      </c>
      <c r="AF131" s="44"/>
      <c r="AG131" s="4"/>
      <c r="AH131" s="43" t="s">
        <v>2699</v>
      </c>
      <c r="AI131" s="44"/>
    </row>
    <row r="132" spans="1:35" ht="14.25" thickTop="1" x14ac:dyDescent="0.25">
      <c r="A132" s="49"/>
      <c r="B132" s="50"/>
      <c r="D132" s="6">
        <v>10</v>
      </c>
      <c r="E132" s="3"/>
      <c r="F132" s="2" t="s">
        <v>3795</v>
      </c>
      <c r="G132" s="23" t="str">
        <f>D132 &amp; "_1"</f>
        <v>10_1</v>
      </c>
      <c r="H132" s="24" t="str">
        <f>D133 &amp; "_1"</f>
        <v>53_1</v>
      </c>
      <c r="I132" s="12"/>
      <c r="J132" s="25" t="str">
        <f>D132 &amp; "_2"</f>
        <v>10_2</v>
      </c>
      <c r="K132" s="26" t="str">
        <f>D133 &amp; "_2"</f>
        <v>53_2</v>
      </c>
      <c r="L132" s="12"/>
      <c r="M132" s="25" t="str">
        <f>D132 &amp; "_3"</f>
        <v>10_3</v>
      </c>
      <c r="N132" s="26" t="str">
        <f>D133 &amp; "_3"</f>
        <v>53_3</v>
      </c>
      <c r="O132" s="12"/>
      <c r="P132" s="10" t="str">
        <f>D132 &amp; "_4"</f>
        <v>10_4</v>
      </c>
      <c r="Q132" s="10" t="str">
        <f>D133 &amp; "_4"</f>
        <v>53_4</v>
      </c>
      <c r="R132" s="12"/>
      <c r="S132" s="10" t="str">
        <f>D132 &amp; "_5"</f>
        <v>10_5</v>
      </c>
      <c r="T132" s="10" t="str">
        <f>D133 &amp; "_5"</f>
        <v>53_5</v>
      </c>
      <c r="U132" s="12"/>
      <c r="V132" s="10" t="str">
        <f>D132 &amp; "_6"</f>
        <v>10_6</v>
      </c>
      <c r="W132" s="10" t="str">
        <f>D133 &amp; "_6"</f>
        <v>53_6</v>
      </c>
      <c r="X132" s="12"/>
      <c r="Y132" s="10" t="str">
        <f>D132 &amp; "_7"</f>
        <v>10_7</v>
      </c>
      <c r="Z132" s="10" t="str">
        <f>D133 &amp; "_7"</f>
        <v>53_7</v>
      </c>
      <c r="AA132" s="12"/>
      <c r="AB132" s="10" t="str">
        <f>D132 &amp; "_8"</f>
        <v>10_8</v>
      </c>
      <c r="AC132" s="29" t="str">
        <f>D133 &amp; "_8"</f>
        <v>53_8</v>
      </c>
      <c r="AD132" s="12"/>
      <c r="AE132" s="10" t="str">
        <f>D132 &amp; "_9"</f>
        <v>10_9</v>
      </c>
      <c r="AF132" s="10" t="str">
        <f>D133 &amp; "_9"</f>
        <v>53_9</v>
      </c>
      <c r="AG132" s="12"/>
      <c r="AH132" s="10" t="str">
        <f>D132 &amp; "_10"</f>
        <v>10_10</v>
      </c>
      <c r="AI132" s="10" t="str">
        <f>D133 &amp; "_10"</f>
        <v>53_10</v>
      </c>
    </row>
    <row r="133" spans="1:35" x14ac:dyDescent="0.25">
      <c r="A133" s="49"/>
      <c r="B133" s="50"/>
      <c r="D133" s="7">
        <v>53</v>
      </c>
      <c r="F133" s="2" t="s">
        <v>0</v>
      </c>
      <c r="G133" s="2" t="s">
        <v>430</v>
      </c>
      <c r="H133" s="2" t="s">
        <v>431</v>
      </c>
      <c r="J133" s="2" t="s">
        <v>432</v>
      </c>
      <c r="K133" s="2" t="s">
        <v>433</v>
      </c>
      <c r="M133" s="2" t="s">
        <v>434</v>
      </c>
      <c r="N133" s="2" t="s">
        <v>435</v>
      </c>
      <c r="P133" s="2" t="s">
        <v>436</v>
      </c>
      <c r="Q133" s="2" t="s">
        <v>437</v>
      </c>
      <c r="S133" s="2" t="s">
        <v>438</v>
      </c>
      <c r="T133" s="2" t="s">
        <v>439</v>
      </c>
      <c r="V133" s="2" t="s">
        <v>440</v>
      </c>
      <c r="W133" s="2" t="s">
        <v>441</v>
      </c>
      <c r="Y133" s="2" t="s">
        <v>442</v>
      </c>
      <c r="Z133" s="2" t="s">
        <v>443</v>
      </c>
      <c r="AB133" s="2" t="s">
        <v>444</v>
      </c>
      <c r="AC133" s="2" t="s">
        <v>445</v>
      </c>
      <c r="AE133" s="2" t="s">
        <v>446</v>
      </c>
      <c r="AF133" s="2" t="s">
        <v>447</v>
      </c>
      <c r="AH133" s="2" t="s">
        <v>448</v>
      </c>
      <c r="AI133" s="2" t="s">
        <v>449</v>
      </c>
    </row>
    <row r="134" spans="1:35" x14ac:dyDescent="0.25">
      <c r="A134" s="49"/>
      <c r="B134" s="50"/>
      <c r="D134" s="7"/>
      <c r="F134" s="2" t="s">
        <v>1</v>
      </c>
      <c r="G134" s="2" t="s">
        <v>431</v>
      </c>
      <c r="H134" s="2" t="s">
        <v>430</v>
      </c>
      <c r="J134" s="2" t="s">
        <v>433</v>
      </c>
      <c r="K134" s="2" t="s">
        <v>432</v>
      </c>
      <c r="M134" s="2" t="s">
        <v>435</v>
      </c>
      <c r="N134" s="2" t="s">
        <v>434</v>
      </c>
      <c r="P134" s="2" t="s">
        <v>437</v>
      </c>
      <c r="Q134" s="2" t="s">
        <v>436</v>
      </c>
      <c r="S134" s="2" t="s">
        <v>439</v>
      </c>
      <c r="T134" s="2" t="s">
        <v>438</v>
      </c>
      <c r="V134" s="2" t="s">
        <v>441</v>
      </c>
      <c r="W134" s="2" t="s">
        <v>440</v>
      </c>
      <c r="Y134" s="2" t="s">
        <v>443</v>
      </c>
      <c r="Z134" s="2" t="s">
        <v>442</v>
      </c>
      <c r="AB134" s="2" t="s">
        <v>445</v>
      </c>
      <c r="AC134" s="2" t="s">
        <v>444</v>
      </c>
      <c r="AE134" s="2" t="s">
        <v>447</v>
      </c>
      <c r="AF134" s="2" t="s">
        <v>446</v>
      </c>
      <c r="AH134" s="2" t="s">
        <v>449</v>
      </c>
      <c r="AI134" s="2" t="s">
        <v>448</v>
      </c>
    </row>
    <row r="135" spans="1:35" x14ac:dyDescent="0.25">
      <c r="A135" s="49"/>
      <c r="B135" s="50"/>
      <c r="D135" s="7"/>
    </row>
    <row r="136" spans="1:35" ht="14.25" thickBot="1" x14ac:dyDescent="0.3">
      <c r="A136" s="49"/>
      <c r="B136" s="50"/>
      <c r="D136" s="7"/>
      <c r="E136" s="3"/>
      <c r="F136" s="2"/>
      <c r="G136" s="43" t="s">
        <v>2700</v>
      </c>
      <c r="H136" s="44"/>
      <c r="I136" s="4"/>
      <c r="J136" s="43" t="s">
        <v>2701</v>
      </c>
      <c r="K136" s="44"/>
      <c r="L136" s="4"/>
      <c r="M136" s="43" t="s">
        <v>2702</v>
      </c>
      <c r="N136" s="44"/>
      <c r="O136" s="4"/>
      <c r="P136" s="43" t="s">
        <v>2703</v>
      </c>
      <c r="Q136" s="44"/>
      <c r="R136" s="4"/>
      <c r="S136" s="43" t="s">
        <v>2704</v>
      </c>
      <c r="T136" s="44"/>
      <c r="U136" s="4"/>
      <c r="V136" s="43" t="s">
        <v>2705</v>
      </c>
      <c r="W136" s="44"/>
      <c r="X136" s="4"/>
      <c r="Y136" s="43" t="s">
        <v>2706</v>
      </c>
      <c r="Z136" s="44"/>
      <c r="AA136" s="4"/>
      <c r="AB136" s="43" t="s">
        <v>2707</v>
      </c>
      <c r="AC136" s="44"/>
      <c r="AD136" s="4"/>
      <c r="AE136" s="43" t="s">
        <v>2708</v>
      </c>
      <c r="AF136" s="44"/>
      <c r="AG136" s="4"/>
      <c r="AH136" s="43" t="s">
        <v>2709</v>
      </c>
      <c r="AI136" s="44"/>
    </row>
    <row r="137" spans="1:35" ht="14.25" thickTop="1" x14ac:dyDescent="0.25">
      <c r="A137" s="49"/>
      <c r="B137" s="50"/>
      <c r="D137" s="7"/>
      <c r="E137" s="8"/>
      <c r="F137" s="2" t="s">
        <v>3795</v>
      </c>
      <c r="G137" s="23" t="str">
        <f>D132 &amp; "_11"</f>
        <v>10_11</v>
      </c>
      <c r="H137" s="24" t="str">
        <f>D133 &amp; "_11"</f>
        <v>53_11</v>
      </c>
      <c r="I137" s="12"/>
      <c r="J137" s="25" t="str">
        <f>D132 &amp; "_12"</f>
        <v>10_12</v>
      </c>
      <c r="K137" s="26" t="str">
        <f>D133 &amp; "_12"</f>
        <v>53_12</v>
      </c>
      <c r="L137" s="12"/>
      <c r="M137" s="25" t="str">
        <f>D132 &amp; "_13"</f>
        <v>10_13</v>
      </c>
      <c r="N137" s="26" t="str">
        <f>D133 &amp; "_13"</f>
        <v>53_13</v>
      </c>
      <c r="O137" s="12"/>
      <c r="P137" s="10" t="str">
        <f>D132 &amp; "_14"</f>
        <v>10_14</v>
      </c>
      <c r="Q137" s="10" t="str">
        <f>D133 &amp; "_14"</f>
        <v>53_14</v>
      </c>
      <c r="R137" s="12"/>
      <c r="S137" s="10" t="str">
        <f>D132 &amp; "_15"</f>
        <v>10_15</v>
      </c>
      <c r="T137" s="10" t="str">
        <f>D133 &amp; "_15"</f>
        <v>53_15</v>
      </c>
      <c r="U137" s="12"/>
      <c r="V137" s="10" t="str">
        <f>D132 &amp; "_16"</f>
        <v>10_16</v>
      </c>
      <c r="W137" s="10" t="str">
        <f>D133 &amp; "_16"</f>
        <v>53_16</v>
      </c>
      <c r="X137" s="12"/>
      <c r="Y137" s="10" t="str">
        <f>D132 &amp; "_17"</f>
        <v>10_17</v>
      </c>
      <c r="Z137" s="10" t="str">
        <f>D133 &amp; "_17"</f>
        <v>53_17</v>
      </c>
      <c r="AA137" s="12"/>
      <c r="AB137" s="10" t="str">
        <f>D132 &amp; "_18"</f>
        <v>10_18</v>
      </c>
      <c r="AC137" s="29" t="str">
        <f>D133 &amp; "_18"</f>
        <v>53_18</v>
      </c>
      <c r="AD137" s="12"/>
      <c r="AE137" s="10" t="str">
        <f>D132 &amp; "_19"</f>
        <v>10_19</v>
      </c>
      <c r="AF137" s="10" t="str">
        <f>D133 &amp; "_19"</f>
        <v>53_19</v>
      </c>
      <c r="AG137" s="12"/>
      <c r="AH137" s="10" t="str">
        <f>D132 &amp; "_20"</f>
        <v>10_20</v>
      </c>
      <c r="AI137" s="10" t="str">
        <f>D133 &amp; "_20"</f>
        <v>53_20</v>
      </c>
    </row>
    <row r="138" spans="1:35" x14ac:dyDescent="0.25">
      <c r="A138" s="49"/>
      <c r="B138" s="50"/>
      <c r="D138" s="7"/>
      <c r="F138" s="2" t="s">
        <v>0</v>
      </c>
      <c r="G138" s="2" t="s">
        <v>450</v>
      </c>
      <c r="H138" s="2" t="s">
        <v>451</v>
      </c>
      <c r="J138" s="2" t="s">
        <v>452</v>
      </c>
      <c r="K138" s="2" t="s">
        <v>453</v>
      </c>
      <c r="M138" s="2" t="s">
        <v>454</v>
      </c>
      <c r="N138" s="2" t="s">
        <v>455</v>
      </c>
      <c r="P138" s="2" t="s">
        <v>456</v>
      </c>
      <c r="Q138" s="2" t="s">
        <v>457</v>
      </c>
      <c r="S138" s="2" t="s">
        <v>458</v>
      </c>
      <c r="T138" s="2" t="s">
        <v>459</v>
      </c>
      <c r="V138" s="2" t="s">
        <v>460</v>
      </c>
      <c r="W138" s="2" t="s">
        <v>461</v>
      </c>
      <c r="Y138" s="2" t="s">
        <v>462</v>
      </c>
      <c r="Z138" s="2" t="s">
        <v>463</v>
      </c>
      <c r="AB138" s="2" t="s">
        <v>464</v>
      </c>
      <c r="AC138" s="2" t="s">
        <v>465</v>
      </c>
      <c r="AE138" s="2" t="s">
        <v>466</v>
      </c>
      <c r="AF138" s="2" t="s">
        <v>467</v>
      </c>
      <c r="AH138" s="2" t="s">
        <v>468</v>
      </c>
      <c r="AI138" s="2" t="s">
        <v>469</v>
      </c>
    </row>
    <row r="139" spans="1:35" x14ac:dyDescent="0.25">
      <c r="A139" s="49"/>
      <c r="B139" s="50"/>
      <c r="D139" s="7"/>
      <c r="F139" s="2" t="s">
        <v>1</v>
      </c>
      <c r="G139" s="2" t="s">
        <v>451</v>
      </c>
      <c r="H139" s="2" t="s">
        <v>450</v>
      </c>
      <c r="J139" s="2" t="s">
        <v>453</v>
      </c>
      <c r="K139" s="2" t="s">
        <v>452</v>
      </c>
      <c r="M139" s="2" t="s">
        <v>455</v>
      </c>
      <c r="N139" s="2" t="s">
        <v>454</v>
      </c>
      <c r="P139" s="2" t="s">
        <v>457</v>
      </c>
      <c r="Q139" s="2" t="s">
        <v>456</v>
      </c>
      <c r="S139" s="2" t="s">
        <v>459</v>
      </c>
      <c r="T139" s="2" t="s">
        <v>458</v>
      </c>
      <c r="V139" s="2" t="s">
        <v>461</v>
      </c>
      <c r="W139" s="2" t="s">
        <v>460</v>
      </c>
      <c r="Y139" s="2" t="s">
        <v>463</v>
      </c>
      <c r="Z139" s="2" t="s">
        <v>462</v>
      </c>
      <c r="AB139" s="2" t="s">
        <v>465</v>
      </c>
      <c r="AC139" s="2" t="s">
        <v>464</v>
      </c>
      <c r="AE139" s="2" t="s">
        <v>467</v>
      </c>
      <c r="AF139" s="2" t="s">
        <v>466</v>
      </c>
      <c r="AH139" s="2" t="s">
        <v>469</v>
      </c>
      <c r="AI139" s="2" t="s">
        <v>468</v>
      </c>
    </row>
    <row r="140" spans="1:35" x14ac:dyDescent="0.25">
      <c r="A140" s="49"/>
      <c r="B140" s="50"/>
      <c r="D140" s="7"/>
    </row>
    <row r="141" spans="1:35" ht="14.25" thickBot="1" x14ac:dyDescent="0.3">
      <c r="A141" s="49"/>
      <c r="B141" s="50"/>
      <c r="D141" s="7"/>
      <c r="E141" s="9"/>
      <c r="F141" s="2"/>
      <c r="G141" s="43" t="s">
        <v>2710</v>
      </c>
      <c r="H141" s="44"/>
      <c r="I141" s="4"/>
      <c r="J141" s="43" t="s">
        <v>2711</v>
      </c>
      <c r="K141" s="44"/>
      <c r="L141" s="4"/>
      <c r="M141" s="43" t="s">
        <v>2712</v>
      </c>
      <c r="N141" s="44"/>
      <c r="O141" s="4"/>
      <c r="P141" s="43" t="s">
        <v>2713</v>
      </c>
      <c r="Q141" s="44"/>
      <c r="R141" s="4"/>
      <c r="S141" s="43" t="s">
        <v>2714</v>
      </c>
      <c r="T141" s="44"/>
      <c r="U141" s="4"/>
      <c r="V141" s="43" t="s">
        <v>2715</v>
      </c>
      <c r="W141" s="44"/>
      <c r="X141" s="4"/>
      <c r="Y141" s="43" t="s">
        <v>2716</v>
      </c>
      <c r="Z141" s="44"/>
      <c r="AA141" s="4"/>
      <c r="AB141" s="43" t="s">
        <v>2717</v>
      </c>
      <c r="AC141" s="44"/>
      <c r="AD141" s="4"/>
      <c r="AE141" s="43" t="s">
        <v>2718</v>
      </c>
      <c r="AF141" s="44"/>
      <c r="AG141" s="4"/>
      <c r="AH141" s="43" t="s">
        <v>2719</v>
      </c>
      <c r="AI141" s="44"/>
    </row>
    <row r="142" spans="1:35" ht="14.25" thickTop="1" x14ac:dyDescent="0.25">
      <c r="A142" s="49"/>
      <c r="B142" s="50"/>
      <c r="F142" s="2" t="s">
        <v>3795</v>
      </c>
      <c r="G142" s="23" t="str">
        <f>D132 &amp; "_21"</f>
        <v>10_21</v>
      </c>
      <c r="H142" s="24" t="str">
        <f>D133 &amp; "_21"</f>
        <v>53_21</v>
      </c>
      <c r="I142" s="12"/>
      <c r="J142" s="25" t="str">
        <f>D132 &amp; "_22"</f>
        <v>10_22</v>
      </c>
      <c r="K142" s="26" t="str">
        <f>D133 &amp; "_22"</f>
        <v>53_22</v>
      </c>
      <c r="L142" s="12"/>
      <c r="M142" s="25" t="str">
        <f>D132 &amp; "_23"</f>
        <v>10_23</v>
      </c>
      <c r="N142" s="26" t="str">
        <f>D133 &amp; "_23"</f>
        <v>53_23</v>
      </c>
      <c r="O142" s="12"/>
      <c r="P142" s="10" t="str">
        <f>D132 &amp; "_24"</f>
        <v>10_24</v>
      </c>
      <c r="Q142" s="10" t="str">
        <f>D133 &amp; "_24"</f>
        <v>53_24</v>
      </c>
      <c r="R142" s="12"/>
      <c r="S142" s="10" t="str">
        <f>D132 &amp; "_25"</f>
        <v>10_25</v>
      </c>
      <c r="T142" s="10" t="str">
        <f>D133 &amp; "_25"</f>
        <v>53_25</v>
      </c>
      <c r="U142" s="12"/>
      <c r="V142" s="10" t="str">
        <f>D132 &amp; "_26"</f>
        <v>10_26</v>
      </c>
      <c r="W142" s="10" t="str">
        <f>D133 &amp; "_26"</f>
        <v>53_26</v>
      </c>
      <c r="X142" s="12"/>
      <c r="Y142" s="10" t="str">
        <f>D132 &amp; "_27"</f>
        <v>10_27</v>
      </c>
      <c r="Z142" s="10" t="str">
        <f>D133 &amp; "_27"</f>
        <v>53_27</v>
      </c>
      <c r="AA142" s="12"/>
      <c r="AB142" s="10" t="str">
        <f>D132 &amp; "_28"</f>
        <v>10_28</v>
      </c>
      <c r="AC142" s="29" t="str">
        <f>D133 &amp; "_28"</f>
        <v>53_28</v>
      </c>
      <c r="AD142" s="12"/>
      <c r="AE142" s="10" t="str">
        <f>D132 &amp; "_29"</f>
        <v>10_29</v>
      </c>
      <c r="AF142" s="10" t="str">
        <f>D133 &amp; "_29"</f>
        <v>53_29</v>
      </c>
      <c r="AG142" s="12"/>
      <c r="AH142" s="10" t="str">
        <f>D132 &amp; "_30"</f>
        <v>10_30</v>
      </c>
      <c r="AI142" s="10" t="str">
        <f>D133 &amp; "_30"</f>
        <v>53_30</v>
      </c>
    </row>
    <row r="143" spans="1:35" x14ac:dyDescent="0.25">
      <c r="A143" s="49"/>
      <c r="B143" s="50"/>
      <c r="F143" s="2" t="s">
        <v>0</v>
      </c>
      <c r="G143" s="2" t="s">
        <v>470</v>
      </c>
      <c r="H143" s="2" t="s">
        <v>471</v>
      </c>
      <c r="J143" s="2" t="s">
        <v>472</v>
      </c>
      <c r="K143" s="2" t="s">
        <v>473</v>
      </c>
      <c r="M143" s="2" t="s">
        <v>474</v>
      </c>
      <c r="N143" s="2" t="s">
        <v>475</v>
      </c>
      <c r="P143" s="2" t="s">
        <v>476</v>
      </c>
      <c r="Q143" s="2" t="s">
        <v>477</v>
      </c>
      <c r="S143" s="2" t="s">
        <v>478</v>
      </c>
      <c r="T143" s="2" t="s">
        <v>479</v>
      </c>
      <c r="V143" s="2" t="s">
        <v>480</v>
      </c>
      <c r="W143" s="2" t="s">
        <v>481</v>
      </c>
      <c r="Y143" s="2" t="s">
        <v>482</v>
      </c>
      <c r="Z143" s="2" t="s">
        <v>483</v>
      </c>
      <c r="AB143" s="2" t="s">
        <v>484</v>
      </c>
      <c r="AC143" s="2" t="s">
        <v>485</v>
      </c>
      <c r="AE143" s="2" t="s">
        <v>486</v>
      </c>
      <c r="AF143" s="2" t="s">
        <v>487</v>
      </c>
      <c r="AH143" s="2" t="s">
        <v>488</v>
      </c>
      <c r="AI143" s="2" t="s">
        <v>489</v>
      </c>
    </row>
    <row r="144" spans="1:35" x14ac:dyDescent="0.25">
      <c r="A144" s="49"/>
      <c r="B144" s="50"/>
      <c r="F144" s="2" t="s">
        <v>1</v>
      </c>
      <c r="G144" s="2" t="s">
        <v>471</v>
      </c>
      <c r="H144" s="2" t="s">
        <v>470</v>
      </c>
      <c r="J144" s="2" t="s">
        <v>473</v>
      </c>
      <c r="K144" s="2" t="s">
        <v>472</v>
      </c>
      <c r="M144" s="2" t="s">
        <v>475</v>
      </c>
      <c r="N144" s="2" t="s">
        <v>474</v>
      </c>
      <c r="P144" s="2" t="s">
        <v>477</v>
      </c>
      <c r="Q144" s="2" t="s">
        <v>476</v>
      </c>
      <c r="S144" s="2" t="s">
        <v>479</v>
      </c>
      <c r="T144" s="2" t="s">
        <v>478</v>
      </c>
      <c r="V144" s="2" t="s">
        <v>481</v>
      </c>
      <c r="W144" s="2" t="s">
        <v>480</v>
      </c>
      <c r="Y144" s="2" t="s">
        <v>483</v>
      </c>
      <c r="Z144" s="2" t="s">
        <v>482</v>
      </c>
      <c r="AB144" s="2" t="s">
        <v>485</v>
      </c>
      <c r="AC144" s="2" t="s">
        <v>484</v>
      </c>
      <c r="AE144" s="2" t="s">
        <v>487</v>
      </c>
      <c r="AF144" s="2" t="s">
        <v>486</v>
      </c>
      <c r="AH144" s="2" t="s">
        <v>489</v>
      </c>
      <c r="AI144" s="2" t="s">
        <v>488</v>
      </c>
    </row>
    <row r="145" spans="1:37" x14ac:dyDescent="0.25">
      <c r="A145" s="49"/>
      <c r="B145" s="50"/>
    </row>
    <row r="146" spans="1:37" ht="14.25" thickBot="1" x14ac:dyDescent="0.3">
      <c r="A146" s="49"/>
      <c r="B146" s="50"/>
      <c r="C146" s="4" t="s">
        <v>3736</v>
      </c>
      <c r="D146" s="4"/>
      <c r="E146" s="5"/>
      <c r="F146" s="2"/>
      <c r="G146" s="43" t="s">
        <v>2720</v>
      </c>
      <c r="H146" s="44"/>
      <c r="I146" s="4"/>
      <c r="J146" s="43" t="s">
        <v>2721</v>
      </c>
      <c r="K146" s="44"/>
      <c r="L146" s="4"/>
      <c r="M146" s="43" t="s">
        <v>2722</v>
      </c>
      <c r="N146" s="44"/>
      <c r="O146" s="4"/>
      <c r="P146" s="43" t="s">
        <v>2723</v>
      </c>
      <c r="Q146" s="44"/>
      <c r="R146" s="4"/>
      <c r="S146" s="43" t="s">
        <v>2724</v>
      </c>
      <c r="T146" s="44"/>
      <c r="U146" s="4"/>
      <c r="V146" s="43" t="s">
        <v>2725</v>
      </c>
      <c r="W146" s="44"/>
      <c r="X146" s="4"/>
      <c r="Y146" s="43" t="s">
        <v>2726</v>
      </c>
      <c r="Z146" s="44"/>
      <c r="AA146" s="4"/>
      <c r="AB146" s="43" t="s">
        <v>2727</v>
      </c>
      <c r="AC146" s="44"/>
      <c r="AD146" s="4"/>
      <c r="AE146" s="43" t="s">
        <v>2728</v>
      </c>
      <c r="AF146" s="44"/>
      <c r="AG146" s="4"/>
      <c r="AH146" s="43" t="s">
        <v>2729</v>
      </c>
      <c r="AI146" s="44"/>
    </row>
    <row r="147" spans="1:37" ht="14.25" thickTop="1" x14ac:dyDescent="0.25">
      <c r="A147" s="49"/>
      <c r="B147" s="50"/>
      <c r="D147" s="6">
        <v>11</v>
      </c>
      <c r="E147" s="3"/>
      <c r="F147" s="2" t="s">
        <v>3795</v>
      </c>
      <c r="G147" s="23" t="str">
        <f>D147 &amp; "_1"</f>
        <v>11_1</v>
      </c>
      <c r="H147" s="24" t="str">
        <f>D148 &amp; "_1"</f>
        <v>54_1</v>
      </c>
      <c r="I147" s="12"/>
      <c r="J147" s="25" t="str">
        <f>D147 &amp; "_2"</f>
        <v>11_2</v>
      </c>
      <c r="K147" s="26" t="str">
        <f>D148 &amp; "_2"</f>
        <v>54_2</v>
      </c>
      <c r="L147" s="12"/>
      <c r="M147" s="25" t="str">
        <f>D147 &amp; "_3"</f>
        <v>11_3</v>
      </c>
      <c r="N147" s="26" t="str">
        <f>D148 &amp; "_3"</f>
        <v>54_3</v>
      </c>
      <c r="O147" s="12"/>
      <c r="P147" s="10" t="str">
        <f>D147 &amp; "_4"</f>
        <v>11_4</v>
      </c>
      <c r="Q147" s="10" t="str">
        <f>D148 &amp; "_4"</f>
        <v>54_4</v>
      </c>
      <c r="R147" s="12"/>
      <c r="S147" s="10" t="str">
        <f>D147 &amp; "_5"</f>
        <v>11_5</v>
      </c>
      <c r="T147" s="10" t="str">
        <f>D148 &amp; "_5"</f>
        <v>54_5</v>
      </c>
      <c r="U147" s="12"/>
      <c r="V147" s="10" t="str">
        <f>D147 &amp; "_6"</f>
        <v>11_6</v>
      </c>
      <c r="W147" s="10" t="str">
        <f>D148 &amp; "_6"</f>
        <v>54_6</v>
      </c>
      <c r="X147" s="12"/>
      <c r="Y147" s="10" t="str">
        <f>D147 &amp; "_7"</f>
        <v>11_7</v>
      </c>
      <c r="Z147" s="10" t="str">
        <f>D148 &amp; "_7"</f>
        <v>54_7</v>
      </c>
      <c r="AA147" s="12"/>
      <c r="AB147" s="10" t="str">
        <f>D147 &amp; "_8"</f>
        <v>11_8</v>
      </c>
      <c r="AC147" s="29" t="str">
        <f>D148 &amp; "_8"</f>
        <v>54_8</v>
      </c>
      <c r="AD147" s="12"/>
      <c r="AE147" s="10" t="str">
        <f>D147 &amp; "_9"</f>
        <v>11_9</v>
      </c>
      <c r="AF147" s="10" t="str">
        <f>D148 &amp; "_9"</f>
        <v>54_9</v>
      </c>
      <c r="AG147" s="12"/>
      <c r="AH147" s="10" t="str">
        <f>D147 &amp; "_10"</f>
        <v>11_10</v>
      </c>
      <c r="AI147" s="10" t="str">
        <f>D148 &amp; "_10"</f>
        <v>54_10</v>
      </c>
    </row>
    <row r="148" spans="1:37" x14ac:dyDescent="0.25">
      <c r="A148" s="49"/>
      <c r="B148" s="50"/>
      <c r="D148" s="7">
        <v>54</v>
      </c>
      <c r="F148" s="2" t="s">
        <v>0</v>
      </c>
      <c r="G148" s="2" t="s">
        <v>490</v>
      </c>
      <c r="H148" s="2" t="s">
        <v>491</v>
      </c>
      <c r="J148" s="2" t="s">
        <v>492</v>
      </c>
      <c r="K148" s="2" t="s">
        <v>493</v>
      </c>
      <c r="M148" s="2" t="s">
        <v>494</v>
      </c>
      <c r="N148" s="2" t="s">
        <v>495</v>
      </c>
      <c r="P148" s="2" t="s">
        <v>496</v>
      </c>
      <c r="Q148" s="2" t="s">
        <v>497</v>
      </c>
      <c r="S148" s="2" t="s">
        <v>498</v>
      </c>
      <c r="T148" s="2" t="s">
        <v>499</v>
      </c>
      <c r="V148" s="2" t="s">
        <v>500</v>
      </c>
      <c r="W148" s="2" t="s">
        <v>501</v>
      </c>
      <c r="Y148" s="2" t="s">
        <v>502</v>
      </c>
      <c r="Z148" s="2" t="s">
        <v>503</v>
      </c>
      <c r="AB148" s="2" t="s">
        <v>504</v>
      </c>
      <c r="AC148" s="2" t="s">
        <v>505</v>
      </c>
      <c r="AE148" s="2" t="s">
        <v>506</v>
      </c>
      <c r="AF148" s="2" t="s">
        <v>507</v>
      </c>
      <c r="AH148" s="2" t="s">
        <v>508</v>
      </c>
      <c r="AI148" s="2" t="s">
        <v>509</v>
      </c>
    </row>
    <row r="149" spans="1:37" x14ac:dyDescent="0.25">
      <c r="A149" s="49"/>
      <c r="B149" s="50"/>
      <c r="D149" s="7"/>
      <c r="F149" s="2" t="s">
        <v>1</v>
      </c>
      <c r="G149" s="2" t="s">
        <v>491</v>
      </c>
      <c r="H149" s="2" t="s">
        <v>490</v>
      </c>
      <c r="J149" s="2" t="s">
        <v>493</v>
      </c>
      <c r="K149" s="2" t="s">
        <v>492</v>
      </c>
      <c r="M149" s="2" t="s">
        <v>495</v>
      </c>
      <c r="N149" s="2" t="s">
        <v>494</v>
      </c>
      <c r="P149" s="2" t="s">
        <v>497</v>
      </c>
      <c r="Q149" s="2" t="s">
        <v>496</v>
      </c>
      <c r="S149" s="2" t="s">
        <v>499</v>
      </c>
      <c r="T149" s="2" t="s">
        <v>498</v>
      </c>
      <c r="V149" s="2" t="s">
        <v>501</v>
      </c>
      <c r="W149" s="2" t="s">
        <v>500</v>
      </c>
      <c r="Y149" s="2" t="s">
        <v>503</v>
      </c>
      <c r="Z149" s="2" t="s">
        <v>502</v>
      </c>
      <c r="AB149" s="2" t="s">
        <v>505</v>
      </c>
      <c r="AC149" s="2" t="s">
        <v>504</v>
      </c>
      <c r="AE149" s="2" t="s">
        <v>507</v>
      </c>
      <c r="AF149" s="2" t="s">
        <v>506</v>
      </c>
      <c r="AH149" s="2" t="s">
        <v>509</v>
      </c>
      <c r="AI149" s="2" t="s">
        <v>508</v>
      </c>
    </row>
    <row r="150" spans="1:37" x14ac:dyDescent="0.25">
      <c r="A150" s="49"/>
      <c r="B150" s="50"/>
      <c r="D150" s="7"/>
    </row>
    <row r="151" spans="1:37" ht="14.25" thickBot="1" x14ac:dyDescent="0.3">
      <c r="A151" s="49"/>
      <c r="B151" s="50"/>
      <c r="D151" s="7"/>
      <c r="E151" s="3"/>
      <c r="F151" s="2"/>
      <c r="G151" s="43" t="s">
        <v>2730</v>
      </c>
      <c r="H151" s="44"/>
      <c r="I151" s="4"/>
      <c r="J151" s="43" t="s">
        <v>2731</v>
      </c>
      <c r="K151" s="44"/>
      <c r="L151" s="4"/>
      <c r="M151" s="43" t="s">
        <v>2732</v>
      </c>
      <c r="N151" s="44"/>
      <c r="O151" s="4"/>
      <c r="P151" s="43" t="s">
        <v>2733</v>
      </c>
      <c r="Q151" s="44"/>
      <c r="R151" s="4"/>
      <c r="S151" s="43" t="s">
        <v>2734</v>
      </c>
      <c r="T151" s="44"/>
      <c r="U151" s="4"/>
      <c r="V151" s="43" t="s">
        <v>2735</v>
      </c>
      <c r="W151" s="44"/>
      <c r="X151" s="4"/>
      <c r="Y151" s="43" t="s">
        <v>2736</v>
      </c>
      <c r="Z151" s="44"/>
      <c r="AA151" s="4"/>
      <c r="AB151" s="43" t="s">
        <v>2737</v>
      </c>
      <c r="AC151" s="44"/>
      <c r="AD151" s="4"/>
      <c r="AE151" s="43" t="s">
        <v>2738</v>
      </c>
      <c r="AF151" s="44"/>
      <c r="AG151" s="4"/>
      <c r="AH151" s="43" t="s">
        <v>2739</v>
      </c>
      <c r="AI151" s="44"/>
    </row>
    <row r="152" spans="1:37" ht="14.25" thickTop="1" x14ac:dyDescent="0.25">
      <c r="A152" s="49"/>
      <c r="B152" s="50"/>
      <c r="D152" s="7"/>
      <c r="E152" s="8"/>
      <c r="F152" s="2" t="s">
        <v>3795</v>
      </c>
      <c r="G152" s="23" t="str">
        <f>D147 &amp; "_11"</f>
        <v>11_11</v>
      </c>
      <c r="H152" s="24" t="str">
        <f>D148 &amp; "_11"</f>
        <v>54_11</v>
      </c>
      <c r="I152" s="12"/>
      <c r="J152" s="25" t="str">
        <f>D147 &amp; "_12"</f>
        <v>11_12</v>
      </c>
      <c r="K152" s="26" t="str">
        <f>D148 &amp; "_12"</f>
        <v>54_12</v>
      </c>
      <c r="L152" s="12"/>
      <c r="M152" s="25" t="str">
        <f>D147 &amp; "_13"</f>
        <v>11_13</v>
      </c>
      <c r="N152" s="26" t="str">
        <f>D148 &amp; "_13"</f>
        <v>54_13</v>
      </c>
      <c r="O152" s="12"/>
      <c r="P152" s="10" t="str">
        <f>D147 &amp; "_14"</f>
        <v>11_14</v>
      </c>
      <c r="Q152" s="10" t="str">
        <f>D148 &amp; "_14"</f>
        <v>54_14</v>
      </c>
      <c r="R152" s="12"/>
      <c r="S152" s="10" t="str">
        <f>D147 &amp; "_15"</f>
        <v>11_15</v>
      </c>
      <c r="T152" s="10" t="str">
        <f>D148 &amp; "_15"</f>
        <v>54_15</v>
      </c>
      <c r="U152" s="12"/>
      <c r="V152" s="10" t="str">
        <f>D147 &amp; "_16"</f>
        <v>11_16</v>
      </c>
      <c r="W152" s="10" t="str">
        <f>D148 &amp; "_16"</f>
        <v>54_16</v>
      </c>
      <c r="X152" s="12"/>
      <c r="Y152" s="10" t="str">
        <f>D147 &amp; "_17"</f>
        <v>11_17</v>
      </c>
      <c r="Z152" s="10" t="str">
        <f>D148 &amp; "_17"</f>
        <v>54_17</v>
      </c>
      <c r="AA152" s="12"/>
      <c r="AB152" s="10" t="str">
        <f>D147 &amp; "_18"</f>
        <v>11_18</v>
      </c>
      <c r="AC152" s="29" t="str">
        <f>D148 &amp; "_18"</f>
        <v>54_18</v>
      </c>
      <c r="AD152" s="12"/>
      <c r="AE152" s="10" t="str">
        <f>D147 &amp; "_19"</f>
        <v>11_19</v>
      </c>
      <c r="AF152" s="10" t="str">
        <f>D148 &amp; "_19"</f>
        <v>54_19</v>
      </c>
      <c r="AG152" s="12"/>
      <c r="AH152" s="10" t="str">
        <f>D147 &amp; "_20"</f>
        <v>11_20</v>
      </c>
      <c r="AI152" s="10" t="str">
        <f>D148 &amp; "_20"</f>
        <v>54_20</v>
      </c>
    </row>
    <row r="153" spans="1:37" x14ac:dyDescent="0.25">
      <c r="A153" s="49"/>
      <c r="B153" s="50"/>
      <c r="D153" s="7"/>
      <c r="F153" s="2" t="s">
        <v>0</v>
      </c>
      <c r="G153" s="2" t="s">
        <v>510</v>
      </c>
      <c r="H153" s="2" t="s">
        <v>511</v>
      </c>
      <c r="J153" s="2" t="s">
        <v>512</v>
      </c>
      <c r="K153" s="2" t="s">
        <v>513</v>
      </c>
      <c r="M153" s="2" t="s">
        <v>514</v>
      </c>
      <c r="N153" s="2" t="s">
        <v>515</v>
      </c>
      <c r="P153" s="2" t="s">
        <v>516</v>
      </c>
      <c r="Q153" s="2" t="s">
        <v>517</v>
      </c>
      <c r="S153" s="2" t="s">
        <v>518</v>
      </c>
      <c r="T153" s="2" t="s">
        <v>519</v>
      </c>
      <c r="V153" s="2" t="s">
        <v>520</v>
      </c>
      <c r="W153" s="2" t="s">
        <v>521</v>
      </c>
      <c r="Y153" s="2" t="s">
        <v>522</v>
      </c>
      <c r="Z153" s="2" t="s">
        <v>523</v>
      </c>
      <c r="AB153" s="2" t="s">
        <v>524</v>
      </c>
      <c r="AC153" s="2" t="s">
        <v>525</v>
      </c>
      <c r="AE153" s="2" t="s">
        <v>526</v>
      </c>
      <c r="AF153" s="2" t="s">
        <v>527</v>
      </c>
      <c r="AH153" s="2" t="s">
        <v>528</v>
      </c>
      <c r="AI153" s="2" t="s">
        <v>529</v>
      </c>
    </row>
    <row r="154" spans="1:37" x14ac:dyDescent="0.25">
      <c r="A154" s="49"/>
      <c r="B154" s="50"/>
      <c r="D154" s="7"/>
      <c r="F154" s="2" t="s">
        <v>1</v>
      </c>
      <c r="G154" s="2" t="s">
        <v>511</v>
      </c>
      <c r="H154" s="2" t="s">
        <v>510</v>
      </c>
      <c r="J154" s="2" t="s">
        <v>513</v>
      </c>
      <c r="K154" s="2" t="s">
        <v>512</v>
      </c>
      <c r="M154" s="2" t="s">
        <v>515</v>
      </c>
      <c r="N154" s="2" t="s">
        <v>514</v>
      </c>
      <c r="P154" s="2" t="s">
        <v>517</v>
      </c>
      <c r="Q154" s="2" t="s">
        <v>516</v>
      </c>
      <c r="S154" s="2" t="s">
        <v>519</v>
      </c>
      <c r="T154" s="2" t="s">
        <v>518</v>
      </c>
      <c r="V154" s="2" t="s">
        <v>521</v>
      </c>
      <c r="W154" s="2" t="s">
        <v>520</v>
      </c>
      <c r="Y154" s="2" t="s">
        <v>523</v>
      </c>
      <c r="Z154" s="2" t="s">
        <v>522</v>
      </c>
      <c r="AB154" s="2" t="s">
        <v>525</v>
      </c>
      <c r="AC154" s="2" t="s">
        <v>524</v>
      </c>
      <c r="AE154" s="2" t="s">
        <v>527</v>
      </c>
      <c r="AF154" s="2" t="s">
        <v>526</v>
      </c>
      <c r="AH154" s="2" t="s">
        <v>529</v>
      </c>
      <c r="AI154" s="2" t="s">
        <v>528</v>
      </c>
      <c r="AK154"/>
    </row>
    <row r="155" spans="1:37" x14ac:dyDescent="0.25">
      <c r="A155" s="49"/>
      <c r="B155" s="50"/>
      <c r="D155" s="7"/>
    </row>
    <row r="156" spans="1:37" ht="14.25" thickBot="1" x14ac:dyDescent="0.3">
      <c r="A156" s="49"/>
      <c r="B156" s="50"/>
      <c r="D156" s="7"/>
      <c r="E156" s="9"/>
      <c r="F156" s="2"/>
      <c r="G156" s="43" t="s">
        <v>2740</v>
      </c>
      <c r="H156" s="44"/>
      <c r="I156" s="4"/>
      <c r="J156" s="43" t="s">
        <v>2741</v>
      </c>
      <c r="K156" s="44"/>
      <c r="L156" s="4"/>
      <c r="M156" s="43" t="s">
        <v>2742</v>
      </c>
      <c r="N156" s="44"/>
      <c r="O156" s="4"/>
      <c r="P156" s="43" t="s">
        <v>2743</v>
      </c>
      <c r="Q156" s="44"/>
      <c r="R156" s="4"/>
      <c r="S156" s="43" t="s">
        <v>2744</v>
      </c>
      <c r="T156" s="44"/>
      <c r="U156" s="4"/>
      <c r="V156" s="43" t="s">
        <v>2745</v>
      </c>
      <c r="W156" s="44"/>
      <c r="X156" s="4"/>
      <c r="Y156" s="43" t="s">
        <v>2746</v>
      </c>
      <c r="Z156" s="44"/>
      <c r="AA156" s="4"/>
      <c r="AB156" s="43" t="s">
        <v>2747</v>
      </c>
      <c r="AC156" s="44"/>
      <c r="AD156" s="4"/>
      <c r="AE156" s="43" t="s">
        <v>2748</v>
      </c>
      <c r="AF156" s="44"/>
      <c r="AG156" s="4"/>
      <c r="AH156" s="43" t="s">
        <v>2749</v>
      </c>
      <c r="AI156" s="44"/>
      <c r="AK156"/>
    </row>
    <row r="157" spans="1:37" ht="14.25" thickTop="1" x14ac:dyDescent="0.25">
      <c r="A157" s="49"/>
      <c r="B157" s="50"/>
      <c r="F157" s="2" t="s">
        <v>3795</v>
      </c>
      <c r="G157" s="23" t="str">
        <f>D147 &amp; "_21"</f>
        <v>11_21</v>
      </c>
      <c r="H157" s="24" t="str">
        <f>D148 &amp; "_21"</f>
        <v>54_21</v>
      </c>
      <c r="I157" s="12"/>
      <c r="J157" s="25" t="str">
        <f>D147 &amp; "_22"</f>
        <v>11_22</v>
      </c>
      <c r="K157" s="26" t="str">
        <f>D148 &amp; "_22"</f>
        <v>54_22</v>
      </c>
      <c r="L157" s="12"/>
      <c r="M157" s="25" t="str">
        <f>D147 &amp; "_23"</f>
        <v>11_23</v>
      </c>
      <c r="N157" s="26" t="str">
        <f>D148 &amp; "_23"</f>
        <v>54_23</v>
      </c>
      <c r="O157" s="12"/>
      <c r="P157" s="10" t="str">
        <f>D147 &amp; "_24"</f>
        <v>11_24</v>
      </c>
      <c r="Q157" s="10" t="str">
        <f>D148 &amp; "_24"</f>
        <v>54_24</v>
      </c>
      <c r="R157" s="12"/>
      <c r="S157" s="10" t="str">
        <f>D147 &amp; "_25"</f>
        <v>11_25</v>
      </c>
      <c r="T157" s="10" t="str">
        <f>D148 &amp; "_25"</f>
        <v>54_25</v>
      </c>
      <c r="U157" s="12"/>
      <c r="V157" s="10" t="str">
        <f>D147 &amp; "_26"</f>
        <v>11_26</v>
      </c>
      <c r="W157" s="10" t="str">
        <f>D148 &amp; "_26"</f>
        <v>54_26</v>
      </c>
      <c r="X157" s="12"/>
      <c r="Y157" s="10" t="str">
        <f>D147 &amp; "_27"</f>
        <v>11_27</v>
      </c>
      <c r="Z157" s="10" t="str">
        <f>D148 &amp; "_27"</f>
        <v>54_27</v>
      </c>
      <c r="AA157" s="12"/>
      <c r="AB157" s="10" t="str">
        <f>D147 &amp; "_28"</f>
        <v>11_28</v>
      </c>
      <c r="AC157" s="29" t="str">
        <f>D148 &amp; "_28"</f>
        <v>54_28</v>
      </c>
      <c r="AD157" s="12"/>
      <c r="AE157" s="10" t="str">
        <f>D147 &amp; "_29"</f>
        <v>11_29</v>
      </c>
      <c r="AF157" s="10" t="str">
        <f>D148 &amp; "_29"</f>
        <v>54_29</v>
      </c>
      <c r="AG157" s="12"/>
      <c r="AH157" s="10" t="str">
        <f>D147 &amp; "_30"</f>
        <v>11_30</v>
      </c>
      <c r="AI157" s="10" t="str">
        <f>D148 &amp; "_30"</f>
        <v>54_30</v>
      </c>
      <c r="AK157"/>
    </row>
    <row r="158" spans="1:37" x14ac:dyDescent="0.25">
      <c r="A158" s="49"/>
      <c r="B158" s="50"/>
      <c r="F158" s="2" t="s">
        <v>0</v>
      </c>
      <c r="G158" s="2" t="s">
        <v>530</v>
      </c>
      <c r="H158" s="2" t="s">
        <v>531</v>
      </c>
      <c r="J158" s="2" t="s">
        <v>532</v>
      </c>
      <c r="K158" s="2" t="s">
        <v>533</v>
      </c>
      <c r="M158" s="2" t="s">
        <v>534</v>
      </c>
      <c r="N158" s="2" t="s">
        <v>535</v>
      </c>
      <c r="P158" s="2" t="s">
        <v>536</v>
      </c>
      <c r="Q158" s="2" t="s">
        <v>537</v>
      </c>
      <c r="S158" s="2" t="s">
        <v>538</v>
      </c>
      <c r="T158" s="2" t="s">
        <v>539</v>
      </c>
      <c r="V158" s="2" t="s">
        <v>540</v>
      </c>
      <c r="W158" s="2" t="s">
        <v>541</v>
      </c>
      <c r="Y158" s="2" t="s">
        <v>542</v>
      </c>
      <c r="Z158" s="2" t="s">
        <v>543</v>
      </c>
      <c r="AB158" s="2" t="s">
        <v>544</v>
      </c>
      <c r="AC158" s="2" t="s">
        <v>545</v>
      </c>
      <c r="AE158" s="2" t="s">
        <v>546</v>
      </c>
      <c r="AF158" s="2" t="s">
        <v>547</v>
      </c>
      <c r="AH158" s="2" t="s">
        <v>548</v>
      </c>
      <c r="AI158" s="2" t="s">
        <v>549</v>
      </c>
      <c r="AK158"/>
    </row>
    <row r="159" spans="1:37" x14ac:dyDescent="0.25">
      <c r="A159" s="49"/>
      <c r="B159" s="50"/>
      <c r="F159" s="2" t="s">
        <v>1</v>
      </c>
      <c r="G159" s="2" t="s">
        <v>531</v>
      </c>
      <c r="H159" s="2" t="s">
        <v>530</v>
      </c>
      <c r="J159" s="2" t="s">
        <v>533</v>
      </c>
      <c r="K159" s="2" t="s">
        <v>532</v>
      </c>
      <c r="M159" s="2" t="s">
        <v>535</v>
      </c>
      <c r="N159" s="2" t="s">
        <v>534</v>
      </c>
      <c r="P159" s="2" t="s">
        <v>537</v>
      </c>
      <c r="Q159" s="2" t="s">
        <v>536</v>
      </c>
      <c r="S159" s="2" t="s">
        <v>539</v>
      </c>
      <c r="T159" s="2" t="s">
        <v>538</v>
      </c>
      <c r="V159" s="2" t="s">
        <v>541</v>
      </c>
      <c r="W159" s="2" t="s">
        <v>540</v>
      </c>
      <c r="Y159" s="2" t="s">
        <v>543</v>
      </c>
      <c r="Z159" s="2" t="s">
        <v>542</v>
      </c>
      <c r="AB159" s="2" t="s">
        <v>545</v>
      </c>
      <c r="AC159" s="2" t="s">
        <v>544</v>
      </c>
      <c r="AE159" s="2" t="s">
        <v>547</v>
      </c>
      <c r="AF159" s="2" t="s">
        <v>546</v>
      </c>
      <c r="AH159" s="2" t="s">
        <v>549</v>
      </c>
      <c r="AI159" s="2" t="s">
        <v>548</v>
      </c>
      <c r="AK159"/>
    </row>
    <row r="160" spans="1:37" x14ac:dyDescent="0.25">
      <c r="A160" s="49"/>
      <c r="B160" s="50"/>
    </row>
    <row r="161" spans="1:37" ht="14.25" thickBot="1" x14ac:dyDescent="0.3">
      <c r="A161" s="49"/>
      <c r="B161" s="50"/>
      <c r="C161" s="4" t="s">
        <v>3737</v>
      </c>
      <c r="D161" s="4"/>
      <c r="E161" s="5"/>
      <c r="F161" s="2"/>
      <c r="G161" s="43" t="s">
        <v>2750</v>
      </c>
      <c r="H161" s="44"/>
      <c r="I161" s="4"/>
      <c r="J161" s="43" t="s">
        <v>2751</v>
      </c>
      <c r="K161" s="44"/>
      <c r="L161" s="4"/>
      <c r="M161" s="43" t="s">
        <v>2752</v>
      </c>
      <c r="N161" s="44"/>
      <c r="O161" s="4"/>
      <c r="P161" s="43" t="s">
        <v>2753</v>
      </c>
      <c r="Q161" s="44"/>
      <c r="R161" s="4"/>
      <c r="S161" s="43" t="s">
        <v>2754</v>
      </c>
      <c r="T161" s="44"/>
      <c r="U161" s="4"/>
      <c r="V161" s="43" t="s">
        <v>2755</v>
      </c>
      <c r="W161" s="44"/>
      <c r="X161" s="4"/>
      <c r="Y161" s="43" t="s">
        <v>2756</v>
      </c>
      <c r="Z161" s="44"/>
      <c r="AA161" s="4"/>
      <c r="AB161" s="43" t="s">
        <v>2757</v>
      </c>
      <c r="AC161" s="44"/>
      <c r="AD161" s="4"/>
      <c r="AE161" s="43" t="s">
        <v>2758</v>
      </c>
      <c r="AF161" s="44"/>
      <c r="AG161" s="4"/>
      <c r="AH161" s="43" t="s">
        <v>2759</v>
      </c>
      <c r="AI161" s="44"/>
      <c r="AK161"/>
    </row>
    <row r="162" spans="1:37" ht="14.25" thickTop="1" x14ac:dyDescent="0.25">
      <c r="A162" s="49"/>
      <c r="B162" s="50"/>
      <c r="D162" s="6">
        <v>12</v>
      </c>
      <c r="E162" s="3"/>
      <c r="F162" s="2" t="s">
        <v>3795</v>
      </c>
      <c r="G162" s="23" t="str">
        <f>D162 &amp; "_1"</f>
        <v>12_1</v>
      </c>
      <c r="H162" s="24" t="str">
        <f>D163 &amp; "_1"</f>
        <v>55_1</v>
      </c>
      <c r="I162" s="12"/>
      <c r="J162" s="25" t="str">
        <f>D162 &amp; "_2"</f>
        <v>12_2</v>
      </c>
      <c r="K162" s="26" t="str">
        <f>D163 &amp; "_2"</f>
        <v>55_2</v>
      </c>
      <c r="L162" s="12"/>
      <c r="M162" s="25" t="str">
        <f>D162 &amp; "_3"</f>
        <v>12_3</v>
      </c>
      <c r="N162" s="26" t="str">
        <f>D163 &amp; "_3"</f>
        <v>55_3</v>
      </c>
      <c r="O162" s="12"/>
      <c r="P162" s="10" t="str">
        <f>D162 &amp; "_4"</f>
        <v>12_4</v>
      </c>
      <c r="Q162" s="10" t="str">
        <f>D163 &amp; "_4"</f>
        <v>55_4</v>
      </c>
      <c r="R162" s="12"/>
      <c r="S162" s="10" t="str">
        <f>D162 &amp; "_5"</f>
        <v>12_5</v>
      </c>
      <c r="T162" s="10" t="str">
        <f>D163 &amp; "_5"</f>
        <v>55_5</v>
      </c>
      <c r="U162" s="12"/>
      <c r="V162" s="10" t="str">
        <f>D162 &amp; "_6"</f>
        <v>12_6</v>
      </c>
      <c r="W162" s="10" t="str">
        <f>D163 &amp; "_6"</f>
        <v>55_6</v>
      </c>
      <c r="X162" s="12"/>
      <c r="Y162" s="10" t="str">
        <f>D162 &amp; "_7"</f>
        <v>12_7</v>
      </c>
      <c r="Z162" s="10" t="str">
        <f>D163 &amp; "_7"</f>
        <v>55_7</v>
      </c>
      <c r="AA162" s="12"/>
      <c r="AB162" s="10" t="str">
        <f>D162 &amp; "_8"</f>
        <v>12_8</v>
      </c>
      <c r="AC162" s="29" t="str">
        <f>D163 &amp; "_8"</f>
        <v>55_8</v>
      </c>
      <c r="AD162" s="12"/>
      <c r="AE162" s="10" t="str">
        <f>D162 &amp; "_9"</f>
        <v>12_9</v>
      </c>
      <c r="AF162" s="10" t="str">
        <f>D163 &amp; "_9"</f>
        <v>55_9</v>
      </c>
      <c r="AG162" s="12"/>
      <c r="AH162" s="10" t="str">
        <f>D162 &amp; "_10"</f>
        <v>12_10</v>
      </c>
      <c r="AI162" s="10" t="str">
        <f>D163 &amp; "_10"</f>
        <v>55_10</v>
      </c>
      <c r="AK162"/>
    </row>
    <row r="163" spans="1:37" x14ac:dyDescent="0.25">
      <c r="A163" s="49"/>
      <c r="B163" s="50"/>
      <c r="D163" s="7">
        <v>55</v>
      </c>
      <c r="F163" s="2" t="s">
        <v>0</v>
      </c>
      <c r="G163" s="2" t="s">
        <v>550</v>
      </c>
      <c r="H163" s="2" t="s">
        <v>551</v>
      </c>
      <c r="J163" s="2" t="s">
        <v>552</v>
      </c>
      <c r="K163" s="2" t="s">
        <v>553</v>
      </c>
      <c r="M163" s="2" t="s">
        <v>554</v>
      </c>
      <c r="N163" s="2" t="s">
        <v>555</v>
      </c>
      <c r="P163" s="2" t="s">
        <v>556</v>
      </c>
      <c r="Q163" s="2" t="s">
        <v>557</v>
      </c>
      <c r="S163" s="2" t="s">
        <v>558</v>
      </c>
      <c r="T163" s="2" t="s">
        <v>559</v>
      </c>
      <c r="V163" s="2" t="s">
        <v>560</v>
      </c>
      <c r="W163" s="2" t="s">
        <v>561</v>
      </c>
      <c r="Y163" s="2" t="s">
        <v>562</v>
      </c>
      <c r="Z163" s="2" t="s">
        <v>563</v>
      </c>
      <c r="AB163" s="2" t="s">
        <v>564</v>
      </c>
      <c r="AC163" s="2" t="s">
        <v>565</v>
      </c>
      <c r="AE163" s="2" t="s">
        <v>566</v>
      </c>
      <c r="AF163" s="2" t="s">
        <v>567</v>
      </c>
      <c r="AH163" s="2" t="s">
        <v>568</v>
      </c>
      <c r="AI163" s="2" t="s">
        <v>569</v>
      </c>
      <c r="AK163"/>
    </row>
    <row r="164" spans="1:37" x14ac:dyDescent="0.25">
      <c r="A164" s="49"/>
      <c r="B164" s="50"/>
      <c r="D164" s="7"/>
      <c r="F164" s="2" t="s">
        <v>1</v>
      </c>
      <c r="G164" s="2" t="s">
        <v>551</v>
      </c>
      <c r="H164" s="2" t="s">
        <v>550</v>
      </c>
      <c r="J164" s="2" t="s">
        <v>553</v>
      </c>
      <c r="K164" s="2" t="s">
        <v>552</v>
      </c>
      <c r="M164" s="2" t="s">
        <v>555</v>
      </c>
      <c r="N164" s="2" t="s">
        <v>554</v>
      </c>
      <c r="P164" s="2" t="s">
        <v>557</v>
      </c>
      <c r="Q164" s="2" t="s">
        <v>556</v>
      </c>
      <c r="S164" s="2" t="s">
        <v>559</v>
      </c>
      <c r="T164" s="2" t="s">
        <v>558</v>
      </c>
      <c r="V164" s="2" t="s">
        <v>561</v>
      </c>
      <c r="W164" s="2" t="s">
        <v>560</v>
      </c>
      <c r="Y164" s="2" t="s">
        <v>563</v>
      </c>
      <c r="Z164" s="2" t="s">
        <v>562</v>
      </c>
      <c r="AB164" s="2" t="s">
        <v>565</v>
      </c>
      <c r="AC164" s="2" t="s">
        <v>564</v>
      </c>
      <c r="AE164" s="2" t="s">
        <v>567</v>
      </c>
      <c r="AF164" s="2" t="s">
        <v>566</v>
      </c>
      <c r="AH164" s="2" t="s">
        <v>569</v>
      </c>
      <c r="AI164" s="2" t="s">
        <v>568</v>
      </c>
      <c r="AK164"/>
    </row>
    <row r="165" spans="1:37" x14ac:dyDescent="0.25">
      <c r="A165" s="49"/>
      <c r="B165" s="50"/>
      <c r="D165" s="7"/>
    </row>
    <row r="166" spans="1:37" ht="14.25" thickBot="1" x14ac:dyDescent="0.3">
      <c r="A166" s="49"/>
      <c r="B166" s="50"/>
      <c r="D166" s="7"/>
      <c r="E166" s="3"/>
      <c r="F166" s="2"/>
      <c r="G166" s="43" t="s">
        <v>2760</v>
      </c>
      <c r="H166" s="44"/>
      <c r="I166" s="4"/>
      <c r="J166" s="43" t="s">
        <v>2761</v>
      </c>
      <c r="K166" s="44"/>
      <c r="L166" s="4"/>
      <c r="M166" s="43" t="s">
        <v>2762</v>
      </c>
      <c r="N166" s="44"/>
      <c r="O166" s="4"/>
      <c r="P166" s="43" t="s">
        <v>2763</v>
      </c>
      <c r="Q166" s="44"/>
      <c r="R166" s="4"/>
      <c r="S166" s="43" t="s">
        <v>2764</v>
      </c>
      <c r="T166" s="44"/>
      <c r="U166" s="4"/>
      <c r="V166" s="43" t="s">
        <v>2765</v>
      </c>
      <c r="W166" s="44"/>
      <c r="X166" s="4"/>
      <c r="Y166" s="43" t="s">
        <v>2766</v>
      </c>
      <c r="Z166" s="44"/>
      <c r="AA166" s="4"/>
      <c r="AB166" s="43" t="s">
        <v>2767</v>
      </c>
      <c r="AC166" s="44"/>
      <c r="AD166" s="4"/>
      <c r="AE166" s="43" t="s">
        <v>2768</v>
      </c>
      <c r="AF166" s="44"/>
      <c r="AG166" s="4"/>
      <c r="AH166" s="43" t="s">
        <v>2769</v>
      </c>
      <c r="AI166" s="44"/>
      <c r="AK166"/>
    </row>
    <row r="167" spans="1:37" ht="14.25" thickTop="1" x14ac:dyDescent="0.25">
      <c r="A167" s="49"/>
      <c r="B167" s="50"/>
      <c r="D167" s="7"/>
      <c r="E167" s="8"/>
      <c r="F167" s="2" t="s">
        <v>3795</v>
      </c>
      <c r="G167" s="23" t="str">
        <f>D162 &amp; "_11"</f>
        <v>12_11</v>
      </c>
      <c r="H167" s="24" t="str">
        <f>D163 &amp; "_11"</f>
        <v>55_11</v>
      </c>
      <c r="I167" s="12"/>
      <c r="J167" s="25" t="str">
        <f>D162 &amp; "_12"</f>
        <v>12_12</v>
      </c>
      <c r="K167" s="26" t="str">
        <f>D163 &amp; "_12"</f>
        <v>55_12</v>
      </c>
      <c r="L167" s="12"/>
      <c r="M167" s="25" t="str">
        <f>D162 &amp; "_13"</f>
        <v>12_13</v>
      </c>
      <c r="N167" s="26" t="str">
        <f>D163 &amp; "_13"</f>
        <v>55_13</v>
      </c>
      <c r="O167" s="12"/>
      <c r="P167" s="10" t="str">
        <f>D162 &amp; "_14"</f>
        <v>12_14</v>
      </c>
      <c r="Q167" s="10" t="str">
        <f>D163 &amp; "_14"</f>
        <v>55_14</v>
      </c>
      <c r="R167" s="12"/>
      <c r="S167" s="10" t="str">
        <f>D162 &amp; "_15"</f>
        <v>12_15</v>
      </c>
      <c r="T167" s="10" t="str">
        <f>D163 &amp; "_15"</f>
        <v>55_15</v>
      </c>
      <c r="U167" s="12"/>
      <c r="V167" s="10" t="str">
        <f>D162 &amp; "_16"</f>
        <v>12_16</v>
      </c>
      <c r="W167" s="10" t="str">
        <f>D163 &amp; "_16"</f>
        <v>55_16</v>
      </c>
      <c r="X167" s="12"/>
      <c r="Y167" s="10" t="str">
        <f>D162 &amp; "_17"</f>
        <v>12_17</v>
      </c>
      <c r="Z167" s="10" t="str">
        <f>D163 &amp; "_17"</f>
        <v>55_17</v>
      </c>
      <c r="AA167" s="12"/>
      <c r="AB167" s="10" t="str">
        <f>D162 &amp; "_18"</f>
        <v>12_18</v>
      </c>
      <c r="AC167" s="29" t="str">
        <f>D163 &amp; "_18"</f>
        <v>55_18</v>
      </c>
      <c r="AD167" s="12"/>
      <c r="AE167" s="10" t="str">
        <f>D162 &amp; "_19"</f>
        <v>12_19</v>
      </c>
      <c r="AF167" s="10" t="str">
        <f>D163 &amp; "_19"</f>
        <v>55_19</v>
      </c>
      <c r="AG167" s="12"/>
      <c r="AH167" s="10" t="str">
        <f>D162 &amp; "_20"</f>
        <v>12_20</v>
      </c>
      <c r="AI167" s="10" t="str">
        <f>D163 &amp; "_20"</f>
        <v>55_20</v>
      </c>
      <c r="AK167"/>
    </row>
    <row r="168" spans="1:37" x14ac:dyDescent="0.25">
      <c r="A168" s="49"/>
      <c r="B168" s="50"/>
      <c r="D168" s="7"/>
      <c r="F168" s="2" t="s">
        <v>0</v>
      </c>
      <c r="G168" s="2" t="s">
        <v>570</v>
      </c>
      <c r="H168" s="2" t="s">
        <v>571</v>
      </c>
      <c r="J168" s="2" t="s">
        <v>572</v>
      </c>
      <c r="K168" s="2" t="s">
        <v>573</v>
      </c>
      <c r="M168" s="2" t="s">
        <v>574</v>
      </c>
      <c r="N168" s="2" t="s">
        <v>575</v>
      </c>
      <c r="P168" s="2" t="s">
        <v>576</v>
      </c>
      <c r="Q168" s="2" t="s">
        <v>577</v>
      </c>
      <c r="S168" s="2" t="s">
        <v>578</v>
      </c>
      <c r="T168" s="2" t="s">
        <v>579</v>
      </c>
      <c r="V168" s="2" t="s">
        <v>580</v>
      </c>
      <c r="W168" s="2" t="s">
        <v>581</v>
      </c>
      <c r="Y168" s="2" t="s">
        <v>582</v>
      </c>
      <c r="Z168" s="2" t="s">
        <v>583</v>
      </c>
      <c r="AB168" s="2" t="s">
        <v>584</v>
      </c>
      <c r="AC168" s="2" t="s">
        <v>585</v>
      </c>
      <c r="AE168" s="2" t="s">
        <v>586</v>
      </c>
      <c r="AF168" s="2" t="s">
        <v>587</v>
      </c>
      <c r="AH168" s="2" t="s">
        <v>588</v>
      </c>
      <c r="AI168" s="2" t="s">
        <v>589</v>
      </c>
      <c r="AK168"/>
    </row>
    <row r="169" spans="1:37" x14ac:dyDescent="0.25">
      <c r="A169" s="49"/>
      <c r="B169" s="50"/>
      <c r="D169" s="7"/>
      <c r="F169" s="2" t="s">
        <v>1</v>
      </c>
      <c r="G169" s="2" t="s">
        <v>571</v>
      </c>
      <c r="H169" s="2" t="s">
        <v>570</v>
      </c>
      <c r="J169" s="2" t="s">
        <v>573</v>
      </c>
      <c r="K169" s="2" t="s">
        <v>572</v>
      </c>
      <c r="M169" s="2" t="s">
        <v>575</v>
      </c>
      <c r="N169" s="2" t="s">
        <v>574</v>
      </c>
      <c r="P169" s="2" t="s">
        <v>577</v>
      </c>
      <c r="Q169" s="2" t="s">
        <v>576</v>
      </c>
      <c r="S169" s="2" t="s">
        <v>579</v>
      </c>
      <c r="T169" s="2" t="s">
        <v>578</v>
      </c>
      <c r="V169" s="2" t="s">
        <v>581</v>
      </c>
      <c r="W169" s="2" t="s">
        <v>580</v>
      </c>
      <c r="Y169" s="2" t="s">
        <v>583</v>
      </c>
      <c r="Z169" s="2" t="s">
        <v>582</v>
      </c>
      <c r="AB169" s="2" t="s">
        <v>585</v>
      </c>
      <c r="AC169" s="2" t="s">
        <v>584</v>
      </c>
      <c r="AE169" s="2" t="s">
        <v>587</v>
      </c>
      <c r="AF169" s="2" t="s">
        <v>586</v>
      </c>
      <c r="AH169" s="2" t="s">
        <v>589</v>
      </c>
      <c r="AI169" s="2" t="s">
        <v>588</v>
      </c>
      <c r="AK169"/>
    </row>
    <row r="170" spans="1:37" x14ac:dyDescent="0.25">
      <c r="A170" s="49"/>
      <c r="B170" s="50"/>
      <c r="D170" s="7"/>
    </row>
    <row r="171" spans="1:37" ht="14.25" thickBot="1" x14ac:dyDescent="0.3">
      <c r="A171" s="49"/>
      <c r="B171" s="50"/>
      <c r="D171" s="7"/>
      <c r="E171" s="9"/>
      <c r="F171" s="2"/>
      <c r="G171" s="43" t="s">
        <v>2770</v>
      </c>
      <c r="H171" s="44"/>
      <c r="I171" s="4"/>
      <c r="J171" s="43" t="s">
        <v>2771</v>
      </c>
      <c r="K171" s="44"/>
      <c r="L171" s="4"/>
      <c r="M171" s="43" t="s">
        <v>2772</v>
      </c>
      <c r="N171" s="44"/>
      <c r="O171" s="4"/>
      <c r="P171" s="43" t="s">
        <v>2773</v>
      </c>
      <c r="Q171" s="44"/>
      <c r="R171" s="4"/>
      <c r="S171" s="43" t="s">
        <v>2774</v>
      </c>
      <c r="T171" s="44"/>
      <c r="U171" s="4"/>
      <c r="V171" s="43" t="s">
        <v>2775</v>
      </c>
      <c r="W171" s="44"/>
      <c r="X171" s="4"/>
      <c r="Y171" s="43" t="s">
        <v>2776</v>
      </c>
      <c r="Z171" s="44"/>
      <c r="AA171" s="4"/>
      <c r="AB171" s="43" t="s">
        <v>2777</v>
      </c>
      <c r="AC171" s="44"/>
      <c r="AD171" s="4"/>
      <c r="AE171" s="43" t="s">
        <v>2778</v>
      </c>
      <c r="AF171" s="44"/>
      <c r="AG171" s="4"/>
      <c r="AH171" s="43" t="s">
        <v>2779</v>
      </c>
      <c r="AI171" s="44"/>
      <c r="AK171"/>
    </row>
    <row r="172" spans="1:37" ht="14.25" thickTop="1" x14ac:dyDescent="0.25">
      <c r="A172" s="49"/>
      <c r="B172" s="50"/>
      <c r="F172" s="2" t="s">
        <v>3795</v>
      </c>
      <c r="G172" s="23" t="str">
        <f>D162 &amp; "_21"</f>
        <v>12_21</v>
      </c>
      <c r="H172" s="24" t="str">
        <f>D163 &amp; "_21"</f>
        <v>55_21</v>
      </c>
      <c r="I172" s="12"/>
      <c r="J172" s="25" t="str">
        <f>D162 &amp; "_22"</f>
        <v>12_22</v>
      </c>
      <c r="K172" s="26" t="str">
        <f>D163 &amp; "_22"</f>
        <v>55_22</v>
      </c>
      <c r="L172" s="12"/>
      <c r="M172" s="25" t="str">
        <f>D162 &amp; "_23"</f>
        <v>12_23</v>
      </c>
      <c r="N172" s="26" t="str">
        <f>D163 &amp; "_23"</f>
        <v>55_23</v>
      </c>
      <c r="O172" s="12"/>
      <c r="P172" s="10" t="str">
        <f>D162 &amp; "_24"</f>
        <v>12_24</v>
      </c>
      <c r="Q172" s="10" t="str">
        <f>D163 &amp; "_24"</f>
        <v>55_24</v>
      </c>
      <c r="R172" s="12"/>
      <c r="S172" s="10" t="str">
        <f>D162 &amp; "_25"</f>
        <v>12_25</v>
      </c>
      <c r="T172" s="10" t="str">
        <f>D163 &amp; "_25"</f>
        <v>55_25</v>
      </c>
      <c r="U172" s="12"/>
      <c r="V172" s="10" t="str">
        <f>D162 &amp; "_26"</f>
        <v>12_26</v>
      </c>
      <c r="W172" s="10" t="str">
        <f>D163 &amp; "_26"</f>
        <v>55_26</v>
      </c>
      <c r="X172" s="12"/>
      <c r="Y172" s="10" t="str">
        <f>D162 &amp; "_27"</f>
        <v>12_27</v>
      </c>
      <c r="Z172" s="10" t="str">
        <f>D163 &amp; "_27"</f>
        <v>55_27</v>
      </c>
      <c r="AA172" s="12"/>
      <c r="AB172" s="10" t="str">
        <f>D162 &amp; "_28"</f>
        <v>12_28</v>
      </c>
      <c r="AC172" s="29" t="str">
        <f>D163 &amp; "_28"</f>
        <v>55_28</v>
      </c>
      <c r="AD172" s="12"/>
      <c r="AE172" s="10" t="str">
        <f>D162 &amp; "_29"</f>
        <v>12_29</v>
      </c>
      <c r="AF172" s="10" t="str">
        <f>D163 &amp; "_29"</f>
        <v>55_29</v>
      </c>
      <c r="AG172" s="12"/>
      <c r="AH172" s="10" t="str">
        <f>D162 &amp; "_30"</f>
        <v>12_30</v>
      </c>
      <c r="AI172" s="10" t="str">
        <f>D163 &amp; "_30"</f>
        <v>55_30</v>
      </c>
      <c r="AK172"/>
    </row>
    <row r="173" spans="1:37" x14ac:dyDescent="0.25">
      <c r="A173" s="49"/>
      <c r="B173" s="50"/>
      <c r="F173" s="2" t="s">
        <v>0</v>
      </c>
      <c r="G173" s="2" t="s">
        <v>590</v>
      </c>
      <c r="H173" s="2" t="s">
        <v>591</v>
      </c>
      <c r="J173" s="2" t="s">
        <v>592</v>
      </c>
      <c r="K173" s="2" t="s">
        <v>593</v>
      </c>
      <c r="M173" s="2" t="s">
        <v>594</v>
      </c>
      <c r="N173" s="2" t="s">
        <v>595</v>
      </c>
      <c r="P173" s="2" t="s">
        <v>596</v>
      </c>
      <c r="Q173" s="2" t="s">
        <v>597</v>
      </c>
      <c r="S173" s="2" t="s">
        <v>598</v>
      </c>
      <c r="T173" s="2" t="s">
        <v>599</v>
      </c>
      <c r="V173" s="2" t="s">
        <v>600</v>
      </c>
      <c r="W173" s="2" t="s">
        <v>601</v>
      </c>
      <c r="Y173" s="2" t="s">
        <v>602</v>
      </c>
      <c r="Z173" s="2" t="s">
        <v>603</v>
      </c>
      <c r="AB173" s="2" t="s">
        <v>604</v>
      </c>
      <c r="AC173" s="2" t="s">
        <v>605</v>
      </c>
      <c r="AE173" s="2" t="s">
        <v>606</v>
      </c>
      <c r="AF173" s="2" t="s">
        <v>607</v>
      </c>
      <c r="AH173" s="2" t="s">
        <v>608</v>
      </c>
      <c r="AI173" s="2" t="s">
        <v>609</v>
      </c>
      <c r="AK173"/>
    </row>
    <row r="174" spans="1:37" x14ac:dyDescent="0.25">
      <c r="A174" s="49"/>
      <c r="B174" s="50"/>
      <c r="F174" s="2" t="s">
        <v>1</v>
      </c>
      <c r="G174" s="2" t="s">
        <v>591</v>
      </c>
      <c r="H174" s="2" t="s">
        <v>590</v>
      </c>
      <c r="J174" s="2" t="s">
        <v>593</v>
      </c>
      <c r="K174" s="2" t="s">
        <v>592</v>
      </c>
      <c r="M174" s="2" t="s">
        <v>595</v>
      </c>
      <c r="N174" s="2" t="s">
        <v>594</v>
      </c>
      <c r="P174" s="2" t="s">
        <v>597</v>
      </c>
      <c r="Q174" s="2" t="s">
        <v>596</v>
      </c>
      <c r="S174" s="2" t="s">
        <v>599</v>
      </c>
      <c r="T174" s="2" t="s">
        <v>598</v>
      </c>
      <c r="V174" s="2" t="s">
        <v>601</v>
      </c>
      <c r="W174" s="2" t="s">
        <v>600</v>
      </c>
      <c r="Y174" s="2" t="s">
        <v>603</v>
      </c>
      <c r="Z174" s="2" t="s">
        <v>602</v>
      </c>
      <c r="AB174" s="2" t="s">
        <v>605</v>
      </c>
      <c r="AC174" s="2" t="s">
        <v>604</v>
      </c>
      <c r="AE174" s="2" t="s">
        <v>607</v>
      </c>
      <c r="AF174" s="2" t="s">
        <v>606</v>
      </c>
      <c r="AH174" s="2" t="s">
        <v>609</v>
      </c>
      <c r="AI174" s="2" t="s">
        <v>608</v>
      </c>
      <c r="AK174"/>
    </row>
    <row r="175" spans="1:37" x14ac:dyDescent="0.25">
      <c r="A175" s="49"/>
      <c r="B175" s="50"/>
    </row>
    <row r="176" spans="1:37" ht="14.25" thickBot="1" x14ac:dyDescent="0.3">
      <c r="A176" s="49"/>
      <c r="B176" s="50"/>
      <c r="C176" s="4" t="s">
        <v>3738</v>
      </c>
      <c r="D176" s="4"/>
      <c r="E176" s="5"/>
      <c r="F176" s="2"/>
      <c r="G176" s="43" t="s">
        <v>2780</v>
      </c>
      <c r="H176" s="44"/>
      <c r="I176" s="4"/>
      <c r="J176" s="43" t="s">
        <v>2781</v>
      </c>
      <c r="K176" s="44"/>
      <c r="L176" s="4"/>
      <c r="M176" s="43" t="s">
        <v>2782</v>
      </c>
      <c r="N176" s="44"/>
      <c r="O176" s="4"/>
      <c r="P176" s="43" t="s">
        <v>2783</v>
      </c>
      <c r="Q176" s="44"/>
      <c r="R176" s="4"/>
      <c r="S176" s="43" t="s">
        <v>2784</v>
      </c>
      <c r="T176" s="44"/>
      <c r="U176" s="4"/>
      <c r="V176" s="43" t="s">
        <v>2785</v>
      </c>
      <c r="W176" s="44"/>
      <c r="X176" s="4"/>
      <c r="Y176" s="43" t="s">
        <v>2786</v>
      </c>
      <c r="Z176" s="44"/>
      <c r="AA176" s="4"/>
      <c r="AB176" s="43" t="s">
        <v>2787</v>
      </c>
      <c r="AC176" s="44"/>
      <c r="AD176" s="4"/>
      <c r="AE176" s="43" t="s">
        <v>2788</v>
      </c>
      <c r="AF176" s="44"/>
      <c r="AG176" s="4"/>
      <c r="AH176" s="43" t="s">
        <v>2789</v>
      </c>
      <c r="AI176" s="44"/>
      <c r="AK176"/>
    </row>
    <row r="177" spans="1:37" ht="14.25" thickTop="1" x14ac:dyDescent="0.25">
      <c r="A177" s="49"/>
      <c r="B177" s="50"/>
      <c r="D177" s="6">
        <v>13</v>
      </c>
      <c r="E177" s="3"/>
      <c r="F177" s="2" t="s">
        <v>3795</v>
      </c>
      <c r="G177" s="23" t="str">
        <f>D177 &amp; "_1"</f>
        <v>13_1</v>
      </c>
      <c r="H177" s="24" t="str">
        <f>D178 &amp; "_1"</f>
        <v>56_1</v>
      </c>
      <c r="I177" s="12"/>
      <c r="J177" s="25" t="str">
        <f>D177 &amp; "_2"</f>
        <v>13_2</v>
      </c>
      <c r="K177" s="26" t="str">
        <f>D178 &amp; "_2"</f>
        <v>56_2</v>
      </c>
      <c r="L177" s="12"/>
      <c r="M177" s="25" t="str">
        <f>D177 &amp; "_3"</f>
        <v>13_3</v>
      </c>
      <c r="N177" s="26" t="str">
        <f>D178 &amp; "_3"</f>
        <v>56_3</v>
      </c>
      <c r="O177" s="12"/>
      <c r="P177" s="10" t="str">
        <f>D177 &amp; "_4"</f>
        <v>13_4</v>
      </c>
      <c r="Q177" s="10" t="str">
        <f>D178 &amp; "_4"</f>
        <v>56_4</v>
      </c>
      <c r="R177" s="12"/>
      <c r="S177" s="10" t="str">
        <f>D177 &amp; "_5"</f>
        <v>13_5</v>
      </c>
      <c r="T177" s="10" t="str">
        <f>D178 &amp; "_5"</f>
        <v>56_5</v>
      </c>
      <c r="U177" s="12"/>
      <c r="V177" s="10" t="str">
        <f>D177 &amp; "_6"</f>
        <v>13_6</v>
      </c>
      <c r="W177" s="10" t="str">
        <f>D178 &amp; "_6"</f>
        <v>56_6</v>
      </c>
      <c r="X177" s="12"/>
      <c r="Y177" s="10" t="str">
        <f>D177 &amp; "_7"</f>
        <v>13_7</v>
      </c>
      <c r="Z177" s="10" t="str">
        <f>D178 &amp; "_7"</f>
        <v>56_7</v>
      </c>
      <c r="AA177" s="12"/>
      <c r="AB177" s="10" t="str">
        <f>D177 &amp; "_8"</f>
        <v>13_8</v>
      </c>
      <c r="AC177" s="29" t="str">
        <f>D178 &amp; "_8"</f>
        <v>56_8</v>
      </c>
      <c r="AD177" s="12"/>
      <c r="AE177" s="10" t="str">
        <f>D177 &amp; "_9"</f>
        <v>13_9</v>
      </c>
      <c r="AF177" s="10" t="str">
        <f>D178 &amp; "_9"</f>
        <v>56_9</v>
      </c>
      <c r="AG177" s="12"/>
      <c r="AH177" s="10" t="str">
        <f>D177 &amp; "_10"</f>
        <v>13_10</v>
      </c>
      <c r="AI177" s="10" t="str">
        <f>D178 &amp; "_10"</f>
        <v>56_10</v>
      </c>
      <c r="AK177"/>
    </row>
    <row r="178" spans="1:37" x14ac:dyDescent="0.25">
      <c r="A178" s="49"/>
      <c r="B178" s="50"/>
      <c r="D178" s="7">
        <v>56</v>
      </c>
      <c r="F178" s="2" t="s">
        <v>0</v>
      </c>
      <c r="G178" s="2" t="s">
        <v>610</v>
      </c>
      <c r="H178" s="2" t="s">
        <v>611</v>
      </c>
      <c r="J178" s="2" t="s">
        <v>612</v>
      </c>
      <c r="K178" s="2" t="s">
        <v>613</v>
      </c>
      <c r="M178" s="2" t="s">
        <v>614</v>
      </c>
      <c r="N178" s="2" t="s">
        <v>615</v>
      </c>
      <c r="P178" s="2" t="s">
        <v>616</v>
      </c>
      <c r="Q178" s="2" t="s">
        <v>617</v>
      </c>
      <c r="S178" s="2" t="s">
        <v>618</v>
      </c>
      <c r="T178" s="2" t="s">
        <v>619</v>
      </c>
      <c r="V178" s="2" t="s">
        <v>620</v>
      </c>
      <c r="W178" s="2" t="s">
        <v>621</v>
      </c>
      <c r="Y178" s="2" t="s">
        <v>622</v>
      </c>
      <c r="Z178" s="2" t="s">
        <v>623</v>
      </c>
      <c r="AB178" s="2" t="s">
        <v>624</v>
      </c>
      <c r="AC178" s="2" t="s">
        <v>625</v>
      </c>
      <c r="AE178" s="2" t="s">
        <v>626</v>
      </c>
      <c r="AF178" s="2" t="s">
        <v>627</v>
      </c>
      <c r="AH178" s="2" t="s">
        <v>628</v>
      </c>
      <c r="AI178" s="2" t="s">
        <v>629</v>
      </c>
      <c r="AK178"/>
    </row>
    <row r="179" spans="1:37" x14ac:dyDescent="0.25">
      <c r="A179" s="49"/>
      <c r="B179" s="50"/>
      <c r="D179" s="7"/>
      <c r="F179" s="2" t="s">
        <v>1</v>
      </c>
      <c r="G179" s="2" t="s">
        <v>611</v>
      </c>
      <c r="H179" s="2" t="s">
        <v>610</v>
      </c>
      <c r="J179" s="2" t="s">
        <v>613</v>
      </c>
      <c r="K179" s="2" t="s">
        <v>612</v>
      </c>
      <c r="M179" s="2" t="s">
        <v>615</v>
      </c>
      <c r="N179" s="2" t="s">
        <v>614</v>
      </c>
      <c r="P179" s="2" t="s">
        <v>617</v>
      </c>
      <c r="Q179" s="2" t="s">
        <v>616</v>
      </c>
      <c r="S179" s="2" t="s">
        <v>619</v>
      </c>
      <c r="T179" s="2" t="s">
        <v>618</v>
      </c>
      <c r="V179" s="2" t="s">
        <v>621</v>
      </c>
      <c r="W179" s="2" t="s">
        <v>620</v>
      </c>
      <c r="Y179" s="2" t="s">
        <v>623</v>
      </c>
      <c r="Z179" s="2" t="s">
        <v>622</v>
      </c>
      <c r="AB179" s="2" t="s">
        <v>625</v>
      </c>
      <c r="AC179" s="2" t="s">
        <v>624</v>
      </c>
      <c r="AE179" s="2" t="s">
        <v>627</v>
      </c>
      <c r="AF179" s="2" t="s">
        <v>626</v>
      </c>
      <c r="AH179" s="2" t="s">
        <v>629</v>
      </c>
      <c r="AI179" s="2" t="s">
        <v>628</v>
      </c>
      <c r="AK179"/>
    </row>
    <row r="180" spans="1:37" x14ac:dyDescent="0.25">
      <c r="A180" s="49"/>
      <c r="B180" s="50"/>
      <c r="D180" s="7"/>
    </row>
    <row r="181" spans="1:37" ht="14.25" thickBot="1" x14ac:dyDescent="0.3">
      <c r="A181" s="49"/>
      <c r="B181" s="50"/>
      <c r="D181" s="7"/>
      <c r="E181" s="3"/>
      <c r="F181" s="2"/>
      <c r="G181" s="43" t="s">
        <v>2790</v>
      </c>
      <c r="H181" s="44"/>
      <c r="I181" s="4"/>
      <c r="J181" s="43" t="s">
        <v>2791</v>
      </c>
      <c r="K181" s="44"/>
      <c r="L181" s="4"/>
      <c r="M181" s="43" t="s">
        <v>2792</v>
      </c>
      <c r="N181" s="44"/>
      <c r="O181" s="4"/>
      <c r="P181" s="43" t="s">
        <v>2793</v>
      </c>
      <c r="Q181" s="44"/>
      <c r="R181" s="4"/>
      <c r="S181" s="43" t="s">
        <v>2794</v>
      </c>
      <c r="T181" s="44"/>
      <c r="U181" s="4"/>
      <c r="V181" s="43" t="s">
        <v>2795</v>
      </c>
      <c r="W181" s="44"/>
      <c r="X181" s="4"/>
      <c r="Y181" s="43" t="s">
        <v>2796</v>
      </c>
      <c r="Z181" s="44"/>
      <c r="AA181" s="4"/>
      <c r="AB181" s="43" t="s">
        <v>2797</v>
      </c>
      <c r="AC181" s="44"/>
      <c r="AD181" s="4"/>
      <c r="AE181" s="43" t="s">
        <v>2798</v>
      </c>
      <c r="AF181" s="44"/>
      <c r="AG181" s="4"/>
      <c r="AH181" s="43" t="s">
        <v>2799</v>
      </c>
      <c r="AI181" s="44"/>
      <c r="AK181"/>
    </row>
    <row r="182" spans="1:37" ht="14.25" thickTop="1" x14ac:dyDescent="0.25">
      <c r="A182" s="49"/>
      <c r="B182" s="50"/>
      <c r="D182" s="7"/>
      <c r="E182" s="8"/>
      <c r="F182" s="2" t="s">
        <v>3795</v>
      </c>
      <c r="G182" s="23" t="str">
        <f>D177 &amp; "_11"</f>
        <v>13_11</v>
      </c>
      <c r="H182" s="24" t="str">
        <f>D178 &amp; "_11"</f>
        <v>56_11</v>
      </c>
      <c r="I182" s="12"/>
      <c r="J182" s="25" t="str">
        <f>D177 &amp; "_12"</f>
        <v>13_12</v>
      </c>
      <c r="K182" s="26" t="str">
        <f>D178 &amp; "_12"</f>
        <v>56_12</v>
      </c>
      <c r="L182" s="12"/>
      <c r="M182" s="25" t="str">
        <f>D177 &amp; "_13"</f>
        <v>13_13</v>
      </c>
      <c r="N182" s="26" t="str">
        <f>D178 &amp; "_13"</f>
        <v>56_13</v>
      </c>
      <c r="O182" s="12"/>
      <c r="P182" s="10" t="str">
        <f>D177 &amp; "_14"</f>
        <v>13_14</v>
      </c>
      <c r="Q182" s="10" t="str">
        <f>D178 &amp; "_14"</f>
        <v>56_14</v>
      </c>
      <c r="R182" s="12"/>
      <c r="S182" s="10" t="str">
        <f>D177 &amp; "_15"</f>
        <v>13_15</v>
      </c>
      <c r="T182" s="10" t="str">
        <f>D178 &amp; "_15"</f>
        <v>56_15</v>
      </c>
      <c r="U182" s="12"/>
      <c r="V182" s="10" t="str">
        <f>D177 &amp; "_16"</f>
        <v>13_16</v>
      </c>
      <c r="W182" s="10" t="str">
        <f>D178 &amp; "_16"</f>
        <v>56_16</v>
      </c>
      <c r="X182" s="12"/>
      <c r="Y182" s="10" t="str">
        <f>D177 &amp; "_17"</f>
        <v>13_17</v>
      </c>
      <c r="Z182" s="10" t="str">
        <f>D178 &amp; "_17"</f>
        <v>56_17</v>
      </c>
      <c r="AA182" s="12"/>
      <c r="AB182" s="10" t="str">
        <f>D177 &amp; "_18"</f>
        <v>13_18</v>
      </c>
      <c r="AC182" s="29" t="str">
        <f>D178 &amp; "_18"</f>
        <v>56_18</v>
      </c>
      <c r="AD182" s="12"/>
      <c r="AE182" s="10" t="str">
        <f>D177 &amp; "_19"</f>
        <v>13_19</v>
      </c>
      <c r="AF182" s="10" t="str">
        <f>D178 &amp; "_19"</f>
        <v>56_19</v>
      </c>
      <c r="AG182" s="12"/>
      <c r="AH182" s="10" t="str">
        <f>D177 &amp; "_20"</f>
        <v>13_20</v>
      </c>
      <c r="AI182" s="10" t="str">
        <f>D178 &amp; "_20"</f>
        <v>56_20</v>
      </c>
      <c r="AK182"/>
    </row>
    <row r="183" spans="1:37" x14ac:dyDescent="0.25">
      <c r="A183" s="49"/>
      <c r="B183" s="50"/>
      <c r="D183" s="7"/>
      <c r="F183" s="2" t="s">
        <v>0</v>
      </c>
      <c r="G183" s="2" t="s">
        <v>630</v>
      </c>
      <c r="H183" s="2" t="s">
        <v>631</v>
      </c>
      <c r="J183" s="2" t="s">
        <v>632</v>
      </c>
      <c r="K183" s="2" t="s">
        <v>633</v>
      </c>
      <c r="M183" s="2" t="s">
        <v>634</v>
      </c>
      <c r="N183" s="2" t="s">
        <v>635</v>
      </c>
      <c r="P183" s="2" t="s">
        <v>636</v>
      </c>
      <c r="Q183" s="2" t="s">
        <v>637</v>
      </c>
      <c r="S183" s="2" t="s">
        <v>638</v>
      </c>
      <c r="T183" s="2" t="s">
        <v>639</v>
      </c>
      <c r="V183" s="2" t="s">
        <v>640</v>
      </c>
      <c r="W183" s="2" t="s">
        <v>641</v>
      </c>
      <c r="Y183" s="2" t="s">
        <v>642</v>
      </c>
      <c r="Z183" s="2" t="s">
        <v>643</v>
      </c>
      <c r="AB183" s="2" t="s">
        <v>644</v>
      </c>
      <c r="AC183" s="2" t="s">
        <v>645</v>
      </c>
      <c r="AE183" s="2" t="s">
        <v>646</v>
      </c>
      <c r="AF183" s="2" t="s">
        <v>647</v>
      </c>
      <c r="AH183" s="2" t="s">
        <v>648</v>
      </c>
      <c r="AI183" s="2" t="s">
        <v>649</v>
      </c>
      <c r="AK183"/>
    </row>
    <row r="184" spans="1:37" x14ac:dyDescent="0.25">
      <c r="A184" s="49"/>
      <c r="B184" s="50"/>
      <c r="D184" s="7"/>
      <c r="F184" s="2" t="s">
        <v>1</v>
      </c>
      <c r="G184" s="2" t="s">
        <v>631</v>
      </c>
      <c r="H184" s="2" t="s">
        <v>630</v>
      </c>
      <c r="J184" s="2" t="s">
        <v>633</v>
      </c>
      <c r="K184" s="2" t="s">
        <v>632</v>
      </c>
      <c r="M184" s="2" t="s">
        <v>635</v>
      </c>
      <c r="N184" s="2" t="s">
        <v>634</v>
      </c>
      <c r="P184" s="2" t="s">
        <v>637</v>
      </c>
      <c r="Q184" s="2" t="s">
        <v>636</v>
      </c>
      <c r="S184" s="2" t="s">
        <v>639</v>
      </c>
      <c r="T184" s="2" t="s">
        <v>638</v>
      </c>
      <c r="V184" s="2" t="s">
        <v>641</v>
      </c>
      <c r="W184" s="2" t="s">
        <v>640</v>
      </c>
      <c r="Y184" s="2" t="s">
        <v>643</v>
      </c>
      <c r="Z184" s="2" t="s">
        <v>642</v>
      </c>
      <c r="AB184" s="2" t="s">
        <v>645</v>
      </c>
      <c r="AC184" s="2" t="s">
        <v>644</v>
      </c>
      <c r="AE184" s="2" t="s">
        <v>647</v>
      </c>
      <c r="AF184" s="2" t="s">
        <v>646</v>
      </c>
      <c r="AH184" s="2" t="s">
        <v>649</v>
      </c>
      <c r="AI184" s="2" t="s">
        <v>648</v>
      </c>
      <c r="AK184"/>
    </row>
    <row r="185" spans="1:37" x14ac:dyDescent="0.25">
      <c r="A185" s="49"/>
      <c r="B185" s="50"/>
      <c r="D185" s="7"/>
    </row>
    <row r="186" spans="1:37" ht="14.25" thickBot="1" x14ac:dyDescent="0.3">
      <c r="A186" s="49"/>
      <c r="B186" s="50"/>
      <c r="D186" s="7"/>
      <c r="E186" s="9"/>
      <c r="F186" s="2"/>
      <c r="G186" s="43" t="s">
        <v>2800</v>
      </c>
      <c r="H186" s="44"/>
      <c r="I186" s="4"/>
      <c r="J186" s="43" t="s">
        <v>2801</v>
      </c>
      <c r="K186" s="44"/>
      <c r="L186" s="4"/>
      <c r="M186" s="43" t="s">
        <v>2802</v>
      </c>
      <c r="N186" s="44"/>
      <c r="O186" s="4"/>
      <c r="P186" s="43" t="s">
        <v>2803</v>
      </c>
      <c r="Q186" s="44"/>
      <c r="R186" s="4"/>
      <c r="S186" s="43" t="s">
        <v>2804</v>
      </c>
      <c r="T186" s="44"/>
      <c r="U186" s="4"/>
      <c r="V186" s="43" t="s">
        <v>2805</v>
      </c>
      <c r="W186" s="44"/>
      <c r="X186" s="4"/>
      <c r="Y186" s="43" t="s">
        <v>2806</v>
      </c>
      <c r="Z186" s="44"/>
      <c r="AA186" s="4"/>
      <c r="AB186" s="43" t="s">
        <v>2807</v>
      </c>
      <c r="AC186" s="44"/>
      <c r="AD186" s="4"/>
      <c r="AE186" s="43" t="s">
        <v>2808</v>
      </c>
      <c r="AF186" s="44"/>
      <c r="AG186" s="4"/>
      <c r="AH186" s="43" t="s">
        <v>2809</v>
      </c>
      <c r="AI186" s="44"/>
      <c r="AK186"/>
    </row>
    <row r="187" spans="1:37" ht="14.25" thickTop="1" x14ac:dyDescent="0.25">
      <c r="A187" s="49"/>
      <c r="B187" s="50"/>
      <c r="F187" s="2" t="s">
        <v>3795</v>
      </c>
      <c r="G187" s="23" t="str">
        <f>D177 &amp; "_21"</f>
        <v>13_21</v>
      </c>
      <c r="H187" s="24" t="str">
        <f>D178 &amp; "_21"</f>
        <v>56_21</v>
      </c>
      <c r="I187" s="12"/>
      <c r="J187" s="25" t="str">
        <f>D177 &amp; "_22"</f>
        <v>13_22</v>
      </c>
      <c r="K187" s="26" t="str">
        <f>D178 &amp; "_22"</f>
        <v>56_22</v>
      </c>
      <c r="L187" s="12"/>
      <c r="M187" s="25" t="str">
        <f>D177 &amp; "_23"</f>
        <v>13_23</v>
      </c>
      <c r="N187" s="26" t="str">
        <f>D178 &amp; "_23"</f>
        <v>56_23</v>
      </c>
      <c r="O187" s="12"/>
      <c r="P187" s="10" t="str">
        <f>D177 &amp; "_24"</f>
        <v>13_24</v>
      </c>
      <c r="Q187" s="10" t="str">
        <f>D178 &amp; "_24"</f>
        <v>56_24</v>
      </c>
      <c r="R187" s="12"/>
      <c r="S187" s="10" t="str">
        <f>D177 &amp; "_25"</f>
        <v>13_25</v>
      </c>
      <c r="T187" s="10" t="str">
        <f>D178 &amp; "_25"</f>
        <v>56_25</v>
      </c>
      <c r="U187" s="12"/>
      <c r="V187" s="10" t="str">
        <f>D177 &amp; "_26"</f>
        <v>13_26</v>
      </c>
      <c r="W187" s="10" t="str">
        <f>D178 &amp; "_26"</f>
        <v>56_26</v>
      </c>
      <c r="X187" s="12"/>
      <c r="Y187" s="10" t="str">
        <f>D177 &amp; "_27"</f>
        <v>13_27</v>
      </c>
      <c r="Z187" s="10" t="str">
        <f>D178 &amp; "_27"</f>
        <v>56_27</v>
      </c>
      <c r="AA187" s="12"/>
      <c r="AB187" s="10" t="str">
        <f>D177 &amp; "_28"</f>
        <v>13_28</v>
      </c>
      <c r="AC187" s="29" t="str">
        <f>D178 &amp; "_28"</f>
        <v>56_28</v>
      </c>
      <c r="AD187" s="12"/>
      <c r="AE187" s="10" t="str">
        <f>D177 &amp; "_29"</f>
        <v>13_29</v>
      </c>
      <c r="AF187" s="10" t="str">
        <f>D178 &amp; "_29"</f>
        <v>56_29</v>
      </c>
      <c r="AG187" s="12"/>
      <c r="AH187" s="10" t="str">
        <f>D177 &amp; "_30"</f>
        <v>13_30</v>
      </c>
      <c r="AI187" s="10" t="str">
        <f>D178 &amp; "_30"</f>
        <v>56_30</v>
      </c>
      <c r="AK187"/>
    </row>
    <row r="188" spans="1:37" x14ac:dyDescent="0.25">
      <c r="A188" s="49"/>
      <c r="B188" s="50"/>
      <c r="F188" s="2" t="s">
        <v>0</v>
      </c>
      <c r="G188" s="2" t="s">
        <v>650</v>
      </c>
      <c r="H188" s="2" t="s">
        <v>651</v>
      </c>
      <c r="J188" s="2" t="s">
        <v>652</v>
      </c>
      <c r="K188" s="2" t="s">
        <v>653</v>
      </c>
      <c r="M188" s="2" t="s">
        <v>654</v>
      </c>
      <c r="N188" s="2" t="s">
        <v>655</v>
      </c>
      <c r="P188" s="2" t="s">
        <v>656</v>
      </c>
      <c r="Q188" s="2" t="s">
        <v>657</v>
      </c>
      <c r="S188" s="2" t="s">
        <v>658</v>
      </c>
      <c r="T188" s="2" t="s">
        <v>659</v>
      </c>
      <c r="V188" s="2" t="s">
        <v>660</v>
      </c>
      <c r="W188" s="2" t="s">
        <v>661</v>
      </c>
      <c r="Y188" s="2" t="s">
        <v>662</v>
      </c>
      <c r="Z188" s="2" t="s">
        <v>663</v>
      </c>
      <c r="AB188" s="2" t="s">
        <v>664</v>
      </c>
      <c r="AC188" s="2" t="s">
        <v>665</v>
      </c>
      <c r="AE188" s="2" t="s">
        <v>666</v>
      </c>
      <c r="AF188" s="2" t="s">
        <v>667</v>
      </c>
      <c r="AH188" s="2" t="s">
        <v>668</v>
      </c>
      <c r="AI188" s="2" t="s">
        <v>669</v>
      </c>
      <c r="AK188"/>
    </row>
    <row r="189" spans="1:37" x14ac:dyDescent="0.25">
      <c r="A189" s="49"/>
      <c r="B189" s="50"/>
      <c r="F189" s="2" t="s">
        <v>1</v>
      </c>
      <c r="G189" s="2" t="s">
        <v>651</v>
      </c>
      <c r="H189" s="2" t="s">
        <v>650</v>
      </c>
      <c r="J189" s="2" t="s">
        <v>653</v>
      </c>
      <c r="K189" s="2" t="s">
        <v>652</v>
      </c>
      <c r="M189" s="2" t="s">
        <v>655</v>
      </c>
      <c r="N189" s="2" t="s">
        <v>654</v>
      </c>
      <c r="P189" s="2" t="s">
        <v>657</v>
      </c>
      <c r="Q189" s="2" t="s">
        <v>656</v>
      </c>
      <c r="S189" s="2" t="s">
        <v>659</v>
      </c>
      <c r="T189" s="2" t="s">
        <v>658</v>
      </c>
      <c r="V189" s="2" t="s">
        <v>661</v>
      </c>
      <c r="W189" s="2" t="s">
        <v>660</v>
      </c>
      <c r="Y189" s="2" t="s">
        <v>663</v>
      </c>
      <c r="Z189" s="2" t="s">
        <v>662</v>
      </c>
      <c r="AB189" s="2" t="s">
        <v>665</v>
      </c>
      <c r="AC189" s="2" t="s">
        <v>664</v>
      </c>
      <c r="AE189" s="2" t="s">
        <v>667</v>
      </c>
      <c r="AF189" s="2" t="s">
        <v>666</v>
      </c>
      <c r="AH189" s="2" t="s">
        <v>669</v>
      </c>
      <c r="AI189" s="2" t="s">
        <v>668</v>
      </c>
      <c r="AK189"/>
    </row>
    <row r="190" spans="1:37" x14ac:dyDescent="0.25">
      <c r="A190" s="49"/>
      <c r="B190" s="50"/>
    </row>
    <row r="191" spans="1:37" ht="14.25" thickBot="1" x14ac:dyDescent="0.3">
      <c r="A191" s="49"/>
      <c r="B191" s="50"/>
      <c r="C191" s="4" t="s">
        <v>3739</v>
      </c>
      <c r="D191" s="4"/>
      <c r="E191" s="5"/>
      <c r="F191" s="2"/>
      <c r="G191" s="43" t="s">
        <v>2810</v>
      </c>
      <c r="H191" s="44"/>
      <c r="I191" s="4"/>
      <c r="J191" s="43" t="s">
        <v>2811</v>
      </c>
      <c r="K191" s="44"/>
      <c r="L191" s="4"/>
      <c r="M191" s="43" t="s">
        <v>2812</v>
      </c>
      <c r="N191" s="44"/>
      <c r="O191" s="4"/>
      <c r="P191" s="43" t="s">
        <v>2813</v>
      </c>
      <c r="Q191" s="44"/>
      <c r="R191" s="4"/>
      <c r="S191" s="43" t="s">
        <v>2814</v>
      </c>
      <c r="T191" s="44"/>
      <c r="U191" s="4"/>
      <c r="V191" s="43" t="s">
        <v>2815</v>
      </c>
      <c r="W191" s="44"/>
      <c r="X191" s="4"/>
      <c r="Y191" s="43" t="s">
        <v>2816</v>
      </c>
      <c r="Z191" s="44"/>
      <c r="AA191" s="4"/>
      <c r="AB191" s="43" t="s">
        <v>2817</v>
      </c>
      <c r="AC191" s="44"/>
      <c r="AD191" s="4"/>
      <c r="AE191" s="43" t="s">
        <v>2818</v>
      </c>
      <c r="AF191" s="44"/>
      <c r="AG191" s="4"/>
      <c r="AH191" s="43" t="s">
        <v>2819</v>
      </c>
      <c r="AI191" s="44"/>
      <c r="AK191"/>
    </row>
    <row r="192" spans="1:37" ht="14.25" thickTop="1" x14ac:dyDescent="0.25">
      <c r="A192" s="49"/>
      <c r="B192" s="50"/>
      <c r="D192" s="6">
        <v>14</v>
      </c>
      <c r="E192" s="3"/>
      <c r="F192" s="2" t="s">
        <v>3795</v>
      </c>
      <c r="G192" s="23" t="str">
        <f>D192 &amp; "_1"</f>
        <v>14_1</v>
      </c>
      <c r="H192" s="24" t="str">
        <f>D193 &amp; "_1"</f>
        <v>57_1</v>
      </c>
      <c r="I192" s="12"/>
      <c r="J192" s="25" t="str">
        <f>D192 &amp; "_2"</f>
        <v>14_2</v>
      </c>
      <c r="K192" s="26" t="str">
        <f>D193 &amp; "_2"</f>
        <v>57_2</v>
      </c>
      <c r="L192" s="12"/>
      <c r="M192" s="25" t="str">
        <f>D192 &amp; "_3"</f>
        <v>14_3</v>
      </c>
      <c r="N192" s="26" t="str">
        <f>D193 &amp; "_3"</f>
        <v>57_3</v>
      </c>
      <c r="O192" s="12"/>
      <c r="P192" s="10" t="str">
        <f>D192 &amp; "_4"</f>
        <v>14_4</v>
      </c>
      <c r="Q192" s="10" t="str">
        <f>D193 &amp; "_4"</f>
        <v>57_4</v>
      </c>
      <c r="R192" s="12"/>
      <c r="S192" s="10" t="str">
        <f>D192 &amp; "_5"</f>
        <v>14_5</v>
      </c>
      <c r="T192" s="10" t="str">
        <f>D193 &amp; "_5"</f>
        <v>57_5</v>
      </c>
      <c r="U192" s="12"/>
      <c r="V192" s="10" t="str">
        <f>D192 &amp; "_6"</f>
        <v>14_6</v>
      </c>
      <c r="W192" s="10" t="str">
        <f>D193 &amp; "_6"</f>
        <v>57_6</v>
      </c>
      <c r="X192" s="12"/>
      <c r="Y192" s="10" t="str">
        <f>D192 &amp; "_7"</f>
        <v>14_7</v>
      </c>
      <c r="Z192" s="10" t="str">
        <f>D193 &amp; "_7"</f>
        <v>57_7</v>
      </c>
      <c r="AA192" s="12"/>
      <c r="AB192" s="10" t="str">
        <f>D192 &amp; "_8"</f>
        <v>14_8</v>
      </c>
      <c r="AC192" s="29" t="str">
        <f>D193 &amp; "_8"</f>
        <v>57_8</v>
      </c>
      <c r="AD192" s="12"/>
      <c r="AE192" s="10" t="str">
        <f>D192 &amp; "_9"</f>
        <v>14_9</v>
      </c>
      <c r="AF192" s="10" t="str">
        <f>D193 &amp; "_9"</f>
        <v>57_9</v>
      </c>
      <c r="AG192" s="12"/>
      <c r="AH192" s="10" t="str">
        <f>D192 &amp; "_10"</f>
        <v>14_10</v>
      </c>
      <c r="AI192" s="10" t="str">
        <f>D193 &amp; "_10"</f>
        <v>57_10</v>
      </c>
      <c r="AK192"/>
    </row>
    <row r="193" spans="1:37" x14ac:dyDescent="0.25">
      <c r="A193" s="49"/>
      <c r="B193" s="50"/>
      <c r="D193" s="7">
        <v>57</v>
      </c>
      <c r="F193" s="2" t="s">
        <v>0</v>
      </c>
      <c r="G193" s="2" t="s">
        <v>670</v>
      </c>
      <c r="H193" s="2" t="s">
        <v>671</v>
      </c>
      <c r="J193" s="2" t="s">
        <v>672</v>
      </c>
      <c r="K193" s="2" t="s">
        <v>673</v>
      </c>
      <c r="M193" s="2" t="s">
        <v>674</v>
      </c>
      <c r="N193" s="2" t="s">
        <v>675</v>
      </c>
      <c r="P193" s="2" t="s">
        <v>676</v>
      </c>
      <c r="Q193" s="2" t="s">
        <v>677</v>
      </c>
      <c r="S193" s="2" t="s">
        <v>678</v>
      </c>
      <c r="T193" s="2" t="s">
        <v>679</v>
      </c>
      <c r="V193" s="2" t="s">
        <v>680</v>
      </c>
      <c r="W193" s="2" t="s">
        <v>681</v>
      </c>
      <c r="Y193" s="2" t="s">
        <v>682</v>
      </c>
      <c r="Z193" s="2" t="s">
        <v>683</v>
      </c>
      <c r="AB193" s="2" t="s">
        <v>684</v>
      </c>
      <c r="AC193" s="2" t="s">
        <v>685</v>
      </c>
      <c r="AE193" s="2" t="s">
        <v>686</v>
      </c>
      <c r="AF193" s="2" t="s">
        <v>687</v>
      </c>
      <c r="AH193" s="2" t="s">
        <v>688</v>
      </c>
      <c r="AI193" s="2" t="s">
        <v>689</v>
      </c>
      <c r="AK193"/>
    </row>
    <row r="194" spans="1:37" x14ac:dyDescent="0.25">
      <c r="A194" s="49"/>
      <c r="B194" s="50"/>
      <c r="D194" s="7"/>
      <c r="F194" s="2" t="s">
        <v>1</v>
      </c>
      <c r="G194" s="2" t="s">
        <v>671</v>
      </c>
      <c r="H194" s="2" t="s">
        <v>670</v>
      </c>
      <c r="J194" s="2" t="s">
        <v>673</v>
      </c>
      <c r="K194" s="2" t="s">
        <v>672</v>
      </c>
      <c r="M194" s="2" t="s">
        <v>675</v>
      </c>
      <c r="N194" s="2" t="s">
        <v>674</v>
      </c>
      <c r="P194" s="2" t="s">
        <v>677</v>
      </c>
      <c r="Q194" s="2" t="s">
        <v>676</v>
      </c>
      <c r="S194" s="2" t="s">
        <v>679</v>
      </c>
      <c r="T194" s="2" t="s">
        <v>678</v>
      </c>
      <c r="V194" s="2" t="s">
        <v>681</v>
      </c>
      <c r="W194" s="2" t="s">
        <v>680</v>
      </c>
      <c r="Y194" s="2" t="s">
        <v>683</v>
      </c>
      <c r="Z194" s="2" t="s">
        <v>682</v>
      </c>
      <c r="AB194" s="2" t="s">
        <v>685</v>
      </c>
      <c r="AC194" s="2" t="s">
        <v>684</v>
      </c>
      <c r="AE194" s="2" t="s">
        <v>687</v>
      </c>
      <c r="AF194" s="2" t="s">
        <v>686</v>
      </c>
      <c r="AH194" s="2" t="s">
        <v>689</v>
      </c>
      <c r="AI194" s="2" t="s">
        <v>688</v>
      </c>
      <c r="AK194"/>
    </row>
    <row r="195" spans="1:37" x14ac:dyDescent="0.25">
      <c r="A195" s="49"/>
      <c r="B195" s="50"/>
      <c r="D195" s="7"/>
    </row>
    <row r="196" spans="1:37" ht="14.25" thickBot="1" x14ac:dyDescent="0.3">
      <c r="A196" s="49"/>
      <c r="B196" s="50"/>
      <c r="D196" s="7"/>
      <c r="E196" s="3"/>
      <c r="F196" s="2"/>
      <c r="G196" s="43" t="s">
        <v>2820</v>
      </c>
      <c r="H196" s="44"/>
      <c r="I196" s="4"/>
      <c r="J196" s="43" t="s">
        <v>2821</v>
      </c>
      <c r="K196" s="44"/>
      <c r="L196" s="4"/>
      <c r="M196" s="43" t="s">
        <v>2822</v>
      </c>
      <c r="N196" s="44"/>
      <c r="O196" s="4"/>
      <c r="P196" s="43" t="s">
        <v>2823</v>
      </c>
      <c r="Q196" s="44"/>
      <c r="R196" s="4"/>
      <c r="S196" s="43" t="s">
        <v>2824</v>
      </c>
      <c r="T196" s="44"/>
      <c r="U196" s="4"/>
      <c r="V196" s="43" t="s">
        <v>2825</v>
      </c>
      <c r="W196" s="44"/>
      <c r="X196" s="4"/>
      <c r="Y196" s="43" t="s">
        <v>2826</v>
      </c>
      <c r="Z196" s="44"/>
      <c r="AA196" s="4"/>
      <c r="AB196" s="43" t="s">
        <v>2827</v>
      </c>
      <c r="AC196" s="44"/>
      <c r="AD196" s="4"/>
      <c r="AE196" s="43" t="s">
        <v>2828</v>
      </c>
      <c r="AF196" s="44"/>
      <c r="AG196" s="4"/>
      <c r="AH196" s="43" t="s">
        <v>2829</v>
      </c>
      <c r="AI196" s="44"/>
      <c r="AK196"/>
    </row>
    <row r="197" spans="1:37" ht="14.25" thickTop="1" x14ac:dyDescent="0.25">
      <c r="A197" s="49"/>
      <c r="B197" s="50"/>
      <c r="D197" s="7"/>
      <c r="E197" s="8"/>
      <c r="F197" s="2" t="s">
        <v>3795</v>
      </c>
      <c r="G197" s="23" t="str">
        <f>D192 &amp; "_11"</f>
        <v>14_11</v>
      </c>
      <c r="H197" s="24" t="str">
        <f>D193 &amp; "_11"</f>
        <v>57_11</v>
      </c>
      <c r="I197" s="12"/>
      <c r="J197" s="25" t="str">
        <f>D192 &amp; "_12"</f>
        <v>14_12</v>
      </c>
      <c r="K197" s="26" t="str">
        <f>D193 &amp; "_12"</f>
        <v>57_12</v>
      </c>
      <c r="L197" s="12"/>
      <c r="M197" s="25" t="str">
        <f>D192 &amp; "_13"</f>
        <v>14_13</v>
      </c>
      <c r="N197" s="26" t="str">
        <f>D193 &amp; "_13"</f>
        <v>57_13</v>
      </c>
      <c r="O197" s="12"/>
      <c r="P197" s="10" t="str">
        <f>D192 &amp; "_14"</f>
        <v>14_14</v>
      </c>
      <c r="Q197" s="10" t="str">
        <f>D193 &amp; "_14"</f>
        <v>57_14</v>
      </c>
      <c r="R197" s="12"/>
      <c r="S197" s="10" t="str">
        <f>D192 &amp; "_15"</f>
        <v>14_15</v>
      </c>
      <c r="T197" s="10" t="str">
        <f>D193 &amp; "_15"</f>
        <v>57_15</v>
      </c>
      <c r="U197" s="12"/>
      <c r="V197" s="10" t="str">
        <f>D192 &amp; "_16"</f>
        <v>14_16</v>
      </c>
      <c r="W197" s="10" t="str">
        <f>D193 &amp; "_16"</f>
        <v>57_16</v>
      </c>
      <c r="X197" s="12"/>
      <c r="Y197" s="10" t="str">
        <f>D192 &amp; "_17"</f>
        <v>14_17</v>
      </c>
      <c r="Z197" s="10" t="str">
        <f>D193 &amp; "_17"</f>
        <v>57_17</v>
      </c>
      <c r="AA197" s="12"/>
      <c r="AB197" s="10" t="str">
        <f>D192 &amp; "_18"</f>
        <v>14_18</v>
      </c>
      <c r="AC197" s="29" t="str">
        <f>D193 &amp; "_18"</f>
        <v>57_18</v>
      </c>
      <c r="AD197" s="12"/>
      <c r="AE197" s="10" t="str">
        <f>D192 &amp; "_19"</f>
        <v>14_19</v>
      </c>
      <c r="AF197" s="10" t="str">
        <f>D193 &amp; "_19"</f>
        <v>57_19</v>
      </c>
      <c r="AG197" s="12"/>
      <c r="AH197" s="10" t="str">
        <f>D192 &amp; "_20"</f>
        <v>14_20</v>
      </c>
      <c r="AI197" s="10" t="str">
        <f>D193 &amp; "_20"</f>
        <v>57_20</v>
      </c>
      <c r="AK197"/>
    </row>
    <row r="198" spans="1:37" x14ac:dyDescent="0.25">
      <c r="A198" s="49"/>
      <c r="B198" s="50"/>
      <c r="D198" s="7"/>
      <c r="F198" s="2" t="s">
        <v>0</v>
      </c>
      <c r="G198" s="2" t="s">
        <v>690</v>
      </c>
      <c r="H198" s="2" t="s">
        <v>691</v>
      </c>
      <c r="J198" s="2" t="s">
        <v>692</v>
      </c>
      <c r="K198" s="2" t="s">
        <v>693</v>
      </c>
      <c r="M198" s="2" t="s">
        <v>694</v>
      </c>
      <c r="N198" s="2" t="s">
        <v>695</v>
      </c>
      <c r="P198" s="2" t="s">
        <v>696</v>
      </c>
      <c r="Q198" s="2" t="s">
        <v>697</v>
      </c>
      <c r="S198" s="2" t="s">
        <v>698</v>
      </c>
      <c r="T198" s="2" t="s">
        <v>699</v>
      </c>
      <c r="V198" s="2" t="s">
        <v>700</v>
      </c>
      <c r="W198" s="2" t="s">
        <v>701</v>
      </c>
      <c r="Y198" s="2" t="s">
        <v>702</v>
      </c>
      <c r="Z198" s="2" t="s">
        <v>703</v>
      </c>
      <c r="AB198" s="2" t="s">
        <v>704</v>
      </c>
      <c r="AC198" s="2" t="s">
        <v>705</v>
      </c>
      <c r="AE198" s="2" t="s">
        <v>706</v>
      </c>
      <c r="AF198" s="2" t="s">
        <v>707</v>
      </c>
      <c r="AH198" s="2" t="s">
        <v>708</v>
      </c>
      <c r="AI198" s="2" t="s">
        <v>709</v>
      </c>
      <c r="AK198"/>
    </row>
    <row r="199" spans="1:37" x14ac:dyDescent="0.25">
      <c r="A199" s="49"/>
      <c r="B199" s="50"/>
      <c r="D199" s="7"/>
      <c r="F199" s="2" t="s">
        <v>1</v>
      </c>
      <c r="G199" s="2" t="s">
        <v>691</v>
      </c>
      <c r="H199" s="2" t="s">
        <v>690</v>
      </c>
      <c r="J199" s="2" t="s">
        <v>693</v>
      </c>
      <c r="K199" s="2" t="s">
        <v>692</v>
      </c>
      <c r="M199" s="2" t="s">
        <v>695</v>
      </c>
      <c r="N199" s="2" t="s">
        <v>694</v>
      </c>
      <c r="P199" s="2" t="s">
        <v>697</v>
      </c>
      <c r="Q199" s="2" t="s">
        <v>696</v>
      </c>
      <c r="S199" s="2" t="s">
        <v>699</v>
      </c>
      <c r="T199" s="2" t="s">
        <v>698</v>
      </c>
      <c r="V199" s="2" t="s">
        <v>701</v>
      </c>
      <c r="W199" s="2" t="s">
        <v>700</v>
      </c>
      <c r="Y199" s="2" t="s">
        <v>703</v>
      </c>
      <c r="Z199" s="2" t="s">
        <v>702</v>
      </c>
      <c r="AB199" s="2" t="s">
        <v>705</v>
      </c>
      <c r="AC199" s="2" t="s">
        <v>704</v>
      </c>
      <c r="AE199" s="2" t="s">
        <v>707</v>
      </c>
      <c r="AF199" s="2" t="s">
        <v>706</v>
      </c>
      <c r="AH199" s="2" t="s">
        <v>709</v>
      </c>
      <c r="AI199" s="2" t="s">
        <v>708</v>
      </c>
      <c r="AK199"/>
    </row>
    <row r="200" spans="1:37" x14ac:dyDescent="0.25">
      <c r="A200" s="49"/>
      <c r="B200" s="50"/>
      <c r="D200" s="7"/>
    </row>
    <row r="201" spans="1:37" ht="14.25" thickBot="1" x14ac:dyDescent="0.3">
      <c r="A201" s="49"/>
      <c r="B201" s="50"/>
      <c r="D201" s="7"/>
      <c r="E201" s="9"/>
      <c r="F201" s="2"/>
      <c r="G201" s="43" t="s">
        <v>2830</v>
      </c>
      <c r="H201" s="44"/>
      <c r="I201" s="4"/>
      <c r="J201" s="43" t="s">
        <v>2831</v>
      </c>
      <c r="K201" s="44"/>
      <c r="L201" s="4"/>
      <c r="M201" s="43" t="s">
        <v>2832</v>
      </c>
      <c r="N201" s="44"/>
      <c r="O201" s="4"/>
      <c r="P201" s="43" t="s">
        <v>2833</v>
      </c>
      <c r="Q201" s="44"/>
      <c r="R201" s="4"/>
      <c r="S201" s="43" t="s">
        <v>2834</v>
      </c>
      <c r="T201" s="44"/>
      <c r="U201" s="4"/>
      <c r="V201" s="43" t="s">
        <v>2835</v>
      </c>
      <c r="W201" s="44"/>
      <c r="X201" s="4"/>
      <c r="Y201" s="43" t="s">
        <v>2836</v>
      </c>
      <c r="Z201" s="44"/>
      <c r="AA201" s="4"/>
      <c r="AB201" s="43" t="s">
        <v>2837</v>
      </c>
      <c r="AC201" s="44"/>
      <c r="AD201" s="4"/>
      <c r="AE201" s="43" t="s">
        <v>2838</v>
      </c>
      <c r="AF201" s="44"/>
      <c r="AG201" s="4"/>
      <c r="AH201" s="43" t="s">
        <v>2839</v>
      </c>
      <c r="AI201" s="44"/>
      <c r="AK201"/>
    </row>
    <row r="202" spans="1:37" ht="14.25" thickTop="1" x14ac:dyDescent="0.25">
      <c r="A202" s="49"/>
      <c r="B202" s="50"/>
      <c r="F202" s="2" t="s">
        <v>3795</v>
      </c>
      <c r="G202" s="23" t="str">
        <f>D192 &amp; "_21"</f>
        <v>14_21</v>
      </c>
      <c r="H202" s="24" t="str">
        <f>D193 &amp; "_21"</f>
        <v>57_21</v>
      </c>
      <c r="I202" s="12"/>
      <c r="J202" s="25" t="str">
        <f>D192 &amp; "_22"</f>
        <v>14_22</v>
      </c>
      <c r="K202" s="26" t="str">
        <f>D193 &amp; "_22"</f>
        <v>57_22</v>
      </c>
      <c r="L202" s="12"/>
      <c r="M202" s="25" t="str">
        <f>D192 &amp; "_23"</f>
        <v>14_23</v>
      </c>
      <c r="N202" s="26" t="str">
        <f>D193 &amp; "_23"</f>
        <v>57_23</v>
      </c>
      <c r="O202" s="12"/>
      <c r="P202" s="10" t="str">
        <f>D192 &amp; "_24"</f>
        <v>14_24</v>
      </c>
      <c r="Q202" s="10" t="str">
        <f>D193 &amp; "_24"</f>
        <v>57_24</v>
      </c>
      <c r="R202" s="12"/>
      <c r="S202" s="10" t="str">
        <f>D192 &amp; "_25"</f>
        <v>14_25</v>
      </c>
      <c r="T202" s="10" t="str">
        <f>D193 &amp; "_25"</f>
        <v>57_25</v>
      </c>
      <c r="U202" s="12"/>
      <c r="V202" s="10" t="str">
        <f>D192 &amp; "_26"</f>
        <v>14_26</v>
      </c>
      <c r="W202" s="10" t="str">
        <f>D193 &amp; "_26"</f>
        <v>57_26</v>
      </c>
      <c r="X202" s="12"/>
      <c r="Y202" s="10" t="str">
        <f>D192 &amp; "_27"</f>
        <v>14_27</v>
      </c>
      <c r="Z202" s="10" t="str">
        <f>D193 &amp; "_27"</f>
        <v>57_27</v>
      </c>
      <c r="AA202" s="12"/>
      <c r="AB202" s="10" t="str">
        <f>D192 &amp; "_28"</f>
        <v>14_28</v>
      </c>
      <c r="AC202" s="29" t="str">
        <f>D193 &amp; "_28"</f>
        <v>57_28</v>
      </c>
      <c r="AD202" s="12"/>
      <c r="AE202" s="10" t="str">
        <f>D192 &amp; "_29"</f>
        <v>14_29</v>
      </c>
      <c r="AF202" s="10" t="str">
        <f>D193 &amp; "_29"</f>
        <v>57_29</v>
      </c>
      <c r="AG202" s="12"/>
      <c r="AH202" s="10" t="str">
        <f>D192 &amp; "_30"</f>
        <v>14_30</v>
      </c>
      <c r="AI202" s="10" t="str">
        <f>D193 &amp; "_30"</f>
        <v>57_30</v>
      </c>
      <c r="AK202"/>
    </row>
    <row r="203" spans="1:37" x14ac:dyDescent="0.25">
      <c r="A203" s="49"/>
      <c r="B203" s="50"/>
      <c r="F203" s="2" t="s">
        <v>0</v>
      </c>
      <c r="G203" s="2" t="s">
        <v>710</v>
      </c>
      <c r="H203" s="2" t="s">
        <v>711</v>
      </c>
      <c r="J203" s="2" t="s">
        <v>712</v>
      </c>
      <c r="K203" s="2" t="s">
        <v>713</v>
      </c>
      <c r="M203" s="2" t="s">
        <v>714</v>
      </c>
      <c r="N203" s="2" t="s">
        <v>715</v>
      </c>
      <c r="P203" s="2" t="s">
        <v>716</v>
      </c>
      <c r="Q203" s="2" t="s">
        <v>717</v>
      </c>
      <c r="S203" s="2" t="s">
        <v>718</v>
      </c>
      <c r="T203" s="2" t="s">
        <v>719</v>
      </c>
      <c r="V203" s="2" t="s">
        <v>720</v>
      </c>
      <c r="W203" s="2" t="s">
        <v>721</v>
      </c>
      <c r="Y203" s="2" t="s">
        <v>722</v>
      </c>
      <c r="Z203" s="2" t="s">
        <v>723</v>
      </c>
      <c r="AB203" s="2" t="s">
        <v>724</v>
      </c>
      <c r="AC203" s="2" t="s">
        <v>725</v>
      </c>
      <c r="AE203" s="2" t="s">
        <v>726</v>
      </c>
      <c r="AF203" s="2" t="s">
        <v>727</v>
      </c>
      <c r="AH203" s="2" t="s">
        <v>728</v>
      </c>
      <c r="AI203" s="2" t="s">
        <v>729</v>
      </c>
      <c r="AK203"/>
    </row>
    <row r="204" spans="1:37" x14ac:dyDescent="0.25">
      <c r="A204" s="49"/>
      <c r="B204" s="50"/>
      <c r="F204" s="2" t="s">
        <v>1</v>
      </c>
      <c r="G204" s="2" t="s">
        <v>711</v>
      </c>
      <c r="H204" s="2" t="s">
        <v>710</v>
      </c>
      <c r="J204" s="2" t="s">
        <v>713</v>
      </c>
      <c r="K204" s="2" t="s">
        <v>712</v>
      </c>
      <c r="M204" s="2" t="s">
        <v>715</v>
      </c>
      <c r="N204" s="2" t="s">
        <v>714</v>
      </c>
      <c r="P204" s="2" t="s">
        <v>717</v>
      </c>
      <c r="Q204" s="2" t="s">
        <v>716</v>
      </c>
      <c r="S204" s="2" t="s">
        <v>719</v>
      </c>
      <c r="T204" s="2" t="s">
        <v>718</v>
      </c>
      <c r="V204" s="2" t="s">
        <v>721</v>
      </c>
      <c r="W204" s="2" t="s">
        <v>720</v>
      </c>
      <c r="Y204" s="2" t="s">
        <v>723</v>
      </c>
      <c r="Z204" s="2" t="s">
        <v>722</v>
      </c>
      <c r="AB204" s="2" t="s">
        <v>725</v>
      </c>
      <c r="AC204" s="2" t="s">
        <v>724</v>
      </c>
      <c r="AE204" s="2" t="s">
        <v>727</v>
      </c>
      <c r="AF204" s="2" t="s">
        <v>726</v>
      </c>
      <c r="AH204" s="2" t="s">
        <v>729</v>
      </c>
      <c r="AI204" s="2" t="s">
        <v>728</v>
      </c>
      <c r="AK204"/>
    </row>
    <row r="205" spans="1:37" x14ac:dyDescent="0.25">
      <c r="A205" s="49"/>
      <c r="B205" s="50"/>
    </row>
    <row r="206" spans="1:37" ht="14.25" thickBot="1" x14ac:dyDescent="0.3">
      <c r="A206" s="49"/>
      <c r="B206" s="50"/>
      <c r="C206" s="4" t="s">
        <v>3740</v>
      </c>
      <c r="D206" s="4"/>
      <c r="E206" s="5"/>
      <c r="F206" s="2"/>
      <c r="G206" s="43" t="s">
        <v>2840</v>
      </c>
      <c r="H206" s="44"/>
      <c r="I206" s="4"/>
      <c r="J206" s="43" t="s">
        <v>2841</v>
      </c>
      <c r="K206" s="44"/>
      <c r="L206" s="4"/>
      <c r="M206" s="43" t="s">
        <v>2842</v>
      </c>
      <c r="N206" s="44"/>
      <c r="O206" s="4"/>
      <c r="P206" s="43" t="s">
        <v>2843</v>
      </c>
      <c r="Q206" s="44"/>
      <c r="R206" s="4"/>
      <c r="S206" s="43" t="s">
        <v>2844</v>
      </c>
      <c r="T206" s="44"/>
      <c r="U206" s="4"/>
      <c r="V206" s="43" t="s">
        <v>2845</v>
      </c>
      <c r="W206" s="44"/>
      <c r="X206" s="4"/>
      <c r="Y206" s="43" t="s">
        <v>2846</v>
      </c>
      <c r="Z206" s="44"/>
      <c r="AA206" s="4"/>
      <c r="AB206" s="43" t="s">
        <v>2847</v>
      </c>
      <c r="AC206" s="44"/>
      <c r="AD206" s="4"/>
      <c r="AE206" s="43" t="s">
        <v>2848</v>
      </c>
      <c r="AF206" s="44"/>
      <c r="AG206" s="4"/>
      <c r="AH206" s="43" t="s">
        <v>2849</v>
      </c>
      <c r="AI206" s="44"/>
      <c r="AK206"/>
    </row>
    <row r="207" spans="1:37" ht="14.25" thickTop="1" x14ac:dyDescent="0.25">
      <c r="A207" s="49"/>
      <c r="B207" s="50"/>
      <c r="D207" s="6">
        <v>15</v>
      </c>
      <c r="E207" s="3"/>
      <c r="F207" s="2" t="s">
        <v>3795</v>
      </c>
      <c r="G207" s="23" t="str">
        <f>D207 &amp; "_1"</f>
        <v>15_1</v>
      </c>
      <c r="H207" s="24" t="str">
        <f>D208 &amp; "_1"</f>
        <v>58_1</v>
      </c>
      <c r="I207" s="12"/>
      <c r="J207" s="25" t="str">
        <f>D207 &amp; "_2"</f>
        <v>15_2</v>
      </c>
      <c r="K207" s="26" t="str">
        <f>D208 &amp; "_2"</f>
        <v>58_2</v>
      </c>
      <c r="L207" s="12"/>
      <c r="M207" s="25" t="str">
        <f>D207 &amp; "_3"</f>
        <v>15_3</v>
      </c>
      <c r="N207" s="26" t="str">
        <f>D208 &amp; "_3"</f>
        <v>58_3</v>
      </c>
      <c r="O207" s="12"/>
      <c r="P207" s="10" t="str">
        <f>D207 &amp; "_4"</f>
        <v>15_4</v>
      </c>
      <c r="Q207" s="10" t="str">
        <f>D208 &amp; "_4"</f>
        <v>58_4</v>
      </c>
      <c r="R207" s="12"/>
      <c r="S207" s="10" t="str">
        <f>D207 &amp; "_5"</f>
        <v>15_5</v>
      </c>
      <c r="T207" s="10" t="str">
        <f>D208 &amp; "_5"</f>
        <v>58_5</v>
      </c>
      <c r="U207" s="12"/>
      <c r="V207" s="10" t="str">
        <f>D207 &amp; "_6"</f>
        <v>15_6</v>
      </c>
      <c r="W207" s="10" t="str">
        <f>D208 &amp; "_6"</f>
        <v>58_6</v>
      </c>
      <c r="X207" s="12"/>
      <c r="Y207" s="10" t="str">
        <f>D207 &amp; "_7"</f>
        <v>15_7</v>
      </c>
      <c r="Z207" s="10" t="str">
        <f>D208 &amp; "_7"</f>
        <v>58_7</v>
      </c>
      <c r="AA207" s="12"/>
      <c r="AB207" s="10" t="str">
        <f>D207 &amp; "_8"</f>
        <v>15_8</v>
      </c>
      <c r="AC207" s="29" t="str">
        <f>D208 &amp; "_8"</f>
        <v>58_8</v>
      </c>
      <c r="AD207" s="12"/>
      <c r="AE207" s="10" t="str">
        <f>D207 &amp; "_9"</f>
        <v>15_9</v>
      </c>
      <c r="AF207" s="10" t="str">
        <f>D208 &amp; "_9"</f>
        <v>58_9</v>
      </c>
      <c r="AG207" s="12"/>
      <c r="AH207" s="10" t="str">
        <f>D207 &amp; "_10"</f>
        <v>15_10</v>
      </c>
      <c r="AI207" s="10" t="str">
        <f>D208 &amp; "_10"</f>
        <v>58_10</v>
      </c>
      <c r="AK207"/>
    </row>
    <row r="208" spans="1:37" x14ac:dyDescent="0.25">
      <c r="A208" s="49"/>
      <c r="B208" s="50"/>
      <c r="D208" s="7">
        <v>58</v>
      </c>
      <c r="F208" s="2" t="s">
        <v>0</v>
      </c>
      <c r="G208" s="2" t="s">
        <v>730</v>
      </c>
      <c r="H208" s="2" t="s">
        <v>731</v>
      </c>
      <c r="J208" s="2" t="s">
        <v>732</v>
      </c>
      <c r="K208" s="2" t="s">
        <v>733</v>
      </c>
      <c r="M208" s="2" t="s">
        <v>734</v>
      </c>
      <c r="N208" s="2" t="s">
        <v>735</v>
      </c>
      <c r="P208" s="2" t="s">
        <v>736</v>
      </c>
      <c r="Q208" s="2" t="s">
        <v>737</v>
      </c>
      <c r="S208" s="2" t="s">
        <v>738</v>
      </c>
      <c r="T208" s="2" t="s">
        <v>739</v>
      </c>
      <c r="V208" s="2" t="s">
        <v>740</v>
      </c>
      <c r="W208" s="2" t="s">
        <v>741</v>
      </c>
      <c r="Y208" s="2" t="s">
        <v>742</v>
      </c>
      <c r="Z208" s="2" t="s">
        <v>743</v>
      </c>
      <c r="AB208" s="2" t="s">
        <v>744</v>
      </c>
      <c r="AC208" s="2" t="s">
        <v>745</v>
      </c>
      <c r="AE208" s="2" t="s">
        <v>746</v>
      </c>
      <c r="AF208" s="2" t="s">
        <v>747</v>
      </c>
      <c r="AH208" s="2" t="s">
        <v>748</v>
      </c>
      <c r="AI208" s="2" t="s">
        <v>749</v>
      </c>
      <c r="AK208"/>
    </row>
    <row r="209" spans="1:37" x14ac:dyDescent="0.25">
      <c r="A209" s="49"/>
      <c r="B209" s="50"/>
      <c r="D209" s="7"/>
      <c r="F209" s="2" t="s">
        <v>1</v>
      </c>
      <c r="G209" s="2" t="s">
        <v>731</v>
      </c>
      <c r="H209" s="2" t="s">
        <v>730</v>
      </c>
      <c r="J209" s="2" t="s">
        <v>733</v>
      </c>
      <c r="K209" s="2" t="s">
        <v>732</v>
      </c>
      <c r="M209" s="2" t="s">
        <v>735</v>
      </c>
      <c r="N209" s="2" t="s">
        <v>734</v>
      </c>
      <c r="P209" s="2" t="s">
        <v>737</v>
      </c>
      <c r="Q209" s="2" t="s">
        <v>736</v>
      </c>
      <c r="S209" s="2" t="s">
        <v>739</v>
      </c>
      <c r="T209" s="2" t="s">
        <v>738</v>
      </c>
      <c r="V209" s="2" t="s">
        <v>741</v>
      </c>
      <c r="W209" s="2" t="s">
        <v>740</v>
      </c>
      <c r="Y209" s="2" t="s">
        <v>743</v>
      </c>
      <c r="Z209" s="2" t="s">
        <v>742</v>
      </c>
      <c r="AB209" s="2" t="s">
        <v>745</v>
      </c>
      <c r="AC209" s="2" t="s">
        <v>744</v>
      </c>
      <c r="AE209" s="2" t="s">
        <v>747</v>
      </c>
      <c r="AF209" s="2" t="s">
        <v>746</v>
      </c>
      <c r="AH209" s="2" t="s">
        <v>749</v>
      </c>
      <c r="AI209" s="2" t="s">
        <v>748</v>
      </c>
      <c r="AK209"/>
    </row>
    <row r="210" spans="1:37" x14ac:dyDescent="0.25">
      <c r="A210" s="49"/>
      <c r="B210" s="50"/>
      <c r="D210" s="7"/>
    </row>
    <row r="211" spans="1:37" ht="14.25" thickBot="1" x14ac:dyDescent="0.3">
      <c r="A211" s="49"/>
      <c r="B211" s="50"/>
      <c r="D211" s="7"/>
      <c r="E211" s="3"/>
      <c r="F211" s="2"/>
      <c r="G211" s="43" t="s">
        <v>2850</v>
      </c>
      <c r="H211" s="44"/>
      <c r="I211" s="4"/>
      <c r="J211" s="43" t="s">
        <v>2851</v>
      </c>
      <c r="K211" s="44"/>
      <c r="L211" s="4"/>
      <c r="M211" s="43" t="s">
        <v>2852</v>
      </c>
      <c r="N211" s="44"/>
      <c r="O211" s="4"/>
      <c r="P211" s="43" t="s">
        <v>2853</v>
      </c>
      <c r="Q211" s="44"/>
      <c r="R211" s="4"/>
      <c r="S211" s="43" t="s">
        <v>2854</v>
      </c>
      <c r="T211" s="44"/>
      <c r="U211" s="4"/>
      <c r="V211" s="43" t="s">
        <v>2855</v>
      </c>
      <c r="W211" s="44"/>
      <c r="X211" s="4"/>
      <c r="Y211" s="43" t="s">
        <v>2856</v>
      </c>
      <c r="Z211" s="44"/>
      <c r="AA211" s="4"/>
      <c r="AB211" s="43" t="s">
        <v>2857</v>
      </c>
      <c r="AC211" s="44"/>
      <c r="AD211" s="4"/>
      <c r="AE211" s="43" t="s">
        <v>2858</v>
      </c>
      <c r="AF211" s="44"/>
      <c r="AG211" s="4"/>
      <c r="AH211" s="43" t="s">
        <v>2859</v>
      </c>
      <c r="AI211" s="44"/>
      <c r="AK211"/>
    </row>
    <row r="212" spans="1:37" ht="14.25" thickTop="1" x14ac:dyDescent="0.25">
      <c r="A212" s="49"/>
      <c r="B212" s="50"/>
      <c r="D212" s="7"/>
      <c r="E212" s="8"/>
      <c r="F212" s="2" t="s">
        <v>3795</v>
      </c>
      <c r="G212" s="23" t="str">
        <f>D207 &amp; "_11"</f>
        <v>15_11</v>
      </c>
      <c r="H212" s="24" t="str">
        <f>D208 &amp; "_11"</f>
        <v>58_11</v>
      </c>
      <c r="I212" s="12"/>
      <c r="J212" s="25" t="str">
        <f>D207 &amp; "_12"</f>
        <v>15_12</v>
      </c>
      <c r="K212" s="26" t="str">
        <f>D208 &amp; "_12"</f>
        <v>58_12</v>
      </c>
      <c r="L212" s="12"/>
      <c r="M212" s="25" t="str">
        <f>D207 &amp; "_13"</f>
        <v>15_13</v>
      </c>
      <c r="N212" s="26" t="str">
        <f>D208 &amp; "_13"</f>
        <v>58_13</v>
      </c>
      <c r="O212" s="12"/>
      <c r="P212" s="10" t="str">
        <f>D207 &amp; "_14"</f>
        <v>15_14</v>
      </c>
      <c r="Q212" s="10" t="str">
        <f>D208 &amp; "_14"</f>
        <v>58_14</v>
      </c>
      <c r="R212" s="12"/>
      <c r="S212" s="10" t="str">
        <f>D207 &amp; "_15"</f>
        <v>15_15</v>
      </c>
      <c r="T212" s="10" t="str">
        <f>D208 &amp; "_15"</f>
        <v>58_15</v>
      </c>
      <c r="U212" s="12"/>
      <c r="V212" s="10" t="str">
        <f>D207 &amp; "_16"</f>
        <v>15_16</v>
      </c>
      <c r="W212" s="10" t="str">
        <f>D208 &amp; "_16"</f>
        <v>58_16</v>
      </c>
      <c r="X212" s="12"/>
      <c r="Y212" s="10" t="str">
        <f>D207 &amp; "_17"</f>
        <v>15_17</v>
      </c>
      <c r="Z212" s="10" t="str">
        <f>D208 &amp; "_17"</f>
        <v>58_17</v>
      </c>
      <c r="AA212" s="12"/>
      <c r="AB212" s="10" t="str">
        <f>D207 &amp; "_18"</f>
        <v>15_18</v>
      </c>
      <c r="AC212" s="29" t="str">
        <f>D208 &amp; "_18"</f>
        <v>58_18</v>
      </c>
      <c r="AD212" s="12"/>
      <c r="AE212" s="10" t="str">
        <f>D207 &amp; "_19"</f>
        <v>15_19</v>
      </c>
      <c r="AF212" s="10" t="str">
        <f>D208 &amp; "_19"</f>
        <v>58_19</v>
      </c>
      <c r="AG212" s="12"/>
      <c r="AH212" s="10" t="str">
        <f>D207 &amp; "_20"</f>
        <v>15_20</v>
      </c>
      <c r="AI212" s="10" t="str">
        <f>D208 &amp; "_20"</f>
        <v>58_20</v>
      </c>
      <c r="AK212"/>
    </row>
    <row r="213" spans="1:37" x14ac:dyDescent="0.25">
      <c r="A213" s="49"/>
      <c r="B213" s="50"/>
      <c r="D213" s="7"/>
      <c r="F213" s="2" t="s">
        <v>0</v>
      </c>
      <c r="G213" s="2" t="s">
        <v>750</v>
      </c>
      <c r="H213" s="2" t="s">
        <v>751</v>
      </c>
      <c r="J213" s="2" t="s">
        <v>752</v>
      </c>
      <c r="K213" s="2" t="s">
        <v>753</v>
      </c>
      <c r="M213" s="2" t="s">
        <v>754</v>
      </c>
      <c r="N213" s="2" t="s">
        <v>755</v>
      </c>
      <c r="P213" s="2" t="s">
        <v>756</v>
      </c>
      <c r="Q213" s="2" t="s">
        <v>757</v>
      </c>
      <c r="S213" s="2" t="s">
        <v>758</v>
      </c>
      <c r="T213" s="2" t="s">
        <v>759</v>
      </c>
      <c r="V213" s="2" t="s">
        <v>760</v>
      </c>
      <c r="W213" s="2" t="s">
        <v>761</v>
      </c>
      <c r="Y213" s="2" t="s">
        <v>762</v>
      </c>
      <c r="Z213" s="2" t="s">
        <v>763</v>
      </c>
      <c r="AB213" s="2" t="s">
        <v>764</v>
      </c>
      <c r="AC213" s="2" t="s">
        <v>765</v>
      </c>
      <c r="AE213" s="2" t="s">
        <v>766</v>
      </c>
      <c r="AF213" s="2" t="s">
        <v>767</v>
      </c>
      <c r="AH213" s="2" t="s">
        <v>768</v>
      </c>
      <c r="AI213" s="2" t="s">
        <v>769</v>
      </c>
      <c r="AK213"/>
    </row>
    <row r="214" spans="1:37" x14ac:dyDescent="0.25">
      <c r="A214" s="49"/>
      <c r="B214" s="50"/>
      <c r="D214" s="7"/>
      <c r="F214" s="2" t="s">
        <v>1</v>
      </c>
      <c r="G214" s="2" t="s">
        <v>751</v>
      </c>
      <c r="H214" s="2" t="s">
        <v>750</v>
      </c>
      <c r="J214" s="2" t="s">
        <v>753</v>
      </c>
      <c r="K214" s="2" t="s">
        <v>752</v>
      </c>
      <c r="M214" s="2" t="s">
        <v>755</v>
      </c>
      <c r="N214" s="2" t="s">
        <v>754</v>
      </c>
      <c r="P214" s="2" t="s">
        <v>757</v>
      </c>
      <c r="Q214" s="2" t="s">
        <v>756</v>
      </c>
      <c r="S214" s="2" t="s">
        <v>759</v>
      </c>
      <c r="T214" s="2" t="s">
        <v>758</v>
      </c>
      <c r="V214" s="2" t="s">
        <v>761</v>
      </c>
      <c r="W214" s="2" t="s">
        <v>760</v>
      </c>
      <c r="Y214" s="2" t="s">
        <v>763</v>
      </c>
      <c r="Z214" s="2" t="s">
        <v>762</v>
      </c>
      <c r="AB214" s="2" t="s">
        <v>765</v>
      </c>
      <c r="AC214" s="2" t="s">
        <v>764</v>
      </c>
      <c r="AE214" s="2" t="s">
        <v>767</v>
      </c>
      <c r="AF214" s="2" t="s">
        <v>766</v>
      </c>
      <c r="AH214" s="2" t="s">
        <v>769</v>
      </c>
      <c r="AI214" s="2" t="s">
        <v>768</v>
      </c>
      <c r="AK214"/>
    </row>
    <row r="215" spans="1:37" x14ac:dyDescent="0.25">
      <c r="A215" s="49"/>
      <c r="B215" s="50"/>
      <c r="D215" s="7"/>
    </row>
    <row r="216" spans="1:37" ht="14.25" thickBot="1" x14ac:dyDescent="0.3">
      <c r="A216" s="49"/>
      <c r="B216" s="50"/>
      <c r="D216" s="7"/>
      <c r="E216" s="9"/>
      <c r="F216" s="2"/>
      <c r="G216" s="43" t="s">
        <v>2860</v>
      </c>
      <c r="H216" s="44"/>
      <c r="I216" s="4"/>
      <c r="J216" s="43" t="s">
        <v>2861</v>
      </c>
      <c r="K216" s="44"/>
      <c r="L216" s="4"/>
      <c r="M216" s="43" t="s">
        <v>2862</v>
      </c>
      <c r="N216" s="44"/>
      <c r="O216" s="4"/>
      <c r="P216" s="43" t="s">
        <v>2863</v>
      </c>
      <c r="Q216" s="44"/>
      <c r="R216" s="4"/>
      <c r="S216" s="43" t="s">
        <v>2864</v>
      </c>
      <c r="T216" s="44"/>
      <c r="U216" s="4"/>
      <c r="V216" s="43" t="s">
        <v>2865</v>
      </c>
      <c r="W216" s="44"/>
      <c r="X216" s="4"/>
      <c r="Y216" s="43" t="s">
        <v>2866</v>
      </c>
      <c r="Z216" s="44"/>
      <c r="AA216" s="4"/>
      <c r="AB216" s="43" t="s">
        <v>2867</v>
      </c>
      <c r="AC216" s="44"/>
      <c r="AD216" s="4"/>
      <c r="AE216" s="43" t="s">
        <v>2868</v>
      </c>
      <c r="AF216" s="44"/>
      <c r="AG216" s="4"/>
      <c r="AH216" s="43" t="s">
        <v>2869</v>
      </c>
      <c r="AI216" s="44"/>
      <c r="AK216"/>
    </row>
    <row r="217" spans="1:37" ht="14.25" thickTop="1" x14ac:dyDescent="0.25">
      <c r="A217" s="49"/>
      <c r="B217" s="50"/>
      <c r="F217" s="2" t="s">
        <v>3795</v>
      </c>
      <c r="G217" s="23" t="str">
        <f>D207 &amp; "_21"</f>
        <v>15_21</v>
      </c>
      <c r="H217" s="24" t="str">
        <f>D208 &amp; "_21"</f>
        <v>58_21</v>
      </c>
      <c r="I217" s="12"/>
      <c r="J217" s="25" t="str">
        <f>D207 &amp; "_22"</f>
        <v>15_22</v>
      </c>
      <c r="K217" s="26" t="str">
        <f>D208 &amp; "_22"</f>
        <v>58_22</v>
      </c>
      <c r="L217" s="12"/>
      <c r="M217" s="25" t="str">
        <f>D207 &amp; "_23"</f>
        <v>15_23</v>
      </c>
      <c r="N217" s="26" t="str">
        <f>D208 &amp; "_23"</f>
        <v>58_23</v>
      </c>
      <c r="O217" s="12"/>
      <c r="P217" s="10" t="str">
        <f>D207 &amp; "_24"</f>
        <v>15_24</v>
      </c>
      <c r="Q217" s="10" t="str">
        <f>D208 &amp; "_24"</f>
        <v>58_24</v>
      </c>
      <c r="R217" s="12"/>
      <c r="S217" s="10" t="str">
        <f>D207 &amp; "_25"</f>
        <v>15_25</v>
      </c>
      <c r="T217" s="10" t="str">
        <f>D208 &amp; "_25"</f>
        <v>58_25</v>
      </c>
      <c r="U217" s="12"/>
      <c r="V217" s="10" t="str">
        <f>D207 &amp; "_26"</f>
        <v>15_26</v>
      </c>
      <c r="W217" s="10" t="str">
        <f>D208 &amp; "_26"</f>
        <v>58_26</v>
      </c>
      <c r="X217" s="12"/>
      <c r="Y217" s="10" t="str">
        <f>D207 &amp; "_27"</f>
        <v>15_27</v>
      </c>
      <c r="Z217" s="10" t="str">
        <f>D208 &amp; "_27"</f>
        <v>58_27</v>
      </c>
      <c r="AA217" s="12"/>
      <c r="AB217" s="10" t="str">
        <f>D207 &amp; "_28"</f>
        <v>15_28</v>
      </c>
      <c r="AC217" s="29" t="str">
        <f>D208 &amp; "_28"</f>
        <v>58_28</v>
      </c>
      <c r="AD217" s="12"/>
      <c r="AE217" s="10" t="str">
        <f>D207 &amp; "_29"</f>
        <v>15_29</v>
      </c>
      <c r="AF217" s="10" t="str">
        <f>D208 &amp; "_29"</f>
        <v>58_29</v>
      </c>
      <c r="AG217" s="12"/>
      <c r="AH217" s="10" t="str">
        <f>D207 &amp; "_30"</f>
        <v>15_30</v>
      </c>
      <c r="AI217" s="10" t="str">
        <f>D208 &amp; "_30"</f>
        <v>58_30</v>
      </c>
      <c r="AK217"/>
    </row>
    <row r="218" spans="1:37" x14ac:dyDescent="0.25">
      <c r="A218" s="49"/>
      <c r="B218" s="50"/>
      <c r="F218" s="2" t="s">
        <v>0</v>
      </c>
      <c r="G218" s="2" t="s">
        <v>770</v>
      </c>
      <c r="H218" s="2" t="s">
        <v>771</v>
      </c>
      <c r="J218" s="2" t="s">
        <v>772</v>
      </c>
      <c r="K218" s="2" t="s">
        <v>773</v>
      </c>
      <c r="M218" s="2" t="s">
        <v>774</v>
      </c>
      <c r="N218" s="2" t="s">
        <v>775</v>
      </c>
      <c r="P218" s="2" t="s">
        <v>776</v>
      </c>
      <c r="Q218" s="2" t="s">
        <v>777</v>
      </c>
      <c r="S218" s="2" t="s">
        <v>778</v>
      </c>
      <c r="T218" s="2" t="s">
        <v>779</v>
      </c>
      <c r="V218" s="2" t="s">
        <v>780</v>
      </c>
      <c r="W218" s="2" t="s">
        <v>781</v>
      </c>
      <c r="Y218" s="2" t="s">
        <v>782</v>
      </c>
      <c r="Z218" s="2" t="s">
        <v>783</v>
      </c>
      <c r="AB218" s="2" t="s">
        <v>784</v>
      </c>
      <c r="AC218" s="2" t="s">
        <v>785</v>
      </c>
      <c r="AE218" s="2" t="s">
        <v>786</v>
      </c>
      <c r="AF218" s="2" t="s">
        <v>787</v>
      </c>
      <c r="AH218" s="2" t="s">
        <v>788</v>
      </c>
      <c r="AI218" s="2" t="s">
        <v>789</v>
      </c>
      <c r="AK218"/>
    </row>
    <row r="219" spans="1:37" x14ac:dyDescent="0.25">
      <c r="A219" s="49"/>
      <c r="B219" s="50"/>
      <c r="F219" s="2" t="s">
        <v>1</v>
      </c>
      <c r="G219" s="2" t="s">
        <v>771</v>
      </c>
      <c r="H219" s="2" t="s">
        <v>770</v>
      </c>
      <c r="J219" s="2" t="s">
        <v>773</v>
      </c>
      <c r="K219" s="2" t="s">
        <v>772</v>
      </c>
      <c r="M219" s="2" t="s">
        <v>775</v>
      </c>
      <c r="N219" s="2" t="s">
        <v>774</v>
      </c>
      <c r="P219" s="2" t="s">
        <v>777</v>
      </c>
      <c r="Q219" s="2" t="s">
        <v>776</v>
      </c>
      <c r="S219" s="2" t="s">
        <v>779</v>
      </c>
      <c r="T219" s="2" t="s">
        <v>778</v>
      </c>
      <c r="V219" s="2" t="s">
        <v>781</v>
      </c>
      <c r="W219" s="2" t="s">
        <v>780</v>
      </c>
      <c r="Y219" s="2" t="s">
        <v>783</v>
      </c>
      <c r="Z219" s="2" t="s">
        <v>782</v>
      </c>
      <c r="AB219" s="2" t="s">
        <v>785</v>
      </c>
      <c r="AC219" s="2" t="s">
        <v>784</v>
      </c>
      <c r="AE219" s="2" t="s">
        <v>787</v>
      </c>
      <c r="AF219" s="2" t="s">
        <v>786</v>
      </c>
      <c r="AH219" s="2" t="s">
        <v>789</v>
      </c>
      <c r="AI219" s="2" t="s">
        <v>788</v>
      </c>
      <c r="AK219"/>
    </row>
    <row r="220" spans="1:37" x14ac:dyDescent="0.25">
      <c r="A220" s="49"/>
      <c r="B220" s="50"/>
    </row>
    <row r="221" spans="1:37" ht="14.25" thickBot="1" x14ac:dyDescent="0.3">
      <c r="A221" s="49"/>
      <c r="B221" s="50"/>
      <c r="C221" s="4" t="s">
        <v>3741</v>
      </c>
      <c r="D221" s="4"/>
      <c r="E221" s="5"/>
      <c r="F221" s="2"/>
      <c r="G221" s="43" t="s">
        <v>2870</v>
      </c>
      <c r="H221" s="44"/>
      <c r="I221" s="4"/>
      <c r="J221" s="43" t="s">
        <v>2871</v>
      </c>
      <c r="K221" s="44"/>
      <c r="L221" s="4"/>
      <c r="M221" s="43" t="s">
        <v>2872</v>
      </c>
      <c r="N221" s="44"/>
      <c r="O221" s="4"/>
      <c r="P221" s="43" t="s">
        <v>2873</v>
      </c>
      <c r="Q221" s="44"/>
      <c r="R221" s="4"/>
      <c r="S221" s="43" t="s">
        <v>2874</v>
      </c>
      <c r="T221" s="44"/>
      <c r="U221" s="4"/>
      <c r="V221" s="43" t="s">
        <v>2875</v>
      </c>
      <c r="W221" s="44"/>
      <c r="X221" s="4"/>
      <c r="Y221" s="43" t="s">
        <v>2876</v>
      </c>
      <c r="Z221" s="44"/>
      <c r="AA221" s="4"/>
      <c r="AB221" s="43" t="s">
        <v>2877</v>
      </c>
      <c r="AC221" s="44"/>
      <c r="AD221" s="4"/>
      <c r="AE221" s="43" t="s">
        <v>2878</v>
      </c>
      <c r="AF221" s="44"/>
      <c r="AG221" s="4"/>
      <c r="AH221" s="43" t="s">
        <v>2879</v>
      </c>
      <c r="AI221" s="44"/>
      <c r="AK221"/>
    </row>
    <row r="222" spans="1:37" ht="14.25" thickTop="1" x14ac:dyDescent="0.25">
      <c r="A222" s="49"/>
      <c r="B222" s="50"/>
      <c r="D222" s="6">
        <v>16</v>
      </c>
      <c r="E222" s="3"/>
      <c r="F222" s="2" t="s">
        <v>3795</v>
      </c>
      <c r="G222" s="23" t="str">
        <f>D222 &amp; "_1"</f>
        <v>16_1</v>
      </c>
      <c r="H222" s="24" t="str">
        <f>D223 &amp; "_1"</f>
        <v>59_1</v>
      </c>
      <c r="I222" s="12"/>
      <c r="J222" s="25" t="str">
        <f>D222 &amp; "_2"</f>
        <v>16_2</v>
      </c>
      <c r="K222" s="26" t="str">
        <f>D223 &amp; "_2"</f>
        <v>59_2</v>
      </c>
      <c r="L222" s="12"/>
      <c r="M222" s="25" t="str">
        <f>D222 &amp; "_3"</f>
        <v>16_3</v>
      </c>
      <c r="N222" s="26" t="str">
        <f>D223 &amp; "_3"</f>
        <v>59_3</v>
      </c>
      <c r="O222" s="12"/>
      <c r="P222" s="10" t="str">
        <f>D222 &amp; "_4"</f>
        <v>16_4</v>
      </c>
      <c r="Q222" s="10" t="str">
        <f>D223 &amp; "_4"</f>
        <v>59_4</v>
      </c>
      <c r="R222" s="12"/>
      <c r="S222" s="10" t="str">
        <f>D222 &amp; "_5"</f>
        <v>16_5</v>
      </c>
      <c r="T222" s="10" t="str">
        <f>D223 &amp; "_5"</f>
        <v>59_5</v>
      </c>
      <c r="U222" s="12"/>
      <c r="V222" s="10" t="str">
        <f>D222 &amp; "_6"</f>
        <v>16_6</v>
      </c>
      <c r="W222" s="10" t="str">
        <f>D223 &amp; "_6"</f>
        <v>59_6</v>
      </c>
      <c r="X222" s="12"/>
      <c r="Y222" s="10" t="str">
        <f>D222 &amp; "_7"</f>
        <v>16_7</v>
      </c>
      <c r="Z222" s="10" t="str">
        <f>D223 &amp; "_7"</f>
        <v>59_7</v>
      </c>
      <c r="AA222" s="12"/>
      <c r="AB222" s="10" t="str">
        <f>D222 &amp; "_8"</f>
        <v>16_8</v>
      </c>
      <c r="AC222" s="29" t="str">
        <f>D223 &amp; "_8"</f>
        <v>59_8</v>
      </c>
      <c r="AD222" s="12"/>
      <c r="AE222" s="10" t="str">
        <f>D222 &amp; "_9"</f>
        <v>16_9</v>
      </c>
      <c r="AF222" s="10" t="str">
        <f>D223 &amp; "_9"</f>
        <v>59_9</v>
      </c>
      <c r="AG222" s="12"/>
      <c r="AH222" s="10" t="str">
        <f>D222 &amp; "_10"</f>
        <v>16_10</v>
      </c>
      <c r="AI222" s="10" t="str">
        <f>D223 &amp; "_10"</f>
        <v>59_10</v>
      </c>
      <c r="AK222"/>
    </row>
    <row r="223" spans="1:37" x14ac:dyDescent="0.25">
      <c r="A223" s="49"/>
      <c r="B223" s="50"/>
      <c r="D223" s="7">
        <v>59</v>
      </c>
      <c r="F223" s="2" t="s">
        <v>0</v>
      </c>
      <c r="G223" s="2" t="s">
        <v>790</v>
      </c>
      <c r="H223" s="2" t="s">
        <v>791</v>
      </c>
      <c r="J223" s="2" t="s">
        <v>792</v>
      </c>
      <c r="K223" s="2" t="s">
        <v>793</v>
      </c>
      <c r="M223" s="2" t="s">
        <v>794</v>
      </c>
      <c r="N223" s="2" t="s">
        <v>795</v>
      </c>
      <c r="P223" s="2" t="s">
        <v>796</v>
      </c>
      <c r="Q223" s="2" t="s">
        <v>797</v>
      </c>
      <c r="S223" s="2" t="s">
        <v>798</v>
      </c>
      <c r="T223" s="2" t="s">
        <v>799</v>
      </c>
      <c r="V223" s="2" t="s">
        <v>800</v>
      </c>
      <c r="W223" s="2" t="s">
        <v>801</v>
      </c>
      <c r="Y223" s="2" t="s">
        <v>802</v>
      </c>
      <c r="Z223" s="2" t="s">
        <v>803</v>
      </c>
      <c r="AB223" s="2" t="s">
        <v>804</v>
      </c>
      <c r="AC223" s="2" t="s">
        <v>805</v>
      </c>
      <c r="AE223" s="2" t="s">
        <v>806</v>
      </c>
      <c r="AF223" s="2" t="s">
        <v>807</v>
      </c>
      <c r="AH223" s="2" t="s">
        <v>808</v>
      </c>
      <c r="AI223" s="2" t="s">
        <v>809</v>
      </c>
      <c r="AK223"/>
    </row>
    <row r="224" spans="1:37" x14ac:dyDescent="0.25">
      <c r="A224" s="49"/>
      <c r="B224" s="50"/>
      <c r="D224" s="7"/>
      <c r="F224" s="2" t="s">
        <v>1</v>
      </c>
      <c r="G224" s="2" t="s">
        <v>791</v>
      </c>
      <c r="H224" s="2" t="s">
        <v>790</v>
      </c>
      <c r="J224" s="2" t="s">
        <v>793</v>
      </c>
      <c r="K224" s="2" t="s">
        <v>792</v>
      </c>
      <c r="M224" s="2" t="s">
        <v>795</v>
      </c>
      <c r="N224" s="2" t="s">
        <v>794</v>
      </c>
      <c r="P224" s="2" t="s">
        <v>797</v>
      </c>
      <c r="Q224" s="2" t="s">
        <v>796</v>
      </c>
      <c r="S224" s="2" t="s">
        <v>799</v>
      </c>
      <c r="T224" s="2" t="s">
        <v>798</v>
      </c>
      <c r="V224" s="2" t="s">
        <v>801</v>
      </c>
      <c r="W224" s="2" t="s">
        <v>800</v>
      </c>
      <c r="Y224" s="2" t="s">
        <v>803</v>
      </c>
      <c r="Z224" s="2" t="s">
        <v>802</v>
      </c>
      <c r="AB224" s="2" t="s">
        <v>805</v>
      </c>
      <c r="AC224" s="2" t="s">
        <v>804</v>
      </c>
      <c r="AE224" s="2" t="s">
        <v>807</v>
      </c>
      <c r="AF224" s="2" t="s">
        <v>806</v>
      </c>
      <c r="AH224" s="2" t="s">
        <v>809</v>
      </c>
      <c r="AI224" s="2" t="s">
        <v>808</v>
      </c>
      <c r="AK224"/>
    </row>
    <row r="225" spans="1:37" x14ac:dyDescent="0.25">
      <c r="A225" s="49"/>
      <c r="B225" s="50"/>
      <c r="D225" s="7"/>
    </row>
    <row r="226" spans="1:37" ht="14.25" thickBot="1" x14ac:dyDescent="0.3">
      <c r="A226" s="49"/>
      <c r="B226" s="50"/>
      <c r="D226" s="7"/>
      <c r="E226" s="3"/>
      <c r="F226" s="2"/>
      <c r="G226" s="43" t="s">
        <v>2880</v>
      </c>
      <c r="H226" s="44"/>
      <c r="I226" s="4"/>
      <c r="J226" s="43" t="s">
        <v>2881</v>
      </c>
      <c r="K226" s="44"/>
      <c r="L226" s="4"/>
      <c r="M226" s="43" t="s">
        <v>2882</v>
      </c>
      <c r="N226" s="44"/>
      <c r="O226" s="4"/>
      <c r="P226" s="43" t="s">
        <v>2883</v>
      </c>
      <c r="Q226" s="44"/>
      <c r="R226" s="4"/>
      <c r="S226" s="43" t="s">
        <v>2884</v>
      </c>
      <c r="T226" s="44"/>
      <c r="U226" s="4"/>
      <c r="V226" s="43" t="s">
        <v>2885</v>
      </c>
      <c r="W226" s="44"/>
      <c r="X226" s="4"/>
      <c r="Y226" s="43" t="s">
        <v>2886</v>
      </c>
      <c r="Z226" s="44"/>
      <c r="AA226" s="4"/>
      <c r="AB226" s="43" t="s">
        <v>2887</v>
      </c>
      <c r="AC226" s="44"/>
      <c r="AD226" s="4"/>
      <c r="AE226" s="43" t="s">
        <v>2888</v>
      </c>
      <c r="AF226" s="44"/>
      <c r="AG226" s="4"/>
      <c r="AH226" s="43" t="s">
        <v>2889</v>
      </c>
      <c r="AI226" s="44"/>
      <c r="AK226"/>
    </row>
    <row r="227" spans="1:37" ht="14.25" thickTop="1" x14ac:dyDescent="0.25">
      <c r="A227" s="49"/>
      <c r="B227" s="50"/>
      <c r="D227" s="7"/>
      <c r="E227" s="8"/>
      <c r="F227" s="2" t="s">
        <v>3795</v>
      </c>
      <c r="G227" s="23" t="str">
        <f>D222 &amp; "_11"</f>
        <v>16_11</v>
      </c>
      <c r="H227" s="24" t="str">
        <f>D223 &amp; "_11"</f>
        <v>59_11</v>
      </c>
      <c r="I227" s="12"/>
      <c r="J227" s="25" t="str">
        <f>D222 &amp; "_12"</f>
        <v>16_12</v>
      </c>
      <c r="K227" s="26" t="str">
        <f>D223 &amp; "_12"</f>
        <v>59_12</v>
      </c>
      <c r="L227" s="12"/>
      <c r="M227" s="25" t="str">
        <f>D222 &amp; "_13"</f>
        <v>16_13</v>
      </c>
      <c r="N227" s="26" t="str">
        <f>D223 &amp; "_13"</f>
        <v>59_13</v>
      </c>
      <c r="O227" s="12"/>
      <c r="P227" s="10" t="str">
        <f>D222 &amp; "_14"</f>
        <v>16_14</v>
      </c>
      <c r="Q227" s="10" t="str">
        <f>D223 &amp; "_14"</f>
        <v>59_14</v>
      </c>
      <c r="R227" s="12"/>
      <c r="S227" s="10" t="str">
        <f>D222 &amp; "_15"</f>
        <v>16_15</v>
      </c>
      <c r="T227" s="10" t="str">
        <f>D223 &amp; "_15"</f>
        <v>59_15</v>
      </c>
      <c r="U227" s="12"/>
      <c r="V227" s="10" t="str">
        <f>D222 &amp; "_16"</f>
        <v>16_16</v>
      </c>
      <c r="W227" s="10" t="str">
        <f>D223 &amp; "_16"</f>
        <v>59_16</v>
      </c>
      <c r="X227" s="12"/>
      <c r="Y227" s="10" t="str">
        <f>D222 &amp; "_17"</f>
        <v>16_17</v>
      </c>
      <c r="Z227" s="10" t="str">
        <f>D223 &amp; "_17"</f>
        <v>59_17</v>
      </c>
      <c r="AA227" s="12"/>
      <c r="AB227" s="10" t="str">
        <f>D222 &amp; "_18"</f>
        <v>16_18</v>
      </c>
      <c r="AC227" s="29" t="str">
        <f>D223 &amp; "_18"</f>
        <v>59_18</v>
      </c>
      <c r="AD227" s="12"/>
      <c r="AE227" s="10" t="str">
        <f>D222 &amp; "_19"</f>
        <v>16_19</v>
      </c>
      <c r="AF227" s="10" t="str">
        <f>D223 &amp; "_19"</f>
        <v>59_19</v>
      </c>
      <c r="AG227" s="12"/>
      <c r="AH227" s="10" t="str">
        <f>D222 &amp; "_20"</f>
        <v>16_20</v>
      </c>
      <c r="AI227" s="10" t="str">
        <f>D223 &amp; "_20"</f>
        <v>59_20</v>
      </c>
      <c r="AK227"/>
    </row>
    <row r="228" spans="1:37" x14ac:dyDescent="0.25">
      <c r="A228" s="49"/>
      <c r="B228" s="50"/>
      <c r="D228" s="7"/>
      <c r="F228" s="2" t="s">
        <v>0</v>
      </c>
      <c r="G228" s="2" t="s">
        <v>810</v>
      </c>
      <c r="H228" s="2" t="s">
        <v>811</v>
      </c>
      <c r="J228" s="2" t="s">
        <v>812</v>
      </c>
      <c r="K228" s="2" t="s">
        <v>813</v>
      </c>
      <c r="M228" s="2" t="s">
        <v>814</v>
      </c>
      <c r="N228" s="2" t="s">
        <v>815</v>
      </c>
      <c r="P228" s="2" t="s">
        <v>816</v>
      </c>
      <c r="Q228" s="2" t="s">
        <v>817</v>
      </c>
      <c r="S228" s="2" t="s">
        <v>818</v>
      </c>
      <c r="T228" s="2" t="s">
        <v>819</v>
      </c>
      <c r="V228" s="2" t="s">
        <v>820</v>
      </c>
      <c r="W228" s="2" t="s">
        <v>821</v>
      </c>
      <c r="Y228" s="2" t="s">
        <v>822</v>
      </c>
      <c r="Z228" s="2" t="s">
        <v>823</v>
      </c>
      <c r="AB228" s="2" t="s">
        <v>824</v>
      </c>
      <c r="AC228" s="2" t="s">
        <v>825</v>
      </c>
      <c r="AE228" s="2" t="s">
        <v>826</v>
      </c>
      <c r="AF228" s="2" t="s">
        <v>827</v>
      </c>
      <c r="AH228" s="2" t="s">
        <v>828</v>
      </c>
      <c r="AI228" s="2" t="s">
        <v>829</v>
      </c>
      <c r="AK228"/>
    </row>
    <row r="229" spans="1:37" x14ac:dyDescent="0.25">
      <c r="A229" s="49"/>
      <c r="B229" s="50"/>
      <c r="D229" s="7"/>
      <c r="F229" s="2" t="s">
        <v>1</v>
      </c>
      <c r="G229" s="2" t="s">
        <v>811</v>
      </c>
      <c r="H229" s="2" t="s">
        <v>810</v>
      </c>
      <c r="J229" s="2" t="s">
        <v>813</v>
      </c>
      <c r="K229" s="2" t="s">
        <v>812</v>
      </c>
      <c r="M229" s="2" t="s">
        <v>815</v>
      </c>
      <c r="N229" s="2" t="s">
        <v>814</v>
      </c>
      <c r="P229" s="2" t="s">
        <v>817</v>
      </c>
      <c r="Q229" s="2" t="s">
        <v>816</v>
      </c>
      <c r="S229" s="2" t="s">
        <v>819</v>
      </c>
      <c r="T229" s="2" t="s">
        <v>818</v>
      </c>
      <c r="V229" s="2" t="s">
        <v>821</v>
      </c>
      <c r="W229" s="2" t="s">
        <v>820</v>
      </c>
      <c r="Y229" s="2" t="s">
        <v>823</v>
      </c>
      <c r="Z229" s="2" t="s">
        <v>822</v>
      </c>
      <c r="AB229" s="2" t="s">
        <v>825</v>
      </c>
      <c r="AC229" s="2" t="s">
        <v>824</v>
      </c>
      <c r="AE229" s="2" t="s">
        <v>827</v>
      </c>
      <c r="AF229" s="2" t="s">
        <v>826</v>
      </c>
      <c r="AH229" s="2" t="s">
        <v>829</v>
      </c>
      <c r="AI229" s="2" t="s">
        <v>828</v>
      </c>
      <c r="AK229"/>
    </row>
    <row r="230" spans="1:37" x14ac:dyDescent="0.25">
      <c r="A230" s="49"/>
      <c r="B230" s="50"/>
      <c r="D230" s="7"/>
    </row>
    <row r="231" spans="1:37" ht="14.25" thickBot="1" x14ac:dyDescent="0.3">
      <c r="A231" s="49"/>
      <c r="B231" s="50"/>
      <c r="D231" s="7"/>
      <c r="E231" s="9"/>
      <c r="F231" s="2"/>
      <c r="G231" s="43" t="s">
        <v>2890</v>
      </c>
      <c r="H231" s="44"/>
      <c r="I231" s="4"/>
      <c r="J231" s="43" t="s">
        <v>2891</v>
      </c>
      <c r="K231" s="44"/>
      <c r="L231" s="4"/>
      <c r="M231" s="43" t="s">
        <v>2892</v>
      </c>
      <c r="N231" s="44"/>
      <c r="O231" s="4"/>
      <c r="P231" s="43" t="s">
        <v>2893</v>
      </c>
      <c r="Q231" s="44"/>
      <c r="R231" s="4"/>
      <c r="S231" s="43" t="s">
        <v>2894</v>
      </c>
      <c r="T231" s="44"/>
      <c r="U231" s="4"/>
      <c r="V231" s="43" t="s">
        <v>2895</v>
      </c>
      <c r="W231" s="44"/>
      <c r="X231" s="4"/>
      <c r="Y231" s="43" t="s">
        <v>2896</v>
      </c>
      <c r="Z231" s="44"/>
      <c r="AA231" s="4"/>
      <c r="AB231" s="43" t="s">
        <v>2897</v>
      </c>
      <c r="AC231" s="44"/>
      <c r="AD231" s="4"/>
      <c r="AE231" s="43" t="s">
        <v>2898</v>
      </c>
      <c r="AF231" s="44"/>
      <c r="AG231" s="4"/>
      <c r="AH231" s="43" t="s">
        <v>2899</v>
      </c>
      <c r="AI231" s="44"/>
      <c r="AK231"/>
    </row>
    <row r="232" spans="1:37" ht="14.25" thickTop="1" x14ac:dyDescent="0.25">
      <c r="A232" s="49"/>
      <c r="B232" s="50"/>
      <c r="F232" s="2" t="s">
        <v>3795</v>
      </c>
      <c r="G232" s="23" t="str">
        <f>D222 &amp; "_21"</f>
        <v>16_21</v>
      </c>
      <c r="H232" s="24" t="str">
        <f>D223 &amp; "_21"</f>
        <v>59_21</v>
      </c>
      <c r="I232" s="12"/>
      <c r="J232" s="25" t="str">
        <f>D222 &amp; "_22"</f>
        <v>16_22</v>
      </c>
      <c r="K232" s="26" t="str">
        <f>D223 &amp; "_22"</f>
        <v>59_22</v>
      </c>
      <c r="L232" s="12"/>
      <c r="M232" s="25" t="str">
        <f>D222 &amp; "_23"</f>
        <v>16_23</v>
      </c>
      <c r="N232" s="26" t="str">
        <f>D223 &amp; "_23"</f>
        <v>59_23</v>
      </c>
      <c r="O232" s="12"/>
      <c r="P232" s="10" t="str">
        <f>D222 &amp; "_24"</f>
        <v>16_24</v>
      </c>
      <c r="Q232" s="10" t="str">
        <f>D223 &amp; "_24"</f>
        <v>59_24</v>
      </c>
      <c r="R232" s="12"/>
      <c r="S232" s="10" t="str">
        <f>D222 &amp; "_25"</f>
        <v>16_25</v>
      </c>
      <c r="T232" s="10" t="str">
        <f>D223 &amp; "_25"</f>
        <v>59_25</v>
      </c>
      <c r="U232" s="12"/>
      <c r="V232" s="10" t="str">
        <f>D222 &amp; "_26"</f>
        <v>16_26</v>
      </c>
      <c r="W232" s="10" t="str">
        <f>D223 &amp; "_26"</f>
        <v>59_26</v>
      </c>
      <c r="X232" s="12"/>
      <c r="Y232" s="10" t="str">
        <f>D222 &amp; "_27"</f>
        <v>16_27</v>
      </c>
      <c r="Z232" s="10" t="str">
        <f>D223 &amp; "_27"</f>
        <v>59_27</v>
      </c>
      <c r="AA232" s="12"/>
      <c r="AB232" s="10" t="str">
        <f>D222 &amp; "_28"</f>
        <v>16_28</v>
      </c>
      <c r="AC232" s="29" t="str">
        <f>D223 &amp; "_28"</f>
        <v>59_28</v>
      </c>
      <c r="AD232" s="12"/>
      <c r="AE232" s="10" t="str">
        <f>D222 &amp; "_29"</f>
        <v>16_29</v>
      </c>
      <c r="AF232" s="10" t="str">
        <f>D223 &amp; "_29"</f>
        <v>59_29</v>
      </c>
      <c r="AG232" s="12"/>
      <c r="AH232" s="10" t="str">
        <f>D222 &amp; "_30"</f>
        <v>16_30</v>
      </c>
      <c r="AI232" s="10" t="str">
        <f>D223 &amp; "_30"</f>
        <v>59_30</v>
      </c>
      <c r="AK232"/>
    </row>
    <row r="233" spans="1:37" x14ac:dyDescent="0.25">
      <c r="A233" s="49"/>
      <c r="B233" s="50"/>
      <c r="F233" s="2" t="s">
        <v>0</v>
      </c>
      <c r="G233" s="2" t="s">
        <v>830</v>
      </c>
      <c r="H233" s="2" t="s">
        <v>831</v>
      </c>
      <c r="J233" s="2" t="s">
        <v>832</v>
      </c>
      <c r="K233" s="2" t="s">
        <v>833</v>
      </c>
      <c r="M233" s="2" t="s">
        <v>834</v>
      </c>
      <c r="N233" s="2" t="s">
        <v>835</v>
      </c>
      <c r="P233" s="2" t="s">
        <v>836</v>
      </c>
      <c r="Q233" s="2" t="s">
        <v>837</v>
      </c>
      <c r="S233" s="2" t="s">
        <v>838</v>
      </c>
      <c r="T233" s="2" t="s">
        <v>839</v>
      </c>
      <c r="V233" s="2" t="s">
        <v>840</v>
      </c>
      <c r="W233" s="2" t="s">
        <v>841</v>
      </c>
      <c r="Y233" s="2" t="s">
        <v>842</v>
      </c>
      <c r="Z233" s="2" t="s">
        <v>843</v>
      </c>
      <c r="AB233" s="2" t="s">
        <v>844</v>
      </c>
      <c r="AC233" s="2" t="s">
        <v>845</v>
      </c>
      <c r="AE233" s="2" t="s">
        <v>846</v>
      </c>
      <c r="AF233" s="2" t="s">
        <v>847</v>
      </c>
      <c r="AH233" s="2" t="s">
        <v>848</v>
      </c>
      <c r="AI233" s="2" t="s">
        <v>849</v>
      </c>
      <c r="AK233"/>
    </row>
    <row r="234" spans="1:37" x14ac:dyDescent="0.25">
      <c r="A234" s="49"/>
      <c r="B234" s="50"/>
      <c r="F234" s="2" t="s">
        <v>1</v>
      </c>
      <c r="G234" s="2" t="s">
        <v>831</v>
      </c>
      <c r="H234" s="2" t="s">
        <v>830</v>
      </c>
      <c r="J234" s="2" t="s">
        <v>833</v>
      </c>
      <c r="K234" s="2" t="s">
        <v>832</v>
      </c>
      <c r="M234" s="2" t="s">
        <v>835</v>
      </c>
      <c r="N234" s="2" t="s">
        <v>834</v>
      </c>
      <c r="P234" s="2" t="s">
        <v>837</v>
      </c>
      <c r="Q234" s="2" t="s">
        <v>836</v>
      </c>
      <c r="S234" s="2" t="s">
        <v>839</v>
      </c>
      <c r="T234" s="2" t="s">
        <v>838</v>
      </c>
      <c r="V234" s="2" t="s">
        <v>841</v>
      </c>
      <c r="W234" s="2" t="s">
        <v>840</v>
      </c>
      <c r="Y234" s="2" t="s">
        <v>843</v>
      </c>
      <c r="Z234" s="2" t="s">
        <v>842</v>
      </c>
      <c r="AB234" s="2" t="s">
        <v>845</v>
      </c>
      <c r="AC234" s="2" t="s">
        <v>844</v>
      </c>
      <c r="AE234" s="2" t="s">
        <v>847</v>
      </c>
      <c r="AF234" s="2" t="s">
        <v>846</v>
      </c>
      <c r="AH234" s="2" t="s">
        <v>849</v>
      </c>
      <c r="AI234" s="2" t="s">
        <v>848</v>
      </c>
      <c r="AK234"/>
    </row>
    <row r="235" spans="1:37" x14ac:dyDescent="0.25">
      <c r="A235" s="49"/>
      <c r="B235" s="50"/>
    </row>
    <row r="236" spans="1:37" ht="14.25" thickBot="1" x14ac:dyDescent="0.3">
      <c r="A236" s="49"/>
      <c r="B236" s="50"/>
      <c r="C236" s="4" t="s">
        <v>3742</v>
      </c>
      <c r="D236" s="4"/>
      <c r="E236" s="5"/>
      <c r="F236" s="2"/>
      <c r="G236" s="43" t="s">
        <v>2900</v>
      </c>
      <c r="H236" s="44"/>
      <c r="I236" s="4"/>
      <c r="J236" s="43" t="s">
        <v>2901</v>
      </c>
      <c r="K236" s="44"/>
      <c r="L236" s="4"/>
      <c r="M236" s="43" t="s">
        <v>2902</v>
      </c>
      <c r="N236" s="44"/>
      <c r="O236" s="4"/>
      <c r="P236" s="43" t="s">
        <v>2903</v>
      </c>
      <c r="Q236" s="44"/>
      <c r="R236" s="4"/>
      <c r="S236" s="43" t="s">
        <v>2904</v>
      </c>
      <c r="T236" s="44"/>
      <c r="U236" s="4"/>
      <c r="V236" s="43" t="s">
        <v>2905</v>
      </c>
      <c r="W236" s="44"/>
      <c r="X236" s="4"/>
      <c r="Y236" s="43" t="s">
        <v>2906</v>
      </c>
      <c r="Z236" s="44"/>
      <c r="AA236" s="4"/>
      <c r="AB236" s="43" t="s">
        <v>2907</v>
      </c>
      <c r="AC236" s="44"/>
      <c r="AD236" s="4"/>
      <c r="AE236" s="43" t="s">
        <v>2908</v>
      </c>
      <c r="AF236" s="44"/>
      <c r="AG236" s="4"/>
      <c r="AH236" s="43" t="s">
        <v>2909</v>
      </c>
      <c r="AI236" s="44"/>
      <c r="AK236"/>
    </row>
    <row r="237" spans="1:37" ht="14.25" thickTop="1" x14ac:dyDescent="0.25">
      <c r="A237" s="49"/>
      <c r="B237" s="50"/>
      <c r="D237" s="6">
        <v>17</v>
      </c>
      <c r="E237" s="3"/>
      <c r="F237" s="2" t="s">
        <v>3795</v>
      </c>
      <c r="G237" s="23" t="str">
        <f>D237 &amp; "_1"</f>
        <v>17_1</v>
      </c>
      <c r="H237" s="24" t="str">
        <f>D238 &amp; "_1"</f>
        <v>60_1</v>
      </c>
      <c r="I237" s="12"/>
      <c r="J237" s="25" t="str">
        <f>D237 &amp; "_2"</f>
        <v>17_2</v>
      </c>
      <c r="K237" s="26" t="str">
        <f>D238 &amp; "_2"</f>
        <v>60_2</v>
      </c>
      <c r="L237" s="12"/>
      <c r="M237" s="25" t="str">
        <f>D237 &amp; "_3"</f>
        <v>17_3</v>
      </c>
      <c r="N237" s="26" t="str">
        <f>D238 &amp; "_3"</f>
        <v>60_3</v>
      </c>
      <c r="O237" s="12"/>
      <c r="P237" s="10" t="str">
        <f>D237 &amp; "_4"</f>
        <v>17_4</v>
      </c>
      <c r="Q237" s="10" t="str">
        <f>D238 &amp; "_4"</f>
        <v>60_4</v>
      </c>
      <c r="R237" s="12"/>
      <c r="S237" s="10" t="str">
        <f>D237 &amp; "_5"</f>
        <v>17_5</v>
      </c>
      <c r="T237" s="10" t="str">
        <f>D238 &amp; "_5"</f>
        <v>60_5</v>
      </c>
      <c r="U237" s="12"/>
      <c r="V237" s="10" t="str">
        <f>D237 &amp; "_6"</f>
        <v>17_6</v>
      </c>
      <c r="W237" s="10" t="str">
        <f>D238 &amp; "_6"</f>
        <v>60_6</v>
      </c>
      <c r="X237" s="12"/>
      <c r="Y237" s="10" t="str">
        <f>D237 &amp; "_7"</f>
        <v>17_7</v>
      </c>
      <c r="Z237" s="10" t="str">
        <f>D238 &amp; "_7"</f>
        <v>60_7</v>
      </c>
      <c r="AA237" s="12"/>
      <c r="AB237" s="10" t="str">
        <f>D237 &amp; "_8"</f>
        <v>17_8</v>
      </c>
      <c r="AC237" s="29" t="str">
        <f>D238 &amp; "_8"</f>
        <v>60_8</v>
      </c>
      <c r="AD237" s="12"/>
      <c r="AE237" s="10" t="str">
        <f>D237 &amp; "_9"</f>
        <v>17_9</v>
      </c>
      <c r="AF237" s="10" t="str">
        <f>D238 &amp; "_9"</f>
        <v>60_9</v>
      </c>
      <c r="AG237" s="12"/>
      <c r="AH237" s="10" t="str">
        <f>D237 &amp; "_10"</f>
        <v>17_10</v>
      </c>
      <c r="AI237" s="10" t="str">
        <f>D238 &amp; "_10"</f>
        <v>60_10</v>
      </c>
      <c r="AK237"/>
    </row>
    <row r="238" spans="1:37" x14ac:dyDescent="0.25">
      <c r="A238" s="49"/>
      <c r="B238" s="50"/>
      <c r="D238" s="7">
        <v>60</v>
      </c>
      <c r="F238" s="2" t="s">
        <v>0</v>
      </c>
      <c r="G238" s="2" t="s">
        <v>850</v>
      </c>
      <c r="H238" s="2" t="s">
        <v>851</v>
      </c>
      <c r="J238" s="2" t="s">
        <v>852</v>
      </c>
      <c r="K238" s="2" t="s">
        <v>853</v>
      </c>
      <c r="M238" s="2" t="s">
        <v>854</v>
      </c>
      <c r="N238" s="2" t="s">
        <v>855</v>
      </c>
      <c r="P238" s="2" t="s">
        <v>856</v>
      </c>
      <c r="Q238" s="2" t="s">
        <v>857</v>
      </c>
      <c r="S238" s="2" t="s">
        <v>858</v>
      </c>
      <c r="T238" s="2" t="s">
        <v>859</v>
      </c>
      <c r="V238" s="2" t="s">
        <v>860</v>
      </c>
      <c r="W238" s="2" t="s">
        <v>861</v>
      </c>
      <c r="Y238" s="2" t="s">
        <v>862</v>
      </c>
      <c r="Z238" s="2" t="s">
        <v>863</v>
      </c>
      <c r="AB238" s="2" t="s">
        <v>864</v>
      </c>
      <c r="AC238" s="2" t="s">
        <v>865</v>
      </c>
      <c r="AE238" s="2" t="s">
        <v>866</v>
      </c>
      <c r="AF238" s="2" t="s">
        <v>867</v>
      </c>
      <c r="AH238" s="2" t="s">
        <v>868</v>
      </c>
      <c r="AI238" s="2" t="s">
        <v>869</v>
      </c>
      <c r="AK238"/>
    </row>
    <row r="239" spans="1:37" x14ac:dyDescent="0.25">
      <c r="A239" s="49"/>
      <c r="B239" s="50"/>
      <c r="D239" s="7"/>
      <c r="F239" s="2" t="s">
        <v>1</v>
      </c>
      <c r="G239" s="2" t="s">
        <v>851</v>
      </c>
      <c r="H239" s="2" t="s">
        <v>850</v>
      </c>
      <c r="J239" s="2" t="s">
        <v>853</v>
      </c>
      <c r="K239" s="2" t="s">
        <v>852</v>
      </c>
      <c r="M239" s="2" t="s">
        <v>855</v>
      </c>
      <c r="N239" s="2" t="s">
        <v>854</v>
      </c>
      <c r="P239" s="2" t="s">
        <v>857</v>
      </c>
      <c r="Q239" s="2" t="s">
        <v>856</v>
      </c>
      <c r="S239" s="2" t="s">
        <v>859</v>
      </c>
      <c r="T239" s="2" t="s">
        <v>858</v>
      </c>
      <c r="V239" s="2" t="s">
        <v>861</v>
      </c>
      <c r="W239" s="2" t="s">
        <v>860</v>
      </c>
      <c r="Y239" s="2" t="s">
        <v>863</v>
      </c>
      <c r="Z239" s="2" t="s">
        <v>862</v>
      </c>
      <c r="AB239" s="2" t="s">
        <v>865</v>
      </c>
      <c r="AC239" s="2" t="s">
        <v>864</v>
      </c>
      <c r="AE239" s="2" t="s">
        <v>867</v>
      </c>
      <c r="AF239" s="2" t="s">
        <v>866</v>
      </c>
      <c r="AH239" s="2" t="s">
        <v>869</v>
      </c>
      <c r="AI239" s="2" t="s">
        <v>868</v>
      </c>
      <c r="AK239"/>
    </row>
    <row r="240" spans="1:37" x14ac:dyDescent="0.25">
      <c r="A240" s="49"/>
      <c r="B240" s="50"/>
      <c r="D240" s="7"/>
    </row>
    <row r="241" spans="1:37" ht="14.25" thickBot="1" x14ac:dyDescent="0.3">
      <c r="A241" s="49"/>
      <c r="B241" s="50"/>
      <c r="D241" s="7"/>
      <c r="E241" s="3"/>
      <c r="F241" s="2"/>
      <c r="G241" s="43" t="s">
        <v>2910</v>
      </c>
      <c r="H241" s="44"/>
      <c r="I241" s="4"/>
      <c r="J241" s="43" t="s">
        <v>2911</v>
      </c>
      <c r="K241" s="44"/>
      <c r="L241" s="4"/>
      <c r="M241" s="43" t="s">
        <v>2912</v>
      </c>
      <c r="N241" s="44"/>
      <c r="O241" s="4"/>
      <c r="P241" s="43" t="s">
        <v>2913</v>
      </c>
      <c r="Q241" s="44"/>
      <c r="R241" s="4"/>
      <c r="S241" s="43" t="s">
        <v>2914</v>
      </c>
      <c r="T241" s="44"/>
      <c r="U241" s="4"/>
      <c r="V241" s="43" t="s">
        <v>2915</v>
      </c>
      <c r="W241" s="44"/>
      <c r="X241" s="4"/>
      <c r="Y241" s="43" t="s">
        <v>2916</v>
      </c>
      <c r="Z241" s="44"/>
      <c r="AA241" s="4"/>
      <c r="AB241" s="43" t="s">
        <v>2917</v>
      </c>
      <c r="AC241" s="44"/>
      <c r="AD241" s="4"/>
      <c r="AE241" s="43" t="s">
        <v>2918</v>
      </c>
      <c r="AF241" s="44"/>
      <c r="AG241" s="4"/>
      <c r="AH241" s="43" t="s">
        <v>2919</v>
      </c>
      <c r="AI241" s="44"/>
      <c r="AK241"/>
    </row>
    <row r="242" spans="1:37" ht="14.25" thickTop="1" x14ac:dyDescent="0.25">
      <c r="A242" s="49"/>
      <c r="B242" s="50"/>
      <c r="D242" s="7"/>
      <c r="E242" s="8"/>
      <c r="F242" s="2" t="s">
        <v>3795</v>
      </c>
      <c r="G242" s="23" t="str">
        <f>D237 &amp; "_11"</f>
        <v>17_11</v>
      </c>
      <c r="H242" s="24" t="str">
        <f>D238 &amp; "_11"</f>
        <v>60_11</v>
      </c>
      <c r="I242" s="12"/>
      <c r="J242" s="25" t="str">
        <f>D237 &amp; "_12"</f>
        <v>17_12</v>
      </c>
      <c r="K242" s="26" t="str">
        <f>D238 &amp; "_12"</f>
        <v>60_12</v>
      </c>
      <c r="L242" s="12"/>
      <c r="M242" s="25" t="str">
        <f>D237 &amp; "_13"</f>
        <v>17_13</v>
      </c>
      <c r="N242" s="26" t="str">
        <f>D238 &amp; "_13"</f>
        <v>60_13</v>
      </c>
      <c r="O242" s="12"/>
      <c r="P242" s="10" t="str">
        <f>D237 &amp; "_14"</f>
        <v>17_14</v>
      </c>
      <c r="Q242" s="10" t="str">
        <f>D238 &amp; "_14"</f>
        <v>60_14</v>
      </c>
      <c r="R242" s="12"/>
      <c r="S242" s="10" t="str">
        <f>D237 &amp; "_15"</f>
        <v>17_15</v>
      </c>
      <c r="T242" s="10" t="str">
        <f>D238 &amp; "_15"</f>
        <v>60_15</v>
      </c>
      <c r="U242" s="12"/>
      <c r="V242" s="10" t="str">
        <f>D237 &amp; "_16"</f>
        <v>17_16</v>
      </c>
      <c r="W242" s="10" t="str">
        <f>D238 &amp; "_16"</f>
        <v>60_16</v>
      </c>
      <c r="X242" s="12"/>
      <c r="Y242" s="10" t="str">
        <f>D237 &amp; "_17"</f>
        <v>17_17</v>
      </c>
      <c r="Z242" s="10" t="str">
        <f>D238 &amp; "_17"</f>
        <v>60_17</v>
      </c>
      <c r="AA242" s="12"/>
      <c r="AB242" s="10" t="str">
        <f>D237 &amp; "_18"</f>
        <v>17_18</v>
      </c>
      <c r="AC242" s="29" t="str">
        <f>D238 &amp; "_18"</f>
        <v>60_18</v>
      </c>
      <c r="AD242" s="12"/>
      <c r="AE242" s="10" t="str">
        <f>D237 &amp; "_19"</f>
        <v>17_19</v>
      </c>
      <c r="AF242" s="10" t="str">
        <f>D238 &amp; "_19"</f>
        <v>60_19</v>
      </c>
      <c r="AG242" s="12"/>
      <c r="AH242" s="10" t="str">
        <f>D237 &amp; "_20"</f>
        <v>17_20</v>
      </c>
      <c r="AI242" s="10" t="str">
        <f>D238 &amp; "_20"</f>
        <v>60_20</v>
      </c>
      <c r="AK242"/>
    </row>
    <row r="243" spans="1:37" x14ac:dyDescent="0.25">
      <c r="A243" s="49"/>
      <c r="B243" s="50"/>
      <c r="D243" s="7"/>
      <c r="F243" s="2" t="s">
        <v>0</v>
      </c>
      <c r="G243" s="2" t="s">
        <v>870</v>
      </c>
      <c r="H243" s="2" t="s">
        <v>871</v>
      </c>
      <c r="J243" s="2" t="s">
        <v>872</v>
      </c>
      <c r="K243" s="2" t="s">
        <v>873</v>
      </c>
      <c r="M243" s="2" t="s">
        <v>874</v>
      </c>
      <c r="N243" s="2" t="s">
        <v>875</v>
      </c>
      <c r="P243" s="2" t="s">
        <v>876</v>
      </c>
      <c r="Q243" s="2" t="s">
        <v>877</v>
      </c>
      <c r="S243" s="2" t="s">
        <v>878</v>
      </c>
      <c r="T243" s="2" t="s">
        <v>879</v>
      </c>
      <c r="V243" s="2" t="s">
        <v>880</v>
      </c>
      <c r="W243" s="2" t="s">
        <v>881</v>
      </c>
      <c r="Y243" s="2" t="s">
        <v>882</v>
      </c>
      <c r="Z243" s="2" t="s">
        <v>883</v>
      </c>
      <c r="AB243" s="2" t="s">
        <v>884</v>
      </c>
      <c r="AC243" s="2" t="s">
        <v>885</v>
      </c>
      <c r="AE243" s="2" t="s">
        <v>886</v>
      </c>
      <c r="AF243" s="2" t="s">
        <v>887</v>
      </c>
      <c r="AH243" s="2" t="s">
        <v>888</v>
      </c>
      <c r="AI243" s="2" t="s">
        <v>889</v>
      </c>
      <c r="AK243"/>
    </row>
    <row r="244" spans="1:37" x14ac:dyDescent="0.25">
      <c r="A244" s="49"/>
      <c r="B244" s="50"/>
      <c r="D244" s="7"/>
      <c r="F244" s="2" t="s">
        <v>1</v>
      </c>
      <c r="G244" s="2" t="s">
        <v>871</v>
      </c>
      <c r="H244" s="2" t="s">
        <v>870</v>
      </c>
      <c r="J244" s="2" t="s">
        <v>873</v>
      </c>
      <c r="K244" s="2" t="s">
        <v>872</v>
      </c>
      <c r="M244" s="2" t="s">
        <v>875</v>
      </c>
      <c r="N244" s="2" t="s">
        <v>874</v>
      </c>
      <c r="P244" s="2" t="s">
        <v>877</v>
      </c>
      <c r="Q244" s="2" t="s">
        <v>876</v>
      </c>
      <c r="S244" s="2" t="s">
        <v>879</v>
      </c>
      <c r="T244" s="2" t="s">
        <v>878</v>
      </c>
      <c r="V244" s="2" t="s">
        <v>881</v>
      </c>
      <c r="W244" s="2" t="s">
        <v>880</v>
      </c>
      <c r="Y244" s="2" t="s">
        <v>883</v>
      </c>
      <c r="Z244" s="2" t="s">
        <v>882</v>
      </c>
      <c r="AB244" s="2" t="s">
        <v>885</v>
      </c>
      <c r="AC244" s="2" t="s">
        <v>884</v>
      </c>
      <c r="AE244" s="2" t="s">
        <v>887</v>
      </c>
      <c r="AF244" s="2" t="s">
        <v>886</v>
      </c>
      <c r="AH244" s="2" t="s">
        <v>889</v>
      </c>
      <c r="AI244" s="2" t="s">
        <v>888</v>
      </c>
      <c r="AK244"/>
    </row>
    <row r="245" spans="1:37" x14ac:dyDescent="0.25">
      <c r="A245" s="49"/>
      <c r="B245" s="50"/>
      <c r="D245" s="7"/>
    </row>
    <row r="246" spans="1:37" ht="14.25" thickBot="1" x14ac:dyDescent="0.3">
      <c r="A246" s="49"/>
      <c r="B246" s="50"/>
      <c r="D246" s="7"/>
      <c r="E246" s="9"/>
      <c r="F246" s="2"/>
      <c r="G246" s="43" t="s">
        <v>2920</v>
      </c>
      <c r="H246" s="44"/>
      <c r="I246" s="4"/>
      <c r="J246" s="43" t="s">
        <v>2921</v>
      </c>
      <c r="K246" s="44"/>
      <c r="L246" s="4"/>
      <c r="M246" s="43" t="s">
        <v>2922</v>
      </c>
      <c r="N246" s="44"/>
      <c r="O246" s="4"/>
      <c r="P246" s="43" t="s">
        <v>2923</v>
      </c>
      <c r="Q246" s="44"/>
      <c r="R246" s="4"/>
      <c r="S246" s="43" t="s">
        <v>2924</v>
      </c>
      <c r="T246" s="44"/>
      <c r="U246" s="4"/>
      <c r="V246" s="43" t="s">
        <v>2925</v>
      </c>
      <c r="W246" s="44"/>
      <c r="X246" s="4"/>
      <c r="Y246" s="43" t="s">
        <v>2926</v>
      </c>
      <c r="Z246" s="44"/>
      <c r="AA246" s="4"/>
      <c r="AB246" s="43" t="s">
        <v>2927</v>
      </c>
      <c r="AC246" s="44"/>
      <c r="AD246" s="4"/>
      <c r="AE246" s="43" t="s">
        <v>2928</v>
      </c>
      <c r="AF246" s="44"/>
      <c r="AG246" s="4"/>
      <c r="AH246" s="43" t="s">
        <v>2929</v>
      </c>
      <c r="AI246" s="44"/>
      <c r="AK246"/>
    </row>
    <row r="247" spans="1:37" ht="14.25" thickTop="1" x14ac:dyDescent="0.25">
      <c r="A247" s="49"/>
      <c r="B247" s="50"/>
      <c r="F247" s="2" t="s">
        <v>3795</v>
      </c>
      <c r="G247" s="23" t="str">
        <f>D237 &amp; "_21"</f>
        <v>17_21</v>
      </c>
      <c r="H247" s="24" t="str">
        <f>D238 &amp; "_21"</f>
        <v>60_21</v>
      </c>
      <c r="I247" s="12"/>
      <c r="J247" s="25" t="str">
        <f>D237 &amp; "_22"</f>
        <v>17_22</v>
      </c>
      <c r="K247" s="26" t="str">
        <f>D238 &amp; "_22"</f>
        <v>60_22</v>
      </c>
      <c r="L247" s="12"/>
      <c r="M247" s="25" t="str">
        <f>D237 &amp; "_23"</f>
        <v>17_23</v>
      </c>
      <c r="N247" s="26" t="str">
        <f>D238 &amp; "_23"</f>
        <v>60_23</v>
      </c>
      <c r="O247" s="12"/>
      <c r="P247" s="10" t="str">
        <f>D237 &amp; "_24"</f>
        <v>17_24</v>
      </c>
      <c r="Q247" s="10" t="str">
        <f>D238 &amp; "_24"</f>
        <v>60_24</v>
      </c>
      <c r="R247" s="12"/>
      <c r="S247" s="10" t="str">
        <f>D237 &amp; "_25"</f>
        <v>17_25</v>
      </c>
      <c r="T247" s="10" t="str">
        <f>D238 &amp; "_25"</f>
        <v>60_25</v>
      </c>
      <c r="U247" s="12"/>
      <c r="V247" s="10" t="str">
        <f>D237 &amp; "_26"</f>
        <v>17_26</v>
      </c>
      <c r="W247" s="10" t="str">
        <f>D238 &amp; "_26"</f>
        <v>60_26</v>
      </c>
      <c r="X247" s="12"/>
      <c r="Y247" s="10" t="str">
        <f>D237 &amp; "_27"</f>
        <v>17_27</v>
      </c>
      <c r="Z247" s="10" t="str">
        <f>D238 &amp; "_27"</f>
        <v>60_27</v>
      </c>
      <c r="AA247" s="12"/>
      <c r="AB247" s="10" t="str">
        <f>D237 &amp; "_28"</f>
        <v>17_28</v>
      </c>
      <c r="AC247" s="29" t="str">
        <f>D238 &amp; "_28"</f>
        <v>60_28</v>
      </c>
      <c r="AD247" s="12"/>
      <c r="AE247" s="10" t="str">
        <f>D237 &amp; "_29"</f>
        <v>17_29</v>
      </c>
      <c r="AF247" s="10" t="str">
        <f>D238 &amp; "_29"</f>
        <v>60_29</v>
      </c>
      <c r="AG247" s="12"/>
      <c r="AH247" s="10" t="str">
        <f>D237 &amp; "_30"</f>
        <v>17_30</v>
      </c>
      <c r="AI247" s="10" t="str">
        <f>D238 &amp; "_30"</f>
        <v>60_30</v>
      </c>
      <c r="AK247"/>
    </row>
    <row r="248" spans="1:37" x14ac:dyDescent="0.25">
      <c r="A248" s="49"/>
      <c r="B248" s="50"/>
      <c r="F248" s="2" t="s">
        <v>0</v>
      </c>
      <c r="G248" s="2" t="s">
        <v>890</v>
      </c>
      <c r="H248" s="2" t="s">
        <v>891</v>
      </c>
      <c r="J248" s="2" t="s">
        <v>892</v>
      </c>
      <c r="K248" s="2" t="s">
        <v>893</v>
      </c>
      <c r="M248" s="2" t="s">
        <v>894</v>
      </c>
      <c r="N248" s="2" t="s">
        <v>895</v>
      </c>
      <c r="P248" s="2" t="s">
        <v>896</v>
      </c>
      <c r="Q248" s="2" t="s">
        <v>897</v>
      </c>
      <c r="S248" s="2" t="s">
        <v>898</v>
      </c>
      <c r="T248" s="2" t="s">
        <v>899</v>
      </c>
      <c r="V248" s="2" t="s">
        <v>900</v>
      </c>
      <c r="W248" s="2" t="s">
        <v>901</v>
      </c>
      <c r="Y248" s="2" t="s">
        <v>902</v>
      </c>
      <c r="Z248" s="2" t="s">
        <v>903</v>
      </c>
      <c r="AB248" s="2" t="s">
        <v>904</v>
      </c>
      <c r="AC248" s="2" t="s">
        <v>905</v>
      </c>
      <c r="AE248" s="2" t="s">
        <v>906</v>
      </c>
      <c r="AF248" s="2" t="s">
        <v>907</v>
      </c>
      <c r="AH248" s="2" t="s">
        <v>908</v>
      </c>
      <c r="AI248" s="2" t="s">
        <v>909</v>
      </c>
      <c r="AK248"/>
    </row>
    <row r="249" spans="1:37" x14ac:dyDescent="0.25">
      <c r="A249" s="49"/>
      <c r="B249" s="50"/>
      <c r="F249" s="2" t="s">
        <v>1</v>
      </c>
      <c r="G249" s="2" t="s">
        <v>891</v>
      </c>
      <c r="H249" s="2" t="s">
        <v>890</v>
      </c>
      <c r="J249" s="2" t="s">
        <v>893</v>
      </c>
      <c r="K249" s="2" t="s">
        <v>892</v>
      </c>
      <c r="M249" s="2" t="s">
        <v>895</v>
      </c>
      <c r="N249" s="2" t="s">
        <v>894</v>
      </c>
      <c r="P249" s="2" t="s">
        <v>897</v>
      </c>
      <c r="Q249" s="2" t="s">
        <v>896</v>
      </c>
      <c r="S249" s="2" t="s">
        <v>899</v>
      </c>
      <c r="T249" s="2" t="s">
        <v>898</v>
      </c>
      <c r="V249" s="2" t="s">
        <v>901</v>
      </c>
      <c r="W249" s="2" t="s">
        <v>900</v>
      </c>
      <c r="Y249" s="2" t="s">
        <v>903</v>
      </c>
      <c r="Z249" s="2" t="s">
        <v>902</v>
      </c>
      <c r="AB249" s="2" t="s">
        <v>905</v>
      </c>
      <c r="AC249" s="2" t="s">
        <v>904</v>
      </c>
      <c r="AE249" s="2" t="s">
        <v>907</v>
      </c>
      <c r="AF249" s="2" t="s">
        <v>906</v>
      </c>
      <c r="AH249" s="2" t="s">
        <v>909</v>
      </c>
      <c r="AI249" s="2" t="s">
        <v>908</v>
      </c>
      <c r="AK249"/>
    </row>
    <row r="250" spans="1:37" x14ac:dyDescent="0.25">
      <c r="A250" s="49"/>
      <c r="B250" s="50"/>
    </row>
    <row r="251" spans="1:37" ht="14.25" thickBot="1" x14ac:dyDescent="0.3">
      <c r="A251" s="49"/>
      <c r="B251" s="50"/>
      <c r="C251" s="4" t="s">
        <v>3743</v>
      </c>
      <c r="D251" s="4"/>
      <c r="E251" s="5"/>
      <c r="F251" s="2"/>
      <c r="G251" s="43" t="s">
        <v>2930</v>
      </c>
      <c r="H251" s="44"/>
      <c r="I251" s="4"/>
      <c r="J251" s="43" t="s">
        <v>2931</v>
      </c>
      <c r="K251" s="44"/>
      <c r="L251" s="4"/>
      <c r="M251" s="43" t="s">
        <v>2932</v>
      </c>
      <c r="N251" s="44"/>
      <c r="O251" s="4"/>
      <c r="P251" s="43" t="s">
        <v>2933</v>
      </c>
      <c r="Q251" s="44"/>
      <c r="R251" s="4"/>
      <c r="S251" s="43" t="s">
        <v>2934</v>
      </c>
      <c r="T251" s="44"/>
      <c r="U251" s="4"/>
      <c r="V251" s="43" t="s">
        <v>2935</v>
      </c>
      <c r="W251" s="44"/>
      <c r="X251" s="4"/>
      <c r="Y251" s="43" t="s">
        <v>2936</v>
      </c>
      <c r="Z251" s="44"/>
      <c r="AA251" s="4"/>
      <c r="AB251" s="43" t="s">
        <v>2937</v>
      </c>
      <c r="AC251" s="44"/>
      <c r="AD251" s="4"/>
      <c r="AE251" s="43" t="s">
        <v>2938</v>
      </c>
      <c r="AF251" s="44"/>
      <c r="AG251" s="4"/>
      <c r="AH251" s="43" t="s">
        <v>2939</v>
      </c>
      <c r="AI251" s="44"/>
      <c r="AK251"/>
    </row>
    <row r="252" spans="1:37" ht="14.25" thickTop="1" x14ac:dyDescent="0.25">
      <c r="A252" s="49"/>
      <c r="B252" s="50"/>
      <c r="D252" s="6">
        <v>18</v>
      </c>
      <c r="E252" s="3"/>
      <c r="F252" s="2" t="s">
        <v>3795</v>
      </c>
      <c r="G252" s="23" t="str">
        <f>D252 &amp; "_1"</f>
        <v>18_1</v>
      </c>
      <c r="H252" s="24" t="str">
        <f>D253 &amp; "_1"</f>
        <v>61_1</v>
      </c>
      <c r="I252" s="12"/>
      <c r="J252" s="25" t="str">
        <f>D252 &amp; "_2"</f>
        <v>18_2</v>
      </c>
      <c r="K252" s="26" t="str">
        <f>D253 &amp; "_2"</f>
        <v>61_2</v>
      </c>
      <c r="L252" s="12"/>
      <c r="M252" s="25" t="str">
        <f>D252 &amp; "_3"</f>
        <v>18_3</v>
      </c>
      <c r="N252" s="26" t="str">
        <f>D253 &amp; "_3"</f>
        <v>61_3</v>
      </c>
      <c r="O252" s="12"/>
      <c r="P252" s="10" t="str">
        <f>D252 &amp; "_4"</f>
        <v>18_4</v>
      </c>
      <c r="Q252" s="10" t="str">
        <f>D253 &amp; "_4"</f>
        <v>61_4</v>
      </c>
      <c r="R252" s="12"/>
      <c r="S252" s="10" t="str">
        <f>D252 &amp; "_5"</f>
        <v>18_5</v>
      </c>
      <c r="T252" s="10" t="str">
        <f>D253 &amp; "_5"</f>
        <v>61_5</v>
      </c>
      <c r="U252" s="12"/>
      <c r="V252" s="10" t="str">
        <f>D252 &amp; "_6"</f>
        <v>18_6</v>
      </c>
      <c r="W252" s="10" t="str">
        <f>D253 &amp; "_6"</f>
        <v>61_6</v>
      </c>
      <c r="X252" s="12"/>
      <c r="Y252" s="10" t="str">
        <f>D252 &amp; "_7"</f>
        <v>18_7</v>
      </c>
      <c r="Z252" s="10" t="str">
        <f>D253 &amp; "_7"</f>
        <v>61_7</v>
      </c>
      <c r="AA252" s="12"/>
      <c r="AB252" s="10" t="str">
        <f>D252 &amp; "_8"</f>
        <v>18_8</v>
      </c>
      <c r="AC252" s="29" t="str">
        <f>D253 &amp; "_8"</f>
        <v>61_8</v>
      </c>
      <c r="AD252" s="12"/>
      <c r="AE252" s="10" t="str">
        <f>D252 &amp; "_9"</f>
        <v>18_9</v>
      </c>
      <c r="AF252" s="10" t="str">
        <f>D253 &amp; "_9"</f>
        <v>61_9</v>
      </c>
      <c r="AG252" s="12"/>
      <c r="AH252" s="10" t="str">
        <f>D252 &amp; "_10"</f>
        <v>18_10</v>
      </c>
      <c r="AI252" s="10" t="str">
        <f>D253 &amp; "_10"</f>
        <v>61_10</v>
      </c>
      <c r="AK252"/>
    </row>
    <row r="253" spans="1:37" x14ac:dyDescent="0.25">
      <c r="A253" s="49"/>
      <c r="B253" s="50"/>
      <c r="D253" s="7">
        <v>61</v>
      </c>
      <c r="F253" s="2" t="s">
        <v>0</v>
      </c>
      <c r="G253" s="2" t="s">
        <v>910</v>
      </c>
      <c r="H253" s="2" t="s">
        <v>911</v>
      </c>
      <c r="J253" s="2" t="s">
        <v>912</v>
      </c>
      <c r="K253" s="2" t="s">
        <v>913</v>
      </c>
      <c r="M253" s="2" t="s">
        <v>914</v>
      </c>
      <c r="N253" s="2" t="s">
        <v>915</v>
      </c>
      <c r="P253" s="2" t="s">
        <v>916</v>
      </c>
      <c r="Q253" s="2" t="s">
        <v>917</v>
      </c>
      <c r="S253" s="2" t="s">
        <v>918</v>
      </c>
      <c r="T253" s="2" t="s">
        <v>919</v>
      </c>
      <c r="V253" s="2" t="s">
        <v>920</v>
      </c>
      <c r="W253" s="2" t="s">
        <v>921</v>
      </c>
      <c r="Y253" s="2" t="s">
        <v>922</v>
      </c>
      <c r="Z253" s="2" t="s">
        <v>923</v>
      </c>
      <c r="AB253" s="2" t="s">
        <v>924</v>
      </c>
      <c r="AC253" s="2" t="s">
        <v>925</v>
      </c>
      <c r="AE253" s="2" t="s">
        <v>926</v>
      </c>
      <c r="AF253" s="2" t="s">
        <v>927</v>
      </c>
      <c r="AH253" s="2" t="s">
        <v>928</v>
      </c>
      <c r="AI253" s="2" t="s">
        <v>929</v>
      </c>
      <c r="AK253"/>
    </row>
    <row r="254" spans="1:37" x14ac:dyDescent="0.25">
      <c r="A254" s="49"/>
      <c r="B254" s="50"/>
      <c r="D254" s="7"/>
      <c r="F254" s="2" t="s">
        <v>1</v>
      </c>
      <c r="G254" s="2" t="s">
        <v>911</v>
      </c>
      <c r="H254" s="2" t="s">
        <v>910</v>
      </c>
      <c r="J254" s="2" t="s">
        <v>913</v>
      </c>
      <c r="K254" s="2" t="s">
        <v>912</v>
      </c>
      <c r="M254" s="2" t="s">
        <v>915</v>
      </c>
      <c r="N254" s="2" t="s">
        <v>914</v>
      </c>
      <c r="P254" s="2" t="s">
        <v>917</v>
      </c>
      <c r="Q254" s="2" t="s">
        <v>916</v>
      </c>
      <c r="S254" s="2" t="s">
        <v>919</v>
      </c>
      <c r="T254" s="2" t="s">
        <v>918</v>
      </c>
      <c r="V254" s="2" t="s">
        <v>921</v>
      </c>
      <c r="W254" s="2" t="s">
        <v>920</v>
      </c>
      <c r="Y254" s="2" t="s">
        <v>923</v>
      </c>
      <c r="Z254" s="2" t="s">
        <v>922</v>
      </c>
      <c r="AB254" s="2" t="s">
        <v>925</v>
      </c>
      <c r="AC254" s="2" t="s">
        <v>924</v>
      </c>
      <c r="AE254" s="2" t="s">
        <v>927</v>
      </c>
      <c r="AF254" s="2" t="s">
        <v>926</v>
      </c>
      <c r="AH254" s="2" t="s">
        <v>929</v>
      </c>
      <c r="AI254" s="2" t="s">
        <v>928</v>
      </c>
      <c r="AK254"/>
    </row>
    <row r="255" spans="1:37" x14ac:dyDescent="0.25">
      <c r="A255" s="49"/>
      <c r="B255" s="50"/>
      <c r="D255" s="7"/>
    </row>
    <row r="256" spans="1:37" ht="14.25" thickBot="1" x14ac:dyDescent="0.3">
      <c r="A256" s="49"/>
      <c r="B256" s="50"/>
      <c r="D256" s="7"/>
      <c r="E256" s="3"/>
      <c r="F256" s="2"/>
      <c r="G256" s="43" t="s">
        <v>2940</v>
      </c>
      <c r="H256" s="44"/>
      <c r="I256" s="4"/>
      <c r="J256" s="43" t="s">
        <v>2941</v>
      </c>
      <c r="K256" s="44"/>
      <c r="L256" s="4"/>
      <c r="M256" s="43" t="s">
        <v>2942</v>
      </c>
      <c r="N256" s="44"/>
      <c r="O256" s="4"/>
      <c r="P256" s="43" t="s">
        <v>2943</v>
      </c>
      <c r="Q256" s="44"/>
      <c r="R256" s="4"/>
      <c r="S256" s="43" t="s">
        <v>2944</v>
      </c>
      <c r="T256" s="44"/>
      <c r="U256" s="4"/>
      <c r="V256" s="43" t="s">
        <v>2945</v>
      </c>
      <c r="W256" s="44"/>
      <c r="X256" s="4"/>
      <c r="Y256" s="43" t="s">
        <v>2946</v>
      </c>
      <c r="Z256" s="44"/>
      <c r="AA256" s="4"/>
      <c r="AB256" s="43" t="s">
        <v>2947</v>
      </c>
      <c r="AC256" s="44"/>
      <c r="AD256" s="4"/>
      <c r="AE256" s="43" t="s">
        <v>2948</v>
      </c>
      <c r="AF256" s="44"/>
      <c r="AG256" s="4"/>
      <c r="AH256" s="43" t="s">
        <v>2949</v>
      </c>
      <c r="AI256" s="44"/>
      <c r="AK256"/>
    </row>
    <row r="257" spans="1:37" ht="14.25" thickTop="1" x14ac:dyDescent="0.25">
      <c r="A257" s="49"/>
      <c r="B257" s="50"/>
      <c r="D257" s="7"/>
      <c r="E257" s="8"/>
      <c r="F257" s="2" t="s">
        <v>3795</v>
      </c>
      <c r="G257" s="23" t="str">
        <f>D252 &amp; "_11"</f>
        <v>18_11</v>
      </c>
      <c r="H257" s="24" t="str">
        <f>D253 &amp; "_11"</f>
        <v>61_11</v>
      </c>
      <c r="I257" s="12"/>
      <c r="J257" s="25" t="str">
        <f>D252 &amp; "_12"</f>
        <v>18_12</v>
      </c>
      <c r="K257" s="26" t="str">
        <f>D253 &amp; "_12"</f>
        <v>61_12</v>
      </c>
      <c r="L257" s="12"/>
      <c r="M257" s="25" t="str">
        <f>D252 &amp; "_13"</f>
        <v>18_13</v>
      </c>
      <c r="N257" s="26" t="str">
        <f>D253 &amp; "_13"</f>
        <v>61_13</v>
      </c>
      <c r="O257" s="12"/>
      <c r="P257" s="10" t="str">
        <f>D252 &amp; "_14"</f>
        <v>18_14</v>
      </c>
      <c r="Q257" s="10" t="str">
        <f>D253 &amp; "_14"</f>
        <v>61_14</v>
      </c>
      <c r="R257" s="12"/>
      <c r="S257" s="10" t="str">
        <f>D252 &amp; "_15"</f>
        <v>18_15</v>
      </c>
      <c r="T257" s="10" t="str">
        <f>D253 &amp; "_15"</f>
        <v>61_15</v>
      </c>
      <c r="U257" s="12"/>
      <c r="V257" s="10" t="str">
        <f>D252 &amp; "_16"</f>
        <v>18_16</v>
      </c>
      <c r="W257" s="10" t="str">
        <f>D253 &amp; "_16"</f>
        <v>61_16</v>
      </c>
      <c r="X257" s="12"/>
      <c r="Y257" s="10" t="str">
        <f>D252 &amp; "_17"</f>
        <v>18_17</v>
      </c>
      <c r="Z257" s="10" t="str">
        <f>D253 &amp; "_17"</f>
        <v>61_17</v>
      </c>
      <c r="AA257" s="12"/>
      <c r="AB257" s="10" t="str">
        <f>D252 &amp; "_18"</f>
        <v>18_18</v>
      </c>
      <c r="AC257" s="29" t="str">
        <f>D253 &amp; "_18"</f>
        <v>61_18</v>
      </c>
      <c r="AD257" s="12"/>
      <c r="AE257" s="10" t="str">
        <f>D252 &amp; "_19"</f>
        <v>18_19</v>
      </c>
      <c r="AF257" s="10" t="str">
        <f>D253 &amp; "_19"</f>
        <v>61_19</v>
      </c>
      <c r="AG257" s="12"/>
      <c r="AH257" s="10" t="str">
        <f>D252 &amp; "_20"</f>
        <v>18_20</v>
      </c>
      <c r="AI257" s="10" t="str">
        <f>D253 &amp; "_20"</f>
        <v>61_20</v>
      </c>
      <c r="AK257"/>
    </row>
    <row r="258" spans="1:37" x14ac:dyDescent="0.25">
      <c r="A258" s="49"/>
      <c r="B258" s="50"/>
      <c r="D258" s="7"/>
      <c r="F258" s="2" t="s">
        <v>0</v>
      </c>
      <c r="G258" s="2" t="s">
        <v>930</v>
      </c>
      <c r="H258" s="2" t="s">
        <v>931</v>
      </c>
      <c r="J258" s="2" t="s">
        <v>932</v>
      </c>
      <c r="K258" s="2" t="s">
        <v>933</v>
      </c>
      <c r="M258" s="2" t="s">
        <v>934</v>
      </c>
      <c r="N258" s="2" t="s">
        <v>935</v>
      </c>
      <c r="P258" s="2" t="s">
        <v>936</v>
      </c>
      <c r="Q258" s="2" t="s">
        <v>937</v>
      </c>
      <c r="S258" s="2" t="s">
        <v>938</v>
      </c>
      <c r="T258" s="2" t="s">
        <v>939</v>
      </c>
      <c r="V258" s="2" t="s">
        <v>940</v>
      </c>
      <c r="W258" s="2" t="s">
        <v>941</v>
      </c>
      <c r="Y258" s="2" t="s">
        <v>942</v>
      </c>
      <c r="Z258" s="2" t="s">
        <v>943</v>
      </c>
      <c r="AB258" s="2" t="s">
        <v>944</v>
      </c>
      <c r="AC258" s="2" t="s">
        <v>945</v>
      </c>
      <c r="AE258" s="2" t="s">
        <v>946</v>
      </c>
      <c r="AF258" s="2" t="s">
        <v>947</v>
      </c>
      <c r="AH258" s="2" t="s">
        <v>948</v>
      </c>
      <c r="AI258" s="2" t="s">
        <v>949</v>
      </c>
      <c r="AK258"/>
    </row>
    <row r="259" spans="1:37" x14ac:dyDescent="0.25">
      <c r="A259" s="49"/>
      <c r="B259" s="50"/>
      <c r="D259" s="7"/>
      <c r="F259" s="2" t="s">
        <v>1</v>
      </c>
      <c r="G259" s="2" t="s">
        <v>931</v>
      </c>
      <c r="H259" s="2" t="s">
        <v>930</v>
      </c>
      <c r="J259" s="2" t="s">
        <v>933</v>
      </c>
      <c r="K259" s="2" t="s">
        <v>932</v>
      </c>
      <c r="M259" s="2" t="s">
        <v>935</v>
      </c>
      <c r="N259" s="2" t="s">
        <v>934</v>
      </c>
      <c r="P259" s="2" t="s">
        <v>937</v>
      </c>
      <c r="Q259" s="2" t="s">
        <v>936</v>
      </c>
      <c r="S259" s="2" t="s">
        <v>939</v>
      </c>
      <c r="T259" s="2" t="s">
        <v>938</v>
      </c>
      <c r="V259" s="2" t="s">
        <v>941</v>
      </c>
      <c r="W259" s="2" t="s">
        <v>940</v>
      </c>
      <c r="Y259" s="2" t="s">
        <v>943</v>
      </c>
      <c r="Z259" s="2" t="s">
        <v>942</v>
      </c>
      <c r="AB259" s="2" t="s">
        <v>945</v>
      </c>
      <c r="AC259" s="2" t="s">
        <v>944</v>
      </c>
      <c r="AE259" s="2" t="s">
        <v>947</v>
      </c>
      <c r="AF259" s="2" t="s">
        <v>946</v>
      </c>
      <c r="AH259" s="2" t="s">
        <v>949</v>
      </c>
      <c r="AI259" s="2" t="s">
        <v>948</v>
      </c>
      <c r="AK259"/>
    </row>
    <row r="260" spans="1:37" x14ac:dyDescent="0.25">
      <c r="A260" s="49"/>
      <c r="B260" s="50"/>
      <c r="D260" s="7"/>
    </row>
    <row r="261" spans="1:37" ht="14.25" thickBot="1" x14ac:dyDescent="0.3">
      <c r="A261" s="49"/>
      <c r="B261" s="50"/>
      <c r="D261" s="7"/>
      <c r="E261" s="9"/>
      <c r="F261" s="2"/>
      <c r="G261" s="43" t="s">
        <v>2950</v>
      </c>
      <c r="H261" s="44"/>
      <c r="I261" s="4"/>
      <c r="J261" s="43" t="s">
        <v>2951</v>
      </c>
      <c r="K261" s="44"/>
      <c r="L261" s="4"/>
      <c r="M261" s="43" t="s">
        <v>2952</v>
      </c>
      <c r="N261" s="44"/>
      <c r="O261" s="4"/>
      <c r="P261" s="43" t="s">
        <v>2953</v>
      </c>
      <c r="Q261" s="44"/>
      <c r="R261" s="4"/>
      <c r="S261" s="43" t="s">
        <v>2954</v>
      </c>
      <c r="T261" s="44"/>
      <c r="U261" s="4"/>
      <c r="V261" s="43" t="s">
        <v>2955</v>
      </c>
      <c r="W261" s="44"/>
      <c r="X261" s="4"/>
      <c r="Y261" s="43" t="s">
        <v>2956</v>
      </c>
      <c r="Z261" s="44"/>
      <c r="AA261" s="4"/>
      <c r="AB261" s="43" t="s">
        <v>2957</v>
      </c>
      <c r="AC261" s="44"/>
      <c r="AD261" s="4"/>
      <c r="AE261" s="43" t="s">
        <v>2958</v>
      </c>
      <c r="AF261" s="44"/>
      <c r="AG261" s="4"/>
      <c r="AH261" s="43" t="s">
        <v>2959</v>
      </c>
      <c r="AI261" s="44"/>
      <c r="AK261"/>
    </row>
    <row r="262" spans="1:37" ht="14.25" thickTop="1" x14ac:dyDescent="0.25">
      <c r="A262" s="49"/>
      <c r="B262" s="50"/>
      <c r="F262" s="2" t="s">
        <v>3795</v>
      </c>
      <c r="G262" s="23" t="str">
        <f>D252 &amp; "_21"</f>
        <v>18_21</v>
      </c>
      <c r="H262" s="24" t="str">
        <f>D253 &amp; "_21"</f>
        <v>61_21</v>
      </c>
      <c r="I262" s="12"/>
      <c r="J262" s="25" t="str">
        <f>D252 &amp; "_22"</f>
        <v>18_22</v>
      </c>
      <c r="K262" s="26" t="str">
        <f>D253 &amp; "_22"</f>
        <v>61_22</v>
      </c>
      <c r="L262" s="12"/>
      <c r="M262" s="25" t="str">
        <f>D252 &amp; "_23"</f>
        <v>18_23</v>
      </c>
      <c r="N262" s="26" t="str">
        <f>D253 &amp; "_23"</f>
        <v>61_23</v>
      </c>
      <c r="O262" s="12"/>
      <c r="P262" s="10" t="str">
        <f>D252 &amp; "_24"</f>
        <v>18_24</v>
      </c>
      <c r="Q262" s="10" t="str">
        <f>D253 &amp; "_24"</f>
        <v>61_24</v>
      </c>
      <c r="R262" s="12"/>
      <c r="S262" s="10" t="str">
        <f>D252 &amp; "_25"</f>
        <v>18_25</v>
      </c>
      <c r="T262" s="10" t="str">
        <f>D253 &amp; "_25"</f>
        <v>61_25</v>
      </c>
      <c r="U262" s="12"/>
      <c r="V262" s="10" t="str">
        <f>D252 &amp; "_26"</f>
        <v>18_26</v>
      </c>
      <c r="W262" s="10" t="str">
        <f>D253 &amp; "_26"</f>
        <v>61_26</v>
      </c>
      <c r="X262" s="12"/>
      <c r="Y262" s="10" t="str">
        <f>D252 &amp; "_27"</f>
        <v>18_27</v>
      </c>
      <c r="Z262" s="10" t="str">
        <f>D253 &amp; "_27"</f>
        <v>61_27</v>
      </c>
      <c r="AA262" s="12"/>
      <c r="AB262" s="10" t="str">
        <f>D252 &amp; "_28"</f>
        <v>18_28</v>
      </c>
      <c r="AC262" s="29" t="str">
        <f>D253 &amp; "_28"</f>
        <v>61_28</v>
      </c>
      <c r="AD262" s="12"/>
      <c r="AE262" s="10" t="str">
        <f>D252 &amp; "_29"</f>
        <v>18_29</v>
      </c>
      <c r="AF262" s="10" t="str">
        <f>D253 &amp; "_29"</f>
        <v>61_29</v>
      </c>
      <c r="AG262" s="12"/>
      <c r="AH262" s="10" t="str">
        <f>D252 &amp; "_30"</f>
        <v>18_30</v>
      </c>
      <c r="AI262" s="10" t="str">
        <f>D253 &amp; "_30"</f>
        <v>61_30</v>
      </c>
      <c r="AK262"/>
    </row>
    <row r="263" spans="1:37" x14ac:dyDescent="0.25">
      <c r="A263" s="49"/>
      <c r="B263" s="50"/>
      <c r="F263" s="2" t="s">
        <v>0</v>
      </c>
      <c r="G263" s="2" t="s">
        <v>950</v>
      </c>
      <c r="H263" s="2" t="s">
        <v>951</v>
      </c>
      <c r="J263" s="2" t="s">
        <v>952</v>
      </c>
      <c r="K263" s="2" t="s">
        <v>953</v>
      </c>
      <c r="M263" s="2" t="s">
        <v>954</v>
      </c>
      <c r="N263" s="2" t="s">
        <v>955</v>
      </c>
      <c r="P263" s="2" t="s">
        <v>956</v>
      </c>
      <c r="Q263" s="2" t="s">
        <v>957</v>
      </c>
      <c r="S263" s="2" t="s">
        <v>958</v>
      </c>
      <c r="T263" s="2" t="s">
        <v>959</v>
      </c>
      <c r="V263" s="2" t="s">
        <v>960</v>
      </c>
      <c r="W263" s="2" t="s">
        <v>961</v>
      </c>
      <c r="Y263" s="2" t="s">
        <v>962</v>
      </c>
      <c r="Z263" s="2" t="s">
        <v>963</v>
      </c>
      <c r="AB263" s="2" t="s">
        <v>964</v>
      </c>
      <c r="AC263" s="2" t="s">
        <v>965</v>
      </c>
      <c r="AE263" s="2" t="s">
        <v>966</v>
      </c>
      <c r="AF263" s="2" t="s">
        <v>967</v>
      </c>
      <c r="AH263" s="2" t="s">
        <v>968</v>
      </c>
      <c r="AI263" s="2" t="s">
        <v>969</v>
      </c>
      <c r="AK263"/>
    </row>
    <row r="264" spans="1:37" x14ac:dyDescent="0.25">
      <c r="A264" s="49"/>
      <c r="B264" s="50"/>
      <c r="F264" s="2" t="s">
        <v>1</v>
      </c>
      <c r="G264" s="2" t="s">
        <v>951</v>
      </c>
      <c r="H264" s="2" t="s">
        <v>950</v>
      </c>
      <c r="J264" s="2" t="s">
        <v>953</v>
      </c>
      <c r="K264" s="2" t="s">
        <v>952</v>
      </c>
      <c r="M264" s="2" t="s">
        <v>955</v>
      </c>
      <c r="N264" s="2" t="s">
        <v>954</v>
      </c>
      <c r="P264" s="2" t="s">
        <v>957</v>
      </c>
      <c r="Q264" s="2" t="s">
        <v>956</v>
      </c>
      <c r="S264" s="2" t="s">
        <v>959</v>
      </c>
      <c r="T264" s="2" t="s">
        <v>958</v>
      </c>
      <c r="V264" s="2" t="s">
        <v>961</v>
      </c>
      <c r="W264" s="2" t="s">
        <v>960</v>
      </c>
      <c r="Y264" s="2" t="s">
        <v>963</v>
      </c>
      <c r="Z264" s="2" t="s">
        <v>962</v>
      </c>
      <c r="AB264" s="2" t="s">
        <v>965</v>
      </c>
      <c r="AC264" s="2" t="s">
        <v>964</v>
      </c>
      <c r="AE264" s="2" t="s">
        <v>967</v>
      </c>
      <c r="AF264" s="2" t="s">
        <v>966</v>
      </c>
      <c r="AH264" s="2" t="s">
        <v>969</v>
      </c>
      <c r="AI264" s="2" t="s">
        <v>968</v>
      </c>
      <c r="AK264"/>
    </row>
    <row r="265" spans="1:37" x14ac:dyDescent="0.25">
      <c r="A265" s="49"/>
      <c r="B265" s="50"/>
    </row>
    <row r="266" spans="1:37" ht="14.25" thickBot="1" x14ac:dyDescent="0.3">
      <c r="A266" s="49"/>
      <c r="B266" s="50"/>
      <c r="C266" s="4" t="s">
        <v>3744</v>
      </c>
      <c r="D266" s="4"/>
      <c r="E266" s="5"/>
      <c r="F266" s="2"/>
      <c r="G266" s="43" t="s">
        <v>2960</v>
      </c>
      <c r="H266" s="44"/>
      <c r="I266" s="4"/>
      <c r="J266" s="43" t="s">
        <v>2961</v>
      </c>
      <c r="K266" s="44"/>
      <c r="L266" s="4"/>
      <c r="M266" s="43" t="s">
        <v>2962</v>
      </c>
      <c r="N266" s="44"/>
      <c r="O266" s="4"/>
      <c r="P266" s="43" t="s">
        <v>2963</v>
      </c>
      <c r="Q266" s="44"/>
      <c r="R266" s="4"/>
      <c r="S266" s="43" t="s">
        <v>2964</v>
      </c>
      <c r="T266" s="44"/>
      <c r="U266" s="4"/>
      <c r="V266" s="43" t="s">
        <v>2965</v>
      </c>
      <c r="W266" s="44"/>
      <c r="X266" s="4"/>
      <c r="Y266" s="43" t="s">
        <v>2966</v>
      </c>
      <c r="Z266" s="44"/>
      <c r="AA266" s="4"/>
      <c r="AB266" s="43" t="s">
        <v>2967</v>
      </c>
      <c r="AC266" s="44"/>
      <c r="AD266" s="4"/>
      <c r="AE266" s="43" t="s">
        <v>2968</v>
      </c>
      <c r="AF266" s="44"/>
      <c r="AG266" s="4"/>
      <c r="AH266" s="43" t="s">
        <v>2969</v>
      </c>
      <c r="AI266" s="44"/>
      <c r="AK266"/>
    </row>
    <row r="267" spans="1:37" ht="14.25" thickTop="1" x14ac:dyDescent="0.25">
      <c r="A267" s="49"/>
      <c r="B267" s="50"/>
      <c r="D267" s="6">
        <v>19</v>
      </c>
      <c r="E267" s="3"/>
      <c r="F267" s="2" t="s">
        <v>3795</v>
      </c>
      <c r="G267" s="23" t="str">
        <f>D267 &amp; "_1"</f>
        <v>19_1</v>
      </c>
      <c r="H267" s="24" t="str">
        <f>D268 &amp; "_1"</f>
        <v>62_1</v>
      </c>
      <c r="I267" s="12"/>
      <c r="J267" s="25" t="str">
        <f>D267 &amp; "_2"</f>
        <v>19_2</v>
      </c>
      <c r="K267" s="26" t="str">
        <f>D268 &amp; "_2"</f>
        <v>62_2</v>
      </c>
      <c r="L267" s="12"/>
      <c r="M267" s="25" t="str">
        <f>D267 &amp; "_3"</f>
        <v>19_3</v>
      </c>
      <c r="N267" s="26" t="str">
        <f>D268 &amp; "_3"</f>
        <v>62_3</v>
      </c>
      <c r="O267" s="12"/>
      <c r="P267" s="10" t="str">
        <f>D267 &amp; "_4"</f>
        <v>19_4</v>
      </c>
      <c r="Q267" s="10" t="str">
        <f>D268 &amp; "_4"</f>
        <v>62_4</v>
      </c>
      <c r="R267" s="12"/>
      <c r="S267" s="10" t="str">
        <f>D267 &amp; "_5"</f>
        <v>19_5</v>
      </c>
      <c r="T267" s="10" t="str">
        <f>D268 &amp; "_5"</f>
        <v>62_5</v>
      </c>
      <c r="U267" s="12"/>
      <c r="V267" s="10" t="str">
        <f>D267 &amp; "_6"</f>
        <v>19_6</v>
      </c>
      <c r="W267" s="10" t="str">
        <f>D268 &amp; "_6"</f>
        <v>62_6</v>
      </c>
      <c r="X267" s="12"/>
      <c r="Y267" s="10" t="str">
        <f>D267 &amp; "_7"</f>
        <v>19_7</v>
      </c>
      <c r="Z267" s="10" t="str">
        <f>D268 &amp; "_7"</f>
        <v>62_7</v>
      </c>
      <c r="AA267" s="12"/>
      <c r="AB267" s="10" t="str">
        <f>D267 &amp; "_8"</f>
        <v>19_8</v>
      </c>
      <c r="AC267" s="29" t="str">
        <f>D268 &amp; "_8"</f>
        <v>62_8</v>
      </c>
      <c r="AD267" s="12"/>
      <c r="AE267" s="10" t="str">
        <f>D267 &amp; "_9"</f>
        <v>19_9</v>
      </c>
      <c r="AF267" s="10" t="str">
        <f>D268 &amp; "_9"</f>
        <v>62_9</v>
      </c>
      <c r="AG267" s="12"/>
      <c r="AH267" s="10" t="str">
        <f>D267 &amp; "_10"</f>
        <v>19_10</v>
      </c>
      <c r="AI267" s="10" t="str">
        <f>D268 &amp; "_10"</f>
        <v>62_10</v>
      </c>
      <c r="AK267"/>
    </row>
    <row r="268" spans="1:37" x14ac:dyDescent="0.25">
      <c r="A268" s="49"/>
      <c r="B268" s="50"/>
      <c r="D268" s="7">
        <v>62</v>
      </c>
      <c r="F268" s="2" t="s">
        <v>0</v>
      </c>
      <c r="G268" s="2" t="s">
        <v>970</v>
      </c>
      <c r="H268" s="2" t="s">
        <v>971</v>
      </c>
      <c r="J268" s="2" t="s">
        <v>972</v>
      </c>
      <c r="K268" s="2" t="s">
        <v>973</v>
      </c>
      <c r="M268" s="2" t="s">
        <v>974</v>
      </c>
      <c r="N268" s="2" t="s">
        <v>975</v>
      </c>
      <c r="P268" s="2" t="s">
        <v>976</v>
      </c>
      <c r="Q268" s="2" t="s">
        <v>977</v>
      </c>
      <c r="S268" s="2" t="s">
        <v>978</v>
      </c>
      <c r="T268" s="2" t="s">
        <v>979</v>
      </c>
      <c r="V268" s="2" t="s">
        <v>980</v>
      </c>
      <c r="W268" s="2" t="s">
        <v>981</v>
      </c>
      <c r="Y268" s="2" t="s">
        <v>982</v>
      </c>
      <c r="Z268" s="2" t="s">
        <v>983</v>
      </c>
      <c r="AB268" s="2" t="s">
        <v>984</v>
      </c>
      <c r="AC268" s="2" t="s">
        <v>985</v>
      </c>
      <c r="AE268" s="2" t="s">
        <v>986</v>
      </c>
      <c r="AF268" s="2" t="s">
        <v>987</v>
      </c>
      <c r="AH268" s="2" t="s">
        <v>988</v>
      </c>
      <c r="AI268" s="2" t="s">
        <v>989</v>
      </c>
      <c r="AK268"/>
    </row>
    <row r="269" spans="1:37" x14ac:dyDescent="0.25">
      <c r="A269" s="49"/>
      <c r="B269" s="50"/>
      <c r="D269" s="7"/>
      <c r="F269" s="2" t="s">
        <v>1</v>
      </c>
      <c r="G269" s="2" t="s">
        <v>971</v>
      </c>
      <c r="H269" s="2" t="s">
        <v>970</v>
      </c>
      <c r="J269" s="2" t="s">
        <v>973</v>
      </c>
      <c r="K269" s="2" t="s">
        <v>972</v>
      </c>
      <c r="M269" s="2" t="s">
        <v>975</v>
      </c>
      <c r="N269" s="2" t="s">
        <v>974</v>
      </c>
      <c r="P269" s="2" t="s">
        <v>977</v>
      </c>
      <c r="Q269" s="2" t="s">
        <v>976</v>
      </c>
      <c r="S269" s="2" t="s">
        <v>979</v>
      </c>
      <c r="T269" s="2" t="s">
        <v>978</v>
      </c>
      <c r="V269" s="2" t="s">
        <v>981</v>
      </c>
      <c r="W269" s="2" t="s">
        <v>980</v>
      </c>
      <c r="Y269" s="2" t="s">
        <v>983</v>
      </c>
      <c r="Z269" s="2" t="s">
        <v>982</v>
      </c>
      <c r="AB269" s="2" t="s">
        <v>985</v>
      </c>
      <c r="AC269" s="2" t="s">
        <v>984</v>
      </c>
      <c r="AE269" s="2" t="s">
        <v>987</v>
      </c>
      <c r="AF269" s="2" t="s">
        <v>986</v>
      </c>
      <c r="AH269" s="2" t="s">
        <v>989</v>
      </c>
      <c r="AI269" s="2" t="s">
        <v>988</v>
      </c>
      <c r="AK269"/>
    </row>
    <row r="270" spans="1:37" x14ac:dyDescent="0.25">
      <c r="A270" s="49"/>
      <c r="B270" s="50"/>
      <c r="D270" s="7"/>
    </row>
    <row r="271" spans="1:37" ht="14.25" thickBot="1" x14ac:dyDescent="0.3">
      <c r="A271" s="49"/>
      <c r="B271" s="50"/>
      <c r="D271" s="7"/>
      <c r="E271" s="3"/>
      <c r="F271" s="2"/>
      <c r="G271" s="43" t="s">
        <v>2970</v>
      </c>
      <c r="H271" s="44"/>
      <c r="I271" s="4"/>
      <c r="J271" s="43" t="s">
        <v>2971</v>
      </c>
      <c r="K271" s="44"/>
      <c r="L271" s="4"/>
      <c r="M271" s="43" t="s">
        <v>2972</v>
      </c>
      <c r="N271" s="44"/>
      <c r="O271" s="4"/>
      <c r="P271" s="43" t="s">
        <v>2973</v>
      </c>
      <c r="Q271" s="44"/>
      <c r="R271" s="4"/>
      <c r="S271" s="43" t="s">
        <v>2974</v>
      </c>
      <c r="T271" s="44"/>
      <c r="U271" s="4"/>
      <c r="V271" s="43" t="s">
        <v>2975</v>
      </c>
      <c r="W271" s="44"/>
      <c r="X271" s="4"/>
      <c r="Y271" s="43" t="s">
        <v>2976</v>
      </c>
      <c r="Z271" s="44"/>
      <c r="AA271" s="4"/>
      <c r="AB271" s="43" t="s">
        <v>2977</v>
      </c>
      <c r="AC271" s="44"/>
      <c r="AD271" s="4"/>
      <c r="AE271" s="43" t="s">
        <v>2978</v>
      </c>
      <c r="AF271" s="44"/>
      <c r="AG271" s="4"/>
      <c r="AH271" s="43" t="s">
        <v>2979</v>
      </c>
      <c r="AI271" s="44"/>
      <c r="AK271"/>
    </row>
    <row r="272" spans="1:37" ht="14.25" thickTop="1" x14ac:dyDescent="0.25">
      <c r="A272" s="49"/>
      <c r="B272" s="50"/>
      <c r="D272" s="7"/>
      <c r="E272" s="8"/>
      <c r="F272" s="2" t="s">
        <v>3795</v>
      </c>
      <c r="G272" s="23" t="str">
        <f>D267 &amp; "_11"</f>
        <v>19_11</v>
      </c>
      <c r="H272" s="24" t="str">
        <f>D268 &amp; "_11"</f>
        <v>62_11</v>
      </c>
      <c r="I272" s="12"/>
      <c r="J272" s="25" t="str">
        <f>D267 &amp; "_12"</f>
        <v>19_12</v>
      </c>
      <c r="K272" s="26" t="str">
        <f>D268 &amp; "_12"</f>
        <v>62_12</v>
      </c>
      <c r="L272" s="12"/>
      <c r="M272" s="25" t="str">
        <f>D267 &amp; "_13"</f>
        <v>19_13</v>
      </c>
      <c r="N272" s="26" t="str">
        <f>D268 &amp; "_13"</f>
        <v>62_13</v>
      </c>
      <c r="O272" s="12"/>
      <c r="P272" s="10" t="str">
        <f>D267 &amp; "_14"</f>
        <v>19_14</v>
      </c>
      <c r="Q272" s="10" t="str">
        <f>D268 &amp; "_14"</f>
        <v>62_14</v>
      </c>
      <c r="R272" s="12"/>
      <c r="S272" s="10" t="str">
        <f>D267 &amp; "_15"</f>
        <v>19_15</v>
      </c>
      <c r="T272" s="10" t="str">
        <f>D268 &amp; "_15"</f>
        <v>62_15</v>
      </c>
      <c r="U272" s="12"/>
      <c r="V272" s="10" t="str">
        <f>D267 &amp; "_16"</f>
        <v>19_16</v>
      </c>
      <c r="W272" s="10" t="str">
        <f>D268 &amp; "_16"</f>
        <v>62_16</v>
      </c>
      <c r="X272" s="12"/>
      <c r="Y272" s="10" t="str">
        <f>D267 &amp; "_17"</f>
        <v>19_17</v>
      </c>
      <c r="Z272" s="10" t="str">
        <f>D268 &amp; "_17"</f>
        <v>62_17</v>
      </c>
      <c r="AA272" s="12"/>
      <c r="AB272" s="10" t="str">
        <f>D267 &amp; "_18"</f>
        <v>19_18</v>
      </c>
      <c r="AC272" s="29" t="str">
        <f>D268 &amp; "_18"</f>
        <v>62_18</v>
      </c>
      <c r="AD272" s="12"/>
      <c r="AE272" s="10" t="str">
        <f>D267 &amp; "_19"</f>
        <v>19_19</v>
      </c>
      <c r="AF272" s="10" t="str">
        <f>D268 &amp; "_19"</f>
        <v>62_19</v>
      </c>
      <c r="AG272" s="12"/>
      <c r="AH272" s="10" t="str">
        <f>D267 &amp; "_20"</f>
        <v>19_20</v>
      </c>
      <c r="AI272" s="10" t="str">
        <f>D268 &amp; "_20"</f>
        <v>62_20</v>
      </c>
      <c r="AK272"/>
    </row>
    <row r="273" spans="1:37" x14ac:dyDescent="0.25">
      <c r="A273" s="49"/>
      <c r="B273" s="50"/>
      <c r="D273" s="7"/>
      <c r="F273" s="2" t="s">
        <v>0</v>
      </c>
      <c r="G273" s="2" t="s">
        <v>990</v>
      </c>
      <c r="H273" s="2" t="s">
        <v>991</v>
      </c>
      <c r="J273" s="2" t="s">
        <v>992</v>
      </c>
      <c r="K273" s="2" t="s">
        <v>993</v>
      </c>
      <c r="M273" s="2" t="s">
        <v>994</v>
      </c>
      <c r="N273" s="2" t="s">
        <v>995</v>
      </c>
      <c r="P273" s="2" t="s">
        <v>996</v>
      </c>
      <c r="Q273" s="2" t="s">
        <v>997</v>
      </c>
      <c r="S273" s="2" t="s">
        <v>998</v>
      </c>
      <c r="T273" s="2" t="s">
        <v>999</v>
      </c>
      <c r="V273" s="2" t="s">
        <v>1000</v>
      </c>
      <c r="W273" s="2" t="s">
        <v>1001</v>
      </c>
      <c r="Y273" s="2" t="s">
        <v>1002</v>
      </c>
      <c r="Z273" s="2" t="s">
        <v>1003</v>
      </c>
      <c r="AB273" s="2" t="s">
        <v>1004</v>
      </c>
      <c r="AC273" s="2" t="s">
        <v>1005</v>
      </c>
      <c r="AE273" s="2" t="s">
        <v>1006</v>
      </c>
      <c r="AF273" s="2" t="s">
        <v>1007</v>
      </c>
      <c r="AH273" s="2" t="s">
        <v>1008</v>
      </c>
      <c r="AI273" s="2" t="s">
        <v>1009</v>
      </c>
      <c r="AK273"/>
    </row>
    <row r="274" spans="1:37" x14ac:dyDescent="0.25">
      <c r="A274" s="49"/>
      <c r="B274" s="50"/>
      <c r="D274" s="7"/>
      <c r="F274" s="2" t="s">
        <v>1</v>
      </c>
      <c r="G274" s="2" t="s">
        <v>991</v>
      </c>
      <c r="H274" s="2" t="s">
        <v>990</v>
      </c>
      <c r="J274" s="2" t="s">
        <v>993</v>
      </c>
      <c r="K274" s="2" t="s">
        <v>992</v>
      </c>
      <c r="M274" s="2" t="s">
        <v>995</v>
      </c>
      <c r="N274" s="2" t="s">
        <v>994</v>
      </c>
      <c r="P274" s="2" t="s">
        <v>997</v>
      </c>
      <c r="Q274" s="2" t="s">
        <v>996</v>
      </c>
      <c r="S274" s="2" t="s">
        <v>999</v>
      </c>
      <c r="T274" s="2" t="s">
        <v>998</v>
      </c>
      <c r="V274" s="2" t="s">
        <v>1001</v>
      </c>
      <c r="W274" s="2" t="s">
        <v>1000</v>
      </c>
      <c r="Y274" s="2" t="s">
        <v>1003</v>
      </c>
      <c r="Z274" s="2" t="s">
        <v>1002</v>
      </c>
      <c r="AB274" s="2" t="s">
        <v>1005</v>
      </c>
      <c r="AC274" s="2" t="s">
        <v>1004</v>
      </c>
      <c r="AE274" s="2" t="s">
        <v>1007</v>
      </c>
      <c r="AF274" s="2" t="s">
        <v>1006</v>
      </c>
      <c r="AH274" s="2" t="s">
        <v>1009</v>
      </c>
      <c r="AI274" s="2" t="s">
        <v>1008</v>
      </c>
      <c r="AK274"/>
    </row>
    <row r="275" spans="1:37" x14ac:dyDescent="0.25">
      <c r="A275" s="49"/>
      <c r="B275" s="50"/>
      <c r="D275" s="7"/>
    </row>
    <row r="276" spans="1:37" ht="14.25" thickBot="1" x14ac:dyDescent="0.3">
      <c r="A276" s="49"/>
      <c r="B276" s="50"/>
      <c r="D276" s="7"/>
      <c r="E276" s="9"/>
      <c r="F276" s="2"/>
      <c r="G276" s="43" t="s">
        <v>2980</v>
      </c>
      <c r="H276" s="44"/>
      <c r="I276" s="4"/>
      <c r="J276" s="43" t="s">
        <v>2981</v>
      </c>
      <c r="K276" s="44"/>
      <c r="L276" s="4"/>
      <c r="M276" s="43" t="s">
        <v>2982</v>
      </c>
      <c r="N276" s="44"/>
      <c r="O276" s="4"/>
      <c r="P276" s="43" t="s">
        <v>2983</v>
      </c>
      <c r="Q276" s="44"/>
      <c r="R276" s="4"/>
      <c r="S276" s="43" t="s">
        <v>2984</v>
      </c>
      <c r="T276" s="44"/>
      <c r="U276" s="4"/>
      <c r="V276" s="43" t="s">
        <v>2985</v>
      </c>
      <c r="W276" s="44"/>
      <c r="X276" s="4"/>
      <c r="Y276" s="43" t="s">
        <v>2986</v>
      </c>
      <c r="Z276" s="44"/>
      <c r="AA276" s="4"/>
      <c r="AB276" s="43" t="s">
        <v>2987</v>
      </c>
      <c r="AC276" s="44"/>
      <c r="AD276" s="4"/>
      <c r="AE276" s="43" t="s">
        <v>2988</v>
      </c>
      <c r="AF276" s="44"/>
      <c r="AG276" s="4"/>
      <c r="AH276" s="43" t="s">
        <v>2989</v>
      </c>
      <c r="AI276" s="44"/>
      <c r="AK276"/>
    </row>
    <row r="277" spans="1:37" ht="14.25" thickTop="1" x14ac:dyDescent="0.25">
      <c r="A277" s="49"/>
      <c r="B277" s="50"/>
      <c r="F277" s="2" t="s">
        <v>3795</v>
      </c>
      <c r="G277" s="23" t="str">
        <f>D267 &amp; "_21"</f>
        <v>19_21</v>
      </c>
      <c r="H277" s="24" t="str">
        <f>D268 &amp; "_21"</f>
        <v>62_21</v>
      </c>
      <c r="I277" s="12"/>
      <c r="J277" s="25" t="str">
        <f>D267 &amp; "_22"</f>
        <v>19_22</v>
      </c>
      <c r="K277" s="26" t="str">
        <f>D268 &amp; "_22"</f>
        <v>62_22</v>
      </c>
      <c r="L277" s="12"/>
      <c r="M277" s="25" t="str">
        <f>D267 &amp; "_23"</f>
        <v>19_23</v>
      </c>
      <c r="N277" s="26" t="str">
        <f>D268 &amp; "_23"</f>
        <v>62_23</v>
      </c>
      <c r="O277" s="12"/>
      <c r="P277" s="10" t="str">
        <f>D267 &amp; "_24"</f>
        <v>19_24</v>
      </c>
      <c r="Q277" s="10" t="str">
        <f>D268 &amp; "_24"</f>
        <v>62_24</v>
      </c>
      <c r="R277" s="12"/>
      <c r="S277" s="10" t="str">
        <f>D267 &amp; "_25"</f>
        <v>19_25</v>
      </c>
      <c r="T277" s="10" t="str">
        <f>D268 &amp; "_25"</f>
        <v>62_25</v>
      </c>
      <c r="U277" s="12"/>
      <c r="V277" s="10" t="str">
        <f>D267 &amp; "_26"</f>
        <v>19_26</v>
      </c>
      <c r="W277" s="10" t="str">
        <f>D268 &amp; "_26"</f>
        <v>62_26</v>
      </c>
      <c r="X277" s="12"/>
      <c r="Y277" s="10" t="str">
        <f>D267 &amp; "_27"</f>
        <v>19_27</v>
      </c>
      <c r="Z277" s="10" t="str">
        <f>D268 &amp; "_27"</f>
        <v>62_27</v>
      </c>
      <c r="AA277" s="12"/>
      <c r="AB277" s="10" t="str">
        <f>D267 &amp; "_28"</f>
        <v>19_28</v>
      </c>
      <c r="AC277" s="29" t="str">
        <f>D268 &amp; "_28"</f>
        <v>62_28</v>
      </c>
      <c r="AD277" s="12"/>
      <c r="AE277" s="10" t="str">
        <f>D267 &amp; "_29"</f>
        <v>19_29</v>
      </c>
      <c r="AF277" s="10" t="str">
        <f>D268 &amp; "_29"</f>
        <v>62_29</v>
      </c>
      <c r="AG277" s="12"/>
      <c r="AH277" s="10" t="str">
        <f>D267 &amp; "_30"</f>
        <v>19_30</v>
      </c>
      <c r="AI277" s="10" t="str">
        <f>D268 &amp; "_30"</f>
        <v>62_30</v>
      </c>
      <c r="AK277"/>
    </row>
    <row r="278" spans="1:37" x14ac:dyDescent="0.25">
      <c r="A278" s="49"/>
      <c r="B278" s="50"/>
      <c r="F278" s="2" t="s">
        <v>0</v>
      </c>
      <c r="G278" s="2" t="s">
        <v>1010</v>
      </c>
      <c r="H278" s="2" t="s">
        <v>1011</v>
      </c>
      <c r="J278" s="2" t="s">
        <v>1012</v>
      </c>
      <c r="K278" s="2" t="s">
        <v>1013</v>
      </c>
      <c r="M278" s="2" t="s">
        <v>1014</v>
      </c>
      <c r="N278" s="2" t="s">
        <v>1015</v>
      </c>
      <c r="P278" s="2" t="s">
        <v>1016</v>
      </c>
      <c r="Q278" s="2" t="s">
        <v>1017</v>
      </c>
      <c r="S278" s="2" t="s">
        <v>1018</v>
      </c>
      <c r="T278" s="2" t="s">
        <v>1019</v>
      </c>
      <c r="V278" s="2" t="s">
        <v>1020</v>
      </c>
      <c r="W278" s="2" t="s">
        <v>1021</v>
      </c>
      <c r="Y278" s="2" t="s">
        <v>1022</v>
      </c>
      <c r="Z278" s="2" t="s">
        <v>1023</v>
      </c>
      <c r="AB278" s="2" t="s">
        <v>1024</v>
      </c>
      <c r="AC278" s="2" t="s">
        <v>1025</v>
      </c>
      <c r="AE278" s="2" t="s">
        <v>1026</v>
      </c>
      <c r="AF278" s="2" t="s">
        <v>1027</v>
      </c>
      <c r="AH278" s="2" t="s">
        <v>1028</v>
      </c>
      <c r="AI278" s="2" t="s">
        <v>1029</v>
      </c>
      <c r="AK278"/>
    </row>
    <row r="279" spans="1:37" x14ac:dyDescent="0.25">
      <c r="A279" s="49"/>
      <c r="B279" s="50"/>
      <c r="F279" s="2" t="s">
        <v>1</v>
      </c>
      <c r="G279" s="2" t="s">
        <v>1011</v>
      </c>
      <c r="H279" s="2" t="s">
        <v>1010</v>
      </c>
      <c r="J279" s="2" t="s">
        <v>1013</v>
      </c>
      <c r="K279" s="2" t="s">
        <v>1012</v>
      </c>
      <c r="M279" s="2" t="s">
        <v>1015</v>
      </c>
      <c r="N279" s="2" t="s">
        <v>1014</v>
      </c>
      <c r="P279" s="2" t="s">
        <v>1017</v>
      </c>
      <c r="Q279" s="2" t="s">
        <v>1016</v>
      </c>
      <c r="S279" s="2" t="s">
        <v>1019</v>
      </c>
      <c r="T279" s="2" t="s">
        <v>1018</v>
      </c>
      <c r="V279" s="2" t="s">
        <v>1021</v>
      </c>
      <c r="W279" s="2" t="s">
        <v>1020</v>
      </c>
      <c r="Y279" s="2" t="s">
        <v>1023</v>
      </c>
      <c r="Z279" s="2" t="s">
        <v>1022</v>
      </c>
      <c r="AB279" s="2" t="s">
        <v>1025</v>
      </c>
      <c r="AC279" s="2" t="s">
        <v>1024</v>
      </c>
      <c r="AE279" s="2" t="s">
        <v>1027</v>
      </c>
      <c r="AF279" s="2" t="s">
        <v>1026</v>
      </c>
      <c r="AH279" s="2" t="s">
        <v>1029</v>
      </c>
      <c r="AI279" s="2" t="s">
        <v>1028</v>
      </c>
      <c r="AK279"/>
    </row>
    <row r="280" spans="1:37" x14ac:dyDescent="0.25">
      <c r="A280" s="49"/>
      <c r="B280" s="50"/>
    </row>
    <row r="281" spans="1:37" ht="14.25" thickBot="1" x14ac:dyDescent="0.3">
      <c r="A281" s="49"/>
      <c r="B281" s="50"/>
      <c r="C281" s="4" t="s">
        <v>3745</v>
      </c>
      <c r="D281" s="4"/>
      <c r="E281" s="5"/>
      <c r="F281" s="2"/>
      <c r="G281" s="43" t="s">
        <v>2990</v>
      </c>
      <c r="H281" s="44"/>
      <c r="I281" s="4"/>
      <c r="J281" s="43" t="s">
        <v>2991</v>
      </c>
      <c r="K281" s="44"/>
      <c r="L281" s="4"/>
      <c r="M281" s="43" t="s">
        <v>2992</v>
      </c>
      <c r="N281" s="44"/>
      <c r="O281" s="4"/>
      <c r="P281" s="43" t="s">
        <v>2993</v>
      </c>
      <c r="Q281" s="44"/>
      <c r="R281" s="4"/>
      <c r="S281" s="43" t="s">
        <v>2994</v>
      </c>
      <c r="T281" s="44"/>
      <c r="U281" s="4"/>
      <c r="V281" s="43" t="s">
        <v>2995</v>
      </c>
      <c r="W281" s="44"/>
      <c r="X281" s="4"/>
      <c r="Y281" s="43" t="s">
        <v>2996</v>
      </c>
      <c r="Z281" s="44"/>
      <c r="AA281" s="4"/>
      <c r="AB281" s="43" t="s">
        <v>2997</v>
      </c>
      <c r="AC281" s="44"/>
      <c r="AD281" s="4"/>
      <c r="AE281" s="43" t="s">
        <v>2998</v>
      </c>
      <c r="AF281" s="44"/>
      <c r="AG281" s="4"/>
      <c r="AH281" s="43" t="s">
        <v>2999</v>
      </c>
      <c r="AI281" s="44"/>
      <c r="AK281"/>
    </row>
    <row r="282" spans="1:37" ht="14.25" thickTop="1" x14ac:dyDescent="0.25">
      <c r="A282" s="49"/>
      <c r="B282" s="50"/>
      <c r="D282" s="6">
        <v>20</v>
      </c>
      <c r="E282" s="3"/>
      <c r="F282" s="2" t="s">
        <v>3795</v>
      </c>
      <c r="G282" s="23" t="str">
        <f>D282 &amp; "_1"</f>
        <v>20_1</v>
      </c>
      <c r="H282" s="24" t="str">
        <f>D283 &amp; "_1"</f>
        <v>63_1</v>
      </c>
      <c r="I282" s="12"/>
      <c r="J282" s="25" t="str">
        <f>D282 &amp; "_2"</f>
        <v>20_2</v>
      </c>
      <c r="K282" s="26" t="str">
        <f>D283 &amp; "_2"</f>
        <v>63_2</v>
      </c>
      <c r="L282" s="12"/>
      <c r="M282" s="25" t="str">
        <f>D282 &amp; "_3"</f>
        <v>20_3</v>
      </c>
      <c r="N282" s="26" t="str">
        <f>D283 &amp; "_3"</f>
        <v>63_3</v>
      </c>
      <c r="O282" s="12"/>
      <c r="P282" s="10" t="str">
        <f>D282 &amp; "_4"</f>
        <v>20_4</v>
      </c>
      <c r="Q282" s="10" t="str">
        <f>D283 &amp; "_4"</f>
        <v>63_4</v>
      </c>
      <c r="R282" s="12"/>
      <c r="S282" s="10" t="str">
        <f>D282 &amp; "_5"</f>
        <v>20_5</v>
      </c>
      <c r="T282" s="10" t="str">
        <f>D283 &amp; "_5"</f>
        <v>63_5</v>
      </c>
      <c r="U282" s="12"/>
      <c r="V282" s="10" t="str">
        <f>D282 &amp; "_6"</f>
        <v>20_6</v>
      </c>
      <c r="W282" s="10" t="str">
        <f>D283 &amp; "_6"</f>
        <v>63_6</v>
      </c>
      <c r="X282" s="12"/>
      <c r="Y282" s="10" t="str">
        <f>D282 &amp; "_7"</f>
        <v>20_7</v>
      </c>
      <c r="Z282" s="10" t="str">
        <f>D283 &amp; "_7"</f>
        <v>63_7</v>
      </c>
      <c r="AA282" s="12"/>
      <c r="AB282" s="10" t="str">
        <f>D282 &amp; "_8"</f>
        <v>20_8</v>
      </c>
      <c r="AC282" s="29" t="str">
        <f>D283 &amp; "_8"</f>
        <v>63_8</v>
      </c>
      <c r="AD282" s="12"/>
      <c r="AE282" s="10" t="str">
        <f>D282 &amp; "_9"</f>
        <v>20_9</v>
      </c>
      <c r="AF282" s="10" t="str">
        <f>D283 &amp; "_9"</f>
        <v>63_9</v>
      </c>
      <c r="AG282" s="12"/>
      <c r="AH282" s="10" t="str">
        <f>D282 &amp; "_10"</f>
        <v>20_10</v>
      </c>
      <c r="AI282" s="10" t="str">
        <f>D283 &amp; "_10"</f>
        <v>63_10</v>
      </c>
      <c r="AK282"/>
    </row>
    <row r="283" spans="1:37" x14ac:dyDescent="0.25">
      <c r="A283" s="49"/>
      <c r="B283" s="50"/>
      <c r="D283" s="7">
        <v>63</v>
      </c>
      <c r="F283" s="2" t="s">
        <v>0</v>
      </c>
      <c r="G283" s="2" t="s">
        <v>1030</v>
      </c>
      <c r="H283" s="2" t="s">
        <v>1031</v>
      </c>
      <c r="J283" s="2" t="s">
        <v>1032</v>
      </c>
      <c r="K283" s="2" t="s">
        <v>1033</v>
      </c>
      <c r="M283" s="2" t="s">
        <v>1034</v>
      </c>
      <c r="N283" s="2" t="s">
        <v>1035</v>
      </c>
      <c r="P283" s="2" t="s">
        <v>1036</v>
      </c>
      <c r="Q283" s="2" t="s">
        <v>1037</v>
      </c>
      <c r="S283" s="2" t="s">
        <v>1038</v>
      </c>
      <c r="T283" s="2" t="s">
        <v>1039</v>
      </c>
      <c r="V283" s="2" t="s">
        <v>1040</v>
      </c>
      <c r="W283" s="2" t="s">
        <v>1041</v>
      </c>
      <c r="Y283" s="2" t="s">
        <v>1042</v>
      </c>
      <c r="Z283" s="2" t="s">
        <v>1043</v>
      </c>
      <c r="AB283" s="2" t="s">
        <v>1044</v>
      </c>
      <c r="AC283" s="2" t="s">
        <v>1045</v>
      </c>
      <c r="AE283" s="2" t="s">
        <v>1046</v>
      </c>
      <c r="AF283" s="2" t="s">
        <v>1047</v>
      </c>
      <c r="AH283" s="2" t="s">
        <v>1048</v>
      </c>
      <c r="AI283" s="2" t="s">
        <v>1049</v>
      </c>
      <c r="AK283"/>
    </row>
    <row r="284" spans="1:37" x14ac:dyDescent="0.25">
      <c r="A284" s="49"/>
      <c r="B284" s="50"/>
      <c r="D284" s="7"/>
      <c r="F284" s="2" t="s">
        <v>1</v>
      </c>
      <c r="G284" s="2" t="s">
        <v>1031</v>
      </c>
      <c r="H284" s="2" t="s">
        <v>1030</v>
      </c>
      <c r="J284" s="2" t="s">
        <v>1033</v>
      </c>
      <c r="K284" s="2" t="s">
        <v>1032</v>
      </c>
      <c r="M284" s="2" t="s">
        <v>1035</v>
      </c>
      <c r="N284" s="2" t="s">
        <v>1034</v>
      </c>
      <c r="P284" s="2" t="s">
        <v>1037</v>
      </c>
      <c r="Q284" s="2" t="s">
        <v>1036</v>
      </c>
      <c r="S284" s="2" t="s">
        <v>1039</v>
      </c>
      <c r="T284" s="2" t="s">
        <v>1038</v>
      </c>
      <c r="V284" s="2" t="s">
        <v>1041</v>
      </c>
      <c r="W284" s="2" t="s">
        <v>1040</v>
      </c>
      <c r="Y284" s="2" t="s">
        <v>1043</v>
      </c>
      <c r="Z284" s="2" t="s">
        <v>1042</v>
      </c>
      <c r="AB284" s="2" t="s">
        <v>1045</v>
      </c>
      <c r="AC284" s="2" t="s">
        <v>1044</v>
      </c>
      <c r="AE284" s="2" t="s">
        <v>1047</v>
      </c>
      <c r="AF284" s="2" t="s">
        <v>1046</v>
      </c>
      <c r="AH284" s="2" t="s">
        <v>1049</v>
      </c>
      <c r="AI284" s="2" t="s">
        <v>1048</v>
      </c>
      <c r="AK284"/>
    </row>
    <row r="285" spans="1:37" x14ac:dyDescent="0.25">
      <c r="A285" s="49"/>
      <c r="B285" s="50"/>
      <c r="D285" s="7"/>
    </row>
    <row r="286" spans="1:37" ht="14.25" thickBot="1" x14ac:dyDescent="0.3">
      <c r="A286" s="49"/>
      <c r="B286" s="50"/>
      <c r="D286" s="7"/>
      <c r="E286" s="3"/>
      <c r="F286" s="2"/>
      <c r="G286" s="43" t="s">
        <v>3000</v>
      </c>
      <c r="H286" s="44"/>
      <c r="I286" s="4"/>
      <c r="J286" s="43" t="s">
        <v>3001</v>
      </c>
      <c r="K286" s="44"/>
      <c r="L286" s="4"/>
      <c r="M286" s="43" t="s">
        <v>3002</v>
      </c>
      <c r="N286" s="44"/>
      <c r="O286" s="4"/>
      <c r="P286" s="43" t="s">
        <v>3003</v>
      </c>
      <c r="Q286" s="44"/>
      <c r="R286" s="4"/>
      <c r="S286" s="43" t="s">
        <v>3004</v>
      </c>
      <c r="T286" s="44"/>
      <c r="U286" s="4"/>
      <c r="V286" s="43" t="s">
        <v>3005</v>
      </c>
      <c r="W286" s="44"/>
      <c r="X286" s="4"/>
      <c r="Y286" s="43" t="s">
        <v>3006</v>
      </c>
      <c r="Z286" s="44"/>
      <c r="AA286" s="4"/>
      <c r="AB286" s="43" t="s">
        <v>3007</v>
      </c>
      <c r="AC286" s="44"/>
      <c r="AD286" s="4"/>
      <c r="AE286" s="43" t="s">
        <v>3008</v>
      </c>
      <c r="AF286" s="44"/>
      <c r="AG286" s="4"/>
      <c r="AH286" s="43" t="s">
        <v>3009</v>
      </c>
      <c r="AI286" s="44"/>
      <c r="AK286"/>
    </row>
    <row r="287" spans="1:37" ht="14.25" thickTop="1" x14ac:dyDescent="0.25">
      <c r="A287" s="49"/>
      <c r="B287" s="50"/>
      <c r="D287" s="7"/>
      <c r="E287" s="8"/>
      <c r="F287" s="2" t="s">
        <v>3795</v>
      </c>
      <c r="G287" s="23" t="str">
        <f>D282 &amp; "_11"</f>
        <v>20_11</v>
      </c>
      <c r="H287" s="24" t="str">
        <f>D283 &amp; "_11"</f>
        <v>63_11</v>
      </c>
      <c r="I287" s="12"/>
      <c r="J287" s="25" t="str">
        <f>D282 &amp; "_12"</f>
        <v>20_12</v>
      </c>
      <c r="K287" s="26" t="str">
        <f>D283 &amp; "_12"</f>
        <v>63_12</v>
      </c>
      <c r="L287" s="12"/>
      <c r="M287" s="25" t="str">
        <f>D282 &amp; "_13"</f>
        <v>20_13</v>
      </c>
      <c r="N287" s="26" t="str">
        <f>D283 &amp; "_13"</f>
        <v>63_13</v>
      </c>
      <c r="O287" s="12"/>
      <c r="P287" s="10" t="str">
        <f>D282 &amp; "_14"</f>
        <v>20_14</v>
      </c>
      <c r="Q287" s="10" t="str">
        <f>D283 &amp; "_14"</f>
        <v>63_14</v>
      </c>
      <c r="R287" s="12"/>
      <c r="S287" s="10" t="str">
        <f>D282 &amp; "_15"</f>
        <v>20_15</v>
      </c>
      <c r="T287" s="10" t="str">
        <f>D283 &amp; "_15"</f>
        <v>63_15</v>
      </c>
      <c r="U287" s="12"/>
      <c r="V287" s="10" t="str">
        <f>D282 &amp; "_16"</f>
        <v>20_16</v>
      </c>
      <c r="W287" s="10" t="str">
        <f>D283 &amp; "_16"</f>
        <v>63_16</v>
      </c>
      <c r="X287" s="12"/>
      <c r="Y287" s="10" t="str">
        <f>D282 &amp; "_17"</f>
        <v>20_17</v>
      </c>
      <c r="Z287" s="10" t="str">
        <f>D283 &amp; "_17"</f>
        <v>63_17</v>
      </c>
      <c r="AA287" s="12"/>
      <c r="AB287" s="10" t="str">
        <f>D282 &amp; "_18"</f>
        <v>20_18</v>
      </c>
      <c r="AC287" s="29" t="str">
        <f>D283 &amp; "_18"</f>
        <v>63_18</v>
      </c>
      <c r="AD287" s="12"/>
      <c r="AE287" s="10" t="str">
        <f>D282 &amp; "_19"</f>
        <v>20_19</v>
      </c>
      <c r="AF287" s="10" t="str">
        <f>D283 &amp; "_19"</f>
        <v>63_19</v>
      </c>
      <c r="AG287" s="12"/>
      <c r="AH287" s="10" t="str">
        <f>D282 &amp; "_20"</f>
        <v>20_20</v>
      </c>
      <c r="AI287" s="10" t="str">
        <f>D283 &amp; "_20"</f>
        <v>63_20</v>
      </c>
      <c r="AK287"/>
    </row>
    <row r="288" spans="1:37" x14ac:dyDescent="0.25">
      <c r="A288" s="49"/>
      <c r="B288" s="50"/>
      <c r="D288" s="7"/>
      <c r="F288" s="2" t="s">
        <v>0</v>
      </c>
      <c r="G288" s="2" t="s">
        <v>1050</v>
      </c>
      <c r="H288" s="2" t="s">
        <v>1051</v>
      </c>
      <c r="J288" s="2" t="s">
        <v>1052</v>
      </c>
      <c r="K288" s="2" t="s">
        <v>1053</v>
      </c>
      <c r="M288" s="2" t="s">
        <v>1054</v>
      </c>
      <c r="N288" s="2" t="s">
        <v>1055</v>
      </c>
      <c r="P288" s="2" t="s">
        <v>1056</v>
      </c>
      <c r="Q288" s="2" t="s">
        <v>1057</v>
      </c>
      <c r="S288" s="2" t="s">
        <v>1058</v>
      </c>
      <c r="T288" s="2" t="s">
        <v>1059</v>
      </c>
      <c r="V288" s="2" t="s">
        <v>1060</v>
      </c>
      <c r="W288" s="2" t="s">
        <v>1061</v>
      </c>
      <c r="Y288" s="2" t="s">
        <v>1062</v>
      </c>
      <c r="Z288" s="2" t="s">
        <v>1063</v>
      </c>
      <c r="AB288" s="2" t="s">
        <v>1064</v>
      </c>
      <c r="AC288" s="2" t="s">
        <v>1065</v>
      </c>
      <c r="AE288" s="2" t="s">
        <v>1066</v>
      </c>
      <c r="AF288" s="2" t="s">
        <v>1067</v>
      </c>
      <c r="AH288" s="2" t="s">
        <v>1068</v>
      </c>
      <c r="AI288" s="2" t="s">
        <v>1069</v>
      </c>
      <c r="AK288"/>
    </row>
    <row r="289" spans="1:37" x14ac:dyDescent="0.25">
      <c r="A289" s="49"/>
      <c r="B289" s="50"/>
      <c r="D289" s="7"/>
      <c r="F289" s="2" t="s">
        <v>1</v>
      </c>
      <c r="G289" s="2" t="s">
        <v>1051</v>
      </c>
      <c r="H289" s="2" t="s">
        <v>1050</v>
      </c>
      <c r="J289" s="2" t="s">
        <v>1053</v>
      </c>
      <c r="K289" s="2" t="s">
        <v>1052</v>
      </c>
      <c r="M289" s="2" t="s">
        <v>1055</v>
      </c>
      <c r="N289" s="2" t="s">
        <v>1054</v>
      </c>
      <c r="P289" s="2" t="s">
        <v>1057</v>
      </c>
      <c r="Q289" s="2" t="s">
        <v>1056</v>
      </c>
      <c r="S289" s="2" t="s">
        <v>1059</v>
      </c>
      <c r="T289" s="2" t="s">
        <v>1058</v>
      </c>
      <c r="V289" s="2" t="s">
        <v>1061</v>
      </c>
      <c r="W289" s="2" t="s">
        <v>1060</v>
      </c>
      <c r="Y289" s="2" t="s">
        <v>1063</v>
      </c>
      <c r="Z289" s="2" t="s">
        <v>1062</v>
      </c>
      <c r="AB289" s="2" t="s">
        <v>1065</v>
      </c>
      <c r="AC289" s="2" t="s">
        <v>1064</v>
      </c>
      <c r="AE289" s="2" t="s">
        <v>1067</v>
      </c>
      <c r="AF289" s="2" t="s">
        <v>1066</v>
      </c>
      <c r="AH289" s="2" t="s">
        <v>1069</v>
      </c>
      <c r="AI289" s="2" t="s">
        <v>1068</v>
      </c>
      <c r="AK289"/>
    </row>
    <row r="290" spans="1:37" x14ac:dyDescent="0.25">
      <c r="A290" s="49"/>
      <c r="B290" s="50"/>
      <c r="D290" s="7"/>
    </row>
    <row r="291" spans="1:37" ht="14.25" thickBot="1" x14ac:dyDescent="0.3">
      <c r="A291" s="49"/>
      <c r="B291" s="50"/>
      <c r="D291" s="7"/>
      <c r="E291" s="9"/>
      <c r="F291" s="2"/>
      <c r="G291" s="43" t="s">
        <v>3010</v>
      </c>
      <c r="H291" s="44"/>
      <c r="I291" s="4"/>
      <c r="J291" s="43" t="s">
        <v>3011</v>
      </c>
      <c r="K291" s="44"/>
      <c r="L291" s="4"/>
      <c r="M291" s="43" t="s">
        <v>3012</v>
      </c>
      <c r="N291" s="44"/>
      <c r="O291" s="4"/>
      <c r="P291" s="43" t="s">
        <v>3013</v>
      </c>
      <c r="Q291" s="44"/>
      <c r="R291" s="4"/>
      <c r="S291" s="43" t="s">
        <v>3014</v>
      </c>
      <c r="T291" s="44"/>
      <c r="U291" s="4"/>
      <c r="V291" s="43" t="s">
        <v>3015</v>
      </c>
      <c r="W291" s="44"/>
      <c r="X291" s="4"/>
      <c r="Y291" s="43" t="s">
        <v>3016</v>
      </c>
      <c r="Z291" s="44"/>
      <c r="AA291" s="4"/>
      <c r="AB291" s="43" t="s">
        <v>3017</v>
      </c>
      <c r="AC291" s="44"/>
      <c r="AD291" s="4"/>
      <c r="AE291" s="43" t="s">
        <v>3018</v>
      </c>
      <c r="AF291" s="44"/>
      <c r="AG291" s="4"/>
      <c r="AH291" s="43" t="s">
        <v>3019</v>
      </c>
      <c r="AI291" s="44"/>
      <c r="AK291"/>
    </row>
    <row r="292" spans="1:37" ht="14.25" thickTop="1" x14ac:dyDescent="0.25">
      <c r="A292" s="49"/>
      <c r="B292" s="50"/>
      <c r="F292" s="2" t="s">
        <v>3795</v>
      </c>
      <c r="G292" s="23" t="str">
        <f>D282 &amp; "_21"</f>
        <v>20_21</v>
      </c>
      <c r="H292" s="24" t="str">
        <f>D283 &amp; "_21"</f>
        <v>63_21</v>
      </c>
      <c r="I292" s="12"/>
      <c r="J292" s="25" t="str">
        <f>D282 &amp; "_22"</f>
        <v>20_22</v>
      </c>
      <c r="K292" s="26" t="str">
        <f>D283 &amp; "_22"</f>
        <v>63_22</v>
      </c>
      <c r="L292" s="12"/>
      <c r="M292" s="25" t="str">
        <f>D282 &amp; "_23"</f>
        <v>20_23</v>
      </c>
      <c r="N292" s="26" t="str">
        <f>D283 &amp; "_23"</f>
        <v>63_23</v>
      </c>
      <c r="O292" s="12"/>
      <c r="P292" s="10" t="str">
        <f>D282 &amp; "_24"</f>
        <v>20_24</v>
      </c>
      <c r="Q292" s="10" t="str">
        <f>D283 &amp; "_24"</f>
        <v>63_24</v>
      </c>
      <c r="R292" s="12"/>
      <c r="S292" s="10" t="str">
        <f>D282 &amp; "_25"</f>
        <v>20_25</v>
      </c>
      <c r="T292" s="10" t="str">
        <f>D283 &amp; "_25"</f>
        <v>63_25</v>
      </c>
      <c r="U292" s="12"/>
      <c r="V292" s="10" t="str">
        <f>D282 &amp; "_26"</f>
        <v>20_26</v>
      </c>
      <c r="W292" s="10" t="str">
        <f>D283 &amp; "_26"</f>
        <v>63_26</v>
      </c>
      <c r="X292" s="12"/>
      <c r="Y292" s="10" t="str">
        <f>D282 &amp; "_27"</f>
        <v>20_27</v>
      </c>
      <c r="Z292" s="10" t="str">
        <f>D283 &amp; "_27"</f>
        <v>63_27</v>
      </c>
      <c r="AA292" s="12"/>
      <c r="AB292" s="10" t="str">
        <f>D282 &amp; "_28"</f>
        <v>20_28</v>
      </c>
      <c r="AC292" s="29" t="str">
        <f>D283 &amp; "_28"</f>
        <v>63_28</v>
      </c>
      <c r="AD292" s="12"/>
      <c r="AE292" s="10" t="str">
        <f>D282 &amp; "_29"</f>
        <v>20_29</v>
      </c>
      <c r="AF292" s="10" t="str">
        <f>D283 &amp; "_29"</f>
        <v>63_29</v>
      </c>
      <c r="AG292" s="12"/>
      <c r="AH292" s="10" t="str">
        <f>D282 &amp; "_30"</f>
        <v>20_30</v>
      </c>
      <c r="AI292" s="10" t="str">
        <f>D283 &amp; "_30"</f>
        <v>63_30</v>
      </c>
      <c r="AK292"/>
    </row>
    <row r="293" spans="1:37" x14ac:dyDescent="0.25">
      <c r="A293" s="49"/>
      <c r="B293" s="50"/>
      <c r="F293" s="2" t="s">
        <v>0</v>
      </c>
      <c r="G293" s="2" t="s">
        <v>1070</v>
      </c>
      <c r="H293" s="2" t="s">
        <v>1071</v>
      </c>
      <c r="J293" s="2" t="s">
        <v>1072</v>
      </c>
      <c r="K293" s="2" t="s">
        <v>1073</v>
      </c>
      <c r="M293" s="2" t="s">
        <v>1074</v>
      </c>
      <c r="N293" s="2" t="s">
        <v>1075</v>
      </c>
      <c r="P293" s="2" t="s">
        <v>1076</v>
      </c>
      <c r="Q293" s="2" t="s">
        <v>1077</v>
      </c>
      <c r="S293" s="2" t="s">
        <v>1078</v>
      </c>
      <c r="T293" s="2" t="s">
        <v>1079</v>
      </c>
      <c r="V293" s="2" t="s">
        <v>1080</v>
      </c>
      <c r="W293" s="2" t="s">
        <v>1081</v>
      </c>
      <c r="Y293" s="2" t="s">
        <v>1082</v>
      </c>
      <c r="Z293" s="2" t="s">
        <v>1083</v>
      </c>
      <c r="AB293" s="2" t="s">
        <v>1084</v>
      </c>
      <c r="AC293" s="2" t="s">
        <v>1085</v>
      </c>
      <c r="AE293" s="2" t="s">
        <v>1086</v>
      </c>
      <c r="AF293" s="2" t="s">
        <v>1087</v>
      </c>
      <c r="AH293" s="2" t="s">
        <v>1088</v>
      </c>
      <c r="AI293" s="2" t="s">
        <v>1089</v>
      </c>
      <c r="AK293"/>
    </row>
    <row r="294" spans="1:37" x14ac:dyDescent="0.25">
      <c r="A294" s="49"/>
      <c r="B294" s="50"/>
      <c r="F294" s="2" t="s">
        <v>1</v>
      </c>
      <c r="G294" s="2" t="s">
        <v>1071</v>
      </c>
      <c r="H294" s="2" t="s">
        <v>1070</v>
      </c>
      <c r="J294" s="2" t="s">
        <v>1073</v>
      </c>
      <c r="K294" s="2" t="s">
        <v>1072</v>
      </c>
      <c r="M294" s="2" t="s">
        <v>1075</v>
      </c>
      <c r="N294" s="2" t="s">
        <v>1074</v>
      </c>
      <c r="P294" s="2" t="s">
        <v>1077</v>
      </c>
      <c r="Q294" s="2" t="s">
        <v>1076</v>
      </c>
      <c r="S294" s="2" t="s">
        <v>1079</v>
      </c>
      <c r="T294" s="2" t="s">
        <v>1078</v>
      </c>
      <c r="V294" s="2" t="s">
        <v>1081</v>
      </c>
      <c r="W294" s="2" t="s">
        <v>1080</v>
      </c>
      <c r="Y294" s="2" t="s">
        <v>1083</v>
      </c>
      <c r="Z294" s="2" t="s">
        <v>1082</v>
      </c>
      <c r="AB294" s="2" t="s">
        <v>1085</v>
      </c>
      <c r="AC294" s="2" t="s">
        <v>1084</v>
      </c>
      <c r="AE294" s="2" t="s">
        <v>1087</v>
      </c>
      <c r="AF294" s="2" t="s">
        <v>1086</v>
      </c>
      <c r="AH294" s="2" t="s">
        <v>1089</v>
      </c>
      <c r="AI294" s="2" t="s">
        <v>1088</v>
      </c>
      <c r="AK294"/>
    </row>
    <row r="295" spans="1:37" x14ac:dyDescent="0.25">
      <c r="A295" s="49"/>
      <c r="B295" s="50"/>
    </row>
    <row r="296" spans="1:37" ht="14.25" thickBot="1" x14ac:dyDescent="0.3">
      <c r="A296" s="49"/>
      <c r="B296" s="50"/>
      <c r="C296" s="4" t="s">
        <v>3746</v>
      </c>
      <c r="D296" s="4"/>
      <c r="E296" s="5"/>
      <c r="F296" s="2"/>
      <c r="G296" s="43" t="s">
        <v>3020</v>
      </c>
      <c r="H296" s="44"/>
      <c r="I296" s="4"/>
      <c r="J296" s="43" t="s">
        <v>3021</v>
      </c>
      <c r="K296" s="44"/>
      <c r="L296" s="4"/>
      <c r="M296" s="43" t="s">
        <v>3022</v>
      </c>
      <c r="N296" s="44"/>
      <c r="O296" s="4"/>
      <c r="P296" s="43" t="s">
        <v>3023</v>
      </c>
      <c r="Q296" s="44"/>
      <c r="R296" s="4"/>
      <c r="S296" s="43" t="s">
        <v>3024</v>
      </c>
      <c r="T296" s="44"/>
      <c r="U296" s="4"/>
      <c r="V296" s="43" t="s">
        <v>3025</v>
      </c>
      <c r="W296" s="44"/>
      <c r="X296" s="4"/>
      <c r="Y296" s="43" t="s">
        <v>3026</v>
      </c>
      <c r="Z296" s="44"/>
      <c r="AA296" s="4"/>
      <c r="AB296" s="43" t="s">
        <v>3027</v>
      </c>
      <c r="AC296" s="44"/>
      <c r="AD296" s="4"/>
      <c r="AE296" s="43" t="s">
        <v>3028</v>
      </c>
      <c r="AF296" s="44"/>
      <c r="AG296" s="4"/>
      <c r="AH296" s="43" t="s">
        <v>3029</v>
      </c>
      <c r="AI296" s="44"/>
      <c r="AK296"/>
    </row>
    <row r="297" spans="1:37" ht="14.25" thickTop="1" x14ac:dyDescent="0.25">
      <c r="A297" s="49"/>
      <c r="B297" s="50"/>
      <c r="D297" s="6">
        <v>21</v>
      </c>
      <c r="E297" s="3"/>
      <c r="F297" s="2" t="s">
        <v>3795</v>
      </c>
      <c r="G297" s="23" t="str">
        <f>D297 &amp; "_1"</f>
        <v>21_1</v>
      </c>
      <c r="H297" s="24" t="str">
        <f>D298 &amp; "_1"</f>
        <v>64_1</v>
      </c>
      <c r="I297" s="12"/>
      <c r="J297" s="25" t="str">
        <f>D297 &amp; "_2"</f>
        <v>21_2</v>
      </c>
      <c r="K297" s="26" t="str">
        <f>D298 &amp; "_2"</f>
        <v>64_2</v>
      </c>
      <c r="L297" s="12"/>
      <c r="M297" s="25" t="str">
        <f>D297 &amp; "_3"</f>
        <v>21_3</v>
      </c>
      <c r="N297" s="26" t="str">
        <f>D298 &amp; "_3"</f>
        <v>64_3</v>
      </c>
      <c r="O297" s="12"/>
      <c r="P297" s="10" t="str">
        <f>D297 &amp; "_4"</f>
        <v>21_4</v>
      </c>
      <c r="Q297" s="10" t="str">
        <f>D298 &amp; "_4"</f>
        <v>64_4</v>
      </c>
      <c r="R297" s="12"/>
      <c r="S297" s="10" t="str">
        <f>D297 &amp; "_5"</f>
        <v>21_5</v>
      </c>
      <c r="T297" s="10" t="str">
        <f>D298 &amp; "_5"</f>
        <v>64_5</v>
      </c>
      <c r="U297" s="12"/>
      <c r="V297" s="10" t="str">
        <f>D297 &amp; "_6"</f>
        <v>21_6</v>
      </c>
      <c r="W297" s="10" t="str">
        <f>D298 &amp; "_6"</f>
        <v>64_6</v>
      </c>
      <c r="X297" s="12"/>
      <c r="Y297" s="10" t="str">
        <f>D297 &amp; "_7"</f>
        <v>21_7</v>
      </c>
      <c r="Z297" s="10" t="str">
        <f>D298 &amp; "_7"</f>
        <v>64_7</v>
      </c>
      <c r="AA297" s="12"/>
      <c r="AB297" s="10" t="str">
        <f>D297 &amp; "_8"</f>
        <v>21_8</v>
      </c>
      <c r="AC297" s="29" t="str">
        <f>D298 &amp; "_8"</f>
        <v>64_8</v>
      </c>
      <c r="AD297" s="12"/>
      <c r="AE297" s="10" t="str">
        <f>D297 &amp; "_9"</f>
        <v>21_9</v>
      </c>
      <c r="AF297" s="10" t="str">
        <f>D298 &amp; "_9"</f>
        <v>64_9</v>
      </c>
      <c r="AG297" s="12"/>
      <c r="AH297" s="10" t="str">
        <f>D297 &amp; "_10"</f>
        <v>21_10</v>
      </c>
      <c r="AI297" s="10" t="str">
        <f>D298 &amp; "_10"</f>
        <v>64_10</v>
      </c>
      <c r="AK297"/>
    </row>
    <row r="298" spans="1:37" x14ac:dyDescent="0.25">
      <c r="A298" s="49"/>
      <c r="B298" s="50"/>
      <c r="D298" s="7">
        <v>64</v>
      </c>
      <c r="F298" s="2" t="s">
        <v>0</v>
      </c>
      <c r="G298" s="2" t="s">
        <v>1090</v>
      </c>
      <c r="H298" s="2" t="s">
        <v>1091</v>
      </c>
      <c r="J298" s="2" t="s">
        <v>1092</v>
      </c>
      <c r="K298" s="2" t="s">
        <v>1093</v>
      </c>
      <c r="M298" s="2" t="s">
        <v>1094</v>
      </c>
      <c r="N298" s="2" t="s">
        <v>1095</v>
      </c>
      <c r="P298" s="2" t="s">
        <v>1096</v>
      </c>
      <c r="Q298" s="2" t="s">
        <v>1097</v>
      </c>
      <c r="S298" s="2" t="s">
        <v>1098</v>
      </c>
      <c r="T298" s="2" t="s">
        <v>1099</v>
      </c>
      <c r="V298" s="2" t="s">
        <v>1100</v>
      </c>
      <c r="W298" s="2" t="s">
        <v>1101</v>
      </c>
      <c r="Y298" s="2" t="s">
        <v>1102</v>
      </c>
      <c r="Z298" s="2" t="s">
        <v>1103</v>
      </c>
      <c r="AB298" s="2" t="s">
        <v>1104</v>
      </c>
      <c r="AC298" s="2" t="s">
        <v>1105</v>
      </c>
      <c r="AE298" s="2" t="s">
        <v>1106</v>
      </c>
      <c r="AF298" s="2" t="s">
        <v>1107</v>
      </c>
      <c r="AH298" s="2" t="s">
        <v>1108</v>
      </c>
      <c r="AI298" s="2" t="s">
        <v>1109</v>
      </c>
      <c r="AK298"/>
    </row>
    <row r="299" spans="1:37" x14ac:dyDescent="0.25">
      <c r="A299" s="49"/>
      <c r="B299" s="50"/>
      <c r="D299" s="7"/>
      <c r="F299" s="2" t="s">
        <v>1</v>
      </c>
      <c r="G299" s="2" t="s">
        <v>1091</v>
      </c>
      <c r="H299" s="2" t="s">
        <v>1090</v>
      </c>
      <c r="J299" s="2" t="s">
        <v>1093</v>
      </c>
      <c r="K299" s="2" t="s">
        <v>1092</v>
      </c>
      <c r="M299" s="2" t="s">
        <v>1095</v>
      </c>
      <c r="N299" s="2" t="s">
        <v>1094</v>
      </c>
      <c r="P299" s="2" t="s">
        <v>1097</v>
      </c>
      <c r="Q299" s="2" t="s">
        <v>1096</v>
      </c>
      <c r="S299" s="2" t="s">
        <v>1099</v>
      </c>
      <c r="T299" s="2" t="s">
        <v>1098</v>
      </c>
      <c r="V299" s="2" t="s">
        <v>1101</v>
      </c>
      <c r="W299" s="2" t="s">
        <v>1100</v>
      </c>
      <c r="Y299" s="2" t="s">
        <v>1103</v>
      </c>
      <c r="Z299" s="2" t="s">
        <v>1102</v>
      </c>
      <c r="AB299" s="2" t="s">
        <v>1105</v>
      </c>
      <c r="AC299" s="2" t="s">
        <v>1104</v>
      </c>
      <c r="AE299" s="2" t="s">
        <v>1107</v>
      </c>
      <c r="AF299" s="2" t="s">
        <v>1106</v>
      </c>
      <c r="AH299" s="2" t="s">
        <v>1109</v>
      </c>
      <c r="AI299" s="2" t="s">
        <v>1108</v>
      </c>
      <c r="AK299"/>
    </row>
    <row r="300" spans="1:37" x14ac:dyDescent="0.25">
      <c r="A300" s="49"/>
      <c r="B300" s="50"/>
      <c r="D300" s="7"/>
    </row>
    <row r="301" spans="1:37" ht="14.25" thickBot="1" x14ac:dyDescent="0.3">
      <c r="A301" s="49"/>
      <c r="B301" s="50"/>
      <c r="D301" s="7"/>
      <c r="E301" s="3"/>
      <c r="F301" s="2"/>
      <c r="G301" s="43" t="s">
        <v>3030</v>
      </c>
      <c r="H301" s="44"/>
      <c r="I301" s="4"/>
      <c r="J301" s="43" t="s">
        <v>3031</v>
      </c>
      <c r="K301" s="44"/>
      <c r="L301" s="4"/>
      <c r="M301" s="43" t="s">
        <v>3032</v>
      </c>
      <c r="N301" s="44"/>
      <c r="O301" s="4"/>
      <c r="P301" s="43" t="s">
        <v>3033</v>
      </c>
      <c r="Q301" s="44"/>
      <c r="R301" s="4"/>
      <c r="S301" s="43" t="s">
        <v>3034</v>
      </c>
      <c r="T301" s="44"/>
      <c r="U301" s="4"/>
      <c r="V301" s="43" t="s">
        <v>3035</v>
      </c>
      <c r="W301" s="44"/>
      <c r="X301" s="4"/>
      <c r="Y301" s="43" t="s">
        <v>3036</v>
      </c>
      <c r="Z301" s="44"/>
      <c r="AA301" s="4"/>
      <c r="AB301" s="43" t="s">
        <v>3037</v>
      </c>
      <c r="AC301" s="44"/>
      <c r="AD301" s="4"/>
      <c r="AE301" s="43" t="s">
        <v>3038</v>
      </c>
      <c r="AF301" s="44"/>
      <c r="AG301" s="4"/>
      <c r="AH301" s="43" t="s">
        <v>3039</v>
      </c>
      <c r="AI301" s="44"/>
      <c r="AK301"/>
    </row>
    <row r="302" spans="1:37" ht="14.25" thickTop="1" x14ac:dyDescent="0.25">
      <c r="A302" s="49"/>
      <c r="B302" s="50"/>
      <c r="D302" s="7"/>
      <c r="E302" s="8"/>
      <c r="F302" s="2" t="s">
        <v>3795</v>
      </c>
      <c r="G302" s="23" t="str">
        <f>D297 &amp; "_11"</f>
        <v>21_11</v>
      </c>
      <c r="H302" s="24" t="str">
        <f>D298 &amp; "_11"</f>
        <v>64_11</v>
      </c>
      <c r="I302" s="12"/>
      <c r="J302" s="25" t="str">
        <f>D297 &amp; "_12"</f>
        <v>21_12</v>
      </c>
      <c r="K302" s="26" t="str">
        <f>D298 &amp; "_12"</f>
        <v>64_12</v>
      </c>
      <c r="L302" s="12"/>
      <c r="M302" s="25" t="str">
        <f>D297 &amp; "_13"</f>
        <v>21_13</v>
      </c>
      <c r="N302" s="26" t="str">
        <f>D298 &amp; "_13"</f>
        <v>64_13</v>
      </c>
      <c r="O302" s="12"/>
      <c r="P302" s="10" t="str">
        <f>D297 &amp; "_14"</f>
        <v>21_14</v>
      </c>
      <c r="Q302" s="10" t="str">
        <f>D298 &amp; "_14"</f>
        <v>64_14</v>
      </c>
      <c r="R302" s="12"/>
      <c r="S302" s="10" t="str">
        <f>D297 &amp; "_15"</f>
        <v>21_15</v>
      </c>
      <c r="T302" s="10" t="str">
        <f>D298 &amp; "_15"</f>
        <v>64_15</v>
      </c>
      <c r="U302" s="12"/>
      <c r="V302" s="10" t="str">
        <f>D297 &amp; "_16"</f>
        <v>21_16</v>
      </c>
      <c r="W302" s="10" t="str">
        <f>D298 &amp; "_16"</f>
        <v>64_16</v>
      </c>
      <c r="X302" s="12"/>
      <c r="Y302" s="10" t="str">
        <f>D297 &amp; "_17"</f>
        <v>21_17</v>
      </c>
      <c r="Z302" s="10" t="str">
        <f>D298 &amp; "_17"</f>
        <v>64_17</v>
      </c>
      <c r="AA302" s="12"/>
      <c r="AB302" s="10" t="str">
        <f>D297 &amp; "_18"</f>
        <v>21_18</v>
      </c>
      <c r="AC302" s="29" t="str">
        <f>D298 &amp; "_18"</f>
        <v>64_18</v>
      </c>
      <c r="AD302" s="12"/>
      <c r="AE302" s="10" t="str">
        <f>D297 &amp; "_19"</f>
        <v>21_19</v>
      </c>
      <c r="AF302" s="10" t="str">
        <f>D298 &amp; "_19"</f>
        <v>64_19</v>
      </c>
      <c r="AG302" s="12"/>
      <c r="AH302" s="10" t="str">
        <f>D297 &amp; "_20"</f>
        <v>21_20</v>
      </c>
      <c r="AI302" s="10" t="str">
        <f>D298 &amp; "_20"</f>
        <v>64_20</v>
      </c>
      <c r="AK302"/>
    </row>
    <row r="303" spans="1:37" x14ac:dyDescent="0.25">
      <c r="A303" s="49"/>
      <c r="B303" s="50"/>
      <c r="D303" s="7"/>
      <c r="F303" s="2" t="s">
        <v>0</v>
      </c>
      <c r="G303" s="2" t="s">
        <v>1110</v>
      </c>
      <c r="H303" s="2" t="s">
        <v>1111</v>
      </c>
      <c r="J303" s="2" t="s">
        <v>1112</v>
      </c>
      <c r="K303" s="2" t="s">
        <v>1113</v>
      </c>
      <c r="M303" s="2" t="s">
        <v>1114</v>
      </c>
      <c r="N303" s="2" t="s">
        <v>1115</v>
      </c>
      <c r="P303" s="2" t="s">
        <v>1116</v>
      </c>
      <c r="Q303" s="2" t="s">
        <v>1117</v>
      </c>
      <c r="S303" s="2" t="s">
        <v>1118</v>
      </c>
      <c r="T303" s="2" t="s">
        <v>1119</v>
      </c>
      <c r="V303" s="2" t="s">
        <v>1120</v>
      </c>
      <c r="W303" s="2" t="s">
        <v>1121</v>
      </c>
      <c r="Y303" s="2" t="s">
        <v>1122</v>
      </c>
      <c r="Z303" s="2" t="s">
        <v>1123</v>
      </c>
      <c r="AB303" s="2" t="s">
        <v>1124</v>
      </c>
      <c r="AC303" s="2" t="s">
        <v>1125</v>
      </c>
      <c r="AE303" s="2" t="s">
        <v>1126</v>
      </c>
      <c r="AF303" s="2" t="s">
        <v>1127</v>
      </c>
      <c r="AH303" s="2" t="s">
        <v>1128</v>
      </c>
      <c r="AI303" s="2" t="s">
        <v>1129</v>
      </c>
      <c r="AK303"/>
    </row>
    <row r="304" spans="1:37" x14ac:dyDescent="0.25">
      <c r="A304" s="49"/>
      <c r="B304" s="50"/>
      <c r="D304" s="7"/>
      <c r="F304" s="2" t="s">
        <v>1</v>
      </c>
      <c r="G304" s="2" t="s">
        <v>1111</v>
      </c>
      <c r="H304" s="2" t="s">
        <v>1110</v>
      </c>
      <c r="J304" s="2" t="s">
        <v>1113</v>
      </c>
      <c r="K304" s="2" t="s">
        <v>1112</v>
      </c>
      <c r="M304" s="2" t="s">
        <v>1115</v>
      </c>
      <c r="N304" s="2" t="s">
        <v>1114</v>
      </c>
      <c r="P304" s="2" t="s">
        <v>1117</v>
      </c>
      <c r="Q304" s="2" t="s">
        <v>1116</v>
      </c>
      <c r="S304" s="2" t="s">
        <v>1119</v>
      </c>
      <c r="T304" s="2" t="s">
        <v>1118</v>
      </c>
      <c r="V304" s="2" t="s">
        <v>1121</v>
      </c>
      <c r="W304" s="2" t="s">
        <v>1120</v>
      </c>
      <c r="Y304" s="2" t="s">
        <v>1123</v>
      </c>
      <c r="Z304" s="2" t="s">
        <v>1122</v>
      </c>
      <c r="AB304" s="2" t="s">
        <v>1125</v>
      </c>
      <c r="AC304" s="2" t="s">
        <v>1124</v>
      </c>
      <c r="AE304" s="2" t="s">
        <v>1127</v>
      </c>
      <c r="AF304" s="2" t="s">
        <v>1126</v>
      </c>
      <c r="AH304" s="2" t="s">
        <v>1129</v>
      </c>
      <c r="AI304" s="2" t="s">
        <v>1128</v>
      </c>
      <c r="AK304"/>
    </row>
    <row r="305" spans="1:37" x14ac:dyDescent="0.25">
      <c r="A305" s="49"/>
      <c r="B305" s="50"/>
      <c r="D305" s="7"/>
    </row>
    <row r="306" spans="1:37" ht="14.25" thickBot="1" x14ac:dyDescent="0.3">
      <c r="A306" s="49"/>
      <c r="B306" s="50"/>
      <c r="D306" s="7"/>
      <c r="E306" s="9"/>
      <c r="F306" s="2"/>
      <c r="G306" s="43" t="s">
        <v>3040</v>
      </c>
      <c r="H306" s="44"/>
      <c r="I306" s="4"/>
      <c r="J306" s="43" t="s">
        <v>3041</v>
      </c>
      <c r="K306" s="44"/>
      <c r="L306" s="4"/>
      <c r="M306" s="43" t="s">
        <v>3042</v>
      </c>
      <c r="N306" s="44"/>
      <c r="O306" s="4"/>
      <c r="P306" s="43" t="s">
        <v>3043</v>
      </c>
      <c r="Q306" s="44"/>
      <c r="R306" s="4"/>
      <c r="S306" s="43" t="s">
        <v>3044</v>
      </c>
      <c r="T306" s="44"/>
      <c r="U306" s="4"/>
      <c r="V306" s="43" t="s">
        <v>3045</v>
      </c>
      <c r="W306" s="44"/>
      <c r="X306" s="4"/>
      <c r="Y306" s="43" t="s">
        <v>3046</v>
      </c>
      <c r="Z306" s="44"/>
      <c r="AA306" s="4"/>
      <c r="AB306" s="43" t="s">
        <v>3047</v>
      </c>
      <c r="AC306" s="44"/>
      <c r="AD306" s="4"/>
      <c r="AE306" s="43" t="s">
        <v>3048</v>
      </c>
      <c r="AF306" s="44"/>
      <c r="AG306" s="4"/>
      <c r="AH306" s="43" t="s">
        <v>3049</v>
      </c>
      <c r="AI306" s="44"/>
      <c r="AK306"/>
    </row>
    <row r="307" spans="1:37" ht="14.25" thickTop="1" x14ac:dyDescent="0.25">
      <c r="A307" s="49"/>
      <c r="B307" s="50"/>
      <c r="F307" s="2" t="s">
        <v>3795</v>
      </c>
      <c r="G307" s="23" t="str">
        <f>D297 &amp; "_21"</f>
        <v>21_21</v>
      </c>
      <c r="H307" s="24" t="str">
        <f>D298 &amp; "_21"</f>
        <v>64_21</v>
      </c>
      <c r="I307" s="12"/>
      <c r="J307" s="25" t="str">
        <f>D297 &amp; "_22"</f>
        <v>21_22</v>
      </c>
      <c r="K307" s="26" t="str">
        <f>D298 &amp; "_22"</f>
        <v>64_22</v>
      </c>
      <c r="L307" s="12"/>
      <c r="M307" s="25" t="str">
        <f>D297 &amp; "_23"</f>
        <v>21_23</v>
      </c>
      <c r="N307" s="26" t="str">
        <f>D298 &amp; "_23"</f>
        <v>64_23</v>
      </c>
      <c r="O307" s="12"/>
      <c r="P307" s="10" t="str">
        <f>D297 &amp; "_24"</f>
        <v>21_24</v>
      </c>
      <c r="Q307" s="10" t="str">
        <f>D298 &amp; "_24"</f>
        <v>64_24</v>
      </c>
      <c r="R307" s="12"/>
      <c r="S307" s="10" t="str">
        <f>D297 &amp; "_25"</f>
        <v>21_25</v>
      </c>
      <c r="T307" s="10" t="str">
        <f>D298 &amp; "_25"</f>
        <v>64_25</v>
      </c>
      <c r="U307" s="12"/>
      <c r="V307" s="10" t="str">
        <f>D297 &amp; "_26"</f>
        <v>21_26</v>
      </c>
      <c r="W307" s="10" t="str">
        <f>D298 &amp; "_26"</f>
        <v>64_26</v>
      </c>
      <c r="X307" s="12"/>
      <c r="Y307" s="10" t="str">
        <f>D297 &amp; "_27"</f>
        <v>21_27</v>
      </c>
      <c r="Z307" s="10" t="str">
        <f>D298 &amp; "_27"</f>
        <v>64_27</v>
      </c>
      <c r="AA307" s="12"/>
      <c r="AB307" s="10" t="str">
        <f>D297 &amp; "_28"</f>
        <v>21_28</v>
      </c>
      <c r="AC307" s="29" t="str">
        <f>D298 &amp; "_28"</f>
        <v>64_28</v>
      </c>
      <c r="AD307" s="12"/>
      <c r="AE307" s="10" t="str">
        <f>D297 &amp; "_29"</f>
        <v>21_29</v>
      </c>
      <c r="AF307" s="10" t="str">
        <f>D298 &amp; "_29"</f>
        <v>64_29</v>
      </c>
      <c r="AG307" s="12"/>
      <c r="AH307" s="10" t="str">
        <f>D297 &amp; "_30"</f>
        <v>21_30</v>
      </c>
      <c r="AI307" s="10" t="str">
        <f>D298 &amp; "_30"</f>
        <v>64_30</v>
      </c>
      <c r="AK307"/>
    </row>
    <row r="308" spans="1:37" x14ac:dyDescent="0.25">
      <c r="A308" s="49"/>
      <c r="B308" s="50"/>
      <c r="F308" s="2" t="s">
        <v>0</v>
      </c>
      <c r="G308" s="2" t="s">
        <v>1130</v>
      </c>
      <c r="H308" s="2" t="s">
        <v>1131</v>
      </c>
      <c r="J308" s="2" t="s">
        <v>1132</v>
      </c>
      <c r="K308" s="2" t="s">
        <v>1133</v>
      </c>
      <c r="M308" s="2" t="s">
        <v>1134</v>
      </c>
      <c r="N308" s="2" t="s">
        <v>1135</v>
      </c>
      <c r="P308" s="2" t="s">
        <v>1136</v>
      </c>
      <c r="Q308" s="2" t="s">
        <v>1137</v>
      </c>
      <c r="S308" s="2" t="s">
        <v>1138</v>
      </c>
      <c r="T308" s="2" t="s">
        <v>1139</v>
      </c>
      <c r="V308" s="2" t="s">
        <v>1140</v>
      </c>
      <c r="W308" s="2" t="s">
        <v>1141</v>
      </c>
      <c r="Y308" s="2" t="s">
        <v>1142</v>
      </c>
      <c r="Z308" s="2" t="s">
        <v>1143</v>
      </c>
      <c r="AB308" s="2" t="s">
        <v>1144</v>
      </c>
      <c r="AC308" s="2" t="s">
        <v>1145</v>
      </c>
      <c r="AE308" s="2" t="s">
        <v>1146</v>
      </c>
      <c r="AF308" s="2" t="s">
        <v>1147</v>
      </c>
      <c r="AH308" s="2" t="s">
        <v>1148</v>
      </c>
      <c r="AI308" s="2" t="s">
        <v>1149</v>
      </c>
      <c r="AK308"/>
    </row>
    <row r="309" spans="1:37" x14ac:dyDescent="0.25">
      <c r="A309" s="49"/>
      <c r="B309" s="50"/>
      <c r="F309" s="2" t="s">
        <v>1</v>
      </c>
      <c r="G309" s="2" t="s">
        <v>1131</v>
      </c>
      <c r="H309" s="2" t="s">
        <v>1130</v>
      </c>
      <c r="J309" s="2" t="s">
        <v>1133</v>
      </c>
      <c r="K309" s="2" t="s">
        <v>1132</v>
      </c>
      <c r="M309" s="2" t="s">
        <v>1135</v>
      </c>
      <c r="N309" s="2" t="s">
        <v>1134</v>
      </c>
      <c r="P309" s="2" t="s">
        <v>1137</v>
      </c>
      <c r="Q309" s="2" t="s">
        <v>1136</v>
      </c>
      <c r="S309" s="2" t="s">
        <v>1139</v>
      </c>
      <c r="T309" s="2" t="s">
        <v>1138</v>
      </c>
      <c r="V309" s="2" t="s">
        <v>1141</v>
      </c>
      <c r="W309" s="2" t="s">
        <v>1140</v>
      </c>
      <c r="Y309" s="2" t="s">
        <v>1143</v>
      </c>
      <c r="Z309" s="2" t="s">
        <v>1142</v>
      </c>
      <c r="AB309" s="2" t="s">
        <v>1145</v>
      </c>
      <c r="AC309" s="2" t="s">
        <v>1144</v>
      </c>
      <c r="AE309" s="2" t="s">
        <v>1147</v>
      </c>
      <c r="AF309" s="2" t="s">
        <v>1146</v>
      </c>
      <c r="AH309" s="2" t="s">
        <v>1149</v>
      </c>
      <c r="AI309" s="2" t="s">
        <v>1148</v>
      </c>
      <c r="AK309"/>
    </row>
    <row r="310" spans="1:37" x14ac:dyDescent="0.25">
      <c r="A310" s="49"/>
      <c r="B310" s="50"/>
    </row>
    <row r="311" spans="1:37" ht="14.25" thickBot="1" x14ac:dyDescent="0.3">
      <c r="A311" s="49"/>
      <c r="B311" s="50"/>
      <c r="C311" s="4" t="s">
        <v>3747</v>
      </c>
      <c r="D311" s="4"/>
      <c r="E311" s="5"/>
      <c r="F311" s="2"/>
      <c r="G311" s="43" t="s">
        <v>3050</v>
      </c>
      <c r="H311" s="44"/>
      <c r="I311" s="4"/>
      <c r="J311" s="43" t="s">
        <v>3051</v>
      </c>
      <c r="K311" s="44"/>
      <c r="L311" s="4"/>
      <c r="M311" s="43" t="s">
        <v>3052</v>
      </c>
      <c r="N311" s="44"/>
      <c r="O311" s="4"/>
      <c r="P311" s="43" t="s">
        <v>3053</v>
      </c>
      <c r="Q311" s="44"/>
      <c r="R311" s="4"/>
      <c r="S311" s="43" t="s">
        <v>3054</v>
      </c>
      <c r="T311" s="44"/>
      <c r="U311" s="4"/>
      <c r="V311" s="43" t="s">
        <v>3055</v>
      </c>
      <c r="W311" s="44"/>
      <c r="X311" s="4"/>
      <c r="Y311" s="43" t="s">
        <v>3056</v>
      </c>
      <c r="Z311" s="44"/>
      <c r="AA311" s="4"/>
      <c r="AB311" s="43" t="s">
        <v>3057</v>
      </c>
      <c r="AC311" s="44"/>
      <c r="AD311" s="4"/>
      <c r="AE311" s="43" t="s">
        <v>3058</v>
      </c>
      <c r="AF311" s="44"/>
      <c r="AG311" s="4"/>
      <c r="AH311" s="43" t="s">
        <v>3059</v>
      </c>
      <c r="AI311" s="44"/>
      <c r="AK311"/>
    </row>
    <row r="312" spans="1:37" ht="14.25" thickTop="1" x14ac:dyDescent="0.25">
      <c r="A312" s="49"/>
      <c r="B312" s="50"/>
      <c r="D312" s="6">
        <v>22</v>
      </c>
      <c r="E312" s="3"/>
      <c r="F312" s="2" t="s">
        <v>3795</v>
      </c>
      <c r="G312" s="23" t="str">
        <f>D312 &amp; "_1"</f>
        <v>22_1</v>
      </c>
      <c r="H312" s="24" t="str">
        <f>D313 &amp; "_1"</f>
        <v>65_1</v>
      </c>
      <c r="I312" s="12"/>
      <c r="J312" s="25" t="str">
        <f>D312 &amp; "_2"</f>
        <v>22_2</v>
      </c>
      <c r="K312" s="26" t="str">
        <f>D313 &amp; "_2"</f>
        <v>65_2</v>
      </c>
      <c r="L312" s="12"/>
      <c r="M312" s="25" t="str">
        <f>D312 &amp; "_3"</f>
        <v>22_3</v>
      </c>
      <c r="N312" s="26" t="str">
        <f>D313 &amp; "_3"</f>
        <v>65_3</v>
      </c>
      <c r="O312" s="12"/>
      <c r="P312" s="10" t="str">
        <f>D312 &amp; "_4"</f>
        <v>22_4</v>
      </c>
      <c r="Q312" s="10" t="str">
        <f>D313 &amp; "_4"</f>
        <v>65_4</v>
      </c>
      <c r="R312" s="12"/>
      <c r="S312" s="10" t="str">
        <f>D312 &amp; "_5"</f>
        <v>22_5</v>
      </c>
      <c r="T312" s="10" t="str">
        <f>D313 &amp; "_5"</f>
        <v>65_5</v>
      </c>
      <c r="U312" s="12"/>
      <c r="V312" s="10" t="str">
        <f>D312 &amp; "_6"</f>
        <v>22_6</v>
      </c>
      <c r="W312" s="10" t="str">
        <f>D313 &amp; "_6"</f>
        <v>65_6</v>
      </c>
      <c r="X312" s="12"/>
      <c r="Y312" s="10" t="str">
        <f>D312 &amp; "_7"</f>
        <v>22_7</v>
      </c>
      <c r="Z312" s="10" t="str">
        <f>D313 &amp; "_7"</f>
        <v>65_7</v>
      </c>
      <c r="AA312" s="12"/>
      <c r="AB312" s="10" t="str">
        <f>D312 &amp; "_8"</f>
        <v>22_8</v>
      </c>
      <c r="AC312" s="29" t="str">
        <f>D313 &amp; "_8"</f>
        <v>65_8</v>
      </c>
      <c r="AD312" s="12"/>
      <c r="AE312" s="10" t="str">
        <f>D312 &amp; "_9"</f>
        <v>22_9</v>
      </c>
      <c r="AF312" s="10" t="str">
        <f>D313 &amp; "_9"</f>
        <v>65_9</v>
      </c>
      <c r="AG312" s="12"/>
      <c r="AH312" s="10" t="str">
        <f>D312 &amp; "_10"</f>
        <v>22_10</v>
      </c>
      <c r="AI312" s="10" t="str">
        <f>D313 &amp; "_10"</f>
        <v>65_10</v>
      </c>
      <c r="AK312"/>
    </row>
    <row r="313" spans="1:37" x14ac:dyDescent="0.25">
      <c r="A313" s="49"/>
      <c r="B313" s="50"/>
      <c r="D313" s="7">
        <v>65</v>
      </c>
      <c r="F313" s="2" t="s">
        <v>0</v>
      </c>
      <c r="G313" s="2" t="s">
        <v>1150</v>
      </c>
      <c r="H313" s="2" t="s">
        <v>1151</v>
      </c>
      <c r="J313" s="2" t="s">
        <v>1152</v>
      </c>
      <c r="K313" s="2" t="s">
        <v>1153</v>
      </c>
      <c r="M313" s="2" t="s">
        <v>1154</v>
      </c>
      <c r="N313" s="2" t="s">
        <v>1155</v>
      </c>
      <c r="P313" s="2" t="s">
        <v>1156</v>
      </c>
      <c r="Q313" s="2" t="s">
        <v>1157</v>
      </c>
      <c r="S313" s="2" t="s">
        <v>1158</v>
      </c>
      <c r="T313" s="2" t="s">
        <v>1159</v>
      </c>
      <c r="V313" s="2" t="s">
        <v>1160</v>
      </c>
      <c r="W313" s="2" t="s">
        <v>1161</v>
      </c>
      <c r="Y313" s="2" t="s">
        <v>1162</v>
      </c>
      <c r="Z313" s="2" t="s">
        <v>1163</v>
      </c>
      <c r="AB313" s="2" t="s">
        <v>1164</v>
      </c>
      <c r="AC313" s="2" t="s">
        <v>1165</v>
      </c>
      <c r="AE313" s="2" t="s">
        <v>1166</v>
      </c>
      <c r="AF313" s="2" t="s">
        <v>1167</v>
      </c>
      <c r="AH313" s="2" t="s">
        <v>1168</v>
      </c>
      <c r="AI313" s="2" t="s">
        <v>1169</v>
      </c>
      <c r="AK313"/>
    </row>
    <row r="314" spans="1:37" x14ac:dyDescent="0.25">
      <c r="A314" s="49"/>
      <c r="B314" s="50"/>
      <c r="D314" s="7"/>
      <c r="F314" s="2" t="s">
        <v>1</v>
      </c>
      <c r="G314" s="2" t="s">
        <v>1151</v>
      </c>
      <c r="H314" s="2" t="s">
        <v>1150</v>
      </c>
      <c r="J314" s="2" t="s">
        <v>1153</v>
      </c>
      <c r="K314" s="2" t="s">
        <v>1152</v>
      </c>
      <c r="M314" s="2" t="s">
        <v>1155</v>
      </c>
      <c r="N314" s="2" t="s">
        <v>1154</v>
      </c>
      <c r="P314" s="2" t="s">
        <v>1157</v>
      </c>
      <c r="Q314" s="2" t="s">
        <v>1156</v>
      </c>
      <c r="S314" s="2" t="s">
        <v>1159</v>
      </c>
      <c r="T314" s="2" t="s">
        <v>1158</v>
      </c>
      <c r="V314" s="2" t="s">
        <v>1161</v>
      </c>
      <c r="W314" s="2" t="s">
        <v>1160</v>
      </c>
      <c r="Y314" s="2" t="s">
        <v>1163</v>
      </c>
      <c r="Z314" s="2" t="s">
        <v>1162</v>
      </c>
      <c r="AB314" s="2" t="s">
        <v>1165</v>
      </c>
      <c r="AC314" s="2" t="s">
        <v>1164</v>
      </c>
      <c r="AE314" s="2" t="s">
        <v>1167</v>
      </c>
      <c r="AF314" s="2" t="s">
        <v>1166</v>
      </c>
      <c r="AH314" s="2" t="s">
        <v>1169</v>
      </c>
      <c r="AI314" s="2" t="s">
        <v>1168</v>
      </c>
      <c r="AK314"/>
    </row>
    <row r="315" spans="1:37" x14ac:dyDescent="0.25">
      <c r="A315" s="49"/>
      <c r="B315" s="50"/>
      <c r="D315" s="7"/>
    </row>
    <row r="316" spans="1:37" ht="14.25" thickBot="1" x14ac:dyDescent="0.3">
      <c r="A316" s="49"/>
      <c r="B316" s="50"/>
      <c r="D316" s="7"/>
      <c r="E316" s="3"/>
      <c r="F316" s="2"/>
      <c r="G316" s="43" t="s">
        <v>3060</v>
      </c>
      <c r="H316" s="44"/>
      <c r="I316" s="4"/>
      <c r="J316" s="43" t="s">
        <v>3061</v>
      </c>
      <c r="K316" s="44"/>
      <c r="L316" s="4"/>
      <c r="M316" s="43" t="s">
        <v>3062</v>
      </c>
      <c r="N316" s="44"/>
      <c r="O316" s="4"/>
      <c r="P316" s="43" t="s">
        <v>3063</v>
      </c>
      <c r="Q316" s="44"/>
      <c r="R316" s="4"/>
      <c r="S316" s="43" t="s">
        <v>3064</v>
      </c>
      <c r="T316" s="44"/>
      <c r="U316" s="4"/>
      <c r="V316" s="43" t="s">
        <v>3065</v>
      </c>
      <c r="W316" s="44"/>
      <c r="X316" s="4"/>
      <c r="Y316" s="43" t="s">
        <v>3066</v>
      </c>
      <c r="Z316" s="44"/>
      <c r="AA316" s="4"/>
      <c r="AB316" s="43" t="s">
        <v>3067</v>
      </c>
      <c r="AC316" s="44"/>
      <c r="AD316" s="4"/>
      <c r="AE316" s="43" t="s">
        <v>3068</v>
      </c>
      <c r="AF316" s="44"/>
      <c r="AG316" s="4"/>
      <c r="AH316" s="43" t="s">
        <v>3069</v>
      </c>
      <c r="AI316" s="44"/>
      <c r="AK316"/>
    </row>
    <row r="317" spans="1:37" ht="14.25" thickTop="1" x14ac:dyDescent="0.25">
      <c r="A317" s="49"/>
      <c r="B317" s="50"/>
      <c r="D317" s="7"/>
      <c r="E317" s="8"/>
      <c r="F317" s="2" t="s">
        <v>3795</v>
      </c>
      <c r="G317" s="23" t="str">
        <f>D312 &amp; "_11"</f>
        <v>22_11</v>
      </c>
      <c r="H317" s="24" t="str">
        <f>D313 &amp; "_11"</f>
        <v>65_11</v>
      </c>
      <c r="I317" s="12"/>
      <c r="J317" s="25" t="str">
        <f>D312 &amp; "_12"</f>
        <v>22_12</v>
      </c>
      <c r="K317" s="26" t="str">
        <f>D313 &amp; "_12"</f>
        <v>65_12</v>
      </c>
      <c r="L317" s="12"/>
      <c r="M317" s="25" t="str">
        <f>D312 &amp; "_13"</f>
        <v>22_13</v>
      </c>
      <c r="N317" s="26" t="str">
        <f>D313 &amp; "_13"</f>
        <v>65_13</v>
      </c>
      <c r="O317" s="12"/>
      <c r="P317" s="10" t="str">
        <f>D312 &amp; "_14"</f>
        <v>22_14</v>
      </c>
      <c r="Q317" s="10" t="str">
        <f>D313 &amp; "_14"</f>
        <v>65_14</v>
      </c>
      <c r="R317" s="12"/>
      <c r="S317" s="10" t="str">
        <f>D312 &amp; "_15"</f>
        <v>22_15</v>
      </c>
      <c r="T317" s="10" t="str">
        <f>D313 &amp; "_15"</f>
        <v>65_15</v>
      </c>
      <c r="U317" s="12"/>
      <c r="V317" s="10" t="str">
        <f>D312 &amp; "_16"</f>
        <v>22_16</v>
      </c>
      <c r="W317" s="10" t="str">
        <f>D313 &amp; "_16"</f>
        <v>65_16</v>
      </c>
      <c r="X317" s="12"/>
      <c r="Y317" s="10" t="str">
        <f>D312 &amp; "_17"</f>
        <v>22_17</v>
      </c>
      <c r="Z317" s="10" t="str">
        <f>D313 &amp; "_17"</f>
        <v>65_17</v>
      </c>
      <c r="AA317" s="12"/>
      <c r="AB317" s="10" t="str">
        <f>D312 &amp; "_18"</f>
        <v>22_18</v>
      </c>
      <c r="AC317" s="29" t="str">
        <f>D313 &amp; "_18"</f>
        <v>65_18</v>
      </c>
      <c r="AD317" s="12"/>
      <c r="AE317" s="10" t="str">
        <f>D312 &amp; "_19"</f>
        <v>22_19</v>
      </c>
      <c r="AF317" s="10" t="str">
        <f>D313 &amp; "_19"</f>
        <v>65_19</v>
      </c>
      <c r="AG317" s="12"/>
      <c r="AH317" s="10" t="str">
        <f>D312 &amp; "_20"</f>
        <v>22_20</v>
      </c>
      <c r="AI317" s="10" t="str">
        <f>D313 &amp; "_20"</f>
        <v>65_20</v>
      </c>
      <c r="AK317"/>
    </row>
    <row r="318" spans="1:37" x14ac:dyDescent="0.25">
      <c r="A318" s="49"/>
      <c r="B318" s="50"/>
      <c r="D318" s="7"/>
      <c r="F318" s="2" t="s">
        <v>0</v>
      </c>
      <c r="G318" s="2" t="s">
        <v>1170</v>
      </c>
      <c r="H318" s="2" t="s">
        <v>1171</v>
      </c>
      <c r="J318" s="2" t="s">
        <v>1172</v>
      </c>
      <c r="K318" s="2" t="s">
        <v>1173</v>
      </c>
      <c r="M318" s="2" t="s">
        <v>1174</v>
      </c>
      <c r="N318" s="2" t="s">
        <v>1175</v>
      </c>
      <c r="P318" s="2" t="s">
        <v>1176</v>
      </c>
      <c r="Q318" s="2" t="s">
        <v>1177</v>
      </c>
      <c r="S318" s="2" t="s">
        <v>1178</v>
      </c>
      <c r="T318" s="2" t="s">
        <v>1179</v>
      </c>
      <c r="V318" s="2" t="s">
        <v>1180</v>
      </c>
      <c r="W318" s="2" t="s">
        <v>1181</v>
      </c>
      <c r="Y318" s="2" t="s">
        <v>1182</v>
      </c>
      <c r="Z318" s="2" t="s">
        <v>1183</v>
      </c>
      <c r="AB318" s="2" t="s">
        <v>1184</v>
      </c>
      <c r="AC318" s="2" t="s">
        <v>1185</v>
      </c>
      <c r="AE318" s="2" t="s">
        <v>1186</v>
      </c>
      <c r="AF318" s="2" t="s">
        <v>1187</v>
      </c>
      <c r="AH318" s="2" t="s">
        <v>1188</v>
      </c>
      <c r="AI318" s="2" t="s">
        <v>1189</v>
      </c>
      <c r="AK318"/>
    </row>
    <row r="319" spans="1:37" x14ac:dyDescent="0.25">
      <c r="A319" s="49"/>
      <c r="B319" s="50"/>
      <c r="D319" s="7"/>
      <c r="F319" s="2" t="s">
        <v>1</v>
      </c>
      <c r="G319" s="2" t="s">
        <v>1171</v>
      </c>
      <c r="H319" s="2" t="s">
        <v>1170</v>
      </c>
      <c r="J319" s="2" t="s">
        <v>1173</v>
      </c>
      <c r="K319" s="2" t="s">
        <v>1172</v>
      </c>
      <c r="M319" s="2" t="s">
        <v>1175</v>
      </c>
      <c r="N319" s="2" t="s">
        <v>1174</v>
      </c>
      <c r="P319" s="2" t="s">
        <v>1177</v>
      </c>
      <c r="Q319" s="2" t="s">
        <v>1176</v>
      </c>
      <c r="S319" s="2" t="s">
        <v>1179</v>
      </c>
      <c r="T319" s="2" t="s">
        <v>1178</v>
      </c>
      <c r="V319" s="2" t="s">
        <v>1181</v>
      </c>
      <c r="W319" s="2" t="s">
        <v>1180</v>
      </c>
      <c r="Y319" s="2" t="s">
        <v>1183</v>
      </c>
      <c r="Z319" s="2" t="s">
        <v>1182</v>
      </c>
      <c r="AB319" s="2" t="s">
        <v>1185</v>
      </c>
      <c r="AC319" s="2" t="s">
        <v>1184</v>
      </c>
      <c r="AE319" s="2" t="s">
        <v>1187</v>
      </c>
      <c r="AF319" s="2" t="s">
        <v>1186</v>
      </c>
      <c r="AH319" s="2" t="s">
        <v>1189</v>
      </c>
      <c r="AI319" s="2" t="s">
        <v>1188</v>
      </c>
      <c r="AK319"/>
    </row>
    <row r="320" spans="1:37" x14ac:dyDescent="0.25">
      <c r="A320" s="49"/>
      <c r="B320" s="50"/>
      <c r="D320" s="7"/>
    </row>
    <row r="321" spans="1:37" ht="14.25" thickBot="1" x14ac:dyDescent="0.3">
      <c r="A321" s="49"/>
      <c r="B321" s="50"/>
      <c r="D321" s="7"/>
      <c r="E321" s="9"/>
      <c r="F321" s="2"/>
      <c r="G321" s="43" t="s">
        <v>3070</v>
      </c>
      <c r="H321" s="44"/>
      <c r="I321" s="4"/>
      <c r="J321" s="43" t="s">
        <v>3071</v>
      </c>
      <c r="K321" s="44"/>
      <c r="L321" s="4"/>
      <c r="M321" s="43" t="s">
        <v>3072</v>
      </c>
      <c r="N321" s="44"/>
      <c r="O321" s="4"/>
      <c r="P321" s="43" t="s">
        <v>3073</v>
      </c>
      <c r="Q321" s="44"/>
      <c r="R321" s="4"/>
      <c r="S321" s="43" t="s">
        <v>3074</v>
      </c>
      <c r="T321" s="44"/>
      <c r="U321" s="4"/>
      <c r="V321" s="43" t="s">
        <v>3075</v>
      </c>
      <c r="W321" s="44"/>
      <c r="X321" s="4"/>
      <c r="Y321" s="43" t="s">
        <v>3076</v>
      </c>
      <c r="Z321" s="44"/>
      <c r="AA321" s="4"/>
      <c r="AB321" s="43" t="s">
        <v>3077</v>
      </c>
      <c r="AC321" s="44"/>
      <c r="AD321" s="4"/>
      <c r="AE321" s="43" t="s">
        <v>3078</v>
      </c>
      <c r="AF321" s="44"/>
      <c r="AG321" s="4"/>
      <c r="AH321" s="43" t="s">
        <v>3079</v>
      </c>
      <c r="AI321" s="44"/>
      <c r="AK321"/>
    </row>
    <row r="322" spans="1:37" ht="14.25" thickTop="1" x14ac:dyDescent="0.25">
      <c r="A322" s="49"/>
      <c r="B322" s="50"/>
      <c r="F322" s="2" t="s">
        <v>3795</v>
      </c>
      <c r="G322" s="23" t="str">
        <f>D312 &amp; "_21"</f>
        <v>22_21</v>
      </c>
      <c r="H322" s="24" t="str">
        <f>D313 &amp; "_21"</f>
        <v>65_21</v>
      </c>
      <c r="I322" s="12"/>
      <c r="J322" s="25" t="str">
        <f>D312 &amp; "_22"</f>
        <v>22_22</v>
      </c>
      <c r="K322" s="26" t="str">
        <f>D313 &amp; "_22"</f>
        <v>65_22</v>
      </c>
      <c r="L322" s="12"/>
      <c r="M322" s="25" t="str">
        <f>D312 &amp; "_23"</f>
        <v>22_23</v>
      </c>
      <c r="N322" s="26" t="str">
        <f>D313 &amp; "_23"</f>
        <v>65_23</v>
      </c>
      <c r="O322" s="12"/>
      <c r="P322" s="10" t="str">
        <f>D312 &amp; "_24"</f>
        <v>22_24</v>
      </c>
      <c r="Q322" s="10" t="str">
        <f>D313 &amp; "_24"</f>
        <v>65_24</v>
      </c>
      <c r="R322" s="12"/>
      <c r="S322" s="10" t="str">
        <f>D312 &amp; "_25"</f>
        <v>22_25</v>
      </c>
      <c r="T322" s="10" t="str">
        <f>D313 &amp; "_25"</f>
        <v>65_25</v>
      </c>
      <c r="U322" s="12"/>
      <c r="V322" s="10" t="str">
        <f>D312 &amp; "_26"</f>
        <v>22_26</v>
      </c>
      <c r="W322" s="10" t="str">
        <f>D313 &amp; "_26"</f>
        <v>65_26</v>
      </c>
      <c r="X322" s="12"/>
      <c r="Y322" s="10" t="str">
        <f>D312 &amp; "_27"</f>
        <v>22_27</v>
      </c>
      <c r="Z322" s="10" t="str">
        <f>D313 &amp; "_27"</f>
        <v>65_27</v>
      </c>
      <c r="AA322" s="12"/>
      <c r="AB322" s="10" t="str">
        <f>D312 &amp; "_28"</f>
        <v>22_28</v>
      </c>
      <c r="AC322" s="29" t="str">
        <f>D313 &amp; "_28"</f>
        <v>65_28</v>
      </c>
      <c r="AD322" s="12"/>
      <c r="AE322" s="10" t="str">
        <f>D312 &amp; "_29"</f>
        <v>22_29</v>
      </c>
      <c r="AF322" s="10" t="str">
        <f>D313 &amp; "_29"</f>
        <v>65_29</v>
      </c>
      <c r="AG322" s="12"/>
      <c r="AH322" s="10" t="str">
        <f>D312 &amp; "_30"</f>
        <v>22_30</v>
      </c>
      <c r="AI322" s="10" t="str">
        <f>D313 &amp; "_30"</f>
        <v>65_30</v>
      </c>
      <c r="AK322"/>
    </row>
    <row r="323" spans="1:37" x14ac:dyDescent="0.25">
      <c r="A323" s="49"/>
      <c r="B323" s="50"/>
      <c r="F323" s="2" t="s">
        <v>0</v>
      </c>
      <c r="G323" s="2" t="s">
        <v>1190</v>
      </c>
      <c r="H323" s="2" t="s">
        <v>1191</v>
      </c>
      <c r="J323" s="2" t="s">
        <v>1192</v>
      </c>
      <c r="K323" s="2" t="s">
        <v>1193</v>
      </c>
      <c r="M323" s="2" t="s">
        <v>1194</v>
      </c>
      <c r="N323" s="2" t="s">
        <v>1195</v>
      </c>
      <c r="P323" s="2" t="s">
        <v>1196</v>
      </c>
      <c r="Q323" s="2" t="s">
        <v>1197</v>
      </c>
      <c r="S323" s="2" t="s">
        <v>1198</v>
      </c>
      <c r="T323" s="2" t="s">
        <v>1199</v>
      </c>
      <c r="V323" s="2" t="s">
        <v>1200</v>
      </c>
      <c r="W323" s="2" t="s">
        <v>1201</v>
      </c>
      <c r="Y323" s="2" t="s">
        <v>1202</v>
      </c>
      <c r="Z323" s="2" t="s">
        <v>1203</v>
      </c>
      <c r="AB323" s="2" t="s">
        <v>1204</v>
      </c>
      <c r="AC323" s="2" t="s">
        <v>1205</v>
      </c>
      <c r="AE323" s="2" t="s">
        <v>1206</v>
      </c>
      <c r="AF323" s="2" t="s">
        <v>1207</v>
      </c>
      <c r="AH323" s="2" t="s">
        <v>1208</v>
      </c>
      <c r="AI323" s="2" t="s">
        <v>1209</v>
      </c>
      <c r="AK323"/>
    </row>
    <row r="324" spans="1:37" x14ac:dyDescent="0.25">
      <c r="A324" s="49"/>
      <c r="B324" s="50"/>
      <c r="F324" s="2" t="s">
        <v>1</v>
      </c>
      <c r="G324" s="2" t="s">
        <v>1191</v>
      </c>
      <c r="H324" s="2" t="s">
        <v>1190</v>
      </c>
      <c r="J324" s="2" t="s">
        <v>1193</v>
      </c>
      <c r="K324" s="2" t="s">
        <v>1192</v>
      </c>
      <c r="M324" s="2" t="s">
        <v>1195</v>
      </c>
      <c r="N324" s="2" t="s">
        <v>1194</v>
      </c>
      <c r="P324" s="2" t="s">
        <v>1197</v>
      </c>
      <c r="Q324" s="2" t="s">
        <v>1196</v>
      </c>
      <c r="S324" s="2" t="s">
        <v>1199</v>
      </c>
      <c r="T324" s="2" t="s">
        <v>1198</v>
      </c>
      <c r="V324" s="2" t="s">
        <v>1201</v>
      </c>
      <c r="W324" s="2" t="s">
        <v>1200</v>
      </c>
      <c r="Y324" s="2" t="s">
        <v>1203</v>
      </c>
      <c r="Z324" s="2" t="s">
        <v>1202</v>
      </c>
      <c r="AB324" s="2" t="s">
        <v>1205</v>
      </c>
      <c r="AC324" s="2" t="s">
        <v>1204</v>
      </c>
      <c r="AE324" s="2" t="s">
        <v>1207</v>
      </c>
      <c r="AF324" s="2" t="s">
        <v>1206</v>
      </c>
      <c r="AH324" s="2" t="s">
        <v>1209</v>
      </c>
      <c r="AI324" s="2" t="s">
        <v>1208</v>
      </c>
      <c r="AK324"/>
    </row>
    <row r="325" spans="1:37" x14ac:dyDescent="0.25">
      <c r="A325" s="49"/>
      <c r="B325" s="50"/>
    </row>
    <row r="326" spans="1:37" ht="14.25" thickBot="1" x14ac:dyDescent="0.3">
      <c r="A326" s="49"/>
      <c r="B326" s="50"/>
      <c r="C326" s="4" t="s">
        <v>3748</v>
      </c>
      <c r="D326" s="4"/>
      <c r="E326" s="5"/>
      <c r="F326" s="2"/>
      <c r="G326" s="43" t="s">
        <v>3080</v>
      </c>
      <c r="H326" s="44"/>
      <c r="I326" s="4"/>
      <c r="J326" s="43" t="s">
        <v>3081</v>
      </c>
      <c r="K326" s="44"/>
      <c r="L326" s="4"/>
      <c r="M326" s="43" t="s">
        <v>3082</v>
      </c>
      <c r="N326" s="44"/>
      <c r="O326" s="4"/>
      <c r="P326" s="43" t="s">
        <v>3083</v>
      </c>
      <c r="Q326" s="44"/>
      <c r="R326" s="4"/>
      <c r="S326" s="43" t="s">
        <v>3084</v>
      </c>
      <c r="T326" s="44"/>
      <c r="U326" s="4"/>
      <c r="V326" s="43" t="s">
        <v>3085</v>
      </c>
      <c r="W326" s="44"/>
      <c r="X326" s="4"/>
      <c r="Y326" s="43" t="s">
        <v>3086</v>
      </c>
      <c r="Z326" s="44"/>
      <c r="AA326" s="4"/>
      <c r="AB326" s="43" t="s">
        <v>3087</v>
      </c>
      <c r="AC326" s="44"/>
      <c r="AD326" s="4"/>
      <c r="AE326" s="43" t="s">
        <v>3088</v>
      </c>
      <c r="AF326" s="44"/>
      <c r="AG326" s="4"/>
      <c r="AH326" s="43" t="s">
        <v>3089</v>
      </c>
      <c r="AI326" s="44"/>
      <c r="AK326"/>
    </row>
    <row r="327" spans="1:37" ht="14.25" thickTop="1" x14ac:dyDescent="0.25">
      <c r="A327" s="49"/>
      <c r="B327" s="50"/>
      <c r="D327" s="6">
        <v>23</v>
      </c>
      <c r="E327" s="3"/>
      <c r="F327" s="2" t="s">
        <v>3795</v>
      </c>
      <c r="G327" s="23" t="str">
        <f>D327 &amp; "_1"</f>
        <v>23_1</v>
      </c>
      <c r="H327" s="24" t="str">
        <f>D328 &amp; "_1"</f>
        <v>66_1</v>
      </c>
      <c r="I327" s="12"/>
      <c r="J327" s="25" t="str">
        <f>D327 &amp; "_2"</f>
        <v>23_2</v>
      </c>
      <c r="K327" s="26" t="str">
        <f>D328 &amp; "_2"</f>
        <v>66_2</v>
      </c>
      <c r="L327" s="12"/>
      <c r="M327" s="25" t="str">
        <f>D327 &amp; "_3"</f>
        <v>23_3</v>
      </c>
      <c r="N327" s="26" t="str">
        <f>D328 &amp; "_3"</f>
        <v>66_3</v>
      </c>
      <c r="O327" s="12"/>
      <c r="P327" s="10" t="str">
        <f>D327 &amp; "_4"</f>
        <v>23_4</v>
      </c>
      <c r="Q327" s="10" t="str">
        <f>D328 &amp; "_4"</f>
        <v>66_4</v>
      </c>
      <c r="R327" s="12"/>
      <c r="S327" s="10" t="str">
        <f>D327 &amp; "_5"</f>
        <v>23_5</v>
      </c>
      <c r="T327" s="10" t="str">
        <f>D328 &amp; "_5"</f>
        <v>66_5</v>
      </c>
      <c r="U327" s="12"/>
      <c r="V327" s="10" t="str">
        <f>D327 &amp; "_6"</f>
        <v>23_6</v>
      </c>
      <c r="W327" s="10" t="str">
        <f>D328 &amp; "_6"</f>
        <v>66_6</v>
      </c>
      <c r="X327" s="12"/>
      <c r="Y327" s="10" t="str">
        <f>D327 &amp; "_7"</f>
        <v>23_7</v>
      </c>
      <c r="Z327" s="10" t="str">
        <f>D328 &amp; "_7"</f>
        <v>66_7</v>
      </c>
      <c r="AA327" s="12"/>
      <c r="AB327" s="10" t="str">
        <f>D327 &amp; "_8"</f>
        <v>23_8</v>
      </c>
      <c r="AC327" s="29" t="str">
        <f>D328 &amp; "_8"</f>
        <v>66_8</v>
      </c>
      <c r="AD327" s="12"/>
      <c r="AE327" s="10" t="str">
        <f>D327 &amp; "_9"</f>
        <v>23_9</v>
      </c>
      <c r="AF327" s="10" t="str">
        <f>D328 &amp; "_9"</f>
        <v>66_9</v>
      </c>
      <c r="AG327" s="12"/>
      <c r="AH327" s="10" t="str">
        <f>D327 &amp; "_10"</f>
        <v>23_10</v>
      </c>
      <c r="AI327" s="10" t="str">
        <f>D328 &amp; "_10"</f>
        <v>66_10</v>
      </c>
      <c r="AK327"/>
    </row>
    <row r="328" spans="1:37" x14ac:dyDescent="0.25">
      <c r="A328" s="49"/>
      <c r="B328" s="50"/>
      <c r="D328" s="7">
        <v>66</v>
      </c>
      <c r="F328" s="2" t="s">
        <v>0</v>
      </c>
      <c r="G328" s="2" t="s">
        <v>1210</v>
      </c>
      <c r="H328" s="2" t="s">
        <v>1211</v>
      </c>
      <c r="J328" s="2" t="s">
        <v>1212</v>
      </c>
      <c r="K328" s="2" t="s">
        <v>1213</v>
      </c>
      <c r="M328" s="2" t="s">
        <v>1214</v>
      </c>
      <c r="N328" s="2" t="s">
        <v>1215</v>
      </c>
      <c r="P328" s="2" t="s">
        <v>1216</v>
      </c>
      <c r="Q328" s="2" t="s">
        <v>1217</v>
      </c>
      <c r="S328" s="2" t="s">
        <v>1218</v>
      </c>
      <c r="T328" s="2" t="s">
        <v>1219</v>
      </c>
      <c r="V328" s="2" t="s">
        <v>1220</v>
      </c>
      <c r="W328" s="2" t="s">
        <v>1221</v>
      </c>
      <c r="Y328" s="2" t="s">
        <v>1222</v>
      </c>
      <c r="Z328" s="2" t="s">
        <v>1223</v>
      </c>
      <c r="AB328" s="2" t="s">
        <v>1224</v>
      </c>
      <c r="AC328" s="2" t="s">
        <v>1225</v>
      </c>
      <c r="AE328" s="2" t="s">
        <v>1226</v>
      </c>
      <c r="AF328" s="2" t="s">
        <v>1227</v>
      </c>
      <c r="AH328" s="2" t="s">
        <v>1228</v>
      </c>
      <c r="AI328" s="2" t="s">
        <v>1229</v>
      </c>
      <c r="AK328"/>
    </row>
    <row r="329" spans="1:37" x14ac:dyDescent="0.25">
      <c r="A329" s="49"/>
      <c r="B329" s="50"/>
      <c r="D329" s="7"/>
      <c r="F329" s="2" t="s">
        <v>1</v>
      </c>
      <c r="G329" s="2" t="s">
        <v>1211</v>
      </c>
      <c r="H329" s="2" t="s">
        <v>1210</v>
      </c>
      <c r="J329" s="2" t="s">
        <v>1213</v>
      </c>
      <c r="K329" s="2" t="s">
        <v>1212</v>
      </c>
      <c r="M329" s="2" t="s">
        <v>1215</v>
      </c>
      <c r="N329" s="2" t="s">
        <v>1214</v>
      </c>
      <c r="P329" s="2" t="s">
        <v>1217</v>
      </c>
      <c r="Q329" s="2" t="s">
        <v>1216</v>
      </c>
      <c r="S329" s="2" t="s">
        <v>1219</v>
      </c>
      <c r="T329" s="2" t="s">
        <v>1218</v>
      </c>
      <c r="V329" s="2" t="s">
        <v>1221</v>
      </c>
      <c r="W329" s="2" t="s">
        <v>1220</v>
      </c>
      <c r="Y329" s="2" t="s">
        <v>1223</v>
      </c>
      <c r="Z329" s="2" t="s">
        <v>1222</v>
      </c>
      <c r="AB329" s="2" t="s">
        <v>1225</v>
      </c>
      <c r="AC329" s="2" t="s">
        <v>1224</v>
      </c>
      <c r="AE329" s="2" t="s">
        <v>1227</v>
      </c>
      <c r="AF329" s="2" t="s">
        <v>1226</v>
      </c>
      <c r="AH329" s="2" t="s">
        <v>1229</v>
      </c>
      <c r="AI329" s="2" t="s">
        <v>1228</v>
      </c>
      <c r="AK329"/>
    </row>
    <row r="330" spans="1:37" x14ac:dyDescent="0.25">
      <c r="A330" s="49"/>
      <c r="B330" s="50"/>
      <c r="D330" s="7"/>
    </row>
    <row r="331" spans="1:37" ht="14.25" thickBot="1" x14ac:dyDescent="0.3">
      <c r="A331" s="49"/>
      <c r="B331" s="50"/>
      <c r="D331" s="7"/>
      <c r="E331" s="3"/>
      <c r="F331" s="2"/>
      <c r="G331" s="43" t="s">
        <v>3090</v>
      </c>
      <c r="H331" s="44"/>
      <c r="I331" s="4"/>
      <c r="J331" s="43" t="s">
        <v>3091</v>
      </c>
      <c r="K331" s="44"/>
      <c r="L331" s="4"/>
      <c r="M331" s="43" t="s">
        <v>3092</v>
      </c>
      <c r="N331" s="44"/>
      <c r="O331" s="4"/>
      <c r="P331" s="43" t="s">
        <v>3093</v>
      </c>
      <c r="Q331" s="44"/>
      <c r="R331" s="4"/>
      <c r="S331" s="43" t="s">
        <v>3094</v>
      </c>
      <c r="T331" s="44"/>
      <c r="U331" s="4"/>
      <c r="V331" s="43" t="s">
        <v>3095</v>
      </c>
      <c r="W331" s="44"/>
      <c r="X331" s="4"/>
      <c r="Y331" s="43" t="s">
        <v>3096</v>
      </c>
      <c r="Z331" s="44"/>
      <c r="AA331" s="4"/>
      <c r="AB331" s="43" t="s">
        <v>3097</v>
      </c>
      <c r="AC331" s="44"/>
      <c r="AD331" s="4"/>
      <c r="AE331" s="43" t="s">
        <v>3098</v>
      </c>
      <c r="AF331" s="44"/>
      <c r="AG331" s="4"/>
      <c r="AH331" s="43" t="s">
        <v>3099</v>
      </c>
      <c r="AI331" s="44"/>
      <c r="AK331"/>
    </row>
    <row r="332" spans="1:37" ht="14.25" thickTop="1" x14ac:dyDescent="0.25">
      <c r="A332" s="49"/>
      <c r="B332" s="50"/>
      <c r="D332" s="7"/>
      <c r="E332" s="8"/>
      <c r="F332" s="2" t="s">
        <v>3795</v>
      </c>
      <c r="G332" s="23" t="str">
        <f>D327 &amp; "_11"</f>
        <v>23_11</v>
      </c>
      <c r="H332" s="24" t="str">
        <f>D328 &amp; "_11"</f>
        <v>66_11</v>
      </c>
      <c r="I332" s="12"/>
      <c r="J332" s="25" t="str">
        <f>D327 &amp; "_12"</f>
        <v>23_12</v>
      </c>
      <c r="K332" s="26" t="str">
        <f>D328 &amp; "_12"</f>
        <v>66_12</v>
      </c>
      <c r="L332" s="12"/>
      <c r="M332" s="25" t="str">
        <f>D327 &amp; "_13"</f>
        <v>23_13</v>
      </c>
      <c r="N332" s="26" t="str">
        <f>D328 &amp; "_13"</f>
        <v>66_13</v>
      </c>
      <c r="O332" s="12"/>
      <c r="P332" s="10" t="str">
        <f>D327 &amp; "_14"</f>
        <v>23_14</v>
      </c>
      <c r="Q332" s="10" t="str">
        <f>D328 &amp; "_14"</f>
        <v>66_14</v>
      </c>
      <c r="R332" s="12"/>
      <c r="S332" s="10" t="str">
        <f>D327 &amp; "_15"</f>
        <v>23_15</v>
      </c>
      <c r="T332" s="10" t="str">
        <f>D328 &amp; "_15"</f>
        <v>66_15</v>
      </c>
      <c r="U332" s="12"/>
      <c r="V332" s="10" t="str">
        <f>D327 &amp; "_16"</f>
        <v>23_16</v>
      </c>
      <c r="W332" s="10" t="str">
        <f>D328 &amp; "_16"</f>
        <v>66_16</v>
      </c>
      <c r="X332" s="12"/>
      <c r="Y332" s="10" t="str">
        <f>D327 &amp; "_17"</f>
        <v>23_17</v>
      </c>
      <c r="Z332" s="10" t="str">
        <f>D328 &amp; "_17"</f>
        <v>66_17</v>
      </c>
      <c r="AA332" s="12"/>
      <c r="AB332" s="10" t="str">
        <f>D327 &amp; "_18"</f>
        <v>23_18</v>
      </c>
      <c r="AC332" s="29" t="str">
        <f>D328 &amp; "_18"</f>
        <v>66_18</v>
      </c>
      <c r="AD332" s="12"/>
      <c r="AE332" s="10" t="str">
        <f>D327 &amp; "_19"</f>
        <v>23_19</v>
      </c>
      <c r="AF332" s="10" t="str">
        <f>D328 &amp; "_19"</f>
        <v>66_19</v>
      </c>
      <c r="AG332" s="12"/>
      <c r="AH332" s="10" t="str">
        <f>D327 &amp; "_20"</f>
        <v>23_20</v>
      </c>
      <c r="AI332" s="10" t="str">
        <f>D328 &amp; "_20"</f>
        <v>66_20</v>
      </c>
      <c r="AK332"/>
    </row>
    <row r="333" spans="1:37" x14ac:dyDescent="0.25">
      <c r="A333" s="49"/>
      <c r="B333" s="50"/>
      <c r="D333" s="7"/>
      <c r="F333" s="2" t="s">
        <v>0</v>
      </c>
      <c r="G333" s="2" t="s">
        <v>1230</v>
      </c>
      <c r="H333" s="2" t="s">
        <v>1231</v>
      </c>
      <c r="J333" s="2" t="s">
        <v>1232</v>
      </c>
      <c r="K333" s="2" t="s">
        <v>1233</v>
      </c>
      <c r="M333" s="2" t="s">
        <v>1234</v>
      </c>
      <c r="N333" s="2" t="s">
        <v>1235</v>
      </c>
      <c r="P333" s="2" t="s">
        <v>1236</v>
      </c>
      <c r="Q333" s="2" t="s">
        <v>1237</v>
      </c>
      <c r="S333" s="2" t="s">
        <v>1238</v>
      </c>
      <c r="T333" s="2" t="s">
        <v>1239</v>
      </c>
      <c r="V333" s="2" t="s">
        <v>1240</v>
      </c>
      <c r="W333" s="2" t="s">
        <v>1241</v>
      </c>
      <c r="Y333" s="2" t="s">
        <v>1242</v>
      </c>
      <c r="Z333" s="2" t="s">
        <v>1243</v>
      </c>
      <c r="AB333" s="2" t="s">
        <v>1244</v>
      </c>
      <c r="AC333" s="2" t="s">
        <v>1245</v>
      </c>
      <c r="AE333" s="2" t="s">
        <v>1246</v>
      </c>
      <c r="AF333" s="2" t="s">
        <v>1247</v>
      </c>
      <c r="AH333" s="2" t="s">
        <v>1248</v>
      </c>
      <c r="AI333" s="2" t="s">
        <v>1249</v>
      </c>
      <c r="AK333"/>
    </row>
    <row r="334" spans="1:37" x14ac:dyDescent="0.25">
      <c r="A334" s="49"/>
      <c r="B334" s="50"/>
      <c r="D334" s="7"/>
      <c r="F334" s="2" t="s">
        <v>1</v>
      </c>
      <c r="G334" s="2" t="s">
        <v>1231</v>
      </c>
      <c r="H334" s="2" t="s">
        <v>1230</v>
      </c>
      <c r="J334" s="2" t="s">
        <v>1233</v>
      </c>
      <c r="K334" s="2" t="s">
        <v>1232</v>
      </c>
      <c r="M334" s="2" t="s">
        <v>1235</v>
      </c>
      <c r="N334" s="2" t="s">
        <v>1234</v>
      </c>
      <c r="P334" s="2" t="s">
        <v>1237</v>
      </c>
      <c r="Q334" s="2" t="s">
        <v>1236</v>
      </c>
      <c r="S334" s="2" t="s">
        <v>1239</v>
      </c>
      <c r="T334" s="2" t="s">
        <v>1238</v>
      </c>
      <c r="V334" s="2" t="s">
        <v>1241</v>
      </c>
      <c r="W334" s="2" t="s">
        <v>1240</v>
      </c>
      <c r="Y334" s="2" t="s">
        <v>1243</v>
      </c>
      <c r="Z334" s="2" t="s">
        <v>1242</v>
      </c>
      <c r="AB334" s="2" t="s">
        <v>1245</v>
      </c>
      <c r="AC334" s="2" t="s">
        <v>1244</v>
      </c>
      <c r="AE334" s="2" t="s">
        <v>1247</v>
      </c>
      <c r="AF334" s="2" t="s">
        <v>1246</v>
      </c>
      <c r="AH334" s="2" t="s">
        <v>1249</v>
      </c>
      <c r="AI334" s="2" t="s">
        <v>1248</v>
      </c>
      <c r="AK334"/>
    </row>
    <row r="335" spans="1:37" x14ac:dyDescent="0.25">
      <c r="A335" s="49"/>
      <c r="B335" s="50"/>
      <c r="D335" s="7"/>
    </row>
    <row r="336" spans="1:37" ht="14.25" thickBot="1" x14ac:dyDescent="0.3">
      <c r="A336" s="49"/>
      <c r="B336" s="50"/>
      <c r="D336" s="7"/>
      <c r="E336" s="9"/>
      <c r="F336" s="2"/>
      <c r="G336" s="43" t="s">
        <v>3100</v>
      </c>
      <c r="H336" s="44"/>
      <c r="I336" s="4"/>
      <c r="J336" s="43" t="s">
        <v>3101</v>
      </c>
      <c r="K336" s="44"/>
      <c r="L336" s="4"/>
      <c r="M336" s="43" t="s">
        <v>3102</v>
      </c>
      <c r="N336" s="44"/>
      <c r="O336" s="4"/>
      <c r="P336" s="43" t="s">
        <v>3103</v>
      </c>
      <c r="Q336" s="44"/>
      <c r="R336" s="4"/>
      <c r="S336" s="43" t="s">
        <v>3104</v>
      </c>
      <c r="T336" s="44"/>
      <c r="U336" s="4"/>
      <c r="V336" s="43" t="s">
        <v>3105</v>
      </c>
      <c r="W336" s="44"/>
      <c r="X336" s="4"/>
      <c r="Y336" s="43" t="s">
        <v>3106</v>
      </c>
      <c r="Z336" s="44"/>
      <c r="AA336" s="4"/>
      <c r="AB336" s="43" t="s">
        <v>3107</v>
      </c>
      <c r="AC336" s="44"/>
      <c r="AD336" s="4"/>
      <c r="AE336" s="43" t="s">
        <v>3108</v>
      </c>
      <c r="AF336" s="44"/>
      <c r="AG336" s="4"/>
      <c r="AH336" s="43" t="s">
        <v>3109</v>
      </c>
      <c r="AI336" s="44"/>
      <c r="AK336"/>
    </row>
    <row r="337" spans="1:37" ht="14.25" thickTop="1" x14ac:dyDescent="0.25">
      <c r="A337" s="49"/>
      <c r="B337" s="50"/>
      <c r="F337" s="2" t="s">
        <v>3795</v>
      </c>
      <c r="G337" s="23" t="str">
        <f>D327 &amp; "_21"</f>
        <v>23_21</v>
      </c>
      <c r="H337" s="24" t="str">
        <f>D328 &amp; "_21"</f>
        <v>66_21</v>
      </c>
      <c r="I337" s="12"/>
      <c r="J337" s="25" t="str">
        <f>D327 &amp; "_22"</f>
        <v>23_22</v>
      </c>
      <c r="K337" s="26" t="str">
        <f>D328 &amp; "_22"</f>
        <v>66_22</v>
      </c>
      <c r="L337" s="12"/>
      <c r="M337" s="25" t="str">
        <f>D327 &amp; "_23"</f>
        <v>23_23</v>
      </c>
      <c r="N337" s="26" t="str">
        <f>D328 &amp; "_23"</f>
        <v>66_23</v>
      </c>
      <c r="O337" s="12"/>
      <c r="P337" s="10" t="str">
        <f>D327 &amp; "_24"</f>
        <v>23_24</v>
      </c>
      <c r="Q337" s="10" t="str">
        <f>D328 &amp; "_24"</f>
        <v>66_24</v>
      </c>
      <c r="R337" s="12"/>
      <c r="S337" s="10" t="str">
        <f>D327 &amp; "_25"</f>
        <v>23_25</v>
      </c>
      <c r="T337" s="10" t="str">
        <f>D328 &amp; "_25"</f>
        <v>66_25</v>
      </c>
      <c r="U337" s="12"/>
      <c r="V337" s="10" t="str">
        <f>D327 &amp; "_26"</f>
        <v>23_26</v>
      </c>
      <c r="W337" s="10" t="str">
        <f>D328 &amp; "_26"</f>
        <v>66_26</v>
      </c>
      <c r="X337" s="12"/>
      <c r="Y337" s="10" t="str">
        <f>D327 &amp; "_27"</f>
        <v>23_27</v>
      </c>
      <c r="Z337" s="10" t="str">
        <f>D328 &amp; "_27"</f>
        <v>66_27</v>
      </c>
      <c r="AA337" s="12"/>
      <c r="AB337" s="10" t="str">
        <f>D327 &amp; "_28"</f>
        <v>23_28</v>
      </c>
      <c r="AC337" s="29" t="str">
        <f>D328 &amp; "_28"</f>
        <v>66_28</v>
      </c>
      <c r="AD337" s="12"/>
      <c r="AE337" s="10" t="str">
        <f>D327 &amp; "_29"</f>
        <v>23_29</v>
      </c>
      <c r="AF337" s="10" t="str">
        <f>D328 &amp; "_29"</f>
        <v>66_29</v>
      </c>
      <c r="AG337" s="12"/>
      <c r="AH337" s="10" t="str">
        <f>D327 &amp; "_30"</f>
        <v>23_30</v>
      </c>
      <c r="AI337" s="10" t="str">
        <f>D328 &amp; "_30"</f>
        <v>66_30</v>
      </c>
      <c r="AK337"/>
    </row>
    <row r="338" spans="1:37" x14ac:dyDescent="0.25">
      <c r="A338" s="49"/>
      <c r="B338" s="50"/>
      <c r="F338" s="2" t="s">
        <v>0</v>
      </c>
      <c r="G338" s="2" t="s">
        <v>1250</v>
      </c>
      <c r="H338" s="2" t="s">
        <v>1251</v>
      </c>
      <c r="J338" s="2" t="s">
        <v>1252</v>
      </c>
      <c r="K338" s="2" t="s">
        <v>1253</v>
      </c>
      <c r="M338" s="2" t="s">
        <v>1254</v>
      </c>
      <c r="N338" s="2" t="s">
        <v>1255</v>
      </c>
      <c r="P338" s="2" t="s">
        <v>1256</v>
      </c>
      <c r="Q338" s="2" t="s">
        <v>1257</v>
      </c>
      <c r="S338" s="2" t="s">
        <v>1258</v>
      </c>
      <c r="T338" s="2" t="s">
        <v>1259</v>
      </c>
      <c r="V338" s="2" t="s">
        <v>1260</v>
      </c>
      <c r="W338" s="2" t="s">
        <v>1261</v>
      </c>
      <c r="Y338" s="2" t="s">
        <v>1262</v>
      </c>
      <c r="Z338" s="2" t="s">
        <v>1263</v>
      </c>
      <c r="AB338" s="2" t="s">
        <v>1264</v>
      </c>
      <c r="AC338" s="2" t="s">
        <v>1265</v>
      </c>
      <c r="AE338" s="2" t="s">
        <v>1266</v>
      </c>
      <c r="AF338" s="2" t="s">
        <v>1267</v>
      </c>
      <c r="AH338" s="2" t="s">
        <v>1268</v>
      </c>
      <c r="AI338" s="2" t="s">
        <v>1269</v>
      </c>
      <c r="AK338"/>
    </row>
    <row r="339" spans="1:37" x14ac:dyDescent="0.25">
      <c r="A339" s="49"/>
      <c r="B339" s="50"/>
      <c r="F339" s="2" t="s">
        <v>1</v>
      </c>
      <c r="G339" s="2" t="s">
        <v>1251</v>
      </c>
      <c r="H339" s="2" t="s">
        <v>1250</v>
      </c>
      <c r="J339" s="2" t="s">
        <v>1253</v>
      </c>
      <c r="K339" s="2" t="s">
        <v>1252</v>
      </c>
      <c r="M339" s="2" t="s">
        <v>1255</v>
      </c>
      <c r="N339" s="2" t="s">
        <v>1254</v>
      </c>
      <c r="P339" s="2" t="s">
        <v>1257</v>
      </c>
      <c r="Q339" s="2" t="s">
        <v>1256</v>
      </c>
      <c r="S339" s="2" t="s">
        <v>1259</v>
      </c>
      <c r="T339" s="2" t="s">
        <v>1258</v>
      </c>
      <c r="V339" s="2" t="s">
        <v>1261</v>
      </c>
      <c r="W339" s="2" t="s">
        <v>1260</v>
      </c>
      <c r="Y339" s="2" t="s">
        <v>1263</v>
      </c>
      <c r="Z339" s="2" t="s">
        <v>1262</v>
      </c>
      <c r="AB339" s="2" t="s">
        <v>1265</v>
      </c>
      <c r="AC339" s="2" t="s">
        <v>1264</v>
      </c>
      <c r="AE339" s="2" t="s">
        <v>1267</v>
      </c>
      <c r="AF339" s="2" t="s">
        <v>1266</v>
      </c>
      <c r="AH339" s="2" t="s">
        <v>1269</v>
      </c>
      <c r="AI339" s="2" t="s">
        <v>1268</v>
      </c>
      <c r="AK339"/>
    </row>
    <row r="340" spans="1:37" x14ac:dyDescent="0.25">
      <c r="A340" s="49"/>
      <c r="B340" s="50"/>
    </row>
    <row r="341" spans="1:37" ht="14.25" thickBot="1" x14ac:dyDescent="0.3">
      <c r="A341" s="49"/>
      <c r="B341" s="50"/>
      <c r="C341" s="4" t="s">
        <v>3749</v>
      </c>
      <c r="D341" s="4"/>
      <c r="E341" s="5"/>
      <c r="F341" s="2"/>
      <c r="G341" s="43" t="s">
        <v>3110</v>
      </c>
      <c r="H341" s="44"/>
      <c r="I341" s="4"/>
      <c r="J341" s="43" t="s">
        <v>3111</v>
      </c>
      <c r="K341" s="44"/>
      <c r="L341" s="4"/>
      <c r="M341" s="43" t="s">
        <v>3112</v>
      </c>
      <c r="N341" s="44"/>
      <c r="O341" s="4"/>
      <c r="P341" s="43" t="s">
        <v>3113</v>
      </c>
      <c r="Q341" s="44"/>
      <c r="R341" s="4"/>
      <c r="S341" s="43" t="s">
        <v>3114</v>
      </c>
      <c r="T341" s="44"/>
      <c r="U341" s="4"/>
      <c r="V341" s="43" t="s">
        <v>3115</v>
      </c>
      <c r="W341" s="44"/>
      <c r="X341" s="4"/>
      <c r="Y341" s="43" t="s">
        <v>3116</v>
      </c>
      <c r="Z341" s="44"/>
      <c r="AA341" s="4"/>
      <c r="AB341" s="43" t="s">
        <v>3117</v>
      </c>
      <c r="AC341" s="44"/>
      <c r="AD341" s="4"/>
      <c r="AE341" s="43" t="s">
        <v>3118</v>
      </c>
      <c r="AF341" s="44"/>
      <c r="AG341" s="4"/>
      <c r="AH341" s="43" t="s">
        <v>3119</v>
      </c>
      <c r="AI341" s="44"/>
      <c r="AK341"/>
    </row>
    <row r="342" spans="1:37" ht="14.25" thickTop="1" x14ac:dyDescent="0.25">
      <c r="A342" s="49"/>
      <c r="B342" s="50"/>
      <c r="D342" s="6">
        <v>24</v>
      </c>
      <c r="E342" s="3"/>
      <c r="F342" s="2" t="s">
        <v>3795</v>
      </c>
      <c r="G342" s="23" t="str">
        <f>D342 &amp; "_1"</f>
        <v>24_1</v>
      </c>
      <c r="H342" s="24" t="str">
        <f>D343 &amp; "_1"</f>
        <v>67_1</v>
      </c>
      <c r="I342" s="12"/>
      <c r="J342" s="25" t="str">
        <f>D342 &amp; "_2"</f>
        <v>24_2</v>
      </c>
      <c r="K342" s="26" t="str">
        <f>D343 &amp; "_2"</f>
        <v>67_2</v>
      </c>
      <c r="L342" s="12"/>
      <c r="M342" s="25" t="str">
        <f>D342 &amp; "_3"</f>
        <v>24_3</v>
      </c>
      <c r="N342" s="26" t="str">
        <f>D343 &amp; "_3"</f>
        <v>67_3</v>
      </c>
      <c r="O342" s="12"/>
      <c r="P342" s="10" t="str">
        <f>D342 &amp; "_4"</f>
        <v>24_4</v>
      </c>
      <c r="Q342" s="10" t="str">
        <f>D343 &amp; "_4"</f>
        <v>67_4</v>
      </c>
      <c r="R342" s="12"/>
      <c r="S342" s="10" t="str">
        <f>D342 &amp; "_5"</f>
        <v>24_5</v>
      </c>
      <c r="T342" s="10" t="str">
        <f>D343 &amp; "_5"</f>
        <v>67_5</v>
      </c>
      <c r="U342" s="12"/>
      <c r="V342" s="10" t="str">
        <f>D342 &amp; "_6"</f>
        <v>24_6</v>
      </c>
      <c r="W342" s="10" t="str">
        <f>D343 &amp; "_6"</f>
        <v>67_6</v>
      </c>
      <c r="X342" s="12"/>
      <c r="Y342" s="10" t="str">
        <f>D342 &amp; "_7"</f>
        <v>24_7</v>
      </c>
      <c r="Z342" s="10" t="str">
        <f>D343 &amp; "_7"</f>
        <v>67_7</v>
      </c>
      <c r="AA342" s="12"/>
      <c r="AB342" s="10" t="str">
        <f>D342 &amp; "_8"</f>
        <v>24_8</v>
      </c>
      <c r="AC342" s="29" t="str">
        <f>D343 &amp; "_8"</f>
        <v>67_8</v>
      </c>
      <c r="AD342" s="12"/>
      <c r="AE342" s="10" t="str">
        <f>D342 &amp; "_9"</f>
        <v>24_9</v>
      </c>
      <c r="AF342" s="10" t="str">
        <f>D343 &amp; "_9"</f>
        <v>67_9</v>
      </c>
      <c r="AG342" s="12"/>
      <c r="AH342" s="10" t="str">
        <f>D342 &amp; "_10"</f>
        <v>24_10</v>
      </c>
      <c r="AI342" s="10" t="str">
        <f>D343 &amp; "_10"</f>
        <v>67_10</v>
      </c>
      <c r="AK342"/>
    </row>
    <row r="343" spans="1:37" x14ac:dyDescent="0.25">
      <c r="A343" s="49"/>
      <c r="B343" s="50"/>
      <c r="D343" s="7">
        <v>67</v>
      </c>
      <c r="F343" s="2" t="s">
        <v>0</v>
      </c>
      <c r="G343" s="2" t="s">
        <v>1270</v>
      </c>
      <c r="H343" s="2" t="s">
        <v>1271</v>
      </c>
      <c r="J343" s="2" t="s">
        <v>1272</v>
      </c>
      <c r="K343" s="2" t="s">
        <v>1273</v>
      </c>
      <c r="M343" s="2" t="s">
        <v>1274</v>
      </c>
      <c r="N343" s="2" t="s">
        <v>1275</v>
      </c>
      <c r="P343" s="2" t="s">
        <v>1276</v>
      </c>
      <c r="Q343" s="2" t="s">
        <v>1277</v>
      </c>
      <c r="S343" s="2" t="s">
        <v>1278</v>
      </c>
      <c r="T343" s="2" t="s">
        <v>1279</v>
      </c>
      <c r="V343" s="2" t="s">
        <v>1280</v>
      </c>
      <c r="W343" s="2" t="s">
        <v>1281</v>
      </c>
      <c r="Y343" s="2" t="s">
        <v>1282</v>
      </c>
      <c r="Z343" s="2" t="s">
        <v>1283</v>
      </c>
      <c r="AB343" s="2" t="s">
        <v>1284</v>
      </c>
      <c r="AC343" s="2" t="s">
        <v>1285</v>
      </c>
      <c r="AE343" s="2" t="s">
        <v>1286</v>
      </c>
      <c r="AF343" s="2" t="s">
        <v>1287</v>
      </c>
      <c r="AH343" s="2" t="s">
        <v>1288</v>
      </c>
      <c r="AI343" s="2" t="s">
        <v>1289</v>
      </c>
      <c r="AK343"/>
    </row>
    <row r="344" spans="1:37" x14ac:dyDescent="0.25">
      <c r="A344" s="49"/>
      <c r="B344" s="50"/>
      <c r="D344" s="7"/>
      <c r="F344" s="2" t="s">
        <v>1</v>
      </c>
      <c r="G344" s="2" t="s">
        <v>1271</v>
      </c>
      <c r="H344" s="2" t="s">
        <v>1270</v>
      </c>
      <c r="J344" s="2" t="s">
        <v>1273</v>
      </c>
      <c r="K344" s="2" t="s">
        <v>1272</v>
      </c>
      <c r="M344" s="2" t="s">
        <v>1275</v>
      </c>
      <c r="N344" s="2" t="s">
        <v>1274</v>
      </c>
      <c r="P344" s="2" t="s">
        <v>1277</v>
      </c>
      <c r="Q344" s="2" t="s">
        <v>1276</v>
      </c>
      <c r="S344" s="2" t="s">
        <v>1279</v>
      </c>
      <c r="T344" s="2" t="s">
        <v>1278</v>
      </c>
      <c r="V344" s="2" t="s">
        <v>1281</v>
      </c>
      <c r="W344" s="2" t="s">
        <v>1280</v>
      </c>
      <c r="Y344" s="2" t="s">
        <v>1283</v>
      </c>
      <c r="Z344" s="2" t="s">
        <v>1282</v>
      </c>
      <c r="AB344" s="2" t="s">
        <v>1285</v>
      </c>
      <c r="AC344" s="2" t="s">
        <v>1284</v>
      </c>
      <c r="AE344" s="2" t="s">
        <v>1287</v>
      </c>
      <c r="AF344" s="2" t="s">
        <v>1286</v>
      </c>
      <c r="AH344" s="2" t="s">
        <v>1289</v>
      </c>
      <c r="AI344" s="2" t="s">
        <v>1288</v>
      </c>
      <c r="AK344"/>
    </row>
    <row r="345" spans="1:37" x14ac:dyDescent="0.25">
      <c r="A345" s="49"/>
      <c r="B345" s="50"/>
      <c r="D345" s="7"/>
    </row>
    <row r="346" spans="1:37" ht="14.25" thickBot="1" x14ac:dyDescent="0.3">
      <c r="A346" s="49"/>
      <c r="B346" s="50"/>
      <c r="D346" s="7"/>
      <c r="E346" s="3"/>
      <c r="F346" s="2"/>
      <c r="G346" s="43" t="s">
        <v>3120</v>
      </c>
      <c r="H346" s="44"/>
      <c r="I346" s="4"/>
      <c r="J346" s="43" t="s">
        <v>3121</v>
      </c>
      <c r="K346" s="44"/>
      <c r="L346" s="4"/>
      <c r="M346" s="43" t="s">
        <v>3122</v>
      </c>
      <c r="N346" s="44"/>
      <c r="O346" s="4"/>
      <c r="P346" s="43" t="s">
        <v>3123</v>
      </c>
      <c r="Q346" s="44"/>
      <c r="R346" s="4"/>
      <c r="S346" s="43" t="s">
        <v>3124</v>
      </c>
      <c r="T346" s="44"/>
      <c r="U346" s="4"/>
      <c r="V346" s="43" t="s">
        <v>3125</v>
      </c>
      <c r="W346" s="44"/>
      <c r="X346" s="4"/>
      <c r="Y346" s="43" t="s">
        <v>3126</v>
      </c>
      <c r="Z346" s="44"/>
      <c r="AA346" s="4"/>
      <c r="AB346" s="43" t="s">
        <v>3127</v>
      </c>
      <c r="AC346" s="44"/>
      <c r="AD346" s="4"/>
      <c r="AE346" s="43" t="s">
        <v>3128</v>
      </c>
      <c r="AF346" s="44"/>
      <c r="AG346" s="4"/>
      <c r="AH346" s="43" t="s">
        <v>3129</v>
      </c>
      <c r="AI346" s="44"/>
      <c r="AK346"/>
    </row>
    <row r="347" spans="1:37" ht="14.25" thickTop="1" x14ac:dyDescent="0.25">
      <c r="A347" s="49"/>
      <c r="B347" s="50"/>
      <c r="D347" s="7"/>
      <c r="E347" s="8"/>
      <c r="F347" s="2" t="s">
        <v>3795</v>
      </c>
      <c r="G347" s="23" t="str">
        <f>D342 &amp; "_11"</f>
        <v>24_11</v>
      </c>
      <c r="H347" s="24" t="str">
        <f>D343 &amp; "_11"</f>
        <v>67_11</v>
      </c>
      <c r="I347" s="12"/>
      <c r="J347" s="25" t="str">
        <f>D342 &amp; "_12"</f>
        <v>24_12</v>
      </c>
      <c r="K347" s="26" t="str">
        <f>D343 &amp; "_12"</f>
        <v>67_12</v>
      </c>
      <c r="L347" s="12"/>
      <c r="M347" s="25" t="str">
        <f>D342 &amp; "_13"</f>
        <v>24_13</v>
      </c>
      <c r="N347" s="26" t="str">
        <f>D343 &amp; "_13"</f>
        <v>67_13</v>
      </c>
      <c r="O347" s="12"/>
      <c r="P347" s="10" t="str">
        <f>D342 &amp; "_14"</f>
        <v>24_14</v>
      </c>
      <c r="Q347" s="10" t="str">
        <f>D343 &amp; "_14"</f>
        <v>67_14</v>
      </c>
      <c r="R347" s="12"/>
      <c r="S347" s="10" t="str">
        <f>D342 &amp; "_15"</f>
        <v>24_15</v>
      </c>
      <c r="T347" s="10" t="str">
        <f>D343 &amp; "_15"</f>
        <v>67_15</v>
      </c>
      <c r="U347" s="12"/>
      <c r="V347" s="10" t="str">
        <f>D342 &amp; "_16"</f>
        <v>24_16</v>
      </c>
      <c r="W347" s="10" t="str">
        <f>D343 &amp; "_16"</f>
        <v>67_16</v>
      </c>
      <c r="X347" s="12"/>
      <c r="Y347" s="10" t="str">
        <f>D342 &amp; "_17"</f>
        <v>24_17</v>
      </c>
      <c r="Z347" s="10" t="str">
        <f>D343 &amp; "_17"</f>
        <v>67_17</v>
      </c>
      <c r="AA347" s="12"/>
      <c r="AB347" s="10" t="str">
        <f>D342 &amp; "_18"</f>
        <v>24_18</v>
      </c>
      <c r="AC347" s="29" t="str">
        <f>D343 &amp; "_18"</f>
        <v>67_18</v>
      </c>
      <c r="AD347" s="12"/>
      <c r="AE347" s="10" t="str">
        <f>D342 &amp; "_19"</f>
        <v>24_19</v>
      </c>
      <c r="AF347" s="10" t="str">
        <f>D343 &amp; "_19"</f>
        <v>67_19</v>
      </c>
      <c r="AG347" s="12"/>
      <c r="AH347" s="10" t="str">
        <f>D342 &amp; "_20"</f>
        <v>24_20</v>
      </c>
      <c r="AI347" s="10" t="str">
        <f>D343 &amp; "_20"</f>
        <v>67_20</v>
      </c>
      <c r="AK347"/>
    </row>
    <row r="348" spans="1:37" x14ac:dyDescent="0.25">
      <c r="A348" s="49"/>
      <c r="B348" s="50"/>
      <c r="D348" s="7"/>
      <c r="F348" s="2" t="s">
        <v>0</v>
      </c>
      <c r="G348" s="2" t="s">
        <v>1290</v>
      </c>
      <c r="H348" s="2" t="s">
        <v>1291</v>
      </c>
      <c r="J348" s="2" t="s">
        <v>1292</v>
      </c>
      <c r="K348" s="2" t="s">
        <v>1293</v>
      </c>
      <c r="M348" s="2" t="s">
        <v>1294</v>
      </c>
      <c r="N348" s="2" t="s">
        <v>1295</v>
      </c>
      <c r="P348" s="2" t="s">
        <v>1296</v>
      </c>
      <c r="Q348" s="2" t="s">
        <v>1297</v>
      </c>
      <c r="S348" s="2" t="s">
        <v>1298</v>
      </c>
      <c r="T348" s="2" t="s">
        <v>1299</v>
      </c>
      <c r="V348" s="2" t="s">
        <v>1300</v>
      </c>
      <c r="W348" s="2" t="s">
        <v>1301</v>
      </c>
      <c r="Y348" s="2" t="s">
        <v>1302</v>
      </c>
      <c r="Z348" s="2" t="s">
        <v>1303</v>
      </c>
      <c r="AB348" s="2" t="s">
        <v>1304</v>
      </c>
      <c r="AC348" s="2" t="s">
        <v>1305</v>
      </c>
      <c r="AE348" s="2" t="s">
        <v>1306</v>
      </c>
      <c r="AF348" s="2" t="s">
        <v>1307</v>
      </c>
      <c r="AH348" s="2" t="s">
        <v>1308</v>
      </c>
      <c r="AI348" s="2" t="s">
        <v>1309</v>
      </c>
      <c r="AK348"/>
    </row>
    <row r="349" spans="1:37" x14ac:dyDescent="0.25">
      <c r="A349" s="49"/>
      <c r="B349" s="50"/>
      <c r="D349" s="7"/>
      <c r="F349" s="2" t="s">
        <v>1</v>
      </c>
      <c r="G349" s="2" t="s">
        <v>1291</v>
      </c>
      <c r="H349" s="2" t="s">
        <v>1290</v>
      </c>
      <c r="J349" s="2" t="s">
        <v>1293</v>
      </c>
      <c r="K349" s="2" t="s">
        <v>1292</v>
      </c>
      <c r="M349" s="2" t="s">
        <v>1295</v>
      </c>
      <c r="N349" s="2" t="s">
        <v>1294</v>
      </c>
      <c r="P349" s="2" t="s">
        <v>1297</v>
      </c>
      <c r="Q349" s="2" t="s">
        <v>1296</v>
      </c>
      <c r="S349" s="2" t="s">
        <v>1299</v>
      </c>
      <c r="T349" s="2" t="s">
        <v>1298</v>
      </c>
      <c r="V349" s="2" t="s">
        <v>1301</v>
      </c>
      <c r="W349" s="2" t="s">
        <v>1300</v>
      </c>
      <c r="Y349" s="2" t="s">
        <v>1303</v>
      </c>
      <c r="Z349" s="2" t="s">
        <v>1302</v>
      </c>
      <c r="AB349" s="2" t="s">
        <v>1305</v>
      </c>
      <c r="AC349" s="2" t="s">
        <v>1304</v>
      </c>
      <c r="AE349" s="2" t="s">
        <v>1307</v>
      </c>
      <c r="AF349" s="2" t="s">
        <v>1306</v>
      </c>
      <c r="AH349" s="2" t="s">
        <v>1309</v>
      </c>
      <c r="AI349" s="2" t="s">
        <v>1308</v>
      </c>
      <c r="AK349"/>
    </row>
    <row r="350" spans="1:37" x14ac:dyDescent="0.25">
      <c r="A350" s="49"/>
      <c r="B350" s="50"/>
      <c r="D350" s="7"/>
    </row>
    <row r="351" spans="1:37" ht="14.25" thickBot="1" x14ac:dyDescent="0.3">
      <c r="A351" s="49"/>
      <c r="B351" s="50"/>
      <c r="D351" s="7"/>
      <c r="E351" s="9"/>
      <c r="F351" s="2"/>
      <c r="G351" s="43" t="s">
        <v>3130</v>
      </c>
      <c r="H351" s="44"/>
      <c r="I351" s="4"/>
      <c r="J351" s="43" t="s">
        <v>3131</v>
      </c>
      <c r="K351" s="44"/>
      <c r="L351" s="4"/>
      <c r="M351" s="43" t="s">
        <v>3132</v>
      </c>
      <c r="N351" s="44"/>
      <c r="O351" s="4"/>
      <c r="P351" s="43" t="s">
        <v>3133</v>
      </c>
      <c r="Q351" s="44"/>
      <c r="R351" s="4"/>
      <c r="S351" s="43" t="s">
        <v>3134</v>
      </c>
      <c r="T351" s="44"/>
      <c r="U351" s="4"/>
      <c r="V351" s="43" t="s">
        <v>3135</v>
      </c>
      <c r="W351" s="44"/>
      <c r="X351" s="4"/>
      <c r="Y351" s="43" t="s">
        <v>3136</v>
      </c>
      <c r="Z351" s="44"/>
      <c r="AA351" s="4"/>
      <c r="AB351" s="43" t="s">
        <v>3137</v>
      </c>
      <c r="AC351" s="44"/>
      <c r="AD351" s="4"/>
      <c r="AE351" s="43" t="s">
        <v>3138</v>
      </c>
      <c r="AF351" s="44"/>
      <c r="AG351" s="4"/>
      <c r="AH351" s="43" t="s">
        <v>3139</v>
      </c>
      <c r="AI351" s="44"/>
      <c r="AK351"/>
    </row>
    <row r="352" spans="1:37" ht="14.25" thickTop="1" x14ac:dyDescent="0.25">
      <c r="A352" s="49"/>
      <c r="B352" s="50"/>
      <c r="F352" s="2" t="s">
        <v>3795</v>
      </c>
      <c r="G352" s="23" t="str">
        <f>D342 &amp; "_21"</f>
        <v>24_21</v>
      </c>
      <c r="H352" s="24" t="str">
        <f>D343 &amp; "_21"</f>
        <v>67_21</v>
      </c>
      <c r="I352" s="12"/>
      <c r="J352" s="25" t="str">
        <f>D342 &amp; "_22"</f>
        <v>24_22</v>
      </c>
      <c r="K352" s="26" t="str">
        <f>D343 &amp; "_22"</f>
        <v>67_22</v>
      </c>
      <c r="L352" s="12"/>
      <c r="M352" s="25" t="str">
        <f>D342 &amp; "_23"</f>
        <v>24_23</v>
      </c>
      <c r="N352" s="26" t="str">
        <f>D343 &amp; "_23"</f>
        <v>67_23</v>
      </c>
      <c r="O352" s="12"/>
      <c r="P352" s="10" t="str">
        <f>D342 &amp; "_24"</f>
        <v>24_24</v>
      </c>
      <c r="Q352" s="10" t="str">
        <f>D343 &amp; "_24"</f>
        <v>67_24</v>
      </c>
      <c r="R352" s="12"/>
      <c r="S352" s="10" t="str">
        <f>D342 &amp; "_25"</f>
        <v>24_25</v>
      </c>
      <c r="T352" s="10" t="str">
        <f>D343 &amp; "_25"</f>
        <v>67_25</v>
      </c>
      <c r="U352" s="12"/>
      <c r="V352" s="10" t="str">
        <f>D342 &amp; "_26"</f>
        <v>24_26</v>
      </c>
      <c r="W352" s="10" t="str">
        <f>D343 &amp; "_26"</f>
        <v>67_26</v>
      </c>
      <c r="X352" s="12"/>
      <c r="Y352" s="10" t="str">
        <f>D342 &amp; "_27"</f>
        <v>24_27</v>
      </c>
      <c r="Z352" s="10" t="str">
        <f>D343 &amp; "_27"</f>
        <v>67_27</v>
      </c>
      <c r="AA352" s="12"/>
      <c r="AB352" s="10" t="str">
        <f>D342 &amp; "_28"</f>
        <v>24_28</v>
      </c>
      <c r="AC352" s="29" t="str">
        <f>D343 &amp; "_28"</f>
        <v>67_28</v>
      </c>
      <c r="AD352" s="12"/>
      <c r="AE352" s="10" t="str">
        <f>D342 &amp; "_29"</f>
        <v>24_29</v>
      </c>
      <c r="AF352" s="10" t="str">
        <f>D343 &amp; "_29"</f>
        <v>67_29</v>
      </c>
      <c r="AG352" s="12"/>
      <c r="AH352" s="10" t="str">
        <f>D342 &amp; "_30"</f>
        <v>24_30</v>
      </c>
      <c r="AI352" s="10" t="str">
        <f>D343 &amp; "_30"</f>
        <v>67_30</v>
      </c>
      <c r="AK352"/>
    </row>
    <row r="353" spans="1:37" x14ac:dyDescent="0.25">
      <c r="A353" s="49"/>
      <c r="B353" s="50"/>
      <c r="F353" s="2" t="s">
        <v>0</v>
      </c>
      <c r="G353" s="2" t="s">
        <v>1310</v>
      </c>
      <c r="H353" s="2" t="s">
        <v>1311</v>
      </c>
      <c r="J353" s="2" t="s">
        <v>1312</v>
      </c>
      <c r="K353" s="2" t="s">
        <v>1313</v>
      </c>
      <c r="M353" s="2" t="s">
        <v>1314</v>
      </c>
      <c r="N353" s="2" t="s">
        <v>1315</v>
      </c>
      <c r="P353" s="2" t="s">
        <v>1316</v>
      </c>
      <c r="Q353" s="2" t="s">
        <v>1317</v>
      </c>
      <c r="S353" s="2" t="s">
        <v>1318</v>
      </c>
      <c r="T353" s="2" t="s">
        <v>1319</v>
      </c>
      <c r="V353" s="2" t="s">
        <v>1320</v>
      </c>
      <c r="W353" s="2" t="s">
        <v>1321</v>
      </c>
      <c r="Y353" s="2" t="s">
        <v>1322</v>
      </c>
      <c r="Z353" s="2" t="s">
        <v>1323</v>
      </c>
      <c r="AB353" s="2" t="s">
        <v>1324</v>
      </c>
      <c r="AC353" s="2" t="s">
        <v>1325</v>
      </c>
      <c r="AE353" s="2" t="s">
        <v>1326</v>
      </c>
      <c r="AF353" s="2" t="s">
        <v>1327</v>
      </c>
      <c r="AH353" s="2" t="s">
        <v>1328</v>
      </c>
      <c r="AI353" s="2" t="s">
        <v>1329</v>
      </c>
      <c r="AK353"/>
    </row>
    <row r="354" spans="1:37" x14ac:dyDescent="0.25">
      <c r="A354" s="49"/>
      <c r="B354" s="50"/>
      <c r="F354" s="2" t="s">
        <v>1</v>
      </c>
      <c r="G354" s="2" t="s">
        <v>1311</v>
      </c>
      <c r="H354" s="2" t="s">
        <v>1310</v>
      </c>
      <c r="J354" s="2" t="s">
        <v>1313</v>
      </c>
      <c r="K354" s="2" t="s">
        <v>1312</v>
      </c>
      <c r="M354" s="2" t="s">
        <v>1315</v>
      </c>
      <c r="N354" s="2" t="s">
        <v>1314</v>
      </c>
      <c r="P354" s="2" t="s">
        <v>1317</v>
      </c>
      <c r="Q354" s="2" t="s">
        <v>1316</v>
      </c>
      <c r="S354" s="2" t="s">
        <v>1319</v>
      </c>
      <c r="T354" s="2" t="s">
        <v>1318</v>
      </c>
      <c r="V354" s="2" t="s">
        <v>1321</v>
      </c>
      <c r="W354" s="2" t="s">
        <v>1320</v>
      </c>
      <c r="Y354" s="2" t="s">
        <v>1323</v>
      </c>
      <c r="Z354" s="2" t="s">
        <v>1322</v>
      </c>
      <c r="AB354" s="2" t="s">
        <v>1325</v>
      </c>
      <c r="AC354" s="2" t="s">
        <v>1324</v>
      </c>
      <c r="AE354" s="2" t="s">
        <v>1327</v>
      </c>
      <c r="AF354" s="2" t="s">
        <v>1326</v>
      </c>
      <c r="AH354" s="2" t="s">
        <v>1329</v>
      </c>
      <c r="AI354" s="2" t="s">
        <v>1328</v>
      </c>
      <c r="AK354"/>
    </row>
    <row r="355" spans="1:37" x14ac:dyDescent="0.25">
      <c r="A355" s="49"/>
      <c r="B355" s="50"/>
    </row>
    <row r="356" spans="1:37" ht="14.25" thickBot="1" x14ac:dyDescent="0.3">
      <c r="A356" s="49"/>
      <c r="B356" s="50"/>
      <c r="C356" s="4" t="s">
        <v>3750</v>
      </c>
      <c r="D356" s="4"/>
      <c r="E356" s="5"/>
      <c r="F356" s="2"/>
      <c r="G356" s="43" t="s">
        <v>3140</v>
      </c>
      <c r="H356" s="44"/>
      <c r="I356" s="4"/>
      <c r="J356" s="43" t="s">
        <v>3141</v>
      </c>
      <c r="K356" s="44"/>
      <c r="L356" s="4"/>
      <c r="M356" s="43" t="s">
        <v>3142</v>
      </c>
      <c r="N356" s="44"/>
      <c r="O356" s="4"/>
      <c r="P356" s="43" t="s">
        <v>3143</v>
      </c>
      <c r="Q356" s="44"/>
      <c r="R356" s="4"/>
      <c r="S356" s="43" t="s">
        <v>3144</v>
      </c>
      <c r="T356" s="44"/>
      <c r="U356" s="4"/>
      <c r="V356" s="43" t="s">
        <v>3145</v>
      </c>
      <c r="W356" s="44"/>
      <c r="X356" s="4"/>
      <c r="Y356" s="43" t="s">
        <v>3146</v>
      </c>
      <c r="Z356" s="44"/>
      <c r="AA356" s="4"/>
      <c r="AB356" s="43" t="s">
        <v>3147</v>
      </c>
      <c r="AC356" s="44"/>
      <c r="AD356" s="4"/>
      <c r="AE356" s="43" t="s">
        <v>3148</v>
      </c>
      <c r="AF356" s="44"/>
      <c r="AG356" s="4"/>
      <c r="AH356" s="43" t="s">
        <v>3149</v>
      </c>
      <c r="AI356" s="44"/>
      <c r="AK356"/>
    </row>
    <row r="357" spans="1:37" ht="14.25" thickTop="1" x14ac:dyDescent="0.25">
      <c r="A357" s="49"/>
      <c r="B357" s="50"/>
      <c r="D357" s="6">
        <v>25</v>
      </c>
      <c r="E357" s="3"/>
      <c r="F357" s="2" t="s">
        <v>3795</v>
      </c>
      <c r="G357" s="23" t="str">
        <f>D357 &amp; "_1"</f>
        <v>25_1</v>
      </c>
      <c r="H357" s="24" t="str">
        <f>D358 &amp; "_1"</f>
        <v>68_1</v>
      </c>
      <c r="I357" s="12"/>
      <c r="J357" s="25" t="str">
        <f>D357 &amp; "_2"</f>
        <v>25_2</v>
      </c>
      <c r="K357" s="26" t="str">
        <f>D358 &amp; "_2"</f>
        <v>68_2</v>
      </c>
      <c r="L357" s="12"/>
      <c r="M357" s="25" t="str">
        <f>D357 &amp; "_3"</f>
        <v>25_3</v>
      </c>
      <c r="N357" s="26" t="str">
        <f>D358 &amp; "_3"</f>
        <v>68_3</v>
      </c>
      <c r="O357" s="12"/>
      <c r="P357" s="10" t="str">
        <f>D357 &amp; "_4"</f>
        <v>25_4</v>
      </c>
      <c r="Q357" s="10" t="str">
        <f>D358 &amp; "_4"</f>
        <v>68_4</v>
      </c>
      <c r="R357" s="12"/>
      <c r="S357" s="10" t="str">
        <f>D357 &amp; "_5"</f>
        <v>25_5</v>
      </c>
      <c r="T357" s="10" t="str">
        <f>D358 &amp; "_5"</f>
        <v>68_5</v>
      </c>
      <c r="U357" s="12"/>
      <c r="V357" s="10" t="str">
        <f>D357 &amp; "_6"</f>
        <v>25_6</v>
      </c>
      <c r="W357" s="10" t="str">
        <f>D358 &amp; "_6"</f>
        <v>68_6</v>
      </c>
      <c r="X357" s="12"/>
      <c r="Y357" s="10" t="str">
        <f>D357 &amp; "_7"</f>
        <v>25_7</v>
      </c>
      <c r="Z357" s="10" t="str">
        <f>D358 &amp; "_7"</f>
        <v>68_7</v>
      </c>
      <c r="AA357" s="12"/>
      <c r="AB357" s="10" t="str">
        <f>D357 &amp; "_8"</f>
        <v>25_8</v>
      </c>
      <c r="AC357" s="29" t="str">
        <f>D358 &amp; "_8"</f>
        <v>68_8</v>
      </c>
      <c r="AD357" s="12"/>
      <c r="AE357" s="10" t="str">
        <f>D357 &amp; "_9"</f>
        <v>25_9</v>
      </c>
      <c r="AF357" s="10" t="str">
        <f>D358 &amp; "_9"</f>
        <v>68_9</v>
      </c>
      <c r="AG357" s="12"/>
      <c r="AH357" s="10" t="str">
        <f>D357 &amp; "_10"</f>
        <v>25_10</v>
      </c>
      <c r="AI357" s="10" t="str">
        <f>D358 &amp; "_10"</f>
        <v>68_10</v>
      </c>
      <c r="AK357"/>
    </row>
    <row r="358" spans="1:37" x14ac:dyDescent="0.25">
      <c r="A358" s="49"/>
      <c r="B358" s="50"/>
      <c r="D358" s="7">
        <v>68</v>
      </c>
      <c r="F358" s="2" t="s">
        <v>0</v>
      </c>
      <c r="G358" s="2" t="s">
        <v>1330</v>
      </c>
      <c r="H358" s="2" t="s">
        <v>1331</v>
      </c>
      <c r="J358" s="2" t="s">
        <v>1332</v>
      </c>
      <c r="K358" s="2" t="s">
        <v>1333</v>
      </c>
      <c r="M358" s="2" t="s">
        <v>1334</v>
      </c>
      <c r="N358" s="2" t="s">
        <v>1335</v>
      </c>
      <c r="P358" s="2" t="s">
        <v>1336</v>
      </c>
      <c r="Q358" s="2" t="s">
        <v>1337</v>
      </c>
      <c r="S358" s="2" t="s">
        <v>1338</v>
      </c>
      <c r="T358" s="2" t="s">
        <v>1339</v>
      </c>
      <c r="V358" s="2" t="s">
        <v>1340</v>
      </c>
      <c r="W358" s="2" t="s">
        <v>1341</v>
      </c>
      <c r="Y358" s="2" t="s">
        <v>1342</v>
      </c>
      <c r="Z358" s="2" t="s">
        <v>1343</v>
      </c>
      <c r="AB358" s="2" t="s">
        <v>1344</v>
      </c>
      <c r="AC358" s="2" t="s">
        <v>1345</v>
      </c>
      <c r="AE358" s="2" t="s">
        <v>1346</v>
      </c>
      <c r="AF358" s="2" t="s">
        <v>1347</v>
      </c>
      <c r="AH358" s="2" t="s">
        <v>1348</v>
      </c>
      <c r="AI358" s="2" t="s">
        <v>1349</v>
      </c>
      <c r="AK358"/>
    </row>
    <row r="359" spans="1:37" x14ac:dyDescent="0.25">
      <c r="A359" s="49"/>
      <c r="B359" s="50"/>
      <c r="D359" s="7"/>
      <c r="F359" s="2" t="s">
        <v>1</v>
      </c>
      <c r="G359" s="2" t="s">
        <v>1331</v>
      </c>
      <c r="H359" s="2" t="s">
        <v>1330</v>
      </c>
      <c r="J359" s="2" t="s">
        <v>1333</v>
      </c>
      <c r="K359" s="2" t="s">
        <v>1332</v>
      </c>
      <c r="M359" s="2" t="s">
        <v>1335</v>
      </c>
      <c r="N359" s="2" t="s">
        <v>1334</v>
      </c>
      <c r="P359" s="2" t="s">
        <v>1337</v>
      </c>
      <c r="Q359" s="2" t="s">
        <v>1336</v>
      </c>
      <c r="S359" s="2" t="s">
        <v>1339</v>
      </c>
      <c r="T359" s="2" t="s">
        <v>1338</v>
      </c>
      <c r="V359" s="2" t="s">
        <v>1341</v>
      </c>
      <c r="W359" s="2" t="s">
        <v>1340</v>
      </c>
      <c r="Y359" s="2" t="s">
        <v>1343</v>
      </c>
      <c r="Z359" s="2" t="s">
        <v>1342</v>
      </c>
      <c r="AB359" s="2" t="s">
        <v>1345</v>
      </c>
      <c r="AC359" s="2" t="s">
        <v>1344</v>
      </c>
      <c r="AE359" s="2" t="s">
        <v>1347</v>
      </c>
      <c r="AF359" s="2" t="s">
        <v>1346</v>
      </c>
      <c r="AH359" s="2" t="s">
        <v>1349</v>
      </c>
      <c r="AI359" s="2" t="s">
        <v>1348</v>
      </c>
      <c r="AK359"/>
    </row>
    <row r="360" spans="1:37" x14ac:dyDescent="0.25">
      <c r="A360" s="49"/>
      <c r="B360" s="50"/>
      <c r="D360" s="7"/>
    </row>
    <row r="361" spans="1:37" ht="14.25" thickBot="1" x14ac:dyDescent="0.3">
      <c r="A361" s="49"/>
      <c r="B361" s="50"/>
      <c r="D361" s="7"/>
      <c r="E361" s="3"/>
      <c r="F361" s="2"/>
      <c r="G361" s="43" t="s">
        <v>3150</v>
      </c>
      <c r="H361" s="44"/>
      <c r="I361" s="4"/>
      <c r="J361" s="43" t="s">
        <v>3151</v>
      </c>
      <c r="K361" s="44"/>
      <c r="L361" s="4"/>
      <c r="M361" s="43" t="s">
        <v>3152</v>
      </c>
      <c r="N361" s="44"/>
      <c r="O361" s="4"/>
      <c r="P361" s="43" t="s">
        <v>3153</v>
      </c>
      <c r="Q361" s="44"/>
      <c r="R361" s="4"/>
      <c r="S361" s="43" t="s">
        <v>3154</v>
      </c>
      <c r="T361" s="44"/>
      <c r="U361" s="4"/>
      <c r="V361" s="43" t="s">
        <v>3155</v>
      </c>
      <c r="W361" s="44"/>
      <c r="X361" s="4"/>
      <c r="Y361" s="43" t="s">
        <v>3156</v>
      </c>
      <c r="Z361" s="44"/>
      <c r="AA361" s="4"/>
      <c r="AB361" s="43" t="s">
        <v>3157</v>
      </c>
      <c r="AC361" s="44"/>
      <c r="AD361" s="4"/>
      <c r="AE361" s="43" t="s">
        <v>3158</v>
      </c>
      <c r="AF361" s="44"/>
      <c r="AG361" s="4"/>
      <c r="AH361" s="43" t="s">
        <v>3159</v>
      </c>
      <c r="AI361" s="44"/>
      <c r="AK361"/>
    </row>
    <row r="362" spans="1:37" ht="14.25" thickTop="1" x14ac:dyDescent="0.25">
      <c r="A362" s="49"/>
      <c r="B362" s="50"/>
      <c r="D362" s="7"/>
      <c r="E362" s="8"/>
      <c r="F362" s="2" t="s">
        <v>3795</v>
      </c>
      <c r="G362" s="23" t="str">
        <f>D357 &amp; "_11"</f>
        <v>25_11</v>
      </c>
      <c r="H362" s="24" t="str">
        <f>D358 &amp; "_11"</f>
        <v>68_11</v>
      </c>
      <c r="I362" s="12"/>
      <c r="J362" s="25" t="str">
        <f>D357 &amp; "_12"</f>
        <v>25_12</v>
      </c>
      <c r="K362" s="26" t="str">
        <f>D358 &amp; "_12"</f>
        <v>68_12</v>
      </c>
      <c r="L362" s="12"/>
      <c r="M362" s="25" t="str">
        <f>D357 &amp; "_13"</f>
        <v>25_13</v>
      </c>
      <c r="N362" s="26" t="str">
        <f>D358 &amp; "_13"</f>
        <v>68_13</v>
      </c>
      <c r="O362" s="12"/>
      <c r="P362" s="10" t="str">
        <f>D357 &amp; "_14"</f>
        <v>25_14</v>
      </c>
      <c r="Q362" s="10" t="str">
        <f>D358 &amp; "_14"</f>
        <v>68_14</v>
      </c>
      <c r="R362" s="12"/>
      <c r="S362" s="10" t="str">
        <f>D357 &amp; "_15"</f>
        <v>25_15</v>
      </c>
      <c r="T362" s="10" t="str">
        <f>D358 &amp; "_15"</f>
        <v>68_15</v>
      </c>
      <c r="U362" s="12"/>
      <c r="V362" s="10" t="str">
        <f>D357 &amp; "_16"</f>
        <v>25_16</v>
      </c>
      <c r="W362" s="10" t="str">
        <f>D358 &amp; "_16"</f>
        <v>68_16</v>
      </c>
      <c r="X362" s="12"/>
      <c r="Y362" s="10" t="str">
        <f>D357 &amp; "_17"</f>
        <v>25_17</v>
      </c>
      <c r="Z362" s="10" t="str">
        <f>D358 &amp; "_17"</f>
        <v>68_17</v>
      </c>
      <c r="AA362" s="12"/>
      <c r="AB362" s="10" t="str">
        <f>D357 &amp; "_18"</f>
        <v>25_18</v>
      </c>
      <c r="AC362" s="29" t="str">
        <f>D358 &amp; "_18"</f>
        <v>68_18</v>
      </c>
      <c r="AD362" s="12"/>
      <c r="AE362" s="10" t="str">
        <f>D357 &amp; "_19"</f>
        <v>25_19</v>
      </c>
      <c r="AF362" s="10" t="str">
        <f>D358 &amp; "_19"</f>
        <v>68_19</v>
      </c>
      <c r="AG362" s="12"/>
      <c r="AH362" s="10" t="str">
        <f>D357 &amp; "_20"</f>
        <v>25_20</v>
      </c>
      <c r="AI362" s="10" t="str">
        <f>D358 &amp; "_20"</f>
        <v>68_20</v>
      </c>
      <c r="AK362"/>
    </row>
    <row r="363" spans="1:37" x14ac:dyDescent="0.25">
      <c r="A363" s="49"/>
      <c r="B363" s="50"/>
      <c r="D363" s="7"/>
      <c r="F363" s="2" t="s">
        <v>0</v>
      </c>
      <c r="G363" s="2" t="s">
        <v>1350</v>
      </c>
      <c r="H363" s="2" t="s">
        <v>1351</v>
      </c>
      <c r="J363" s="2" t="s">
        <v>1352</v>
      </c>
      <c r="K363" s="2" t="s">
        <v>1353</v>
      </c>
      <c r="M363" s="2" t="s">
        <v>1354</v>
      </c>
      <c r="N363" s="2" t="s">
        <v>1355</v>
      </c>
      <c r="P363" s="2" t="s">
        <v>1356</v>
      </c>
      <c r="Q363" s="2" t="s">
        <v>1357</v>
      </c>
      <c r="S363" s="2" t="s">
        <v>1358</v>
      </c>
      <c r="T363" s="2" t="s">
        <v>1359</v>
      </c>
      <c r="V363" s="2" t="s">
        <v>1360</v>
      </c>
      <c r="W363" s="2" t="s">
        <v>1361</v>
      </c>
      <c r="Y363" s="2" t="s">
        <v>1362</v>
      </c>
      <c r="Z363" s="2" t="s">
        <v>1363</v>
      </c>
      <c r="AB363" s="2" t="s">
        <v>1364</v>
      </c>
      <c r="AC363" s="2" t="s">
        <v>1365</v>
      </c>
      <c r="AE363" s="2" t="s">
        <v>1366</v>
      </c>
      <c r="AF363" s="2" t="s">
        <v>1367</v>
      </c>
      <c r="AH363" s="2" t="s">
        <v>1368</v>
      </c>
      <c r="AI363" s="2" t="s">
        <v>1369</v>
      </c>
      <c r="AK363"/>
    </row>
    <row r="364" spans="1:37" x14ac:dyDescent="0.25">
      <c r="A364" s="49"/>
      <c r="B364" s="50"/>
      <c r="D364" s="7"/>
      <c r="F364" s="2" t="s">
        <v>1</v>
      </c>
      <c r="G364" s="2" t="s">
        <v>1351</v>
      </c>
      <c r="H364" s="2" t="s">
        <v>1350</v>
      </c>
      <c r="J364" s="2" t="s">
        <v>1353</v>
      </c>
      <c r="K364" s="2" t="s">
        <v>1352</v>
      </c>
      <c r="M364" s="2" t="s">
        <v>1355</v>
      </c>
      <c r="N364" s="2" t="s">
        <v>1354</v>
      </c>
      <c r="P364" s="2" t="s">
        <v>1357</v>
      </c>
      <c r="Q364" s="2" t="s">
        <v>1356</v>
      </c>
      <c r="S364" s="2" t="s">
        <v>1359</v>
      </c>
      <c r="T364" s="2" t="s">
        <v>1358</v>
      </c>
      <c r="V364" s="2" t="s">
        <v>1361</v>
      </c>
      <c r="W364" s="2" t="s">
        <v>1360</v>
      </c>
      <c r="Y364" s="2" t="s">
        <v>1363</v>
      </c>
      <c r="Z364" s="2" t="s">
        <v>1362</v>
      </c>
      <c r="AB364" s="2" t="s">
        <v>1365</v>
      </c>
      <c r="AC364" s="2" t="s">
        <v>1364</v>
      </c>
      <c r="AE364" s="2" t="s">
        <v>1367</v>
      </c>
      <c r="AF364" s="2" t="s">
        <v>1366</v>
      </c>
      <c r="AH364" s="2" t="s">
        <v>1369</v>
      </c>
      <c r="AI364" s="2" t="s">
        <v>1368</v>
      </c>
      <c r="AK364"/>
    </row>
    <row r="365" spans="1:37" x14ac:dyDescent="0.25">
      <c r="A365" s="49"/>
      <c r="B365" s="50"/>
      <c r="D365" s="7"/>
    </row>
    <row r="366" spans="1:37" ht="14.25" thickBot="1" x14ac:dyDescent="0.3">
      <c r="A366" s="49"/>
      <c r="B366" s="50"/>
      <c r="D366" s="7"/>
      <c r="E366" s="9"/>
      <c r="F366" s="2"/>
      <c r="G366" s="43" t="s">
        <v>3160</v>
      </c>
      <c r="H366" s="44"/>
      <c r="I366" s="4"/>
      <c r="J366" s="43" t="s">
        <v>3161</v>
      </c>
      <c r="K366" s="44"/>
      <c r="L366" s="4"/>
      <c r="M366" s="43" t="s">
        <v>3162</v>
      </c>
      <c r="N366" s="44"/>
      <c r="O366" s="4"/>
      <c r="P366" s="43" t="s">
        <v>3163</v>
      </c>
      <c r="Q366" s="44"/>
      <c r="R366" s="4"/>
      <c r="S366" s="43" t="s">
        <v>3164</v>
      </c>
      <c r="T366" s="44"/>
      <c r="U366" s="4"/>
      <c r="V366" s="43" t="s">
        <v>3165</v>
      </c>
      <c r="W366" s="44"/>
      <c r="X366" s="4"/>
      <c r="Y366" s="43" t="s">
        <v>3166</v>
      </c>
      <c r="Z366" s="44"/>
      <c r="AA366" s="4"/>
      <c r="AB366" s="43" t="s">
        <v>3167</v>
      </c>
      <c r="AC366" s="44"/>
      <c r="AD366" s="4"/>
      <c r="AE366" s="43" t="s">
        <v>3168</v>
      </c>
      <c r="AF366" s="44"/>
      <c r="AG366" s="4"/>
      <c r="AH366" s="43" t="s">
        <v>3169</v>
      </c>
      <c r="AI366" s="44"/>
      <c r="AK366"/>
    </row>
    <row r="367" spans="1:37" ht="14.25" thickTop="1" x14ac:dyDescent="0.25">
      <c r="A367" s="49"/>
      <c r="B367" s="50"/>
      <c r="F367" s="2" t="s">
        <v>3795</v>
      </c>
      <c r="G367" s="23" t="str">
        <f>D357 &amp; "_21"</f>
        <v>25_21</v>
      </c>
      <c r="H367" s="24" t="str">
        <f>D358 &amp; "_21"</f>
        <v>68_21</v>
      </c>
      <c r="I367" s="12"/>
      <c r="J367" s="25" t="str">
        <f>D357 &amp; "_22"</f>
        <v>25_22</v>
      </c>
      <c r="K367" s="26" t="str">
        <f>D358 &amp; "_22"</f>
        <v>68_22</v>
      </c>
      <c r="L367" s="12"/>
      <c r="M367" s="25" t="str">
        <f>D357 &amp; "_23"</f>
        <v>25_23</v>
      </c>
      <c r="N367" s="26" t="str">
        <f>D358 &amp; "_23"</f>
        <v>68_23</v>
      </c>
      <c r="O367" s="12"/>
      <c r="P367" s="10" t="str">
        <f>D357 &amp; "_24"</f>
        <v>25_24</v>
      </c>
      <c r="Q367" s="10" t="str">
        <f>D358 &amp; "_24"</f>
        <v>68_24</v>
      </c>
      <c r="R367" s="12"/>
      <c r="S367" s="10" t="str">
        <f>D357 &amp; "_25"</f>
        <v>25_25</v>
      </c>
      <c r="T367" s="10" t="str">
        <f>D358 &amp; "_25"</f>
        <v>68_25</v>
      </c>
      <c r="U367" s="12"/>
      <c r="V367" s="10" t="str">
        <f>D357 &amp; "_26"</f>
        <v>25_26</v>
      </c>
      <c r="W367" s="10" t="str">
        <f>D358 &amp; "_26"</f>
        <v>68_26</v>
      </c>
      <c r="X367" s="12"/>
      <c r="Y367" s="10" t="str">
        <f>D357 &amp; "_27"</f>
        <v>25_27</v>
      </c>
      <c r="Z367" s="10" t="str">
        <f>D358 &amp; "_27"</f>
        <v>68_27</v>
      </c>
      <c r="AA367" s="12"/>
      <c r="AB367" s="10" t="str">
        <f>D357 &amp; "_28"</f>
        <v>25_28</v>
      </c>
      <c r="AC367" s="29" t="str">
        <f>D358 &amp; "_28"</f>
        <v>68_28</v>
      </c>
      <c r="AD367" s="12"/>
      <c r="AE367" s="10" t="str">
        <f>D357 &amp; "_29"</f>
        <v>25_29</v>
      </c>
      <c r="AF367" s="10" t="str">
        <f>D358 &amp; "_29"</f>
        <v>68_29</v>
      </c>
      <c r="AG367" s="12"/>
      <c r="AH367" s="10" t="str">
        <f>D357 &amp; "_30"</f>
        <v>25_30</v>
      </c>
      <c r="AI367" s="10" t="str">
        <f>D358 &amp; "_30"</f>
        <v>68_30</v>
      </c>
      <c r="AK367"/>
    </row>
    <row r="368" spans="1:37" x14ac:dyDescent="0.25">
      <c r="A368" s="49"/>
      <c r="B368" s="50"/>
      <c r="F368" s="2" t="s">
        <v>0</v>
      </c>
      <c r="G368" s="2" t="s">
        <v>1370</v>
      </c>
      <c r="H368" s="2" t="s">
        <v>1371</v>
      </c>
      <c r="J368" s="2" t="s">
        <v>1372</v>
      </c>
      <c r="K368" s="2" t="s">
        <v>1373</v>
      </c>
      <c r="M368" s="2" t="s">
        <v>1374</v>
      </c>
      <c r="N368" s="2" t="s">
        <v>1375</v>
      </c>
      <c r="P368" s="2" t="s">
        <v>1376</v>
      </c>
      <c r="Q368" s="2" t="s">
        <v>1377</v>
      </c>
      <c r="S368" s="2" t="s">
        <v>1378</v>
      </c>
      <c r="T368" s="2" t="s">
        <v>1379</v>
      </c>
      <c r="V368" s="2" t="s">
        <v>1380</v>
      </c>
      <c r="W368" s="2" t="s">
        <v>1381</v>
      </c>
      <c r="Y368" s="2" t="s">
        <v>1382</v>
      </c>
      <c r="Z368" s="2" t="s">
        <v>1383</v>
      </c>
      <c r="AB368" s="2" t="s">
        <v>1384</v>
      </c>
      <c r="AC368" s="2" t="s">
        <v>1385</v>
      </c>
      <c r="AE368" s="2" t="s">
        <v>1386</v>
      </c>
      <c r="AF368" s="2" t="s">
        <v>1387</v>
      </c>
      <c r="AH368" s="2" t="s">
        <v>1388</v>
      </c>
      <c r="AI368" s="2" t="s">
        <v>1389</v>
      </c>
      <c r="AK368"/>
    </row>
    <row r="369" spans="1:37" x14ac:dyDescent="0.25">
      <c r="A369" s="49"/>
      <c r="B369" s="50"/>
      <c r="F369" s="2" t="s">
        <v>1</v>
      </c>
      <c r="G369" s="2" t="s">
        <v>1371</v>
      </c>
      <c r="H369" s="2" t="s">
        <v>1370</v>
      </c>
      <c r="J369" s="2" t="s">
        <v>1373</v>
      </c>
      <c r="K369" s="2" t="s">
        <v>1372</v>
      </c>
      <c r="M369" s="2" t="s">
        <v>1375</v>
      </c>
      <c r="N369" s="2" t="s">
        <v>1374</v>
      </c>
      <c r="P369" s="2" t="s">
        <v>1377</v>
      </c>
      <c r="Q369" s="2" t="s">
        <v>1376</v>
      </c>
      <c r="S369" s="2" t="s">
        <v>1379</v>
      </c>
      <c r="T369" s="2" t="s">
        <v>1378</v>
      </c>
      <c r="V369" s="2" t="s">
        <v>1381</v>
      </c>
      <c r="W369" s="2" t="s">
        <v>1380</v>
      </c>
      <c r="Y369" s="2" t="s">
        <v>1383</v>
      </c>
      <c r="Z369" s="2" t="s">
        <v>1382</v>
      </c>
      <c r="AB369" s="2" t="s">
        <v>1385</v>
      </c>
      <c r="AC369" s="2" t="s">
        <v>1384</v>
      </c>
      <c r="AE369" s="2" t="s">
        <v>1387</v>
      </c>
      <c r="AF369" s="2" t="s">
        <v>1386</v>
      </c>
      <c r="AH369" s="2" t="s">
        <v>1389</v>
      </c>
      <c r="AI369" s="2" t="s">
        <v>1388</v>
      </c>
      <c r="AK369"/>
    </row>
    <row r="370" spans="1:37" x14ac:dyDescent="0.25">
      <c r="A370" s="49"/>
      <c r="B370" s="50"/>
    </row>
    <row r="371" spans="1:37" ht="14.25" thickBot="1" x14ac:dyDescent="0.3">
      <c r="A371" s="49"/>
      <c r="B371" s="50"/>
      <c r="C371" s="4" t="s">
        <v>3751</v>
      </c>
      <c r="D371" s="4"/>
      <c r="E371" s="5"/>
      <c r="F371" s="2"/>
      <c r="G371" s="43" t="s">
        <v>3170</v>
      </c>
      <c r="H371" s="44"/>
      <c r="I371" s="4"/>
      <c r="J371" s="43" t="s">
        <v>3171</v>
      </c>
      <c r="K371" s="44"/>
      <c r="L371" s="4"/>
      <c r="M371" s="43" t="s">
        <v>3172</v>
      </c>
      <c r="N371" s="44"/>
      <c r="O371" s="4"/>
      <c r="P371" s="43" t="s">
        <v>3173</v>
      </c>
      <c r="Q371" s="44"/>
      <c r="R371" s="4"/>
      <c r="S371" s="43" t="s">
        <v>3174</v>
      </c>
      <c r="T371" s="44"/>
      <c r="U371" s="4"/>
      <c r="V371" s="43" t="s">
        <v>3175</v>
      </c>
      <c r="W371" s="44"/>
      <c r="X371" s="4"/>
      <c r="Y371" s="43" t="s">
        <v>3176</v>
      </c>
      <c r="Z371" s="44"/>
      <c r="AA371" s="4"/>
      <c r="AB371" s="43" t="s">
        <v>3177</v>
      </c>
      <c r="AC371" s="44"/>
      <c r="AD371" s="4"/>
      <c r="AE371" s="43" t="s">
        <v>3178</v>
      </c>
      <c r="AF371" s="44"/>
      <c r="AG371" s="4"/>
      <c r="AH371" s="43" t="s">
        <v>3179</v>
      </c>
      <c r="AI371" s="44"/>
      <c r="AK371"/>
    </row>
    <row r="372" spans="1:37" ht="14.25" thickTop="1" x14ac:dyDescent="0.25">
      <c r="A372" s="49"/>
      <c r="B372" s="50"/>
      <c r="D372" s="6">
        <v>26</v>
      </c>
      <c r="E372" s="3"/>
      <c r="F372" s="2" t="s">
        <v>3795</v>
      </c>
      <c r="G372" s="23" t="str">
        <f>D372 &amp; "_1"</f>
        <v>26_1</v>
      </c>
      <c r="H372" s="24" t="str">
        <f>D373 &amp; "_1"</f>
        <v>69_1</v>
      </c>
      <c r="I372" s="12"/>
      <c r="J372" s="25" t="str">
        <f>D372 &amp; "_2"</f>
        <v>26_2</v>
      </c>
      <c r="K372" s="26" t="str">
        <f>D373 &amp; "_2"</f>
        <v>69_2</v>
      </c>
      <c r="L372" s="12"/>
      <c r="M372" s="25" t="str">
        <f>D372 &amp; "_3"</f>
        <v>26_3</v>
      </c>
      <c r="N372" s="26" t="str">
        <f>D373 &amp; "_3"</f>
        <v>69_3</v>
      </c>
      <c r="O372" s="12"/>
      <c r="P372" s="10" t="str">
        <f>D372 &amp; "_4"</f>
        <v>26_4</v>
      </c>
      <c r="Q372" s="10" t="str">
        <f>D373 &amp; "_4"</f>
        <v>69_4</v>
      </c>
      <c r="R372" s="12"/>
      <c r="S372" s="10" t="str">
        <f>D372 &amp; "_5"</f>
        <v>26_5</v>
      </c>
      <c r="T372" s="10" t="str">
        <f>D373 &amp; "_5"</f>
        <v>69_5</v>
      </c>
      <c r="U372" s="12"/>
      <c r="V372" s="10" t="str">
        <f>D372 &amp; "_6"</f>
        <v>26_6</v>
      </c>
      <c r="W372" s="10" t="str">
        <f>D373 &amp; "_6"</f>
        <v>69_6</v>
      </c>
      <c r="X372" s="12"/>
      <c r="Y372" s="10" t="str">
        <f>D372 &amp; "_7"</f>
        <v>26_7</v>
      </c>
      <c r="Z372" s="10" t="str">
        <f>D373 &amp; "_7"</f>
        <v>69_7</v>
      </c>
      <c r="AA372" s="12"/>
      <c r="AB372" s="10" t="str">
        <f>D372 &amp; "_8"</f>
        <v>26_8</v>
      </c>
      <c r="AC372" s="29" t="str">
        <f>D373 &amp; "_8"</f>
        <v>69_8</v>
      </c>
      <c r="AD372" s="12"/>
      <c r="AE372" s="10" t="str">
        <f>D372 &amp; "_9"</f>
        <v>26_9</v>
      </c>
      <c r="AF372" s="10" t="str">
        <f>D373 &amp; "_9"</f>
        <v>69_9</v>
      </c>
      <c r="AG372" s="12"/>
      <c r="AH372" s="10" t="str">
        <f>D372 &amp; "_10"</f>
        <v>26_10</v>
      </c>
      <c r="AI372" s="10" t="str">
        <f>D373 &amp; "_10"</f>
        <v>69_10</v>
      </c>
      <c r="AK372"/>
    </row>
    <row r="373" spans="1:37" x14ac:dyDescent="0.25">
      <c r="A373" s="49"/>
      <c r="B373" s="50"/>
      <c r="D373" s="7">
        <v>69</v>
      </c>
      <c r="F373" s="2" t="s">
        <v>0</v>
      </c>
      <c r="G373" s="2" t="s">
        <v>1390</v>
      </c>
      <c r="H373" s="2" t="s">
        <v>1391</v>
      </c>
      <c r="J373" s="2" t="s">
        <v>1392</v>
      </c>
      <c r="K373" s="2" t="s">
        <v>1393</v>
      </c>
      <c r="M373" s="2" t="s">
        <v>1394</v>
      </c>
      <c r="N373" s="2" t="s">
        <v>1395</v>
      </c>
      <c r="P373" s="2" t="s">
        <v>1396</v>
      </c>
      <c r="Q373" s="2" t="s">
        <v>1397</v>
      </c>
      <c r="S373" s="2" t="s">
        <v>1398</v>
      </c>
      <c r="T373" s="2" t="s">
        <v>1399</v>
      </c>
      <c r="V373" s="2" t="s">
        <v>1400</v>
      </c>
      <c r="W373" s="2" t="s">
        <v>1401</v>
      </c>
      <c r="Y373" s="2" t="s">
        <v>1402</v>
      </c>
      <c r="Z373" s="2" t="s">
        <v>1403</v>
      </c>
      <c r="AB373" s="2" t="s">
        <v>1404</v>
      </c>
      <c r="AC373" s="2" t="s">
        <v>1405</v>
      </c>
      <c r="AE373" s="2" t="s">
        <v>1406</v>
      </c>
      <c r="AF373" s="2" t="s">
        <v>1407</v>
      </c>
      <c r="AH373" s="2" t="s">
        <v>1408</v>
      </c>
      <c r="AI373" s="2" t="s">
        <v>1409</v>
      </c>
      <c r="AK373"/>
    </row>
    <row r="374" spans="1:37" x14ac:dyDescent="0.25">
      <c r="A374" s="49"/>
      <c r="B374" s="50"/>
      <c r="D374" s="7"/>
      <c r="F374" s="2" t="s">
        <v>1</v>
      </c>
      <c r="G374" s="2" t="s">
        <v>1391</v>
      </c>
      <c r="H374" s="2" t="s">
        <v>1390</v>
      </c>
      <c r="J374" s="2" t="s">
        <v>1393</v>
      </c>
      <c r="K374" s="2" t="s">
        <v>1392</v>
      </c>
      <c r="M374" s="2" t="s">
        <v>1395</v>
      </c>
      <c r="N374" s="2" t="s">
        <v>1394</v>
      </c>
      <c r="P374" s="2" t="s">
        <v>1397</v>
      </c>
      <c r="Q374" s="2" t="s">
        <v>1396</v>
      </c>
      <c r="S374" s="2" t="s">
        <v>1399</v>
      </c>
      <c r="T374" s="2" t="s">
        <v>1398</v>
      </c>
      <c r="V374" s="2" t="s">
        <v>1401</v>
      </c>
      <c r="W374" s="2" t="s">
        <v>1400</v>
      </c>
      <c r="Y374" s="2" t="s">
        <v>1403</v>
      </c>
      <c r="Z374" s="2" t="s">
        <v>1402</v>
      </c>
      <c r="AB374" s="2" t="s">
        <v>1405</v>
      </c>
      <c r="AC374" s="2" t="s">
        <v>1404</v>
      </c>
      <c r="AE374" s="2" t="s">
        <v>1407</v>
      </c>
      <c r="AF374" s="2" t="s">
        <v>1406</v>
      </c>
      <c r="AH374" s="2" t="s">
        <v>1409</v>
      </c>
      <c r="AI374" s="2" t="s">
        <v>1408</v>
      </c>
      <c r="AK374"/>
    </row>
    <row r="375" spans="1:37" x14ac:dyDescent="0.25">
      <c r="A375" s="49"/>
      <c r="B375" s="50"/>
      <c r="D375" s="7"/>
    </row>
    <row r="376" spans="1:37" ht="14.25" thickBot="1" x14ac:dyDescent="0.3">
      <c r="A376" s="49"/>
      <c r="B376" s="50"/>
      <c r="D376" s="7"/>
      <c r="E376" s="3"/>
      <c r="F376" s="2"/>
      <c r="G376" s="43" t="s">
        <v>3180</v>
      </c>
      <c r="H376" s="44"/>
      <c r="I376" s="4"/>
      <c r="J376" s="43" t="s">
        <v>3181</v>
      </c>
      <c r="K376" s="44"/>
      <c r="L376" s="4"/>
      <c r="M376" s="43" t="s">
        <v>3182</v>
      </c>
      <c r="N376" s="44"/>
      <c r="O376" s="4"/>
      <c r="P376" s="43" t="s">
        <v>3183</v>
      </c>
      <c r="Q376" s="44"/>
      <c r="R376" s="4"/>
      <c r="S376" s="43" t="s">
        <v>3184</v>
      </c>
      <c r="T376" s="44"/>
      <c r="U376" s="4"/>
      <c r="V376" s="43" t="s">
        <v>3185</v>
      </c>
      <c r="W376" s="44"/>
      <c r="X376" s="4"/>
      <c r="Y376" s="43" t="s">
        <v>3186</v>
      </c>
      <c r="Z376" s="44"/>
      <c r="AA376" s="4"/>
      <c r="AB376" s="43" t="s">
        <v>3187</v>
      </c>
      <c r="AC376" s="44"/>
      <c r="AD376" s="4"/>
      <c r="AE376" s="43" t="s">
        <v>3188</v>
      </c>
      <c r="AF376" s="44"/>
      <c r="AG376" s="4"/>
      <c r="AH376" s="43" t="s">
        <v>3189</v>
      </c>
      <c r="AI376" s="44"/>
      <c r="AK376"/>
    </row>
    <row r="377" spans="1:37" ht="14.25" thickTop="1" x14ac:dyDescent="0.25">
      <c r="A377" s="49"/>
      <c r="B377" s="50"/>
      <c r="D377" s="7"/>
      <c r="E377" s="8"/>
      <c r="F377" s="2" t="s">
        <v>3795</v>
      </c>
      <c r="G377" s="23" t="str">
        <f>D372 &amp; "_11"</f>
        <v>26_11</v>
      </c>
      <c r="H377" s="24" t="str">
        <f>D373 &amp; "_11"</f>
        <v>69_11</v>
      </c>
      <c r="I377" s="12"/>
      <c r="J377" s="25" t="str">
        <f>D372 &amp; "_12"</f>
        <v>26_12</v>
      </c>
      <c r="K377" s="26" t="str">
        <f>D373 &amp; "_12"</f>
        <v>69_12</v>
      </c>
      <c r="L377" s="12"/>
      <c r="M377" s="25" t="str">
        <f>D372 &amp; "_13"</f>
        <v>26_13</v>
      </c>
      <c r="N377" s="26" t="str">
        <f>D373 &amp; "_13"</f>
        <v>69_13</v>
      </c>
      <c r="O377" s="12"/>
      <c r="P377" s="10" t="str">
        <f>D372 &amp; "_14"</f>
        <v>26_14</v>
      </c>
      <c r="Q377" s="10" t="str">
        <f>D373 &amp; "_14"</f>
        <v>69_14</v>
      </c>
      <c r="R377" s="12"/>
      <c r="S377" s="10" t="str">
        <f>D372 &amp; "_15"</f>
        <v>26_15</v>
      </c>
      <c r="T377" s="10" t="str">
        <f>D373 &amp; "_15"</f>
        <v>69_15</v>
      </c>
      <c r="U377" s="12"/>
      <c r="V377" s="10" t="str">
        <f>D372 &amp; "_16"</f>
        <v>26_16</v>
      </c>
      <c r="W377" s="10" t="str">
        <f>D373 &amp; "_16"</f>
        <v>69_16</v>
      </c>
      <c r="X377" s="12"/>
      <c r="Y377" s="10" t="str">
        <f>D372 &amp; "_17"</f>
        <v>26_17</v>
      </c>
      <c r="Z377" s="10" t="str">
        <f>D373 &amp; "_17"</f>
        <v>69_17</v>
      </c>
      <c r="AA377" s="12"/>
      <c r="AB377" s="10" t="str">
        <f>D372 &amp; "_18"</f>
        <v>26_18</v>
      </c>
      <c r="AC377" s="29" t="str">
        <f>D373 &amp; "_18"</f>
        <v>69_18</v>
      </c>
      <c r="AD377" s="12"/>
      <c r="AE377" s="10" t="str">
        <f>D372 &amp; "_19"</f>
        <v>26_19</v>
      </c>
      <c r="AF377" s="10" t="str">
        <f>D373 &amp; "_19"</f>
        <v>69_19</v>
      </c>
      <c r="AG377" s="12"/>
      <c r="AH377" s="10" t="str">
        <f>D372 &amp; "_20"</f>
        <v>26_20</v>
      </c>
      <c r="AI377" s="10" t="str">
        <f>D373 &amp; "_20"</f>
        <v>69_20</v>
      </c>
      <c r="AK377"/>
    </row>
    <row r="378" spans="1:37" x14ac:dyDescent="0.25">
      <c r="A378" s="49"/>
      <c r="B378" s="50"/>
      <c r="D378" s="7"/>
      <c r="F378" s="2" t="s">
        <v>0</v>
      </c>
      <c r="G378" s="2" t="s">
        <v>1410</v>
      </c>
      <c r="H378" s="2" t="s">
        <v>1411</v>
      </c>
      <c r="J378" s="2" t="s">
        <v>1412</v>
      </c>
      <c r="K378" s="2" t="s">
        <v>1413</v>
      </c>
      <c r="M378" s="2" t="s">
        <v>1414</v>
      </c>
      <c r="N378" s="2" t="s">
        <v>1415</v>
      </c>
      <c r="P378" s="2" t="s">
        <v>1416</v>
      </c>
      <c r="Q378" s="2" t="s">
        <v>1417</v>
      </c>
      <c r="S378" s="2" t="s">
        <v>1418</v>
      </c>
      <c r="T378" s="2" t="s">
        <v>1419</v>
      </c>
      <c r="V378" s="2" t="s">
        <v>1420</v>
      </c>
      <c r="W378" s="2" t="s">
        <v>1421</v>
      </c>
      <c r="Y378" s="2" t="s">
        <v>1422</v>
      </c>
      <c r="Z378" s="2" t="s">
        <v>1423</v>
      </c>
      <c r="AB378" s="2" t="s">
        <v>1424</v>
      </c>
      <c r="AC378" s="2" t="s">
        <v>1425</v>
      </c>
      <c r="AE378" s="2" t="s">
        <v>1426</v>
      </c>
      <c r="AF378" s="2" t="s">
        <v>1427</v>
      </c>
      <c r="AH378" s="2" t="s">
        <v>1428</v>
      </c>
      <c r="AI378" s="2" t="s">
        <v>1429</v>
      </c>
      <c r="AK378"/>
    </row>
    <row r="379" spans="1:37" x14ac:dyDescent="0.25">
      <c r="A379" s="49"/>
      <c r="B379" s="50"/>
      <c r="D379" s="7"/>
      <c r="F379" s="2" t="s">
        <v>1</v>
      </c>
      <c r="G379" s="2" t="s">
        <v>1411</v>
      </c>
      <c r="H379" s="2" t="s">
        <v>1410</v>
      </c>
      <c r="J379" s="2" t="s">
        <v>1413</v>
      </c>
      <c r="K379" s="2" t="s">
        <v>1412</v>
      </c>
      <c r="M379" s="2" t="s">
        <v>1415</v>
      </c>
      <c r="N379" s="2" t="s">
        <v>1414</v>
      </c>
      <c r="P379" s="2" t="s">
        <v>1417</v>
      </c>
      <c r="Q379" s="2" t="s">
        <v>1416</v>
      </c>
      <c r="S379" s="2" t="s">
        <v>1419</v>
      </c>
      <c r="T379" s="2" t="s">
        <v>1418</v>
      </c>
      <c r="V379" s="2" t="s">
        <v>1421</v>
      </c>
      <c r="W379" s="2" t="s">
        <v>1420</v>
      </c>
      <c r="Y379" s="2" t="s">
        <v>1423</v>
      </c>
      <c r="Z379" s="2" t="s">
        <v>1422</v>
      </c>
      <c r="AB379" s="2" t="s">
        <v>1425</v>
      </c>
      <c r="AC379" s="2" t="s">
        <v>1424</v>
      </c>
      <c r="AE379" s="2" t="s">
        <v>1427</v>
      </c>
      <c r="AF379" s="2" t="s">
        <v>1426</v>
      </c>
      <c r="AH379" s="2" t="s">
        <v>1429</v>
      </c>
      <c r="AI379" s="2" t="s">
        <v>1428</v>
      </c>
      <c r="AK379"/>
    </row>
    <row r="380" spans="1:37" x14ac:dyDescent="0.25">
      <c r="A380" s="49"/>
      <c r="B380" s="50"/>
      <c r="D380" s="7"/>
    </row>
    <row r="381" spans="1:37" ht="14.25" thickBot="1" x14ac:dyDescent="0.3">
      <c r="A381" s="49"/>
      <c r="B381" s="50"/>
      <c r="D381" s="7"/>
      <c r="E381" s="9"/>
      <c r="F381" s="2"/>
      <c r="G381" s="43" t="s">
        <v>3190</v>
      </c>
      <c r="H381" s="44"/>
      <c r="I381" s="4"/>
      <c r="J381" s="43" t="s">
        <v>3191</v>
      </c>
      <c r="K381" s="44"/>
      <c r="L381" s="4"/>
      <c r="M381" s="43" t="s">
        <v>3192</v>
      </c>
      <c r="N381" s="44"/>
      <c r="O381" s="4"/>
      <c r="P381" s="43" t="s">
        <v>3193</v>
      </c>
      <c r="Q381" s="44"/>
      <c r="R381" s="4"/>
      <c r="S381" s="43" t="s">
        <v>3194</v>
      </c>
      <c r="T381" s="44"/>
      <c r="U381" s="4"/>
      <c r="V381" s="43" t="s">
        <v>3195</v>
      </c>
      <c r="W381" s="44"/>
      <c r="X381" s="4"/>
      <c r="Y381" s="43" t="s">
        <v>3196</v>
      </c>
      <c r="Z381" s="44"/>
      <c r="AA381" s="4"/>
      <c r="AB381" s="43" t="s">
        <v>3197</v>
      </c>
      <c r="AC381" s="44"/>
      <c r="AD381" s="4"/>
      <c r="AE381" s="43" t="s">
        <v>3198</v>
      </c>
      <c r="AF381" s="44"/>
      <c r="AG381" s="4"/>
      <c r="AH381" s="43" t="s">
        <v>3199</v>
      </c>
      <c r="AI381" s="44"/>
      <c r="AK381"/>
    </row>
    <row r="382" spans="1:37" ht="14.25" thickTop="1" x14ac:dyDescent="0.25">
      <c r="A382" s="49"/>
      <c r="B382" s="50"/>
      <c r="F382" s="2" t="s">
        <v>3795</v>
      </c>
      <c r="G382" s="23" t="str">
        <f>D372 &amp; "_21"</f>
        <v>26_21</v>
      </c>
      <c r="H382" s="24" t="str">
        <f>D373 &amp; "_21"</f>
        <v>69_21</v>
      </c>
      <c r="I382" s="12"/>
      <c r="J382" s="25" t="str">
        <f>D372 &amp; "_22"</f>
        <v>26_22</v>
      </c>
      <c r="K382" s="26" t="str">
        <f>D373 &amp; "_22"</f>
        <v>69_22</v>
      </c>
      <c r="L382" s="12"/>
      <c r="M382" s="25" t="str">
        <f>D372 &amp; "_23"</f>
        <v>26_23</v>
      </c>
      <c r="N382" s="26" t="str">
        <f>D373 &amp; "_23"</f>
        <v>69_23</v>
      </c>
      <c r="O382" s="12"/>
      <c r="P382" s="10" t="str">
        <f>D372 &amp; "_24"</f>
        <v>26_24</v>
      </c>
      <c r="Q382" s="10" t="str">
        <f>D373 &amp; "_24"</f>
        <v>69_24</v>
      </c>
      <c r="R382" s="12"/>
      <c r="S382" s="10" t="str">
        <f>D372 &amp; "_25"</f>
        <v>26_25</v>
      </c>
      <c r="T382" s="10" t="str">
        <f>D373 &amp; "_25"</f>
        <v>69_25</v>
      </c>
      <c r="U382" s="12"/>
      <c r="V382" s="10" t="str">
        <f>D372 &amp; "_26"</f>
        <v>26_26</v>
      </c>
      <c r="W382" s="10" t="str">
        <f>D373 &amp; "_26"</f>
        <v>69_26</v>
      </c>
      <c r="X382" s="12"/>
      <c r="Y382" s="10" t="str">
        <f>D372 &amp; "_27"</f>
        <v>26_27</v>
      </c>
      <c r="Z382" s="10" t="str">
        <f>D373 &amp; "_27"</f>
        <v>69_27</v>
      </c>
      <c r="AA382" s="12"/>
      <c r="AB382" s="10" t="str">
        <f>D372 &amp; "_28"</f>
        <v>26_28</v>
      </c>
      <c r="AC382" s="29" t="str">
        <f>D373 &amp; "_28"</f>
        <v>69_28</v>
      </c>
      <c r="AD382" s="12"/>
      <c r="AE382" s="10" t="str">
        <f>D372 &amp; "_29"</f>
        <v>26_29</v>
      </c>
      <c r="AF382" s="10" t="str">
        <f>D373 &amp; "_29"</f>
        <v>69_29</v>
      </c>
      <c r="AG382" s="12"/>
      <c r="AH382" s="10" t="str">
        <f>D372 &amp; "_30"</f>
        <v>26_30</v>
      </c>
      <c r="AI382" s="10" t="str">
        <f>D373 &amp; "_30"</f>
        <v>69_30</v>
      </c>
      <c r="AK382"/>
    </row>
    <row r="383" spans="1:37" x14ac:dyDescent="0.25">
      <c r="A383" s="49"/>
      <c r="B383" s="50"/>
      <c r="F383" s="2" t="s">
        <v>0</v>
      </c>
      <c r="G383" s="2" t="s">
        <v>1430</v>
      </c>
      <c r="H383" s="2" t="s">
        <v>1431</v>
      </c>
      <c r="J383" s="2" t="s">
        <v>1432</v>
      </c>
      <c r="K383" s="2" t="s">
        <v>1433</v>
      </c>
      <c r="M383" s="2" t="s">
        <v>1434</v>
      </c>
      <c r="N383" s="2" t="s">
        <v>1435</v>
      </c>
      <c r="P383" s="2" t="s">
        <v>1436</v>
      </c>
      <c r="Q383" s="2" t="s">
        <v>1437</v>
      </c>
      <c r="S383" s="2" t="s">
        <v>1438</v>
      </c>
      <c r="T383" s="2" t="s">
        <v>1439</v>
      </c>
      <c r="V383" s="2" t="s">
        <v>1440</v>
      </c>
      <c r="W383" s="2" t="s">
        <v>1441</v>
      </c>
      <c r="Y383" s="2" t="s">
        <v>1442</v>
      </c>
      <c r="Z383" s="2" t="s">
        <v>1443</v>
      </c>
      <c r="AB383" s="2" t="s">
        <v>1444</v>
      </c>
      <c r="AC383" s="2" t="s">
        <v>1445</v>
      </c>
      <c r="AE383" s="2" t="s">
        <v>1446</v>
      </c>
      <c r="AF383" s="2" t="s">
        <v>1447</v>
      </c>
      <c r="AH383" s="2" t="s">
        <v>1448</v>
      </c>
      <c r="AI383" s="2" t="s">
        <v>1449</v>
      </c>
      <c r="AK383"/>
    </row>
    <row r="384" spans="1:37" x14ac:dyDescent="0.25">
      <c r="A384" s="49"/>
      <c r="B384" s="50"/>
      <c r="F384" s="2" t="s">
        <v>1</v>
      </c>
      <c r="G384" s="2" t="s">
        <v>1431</v>
      </c>
      <c r="H384" s="2" t="s">
        <v>1430</v>
      </c>
      <c r="J384" s="2" t="s">
        <v>1433</v>
      </c>
      <c r="K384" s="2" t="s">
        <v>1432</v>
      </c>
      <c r="M384" s="2" t="s">
        <v>1435</v>
      </c>
      <c r="N384" s="2" t="s">
        <v>1434</v>
      </c>
      <c r="P384" s="2" t="s">
        <v>1437</v>
      </c>
      <c r="Q384" s="2" t="s">
        <v>1436</v>
      </c>
      <c r="S384" s="2" t="s">
        <v>1439</v>
      </c>
      <c r="T384" s="2" t="s">
        <v>1438</v>
      </c>
      <c r="V384" s="2" t="s">
        <v>1441</v>
      </c>
      <c r="W384" s="2" t="s">
        <v>1440</v>
      </c>
      <c r="Y384" s="2" t="s">
        <v>1443</v>
      </c>
      <c r="Z384" s="2" t="s">
        <v>1442</v>
      </c>
      <c r="AB384" s="2" t="s">
        <v>1445</v>
      </c>
      <c r="AC384" s="2" t="s">
        <v>1444</v>
      </c>
      <c r="AE384" s="2" t="s">
        <v>1447</v>
      </c>
      <c r="AF384" s="2" t="s">
        <v>1446</v>
      </c>
      <c r="AH384" s="2" t="s">
        <v>1449</v>
      </c>
      <c r="AI384" s="2" t="s">
        <v>1448</v>
      </c>
      <c r="AK384"/>
    </row>
    <row r="385" spans="1:37" x14ac:dyDescent="0.25">
      <c r="A385" s="49"/>
      <c r="B385" s="50"/>
    </row>
    <row r="386" spans="1:37" ht="14.25" thickBot="1" x14ac:dyDescent="0.3">
      <c r="A386" s="49"/>
      <c r="B386" s="50"/>
      <c r="C386" s="4" t="s">
        <v>3752</v>
      </c>
      <c r="D386" s="4"/>
      <c r="E386" s="5"/>
      <c r="F386" s="2"/>
      <c r="G386" s="43" t="s">
        <v>3200</v>
      </c>
      <c r="H386" s="44"/>
      <c r="I386" s="4"/>
      <c r="J386" s="43" t="s">
        <v>3201</v>
      </c>
      <c r="K386" s="44"/>
      <c r="L386" s="4"/>
      <c r="M386" s="43" t="s">
        <v>3202</v>
      </c>
      <c r="N386" s="44"/>
      <c r="O386" s="4"/>
      <c r="P386" s="43" t="s">
        <v>3203</v>
      </c>
      <c r="Q386" s="44"/>
      <c r="R386" s="4"/>
      <c r="S386" s="43" t="s">
        <v>3204</v>
      </c>
      <c r="T386" s="44"/>
      <c r="U386" s="4"/>
      <c r="V386" s="43" t="s">
        <v>3205</v>
      </c>
      <c r="W386" s="44"/>
      <c r="X386" s="4"/>
      <c r="Y386" s="43" t="s">
        <v>3206</v>
      </c>
      <c r="Z386" s="44"/>
      <c r="AA386" s="4"/>
      <c r="AB386" s="43" t="s">
        <v>3207</v>
      </c>
      <c r="AC386" s="44"/>
      <c r="AD386" s="4"/>
      <c r="AE386" s="43" t="s">
        <v>3208</v>
      </c>
      <c r="AF386" s="44"/>
      <c r="AG386" s="4"/>
      <c r="AH386" s="43" t="s">
        <v>3209</v>
      </c>
      <c r="AI386" s="44"/>
      <c r="AK386"/>
    </row>
    <row r="387" spans="1:37" ht="14.25" thickTop="1" x14ac:dyDescent="0.25">
      <c r="A387" s="49"/>
      <c r="B387" s="50"/>
      <c r="D387" s="6">
        <v>27</v>
      </c>
      <c r="E387" s="3"/>
      <c r="F387" s="2" t="s">
        <v>3795</v>
      </c>
      <c r="G387" s="23" t="str">
        <f>D387 &amp; "_1"</f>
        <v>27_1</v>
      </c>
      <c r="H387" s="24" t="str">
        <f>D388 &amp; "_1"</f>
        <v>70_1</v>
      </c>
      <c r="I387" s="12"/>
      <c r="J387" s="25" t="str">
        <f>D387 &amp; "_2"</f>
        <v>27_2</v>
      </c>
      <c r="K387" s="26" t="str">
        <f>D388 &amp; "_2"</f>
        <v>70_2</v>
      </c>
      <c r="L387" s="12"/>
      <c r="M387" s="25" t="str">
        <f>D387 &amp; "_3"</f>
        <v>27_3</v>
      </c>
      <c r="N387" s="26" t="str">
        <f>D388 &amp; "_3"</f>
        <v>70_3</v>
      </c>
      <c r="O387" s="12"/>
      <c r="P387" s="10" t="str">
        <f>D387 &amp; "_4"</f>
        <v>27_4</v>
      </c>
      <c r="Q387" s="10" t="str">
        <f>D388 &amp; "_4"</f>
        <v>70_4</v>
      </c>
      <c r="R387" s="12"/>
      <c r="S387" s="10" t="str">
        <f>D387 &amp; "_5"</f>
        <v>27_5</v>
      </c>
      <c r="T387" s="10" t="str">
        <f>D388 &amp; "_5"</f>
        <v>70_5</v>
      </c>
      <c r="U387" s="12"/>
      <c r="V387" s="10" t="str">
        <f>D387 &amp; "_6"</f>
        <v>27_6</v>
      </c>
      <c r="W387" s="10" t="str">
        <f>D388 &amp; "_6"</f>
        <v>70_6</v>
      </c>
      <c r="X387" s="12"/>
      <c r="Y387" s="10" t="str">
        <f>D387 &amp; "_7"</f>
        <v>27_7</v>
      </c>
      <c r="Z387" s="10" t="str">
        <f>D388 &amp; "_7"</f>
        <v>70_7</v>
      </c>
      <c r="AA387" s="12"/>
      <c r="AB387" s="10" t="str">
        <f>D387 &amp; "_8"</f>
        <v>27_8</v>
      </c>
      <c r="AC387" s="29" t="str">
        <f>D388 &amp; "_8"</f>
        <v>70_8</v>
      </c>
      <c r="AD387" s="12"/>
      <c r="AE387" s="10" t="str">
        <f>D387 &amp; "_9"</f>
        <v>27_9</v>
      </c>
      <c r="AF387" s="10" t="str">
        <f>D388 &amp; "_9"</f>
        <v>70_9</v>
      </c>
      <c r="AG387" s="12"/>
      <c r="AH387" s="10" t="str">
        <f>D387 &amp; "_10"</f>
        <v>27_10</v>
      </c>
      <c r="AI387" s="10" t="str">
        <f>D388 &amp; "_10"</f>
        <v>70_10</v>
      </c>
      <c r="AK387"/>
    </row>
    <row r="388" spans="1:37" x14ac:dyDescent="0.25">
      <c r="A388" s="49"/>
      <c r="B388" s="50"/>
      <c r="D388" s="7">
        <v>70</v>
      </c>
      <c r="F388" s="2" t="s">
        <v>0</v>
      </c>
      <c r="G388" s="2" t="s">
        <v>1450</v>
      </c>
      <c r="H388" s="2" t="s">
        <v>1451</v>
      </c>
      <c r="J388" s="2" t="s">
        <v>1452</v>
      </c>
      <c r="K388" s="2" t="s">
        <v>1453</v>
      </c>
      <c r="M388" s="2" t="s">
        <v>1454</v>
      </c>
      <c r="N388" s="2" t="s">
        <v>1455</v>
      </c>
      <c r="P388" s="2" t="s">
        <v>1456</v>
      </c>
      <c r="Q388" s="2" t="s">
        <v>1457</v>
      </c>
      <c r="S388" s="2" t="s">
        <v>1458</v>
      </c>
      <c r="T388" s="2" t="s">
        <v>1459</v>
      </c>
      <c r="V388" s="2" t="s">
        <v>1460</v>
      </c>
      <c r="W388" s="2" t="s">
        <v>1461</v>
      </c>
      <c r="Y388" s="2" t="s">
        <v>1462</v>
      </c>
      <c r="Z388" s="2" t="s">
        <v>1463</v>
      </c>
      <c r="AB388" s="2" t="s">
        <v>1464</v>
      </c>
      <c r="AC388" s="2" t="s">
        <v>1465</v>
      </c>
      <c r="AE388" s="2" t="s">
        <v>1466</v>
      </c>
      <c r="AF388" s="2" t="s">
        <v>1467</v>
      </c>
      <c r="AH388" s="2" t="s">
        <v>1468</v>
      </c>
      <c r="AI388" s="2" t="s">
        <v>1469</v>
      </c>
      <c r="AK388"/>
    </row>
    <row r="389" spans="1:37" x14ac:dyDescent="0.25">
      <c r="A389" s="49"/>
      <c r="B389" s="50"/>
      <c r="D389" s="7"/>
      <c r="F389" s="2" t="s">
        <v>1</v>
      </c>
      <c r="G389" s="2" t="s">
        <v>1451</v>
      </c>
      <c r="H389" s="2" t="s">
        <v>1450</v>
      </c>
      <c r="J389" s="2" t="s">
        <v>1453</v>
      </c>
      <c r="K389" s="2" t="s">
        <v>1452</v>
      </c>
      <c r="M389" s="2" t="s">
        <v>1455</v>
      </c>
      <c r="N389" s="2" t="s">
        <v>1454</v>
      </c>
      <c r="P389" s="2" t="s">
        <v>1457</v>
      </c>
      <c r="Q389" s="2" t="s">
        <v>1456</v>
      </c>
      <c r="S389" s="2" t="s">
        <v>1459</v>
      </c>
      <c r="T389" s="2" t="s">
        <v>1458</v>
      </c>
      <c r="V389" s="2" t="s">
        <v>1461</v>
      </c>
      <c r="W389" s="2" t="s">
        <v>1460</v>
      </c>
      <c r="Y389" s="2" t="s">
        <v>1463</v>
      </c>
      <c r="Z389" s="2" t="s">
        <v>1462</v>
      </c>
      <c r="AB389" s="2" t="s">
        <v>1465</v>
      </c>
      <c r="AC389" s="2" t="s">
        <v>1464</v>
      </c>
      <c r="AE389" s="2" t="s">
        <v>1467</v>
      </c>
      <c r="AF389" s="2" t="s">
        <v>1466</v>
      </c>
      <c r="AH389" s="2" t="s">
        <v>1469</v>
      </c>
      <c r="AI389" s="2" t="s">
        <v>1468</v>
      </c>
      <c r="AK389"/>
    </row>
    <row r="390" spans="1:37" x14ac:dyDescent="0.25">
      <c r="A390" s="49"/>
      <c r="B390" s="50"/>
      <c r="D390" s="7"/>
    </row>
    <row r="391" spans="1:37" ht="14.25" thickBot="1" x14ac:dyDescent="0.3">
      <c r="A391" s="49"/>
      <c r="B391" s="50"/>
      <c r="D391" s="7"/>
      <c r="E391" s="3"/>
      <c r="F391" s="2"/>
      <c r="G391" s="43" t="s">
        <v>3210</v>
      </c>
      <c r="H391" s="44"/>
      <c r="I391" s="4"/>
      <c r="J391" s="43" t="s">
        <v>3211</v>
      </c>
      <c r="K391" s="44"/>
      <c r="L391" s="4"/>
      <c r="M391" s="43" t="s">
        <v>3212</v>
      </c>
      <c r="N391" s="44"/>
      <c r="O391" s="4"/>
      <c r="P391" s="43" t="s">
        <v>3213</v>
      </c>
      <c r="Q391" s="44"/>
      <c r="R391" s="4"/>
      <c r="S391" s="43" t="s">
        <v>3214</v>
      </c>
      <c r="T391" s="44"/>
      <c r="U391" s="4"/>
      <c r="V391" s="43" t="s">
        <v>3215</v>
      </c>
      <c r="W391" s="44"/>
      <c r="X391" s="4"/>
      <c r="Y391" s="43" t="s">
        <v>3216</v>
      </c>
      <c r="Z391" s="44"/>
      <c r="AA391" s="4"/>
      <c r="AB391" s="43" t="s">
        <v>3217</v>
      </c>
      <c r="AC391" s="44"/>
      <c r="AD391" s="4"/>
      <c r="AE391" s="43" t="s">
        <v>3218</v>
      </c>
      <c r="AF391" s="44"/>
      <c r="AG391" s="4"/>
      <c r="AH391" s="43" t="s">
        <v>3219</v>
      </c>
      <c r="AI391" s="44"/>
      <c r="AK391"/>
    </row>
    <row r="392" spans="1:37" ht="14.25" thickTop="1" x14ac:dyDescent="0.25">
      <c r="A392" s="49"/>
      <c r="B392" s="50"/>
      <c r="D392" s="7"/>
      <c r="E392" s="8"/>
      <c r="F392" s="2" t="s">
        <v>3795</v>
      </c>
      <c r="G392" s="23" t="str">
        <f>D387 &amp; "_11"</f>
        <v>27_11</v>
      </c>
      <c r="H392" s="24" t="str">
        <f>D388 &amp; "_11"</f>
        <v>70_11</v>
      </c>
      <c r="I392" s="12"/>
      <c r="J392" s="25" t="str">
        <f>D387 &amp; "_12"</f>
        <v>27_12</v>
      </c>
      <c r="K392" s="26" t="str">
        <f>D388 &amp; "_12"</f>
        <v>70_12</v>
      </c>
      <c r="L392" s="12"/>
      <c r="M392" s="25" t="str">
        <f>D387 &amp; "_13"</f>
        <v>27_13</v>
      </c>
      <c r="N392" s="26" t="str">
        <f>D388 &amp; "_13"</f>
        <v>70_13</v>
      </c>
      <c r="O392" s="12"/>
      <c r="P392" s="10" t="str">
        <f>D387 &amp; "_14"</f>
        <v>27_14</v>
      </c>
      <c r="Q392" s="10" t="str">
        <f>D388 &amp; "_14"</f>
        <v>70_14</v>
      </c>
      <c r="R392" s="12"/>
      <c r="S392" s="10" t="str">
        <f>D387 &amp; "_15"</f>
        <v>27_15</v>
      </c>
      <c r="T392" s="10" t="str">
        <f>D388 &amp; "_15"</f>
        <v>70_15</v>
      </c>
      <c r="U392" s="12"/>
      <c r="V392" s="10" t="str">
        <f>D387 &amp; "_16"</f>
        <v>27_16</v>
      </c>
      <c r="W392" s="10" t="str">
        <f>D388 &amp; "_16"</f>
        <v>70_16</v>
      </c>
      <c r="X392" s="12"/>
      <c r="Y392" s="10" t="str">
        <f>D387 &amp; "_17"</f>
        <v>27_17</v>
      </c>
      <c r="Z392" s="10" t="str">
        <f>D388 &amp; "_17"</f>
        <v>70_17</v>
      </c>
      <c r="AA392" s="12"/>
      <c r="AB392" s="10" t="str">
        <f>D387 &amp; "_18"</f>
        <v>27_18</v>
      </c>
      <c r="AC392" s="29" t="str">
        <f>D388 &amp; "_18"</f>
        <v>70_18</v>
      </c>
      <c r="AD392" s="12"/>
      <c r="AE392" s="10" t="str">
        <f>D387 &amp; "_19"</f>
        <v>27_19</v>
      </c>
      <c r="AF392" s="10" t="str">
        <f>D388 &amp; "_19"</f>
        <v>70_19</v>
      </c>
      <c r="AG392" s="12"/>
      <c r="AH392" s="10" t="str">
        <f>D387 &amp; "_20"</f>
        <v>27_20</v>
      </c>
      <c r="AI392" s="10" t="str">
        <f>D388 &amp; "_20"</f>
        <v>70_20</v>
      </c>
      <c r="AK392"/>
    </row>
    <row r="393" spans="1:37" x14ac:dyDescent="0.25">
      <c r="A393" s="49"/>
      <c r="B393" s="50"/>
      <c r="D393" s="7"/>
      <c r="F393" s="2" t="s">
        <v>0</v>
      </c>
      <c r="G393" s="2" t="s">
        <v>1470</v>
      </c>
      <c r="H393" s="2" t="s">
        <v>1471</v>
      </c>
      <c r="J393" s="2" t="s">
        <v>1472</v>
      </c>
      <c r="K393" s="2" t="s">
        <v>1473</v>
      </c>
      <c r="M393" s="2" t="s">
        <v>1474</v>
      </c>
      <c r="N393" s="2" t="s">
        <v>1475</v>
      </c>
      <c r="P393" s="2" t="s">
        <v>1476</v>
      </c>
      <c r="Q393" s="2" t="s">
        <v>1477</v>
      </c>
      <c r="S393" s="2" t="s">
        <v>1478</v>
      </c>
      <c r="T393" s="2" t="s">
        <v>1479</v>
      </c>
      <c r="V393" s="2" t="s">
        <v>1480</v>
      </c>
      <c r="W393" s="2" t="s">
        <v>1481</v>
      </c>
      <c r="Y393" s="2" t="s">
        <v>1482</v>
      </c>
      <c r="Z393" s="2" t="s">
        <v>1483</v>
      </c>
      <c r="AB393" s="2" t="s">
        <v>1484</v>
      </c>
      <c r="AC393" s="2" t="s">
        <v>1485</v>
      </c>
      <c r="AE393" s="2" t="s">
        <v>1486</v>
      </c>
      <c r="AF393" s="2" t="s">
        <v>1487</v>
      </c>
      <c r="AH393" s="2" t="s">
        <v>1488</v>
      </c>
      <c r="AI393" s="2" t="s">
        <v>1489</v>
      </c>
      <c r="AK393"/>
    </row>
    <row r="394" spans="1:37" x14ac:dyDescent="0.25">
      <c r="A394" s="49"/>
      <c r="B394" s="50"/>
      <c r="D394" s="7"/>
      <c r="F394" s="2" t="s">
        <v>1</v>
      </c>
      <c r="G394" s="2" t="s">
        <v>1471</v>
      </c>
      <c r="H394" s="2" t="s">
        <v>1470</v>
      </c>
      <c r="J394" s="2" t="s">
        <v>1473</v>
      </c>
      <c r="K394" s="2" t="s">
        <v>1472</v>
      </c>
      <c r="M394" s="2" t="s">
        <v>1475</v>
      </c>
      <c r="N394" s="2" t="s">
        <v>1474</v>
      </c>
      <c r="P394" s="2" t="s">
        <v>1477</v>
      </c>
      <c r="Q394" s="2" t="s">
        <v>1476</v>
      </c>
      <c r="S394" s="2" t="s">
        <v>1479</v>
      </c>
      <c r="T394" s="2" t="s">
        <v>1478</v>
      </c>
      <c r="V394" s="2" t="s">
        <v>1481</v>
      </c>
      <c r="W394" s="2" t="s">
        <v>1480</v>
      </c>
      <c r="Y394" s="2" t="s">
        <v>1483</v>
      </c>
      <c r="Z394" s="2" t="s">
        <v>1482</v>
      </c>
      <c r="AB394" s="2" t="s">
        <v>1485</v>
      </c>
      <c r="AC394" s="2" t="s">
        <v>1484</v>
      </c>
      <c r="AE394" s="2" t="s">
        <v>1487</v>
      </c>
      <c r="AF394" s="2" t="s">
        <v>1486</v>
      </c>
      <c r="AH394" s="2" t="s">
        <v>1489</v>
      </c>
      <c r="AI394" s="2" t="s">
        <v>1488</v>
      </c>
      <c r="AK394"/>
    </row>
    <row r="395" spans="1:37" x14ac:dyDescent="0.25">
      <c r="A395" s="49"/>
      <c r="B395" s="50"/>
      <c r="D395" s="7"/>
    </row>
    <row r="396" spans="1:37" ht="14.25" thickBot="1" x14ac:dyDescent="0.3">
      <c r="A396" s="49"/>
      <c r="B396" s="50"/>
      <c r="D396" s="7"/>
      <c r="E396" s="9"/>
      <c r="F396" s="2"/>
      <c r="G396" s="43" t="s">
        <v>3220</v>
      </c>
      <c r="H396" s="44"/>
      <c r="I396" s="4"/>
      <c r="J396" s="43" t="s">
        <v>3221</v>
      </c>
      <c r="K396" s="44"/>
      <c r="L396" s="4"/>
      <c r="M396" s="43" t="s">
        <v>3222</v>
      </c>
      <c r="N396" s="44"/>
      <c r="O396" s="4"/>
      <c r="P396" s="43" t="s">
        <v>3223</v>
      </c>
      <c r="Q396" s="44"/>
      <c r="R396" s="4"/>
      <c r="S396" s="43" t="s">
        <v>3224</v>
      </c>
      <c r="T396" s="44"/>
      <c r="U396" s="4"/>
      <c r="V396" s="43" t="s">
        <v>3225</v>
      </c>
      <c r="W396" s="44"/>
      <c r="X396" s="4"/>
      <c r="Y396" s="43" t="s">
        <v>3226</v>
      </c>
      <c r="Z396" s="44"/>
      <c r="AA396" s="4"/>
      <c r="AB396" s="43" t="s">
        <v>3227</v>
      </c>
      <c r="AC396" s="44"/>
      <c r="AD396" s="4"/>
      <c r="AE396" s="43" t="s">
        <v>3228</v>
      </c>
      <c r="AF396" s="44"/>
      <c r="AG396" s="4"/>
      <c r="AH396" s="43" t="s">
        <v>3229</v>
      </c>
      <c r="AI396" s="44"/>
      <c r="AK396"/>
    </row>
    <row r="397" spans="1:37" ht="14.25" thickTop="1" x14ac:dyDescent="0.25">
      <c r="A397" s="49"/>
      <c r="B397" s="50"/>
      <c r="F397" s="2" t="s">
        <v>3795</v>
      </c>
      <c r="G397" s="23" t="str">
        <f>D387 &amp; "_21"</f>
        <v>27_21</v>
      </c>
      <c r="H397" s="24" t="str">
        <f>D388 &amp; "_21"</f>
        <v>70_21</v>
      </c>
      <c r="I397" s="12"/>
      <c r="J397" s="25" t="str">
        <f>D387 &amp; "_22"</f>
        <v>27_22</v>
      </c>
      <c r="K397" s="26" t="str">
        <f>D388 &amp; "_22"</f>
        <v>70_22</v>
      </c>
      <c r="L397" s="12"/>
      <c r="M397" s="25" t="str">
        <f>D387 &amp; "_23"</f>
        <v>27_23</v>
      </c>
      <c r="N397" s="26" t="str">
        <f>D388 &amp; "_23"</f>
        <v>70_23</v>
      </c>
      <c r="O397" s="12"/>
      <c r="P397" s="10" t="str">
        <f>D387 &amp; "_24"</f>
        <v>27_24</v>
      </c>
      <c r="Q397" s="10" t="str">
        <f>D388 &amp; "_24"</f>
        <v>70_24</v>
      </c>
      <c r="R397" s="12"/>
      <c r="S397" s="10" t="str">
        <f>D387 &amp; "_25"</f>
        <v>27_25</v>
      </c>
      <c r="T397" s="10" t="str">
        <f>D388 &amp; "_25"</f>
        <v>70_25</v>
      </c>
      <c r="U397" s="12"/>
      <c r="V397" s="10" t="str">
        <f>D387 &amp; "_26"</f>
        <v>27_26</v>
      </c>
      <c r="W397" s="10" t="str">
        <f>D388 &amp; "_26"</f>
        <v>70_26</v>
      </c>
      <c r="X397" s="12"/>
      <c r="Y397" s="10" t="str">
        <f>D387 &amp; "_27"</f>
        <v>27_27</v>
      </c>
      <c r="Z397" s="10" t="str">
        <f>D388 &amp; "_27"</f>
        <v>70_27</v>
      </c>
      <c r="AA397" s="12"/>
      <c r="AB397" s="10" t="str">
        <f>D387 &amp; "_28"</f>
        <v>27_28</v>
      </c>
      <c r="AC397" s="29" t="str">
        <f>D388 &amp; "_28"</f>
        <v>70_28</v>
      </c>
      <c r="AD397" s="12"/>
      <c r="AE397" s="10" t="str">
        <f>D387 &amp; "_29"</f>
        <v>27_29</v>
      </c>
      <c r="AF397" s="10" t="str">
        <f>D388 &amp; "_29"</f>
        <v>70_29</v>
      </c>
      <c r="AG397" s="12"/>
      <c r="AH397" s="10" t="str">
        <f>D387 &amp; "_30"</f>
        <v>27_30</v>
      </c>
      <c r="AI397" s="10" t="str">
        <f>D388 &amp; "_30"</f>
        <v>70_30</v>
      </c>
      <c r="AK397"/>
    </row>
    <row r="398" spans="1:37" x14ac:dyDescent="0.25">
      <c r="A398" s="49"/>
      <c r="B398" s="50"/>
      <c r="F398" s="2" t="s">
        <v>0</v>
      </c>
      <c r="G398" s="2" t="s">
        <v>1490</v>
      </c>
      <c r="H398" s="2" t="s">
        <v>1491</v>
      </c>
      <c r="J398" s="2" t="s">
        <v>1492</v>
      </c>
      <c r="K398" s="2" t="s">
        <v>1493</v>
      </c>
      <c r="M398" s="2" t="s">
        <v>1494</v>
      </c>
      <c r="N398" s="2" t="s">
        <v>1495</v>
      </c>
      <c r="P398" s="2" t="s">
        <v>1496</v>
      </c>
      <c r="Q398" s="2" t="s">
        <v>1497</v>
      </c>
      <c r="S398" s="2" t="s">
        <v>1498</v>
      </c>
      <c r="T398" s="2" t="s">
        <v>1499</v>
      </c>
      <c r="V398" s="2" t="s">
        <v>1500</v>
      </c>
      <c r="W398" s="2" t="s">
        <v>1501</v>
      </c>
      <c r="Y398" s="2" t="s">
        <v>1502</v>
      </c>
      <c r="Z398" s="2" t="s">
        <v>1503</v>
      </c>
      <c r="AB398" s="2" t="s">
        <v>1504</v>
      </c>
      <c r="AC398" s="2" t="s">
        <v>1505</v>
      </c>
      <c r="AE398" s="2" t="s">
        <v>1506</v>
      </c>
      <c r="AF398" s="2" t="s">
        <v>1507</v>
      </c>
      <c r="AH398" s="2" t="s">
        <v>1508</v>
      </c>
      <c r="AI398" s="2" t="s">
        <v>1509</v>
      </c>
      <c r="AK398"/>
    </row>
    <row r="399" spans="1:37" x14ac:dyDescent="0.25">
      <c r="A399" s="49"/>
      <c r="B399" s="50"/>
      <c r="F399" s="2" t="s">
        <v>1</v>
      </c>
      <c r="G399" s="2" t="s">
        <v>1491</v>
      </c>
      <c r="H399" s="2" t="s">
        <v>1490</v>
      </c>
      <c r="J399" s="2" t="s">
        <v>1493</v>
      </c>
      <c r="K399" s="2" t="s">
        <v>1492</v>
      </c>
      <c r="M399" s="2" t="s">
        <v>1495</v>
      </c>
      <c r="N399" s="2" t="s">
        <v>1494</v>
      </c>
      <c r="P399" s="2" t="s">
        <v>1497</v>
      </c>
      <c r="Q399" s="2" t="s">
        <v>1496</v>
      </c>
      <c r="S399" s="2" t="s">
        <v>1499</v>
      </c>
      <c r="T399" s="2" t="s">
        <v>1498</v>
      </c>
      <c r="V399" s="2" t="s">
        <v>1501</v>
      </c>
      <c r="W399" s="2" t="s">
        <v>1500</v>
      </c>
      <c r="Y399" s="2" t="s">
        <v>1503</v>
      </c>
      <c r="Z399" s="2" t="s">
        <v>1502</v>
      </c>
      <c r="AB399" s="2" t="s">
        <v>1505</v>
      </c>
      <c r="AC399" s="2" t="s">
        <v>1504</v>
      </c>
      <c r="AE399" s="2" t="s">
        <v>1507</v>
      </c>
      <c r="AF399" s="2" t="s">
        <v>1506</v>
      </c>
      <c r="AH399" s="2" t="s">
        <v>1509</v>
      </c>
      <c r="AI399" s="2" t="s">
        <v>1508</v>
      </c>
      <c r="AK399"/>
    </row>
    <row r="400" spans="1:37" x14ac:dyDescent="0.25">
      <c r="A400" s="49"/>
      <c r="B400" s="50"/>
    </row>
    <row r="401" spans="1:37" ht="14.25" thickBot="1" x14ac:dyDescent="0.3">
      <c r="A401" s="49"/>
      <c r="B401" s="50"/>
      <c r="C401" s="4" t="s">
        <v>3753</v>
      </c>
      <c r="D401" s="4"/>
      <c r="E401" s="5"/>
      <c r="F401" s="2"/>
      <c r="G401" s="43" t="s">
        <v>3230</v>
      </c>
      <c r="H401" s="44"/>
      <c r="I401" s="4"/>
      <c r="J401" s="43" t="s">
        <v>3231</v>
      </c>
      <c r="K401" s="44"/>
      <c r="L401" s="4"/>
      <c r="M401" s="43" t="s">
        <v>3232</v>
      </c>
      <c r="N401" s="44"/>
      <c r="O401" s="4"/>
      <c r="P401" s="43" t="s">
        <v>3233</v>
      </c>
      <c r="Q401" s="44"/>
      <c r="R401" s="4"/>
      <c r="S401" s="43" t="s">
        <v>3234</v>
      </c>
      <c r="T401" s="44"/>
      <c r="U401" s="4"/>
      <c r="V401" s="43" t="s">
        <v>3235</v>
      </c>
      <c r="W401" s="44"/>
      <c r="X401" s="4"/>
      <c r="Y401" s="43" t="s">
        <v>3236</v>
      </c>
      <c r="Z401" s="44"/>
      <c r="AA401" s="4"/>
      <c r="AB401" s="43" t="s">
        <v>3237</v>
      </c>
      <c r="AC401" s="44"/>
      <c r="AD401" s="4"/>
      <c r="AE401" s="43" t="s">
        <v>3238</v>
      </c>
      <c r="AF401" s="44"/>
      <c r="AG401" s="4"/>
      <c r="AH401" s="43" t="s">
        <v>3239</v>
      </c>
      <c r="AI401" s="44"/>
      <c r="AK401"/>
    </row>
    <row r="402" spans="1:37" ht="14.25" thickTop="1" x14ac:dyDescent="0.25">
      <c r="A402" s="49"/>
      <c r="B402" s="50"/>
      <c r="D402" s="6">
        <v>28</v>
      </c>
      <c r="E402" s="3"/>
      <c r="F402" s="2" t="s">
        <v>3795</v>
      </c>
      <c r="G402" s="23" t="str">
        <f>D402 &amp; "_1"</f>
        <v>28_1</v>
      </c>
      <c r="H402" s="24" t="str">
        <f>D403 &amp; "_1"</f>
        <v>71_1</v>
      </c>
      <c r="I402" s="12"/>
      <c r="J402" s="25" t="str">
        <f>D402 &amp; "_2"</f>
        <v>28_2</v>
      </c>
      <c r="K402" s="26" t="str">
        <f>D403 &amp; "_2"</f>
        <v>71_2</v>
      </c>
      <c r="L402" s="12"/>
      <c r="M402" s="25" t="str">
        <f>D402 &amp; "_3"</f>
        <v>28_3</v>
      </c>
      <c r="N402" s="26" t="str">
        <f>D403 &amp; "_3"</f>
        <v>71_3</v>
      </c>
      <c r="O402" s="12"/>
      <c r="P402" s="10" t="str">
        <f>D402 &amp; "_4"</f>
        <v>28_4</v>
      </c>
      <c r="Q402" s="10" t="str">
        <f>D403 &amp; "_4"</f>
        <v>71_4</v>
      </c>
      <c r="R402" s="12"/>
      <c r="S402" s="10" t="str">
        <f>D402 &amp; "_5"</f>
        <v>28_5</v>
      </c>
      <c r="T402" s="10" t="str">
        <f>D403 &amp; "_5"</f>
        <v>71_5</v>
      </c>
      <c r="U402" s="12"/>
      <c r="V402" s="10" t="str">
        <f>D402 &amp; "_6"</f>
        <v>28_6</v>
      </c>
      <c r="W402" s="10" t="str">
        <f>D403 &amp; "_6"</f>
        <v>71_6</v>
      </c>
      <c r="X402" s="12"/>
      <c r="Y402" s="10" t="str">
        <f>D402 &amp; "_7"</f>
        <v>28_7</v>
      </c>
      <c r="Z402" s="10" t="str">
        <f>D403 &amp; "_7"</f>
        <v>71_7</v>
      </c>
      <c r="AA402" s="12"/>
      <c r="AB402" s="10" t="str">
        <f>D402 &amp; "_8"</f>
        <v>28_8</v>
      </c>
      <c r="AC402" s="29" t="str">
        <f>D403 &amp; "_8"</f>
        <v>71_8</v>
      </c>
      <c r="AD402" s="12"/>
      <c r="AE402" s="10" t="str">
        <f>D402 &amp; "_9"</f>
        <v>28_9</v>
      </c>
      <c r="AF402" s="10" t="str">
        <f>D403 &amp; "_9"</f>
        <v>71_9</v>
      </c>
      <c r="AG402" s="12"/>
      <c r="AH402" s="10" t="str">
        <f>D402 &amp; "_10"</f>
        <v>28_10</v>
      </c>
      <c r="AI402" s="10" t="str">
        <f>D403 &amp; "_10"</f>
        <v>71_10</v>
      </c>
      <c r="AK402"/>
    </row>
    <row r="403" spans="1:37" x14ac:dyDescent="0.25">
      <c r="A403" s="49"/>
      <c r="B403" s="50"/>
      <c r="D403" s="7">
        <v>71</v>
      </c>
      <c r="F403" s="2" t="s">
        <v>0</v>
      </c>
      <c r="G403" s="2" t="s">
        <v>1510</v>
      </c>
      <c r="H403" s="2" t="s">
        <v>1511</v>
      </c>
      <c r="J403" s="2" t="s">
        <v>1512</v>
      </c>
      <c r="K403" s="2" t="s">
        <v>1513</v>
      </c>
      <c r="M403" s="2" t="s">
        <v>1514</v>
      </c>
      <c r="N403" s="2" t="s">
        <v>1515</v>
      </c>
      <c r="P403" s="2" t="s">
        <v>1516</v>
      </c>
      <c r="Q403" s="2" t="s">
        <v>1517</v>
      </c>
      <c r="S403" s="2" t="s">
        <v>1518</v>
      </c>
      <c r="T403" s="2" t="s">
        <v>1519</v>
      </c>
      <c r="V403" s="2" t="s">
        <v>1520</v>
      </c>
      <c r="W403" s="2" t="s">
        <v>1521</v>
      </c>
      <c r="Y403" s="2" t="s">
        <v>1522</v>
      </c>
      <c r="Z403" s="2" t="s">
        <v>1523</v>
      </c>
      <c r="AB403" s="2" t="s">
        <v>1524</v>
      </c>
      <c r="AC403" s="2" t="s">
        <v>1525</v>
      </c>
      <c r="AE403" s="2" t="s">
        <v>1526</v>
      </c>
      <c r="AF403" s="2" t="s">
        <v>1527</v>
      </c>
      <c r="AH403" s="2" t="s">
        <v>1528</v>
      </c>
      <c r="AI403" s="2" t="s">
        <v>1529</v>
      </c>
      <c r="AK403"/>
    </row>
    <row r="404" spans="1:37" x14ac:dyDescent="0.25">
      <c r="A404" s="49"/>
      <c r="B404" s="50"/>
      <c r="D404" s="7"/>
      <c r="F404" s="2" t="s">
        <v>1</v>
      </c>
      <c r="G404" s="2" t="s">
        <v>1511</v>
      </c>
      <c r="H404" s="2" t="s">
        <v>1510</v>
      </c>
      <c r="J404" s="2" t="s">
        <v>1513</v>
      </c>
      <c r="K404" s="2" t="s">
        <v>1512</v>
      </c>
      <c r="M404" s="2" t="s">
        <v>1515</v>
      </c>
      <c r="N404" s="2" t="s">
        <v>1514</v>
      </c>
      <c r="P404" s="2" t="s">
        <v>1517</v>
      </c>
      <c r="Q404" s="2" t="s">
        <v>1516</v>
      </c>
      <c r="S404" s="2" t="s">
        <v>1519</v>
      </c>
      <c r="T404" s="2" t="s">
        <v>1518</v>
      </c>
      <c r="V404" s="2" t="s">
        <v>1521</v>
      </c>
      <c r="W404" s="2" t="s">
        <v>1520</v>
      </c>
      <c r="Y404" s="2" t="s">
        <v>1523</v>
      </c>
      <c r="Z404" s="2" t="s">
        <v>1522</v>
      </c>
      <c r="AB404" s="2" t="s">
        <v>1525</v>
      </c>
      <c r="AC404" s="2" t="s">
        <v>1524</v>
      </c>
      <c r="AE404" s="2" t="s">
        <v>1527</v>
      </c>
      <c r="AF404" s="2" t="s">
        <v>1526</v>
      </c>
      <c r="AH404" s="2" t="s">
        <v>1529</v>
      </c>
      <c r="AI404" s="2" t="s">
        <v>1528</v>
      </c>
      <c r="AK404"/>
    </row>
    <row r="405" spans="1:37" x14ac:dyDescent="0.25">
      <c r="A405" s="49"/>
      <c r="B405" s="50"/>
      <c r="D405" s="7"/>
    </row>
    <row r="406" spans="1:37" ht="14.25" thickBot="1" x14ac:dyDescent="0.3">
      <c r="A406" s="49"/>
      <c r="B406" s="50"/>
      <c r="D406" s="7"/>
      <c r="E406" s="3"/>
      <c r="F406" s="2"/>
      <c r="G406" s="43" t="s">
        <v>3240</v>
      </c>
      <c r="H406" s="44"/>
      <c r="I406" s="4"/>
      <c r="J406" s="43" t="s">
        <v>3241</v>
      </c>
      <c r="K406" s="44"/>
      <c r="L406" s="4"/>
      <c r="M406" s="43" t="s">
        <v>3242</v>
      </c>
      <c r="N406" s="44"/>
      <c r="O406" s="4"/>
      <c r="P406" s="43" t="s">
        <v>3243</v>
      </c>
      <c r="Q406" s="44"/>
      <c r="R406" s="4"/>
      <c r="S406" s="43" t="s">
        <v>3244</v>
      </c>
      <c r="T406" s="44"/>
      <c r="U406" s="4"/>
      <c r="V406" s="43" t="s">
        <v>3245</v>
      </c>
      <c r="W406" s="44"/>
      <c r="X406" s="4"/>
      <c r="Y406" s="43" t="s">
        <v>3246</v>
      </c>
      <c r="Z406" s="44"/>
      <c r="AA406" s="4"/>
      <c r="AB406" s="43" t="s">
        <v>3247</v>
      </c>
      <c r="AC406" s="44"/>
      <c r="AD406" s="4"/>
      <c r="AE406" s="43" t="s">
        <v>3248</v>
      </c>
      <c r="AF406" s="44"/>
      <c r="AG406" s="4"/>
      <c r="AH406" s="43" t="s">
        <v>3249</v>
      </c>
      <c r="AI406" s="44"/>
      <c r="AK406"/>
    </row>
    <row r="407" spans="1:37" ht="14.25" thickTop="1" x14ac:dyDescent="0.25">
      <c r="A407" s="49"/>
      <c r="B407" s="50"/>
      <c r="D407" s="7"/>
      <c r="E407" s="8"/>
      <c r="F407" s="2" t="s">
        <v>3795</v>
      </c>
      <c r="G407" s="23" t="str">
        <f>D402 &amp; "_11"</f>
        <v>28_11</v>
      </c>
      <c r="H407" s="24" t="str">
        <f>D403 &amp; "_11"</f>
        <v>71_11</v>
      </c>
      <c r="I407" s="12"/>
      <c r="J407" s="25" t="str">
        <f>D402 &amp; "_12"</f>
        <v>28_12</v>
      </c>
      <c r="K407" s="26" t="str">
        <f>D403 &amp; "_12"</f>
        <v>71_12</v>
      </c>
      <c r="L407" s="12"/>
      <c r="M407" s="25" t="str">
        <f>D402 &amp; "_13"</f>
        <v>28_13</v>
      </c>
      <c r="N407" s="26" t="str">
        <f>D403 &amp; "_13"</f>
        <v>71_13</v>
      </c>
      <c r="O407" s="12"/>
      <c r="P407" s="10" t="str">
        <f>D402 &amp; "_14"</f>
        <v>28_14</v>
      </c>
      <c r="Q407" s="10" t="str">
        <f>D403 &amp; "_14"</f>
        <v>71_14</v>
      </c>
      <c r="R407" s="12"/>
      <c r="S407" s="10" t="str">
        <f>D402 &amp; "_15"</f>
        <v>28_15</v>
      </c>
      <c r="T407" s="10" t="str">
        <f>D403 &amp; "_15"</f>
        <v>71_15</v>
      </c>
      <c r="U407" s="12"/>
      <c r="V407" s="10" t="str">
        <f>D402 &amp; "_16"</f>
        <v>28_16</v>
      </c>
      <c r="W407" s="10" t="str">
        <f>D403 &amp; "_16"</f>
        <v>71_16</v>
      </c>
      <c r="X407" s="12"/>
      <c r="Y407" s="10" t="str">
        <f>D402 &amp; "_17"</f>
        <v>28_17</v>
      </c>
      <c r="Z407" s="10" t="str">
        <f>D403 &amp; "_17"</f>
        <v>71_17</v>
      </c>
      <c r="AA407" s="12"/>
      <c r="AB407" s="10" t="str">
        <f>D402 &amp; "_18"</f>
        <v>28_18</v>
      </c>
      <c r="AC407" s="29" t="str">
        <f>D403 &amp; "_18"</f>
        <v>71_18</v>
      </c>
      <c r="AD407" s="12"/>
      <c r="AE407" s="10" t="str">
        <f>D402 &amp; "_19"</f>
        <v>28_19</v>
      </c>
      <c r="AF407" s="10" t="str">
        <f>D403 &amp; "_19"</f>
        <v>71_19</v>
      </c>
      <c r="AG407" s="12"/>
      <c r="AH407" s="10" t="str">
        <f>D402 &amp; "_20"</f>
        <v>28_20</v>
      </c>
      <c r="AI407" s="10" t="str">
        <f>D403 &amp; "_20"</f>
        <v>71_20</v>
      </c>
      <c r="AK407"/>
    </row>
    <row r="408" spans="1:37" x14ac:dyDescent="0.25">
      <c r="A408" s="49"/>
      <c r="B408" s="50"/>
      <c r="D408" s="7"/>
      <c r="F408" s="2" t="s">
        <v>0</v>
      </c>
      <c r="G408" s="2" t="s">
        <v>1530</v>
      </c>
      <c r="H408" s="2" t="s">
        <v>1531</v>
      </c>
      <c r="J408" s="2" t="s">
        <v>1532</v>
      </c>
      <c r="K408" s="2" t="s">
        <v>1533</v>
      </c>
      <c r="M408" s="2" t="s">
        <v>1534</v>
      </c>
      <c r="N408" s="2" t="s">
        <v>1535</v>
      </c>
      <c r="P408" s="2" t="s">
        <v>1536</v>
      </c>
      <c r="Q408" s="2" t="s">
        <v>1537</v>
      </c>
      <c r="S408" s="2" t="s">
        <v>1538</v>
      </c>
      <c r="T408" s="2" t="s">
        <v>1539</v>
      </c>
      <c r="V408" s="2" t="s">
        <v>1540</v>
      </c>
      <c r="W408" s="2" t="s">
        <v>1541</v>
      </c>
      <c r="Y408" s="2" t="s">
        <v>1542</v>
      </c>
      <c r="Z408" s="2" t="s">
        <v>1543</v>
      </c>
      <c r="AB408" s="2" t="s">
        <v>1544</v>
      </c>
      <c r="AC408" s="2" t="s">
        <v>1545</v>
      </c>
      <c r="AE408" s="2" t="s">
        <v>1546</v>
      </c>
      <c r="AF408" s="2" t="s">
        <v>1547</v>
      </c>
      <c r="AH408" s="2" t="s">
        <v>1548</v>
      </c>
      <c r="AI408" s="2" t="s">
        <v>1549</v>
      </c>
      <c r="AK408"/>
    </row>
    <row r="409" spans="1:37" x14ac:dyDescent="0.25">
      <c r="A409" s="49"/>
      <c r="B409" s="50"/>
      <c r="D409" s="7"/>
      <c r="F409" s="2" t="s">
        <v>1</v>
      </c>
      <c r="G409" s="2" t="s">
        <v>1531</v>
      </c>
      <c r="H409" s="2" t="s">
        <v>1530</v>
      </c>
      <c r="J409" s="2" t="s">
        <v>1533</v>
      </c>
      <c r="K409" s="2" t="s">
        <v>1532</v>
      </c>
      <c r="M409" s="2" t="s">
        <v>1535</v>
      </c>
      <c r="N409" s="2" t="s">
        <v>1534</v>
      </c>
      <c r="P409" s="2" t="s">
        <v>1537</v>
      </c>
      <c r="Q409" s="2" t="s">
        <v>1536</v>
      </c>
      <c r="S409" s="2" t="s">
        <v>1539</v>
      </c>
      <c r="T409" s="2" t="s">
        <v>1538</v>
      </c>
      <c r="V409" s="2" t="s">
        <v>1541</v>
      </c>
      <c r="W409" s="2" t="s">
        <v>1540</v>
      </c>
      <c r="Y409" s="2" t="s">
        <v>1543</v>
      </c>
      <c r="Z409" s="2" t="s">
        <v>1542</v>
      </c>
      <c r="AB409" s="2" t="s">
        <v>1545</v>
      </c>
      <c r="AC409" s="2" t="s">
        <v>1544</v>
      </c>
      <c r="AE409" s="2" t="s">
        <v>1547</v>
      </c>
      <c r="AF409" s="2" t="s">
        <v>1546</v>
      </c>
      <c r="AH409" s="2" t="s">
        <v>1549</v>
      </c>
      <c r="AI409" s="2" t="s">
        <v>1548</v>
      </c>
      <c r="AK409"/>
    </row>
    <row r="410" spans="1:37" x14ac:dyDescent="0.25">
      <c r="A410" s="49"/>
      <c r="B410" s="50"/>
      <c r="D410" s="7"/>
    </row>
    <row r="411" spans="1:37" ht="14.25" thickBot="1" x14ac:dyDescent="0.3">
      <c r="A411" s="49"/>
      <c r="B411" s="50"/>
      <c r="D411" s="7"/>
      <c r="E411" s="9"/>
      <c r="F411" s="2"/>
      <c r="G411" s="43" t="s">
        <v>3250</v>
      </c>
      <c r="H411" s="44"/>
      <c r="I411" s="4"/>
      <c r="J411" s="43" t="s">
        <v>3251</v>
      </c>
      <c r="K411" s="44"/>
      <c r="L411" s="4"/>
      <c r="M411" s="43" t="s">
        <v>3252</v>
      </c>
      <c r="N411" s="44"/>
      <c r="O411" s="4"/>
      <c r="P411" s="43" t="s">
        <v>3253</v>
      </c>
      <c r="Q411" s="44"/>
      <c r="R411" s="4"/>
      <c r="S411" s="43" t="s">
        <v>3254</v>
      </c>
      <c r="T411" s="44"/>
      <c r="U411" s="4"/>
      <c r="V411" s="43" t="s">
        <v>3255</v>
      </c>
      <c r="W411" s="44"/>
      <c r="X411" s="4"/>
      <c r="Y411" s="43" t="s">
        <v>3256</v>
      </c>
      <c r="Z411" s="44"/>
      <c r="AA411" s="4"/>
      <c r="AB411" s="43" t="s">
        <v>3257</v>
      </c>
      <c r="AC411" s="44"/>
      <c r="AD411" s="4"/>
      <c r="AE411" s="43" t="s">
        <v>3258</v>
      </c>
      <c r="AF411" s="44"/>
      <c r="AG411" s="4"/>
      <c r="AH411" s="43" t="s">
        <v>3259</v>
      </c>
      <c r="AI411" s="44"/>
      <c r="AK411"/>
    </row>
    <row r="412" spans="1:37" ht="14.25" thickTop="1" x14ac:dyDescent="0.25">
      <c r="A412" s="49"/>
      <c r="B412" s="50"/>
      <c r="F412" s="2" t="s">
        <v>3795</v>
      </c>
      <c r="G412" s="23" t="str">
        <f>D402 &amp; "_21"</f>
        <v>28_21</v>
      </c>
      <c r="H412" s="24" t="str">
        <f>D403 &amp; "_21"</f>
        <v>71_21</v>
      </c>
      <c r="I412" s="12"/>
      <c r="J412" s="25" t="str">
        <f>D402 &amp; "_22"</f>
        <v>28_22</v>
      </c>
      <c r="K412" s="26" t="str">
        <f>D403 &amp; "_22"</f>
        <v>71_22</v>
      </c>
      <c r="L412" s="12"/>
      <c r="M412" s="25" t="str">
        <f>D402 &amp; "_23"</f>
        <v>28_23</v>
      </c>
      <c r="N412" s="26" t="str">
        <f>D403 &amp; "_23"</f>
        <v>71_23</v>
      </c>
      <c r="O412" s="12"/>
      <c r="P412" s="10" t="str">
        <f>D402 &amp; "_24"</f>
        <v>28_24</v>
      </c>
      <c r="Q412" s="10" t="str">
        <f>D403 &amp; "_24"</f>
        <v>71_24</v>
      </c>
      <c r="R412" s="12"/>
      <c r="S412" s="10" t="str">
        <f>D402 &amp; "_25"</f>
        <v>28_25</v>
      </c>
      <c r="T412" s="10" t="str">
        <f>D403 &amp; "_25"</f>
        <v>71_25</v>
      </c>
      <c r="U412" s="12"/>
      <c r="V412" s="10" t="str">
        <f>D402 &amp; "_26"</f>
        <v>28_26</v>
      </c>
      <c r="W412" s="10" t="str">
        <f>D403 &amp; "_26"</f>
        <v>71_26</v>
      </c>
      <c r="X412" s="12"/>
      <c r="Y412" s="10" t="str">
        <f>D402 &amp; "_27"</f>
        <v>28_27</v>
      </c>
      <c r="Z412" s="10" t="str">
        <f>D403 &amp; "_27"</f>
        <v>71_27</v>
      </c>
      <c r="AA412" s="12"/>
      <c r="AB412" s="10" t="str">
        <f>D402 &amp; "_28"</f>
        <v>28_28</v>
      </c>
      <c r="AC412" s="29" t="str">
        <f>D403 &amp; "_28"</f>
        <v>71_28</v>
      </c>
      <c r="AD412" s="12"/>
      <c r="AE412" s="10" t="str">
        <f>D402 &amp; "_29"</f>
        <v>28_29</v>
      </c>
      <c r="AF412" s="10" t="str">
        <f>D403 &amp; "_29"</f>
        <v>71_29</v>
      </c>
      <c r="AG412" s="12"/>
      <c r="AH412" s="10" t="str">
        <f>D402 &amp; "_30"</f>
        <v>28_30</v>
      </c>
      <c r="AI412" s="10" t="str">
        <f>D403 &amp; "_30"</f>
        <v>71_30</v>
      </c>
      <c r="AK412"/>
    </row>
    <row r="413" spans="1:37" x14ac:dyDescent="0.25">
      <c r="A413" s="49"/>
      <c r="B413" s="50"/>
      <c r="F413" s="2" t="s">
        <v>0</v>
      </c>
      <c r="G413" s="2" t="s">
        <v>1550</v>
      </c>
      <c r="H413" s="2" t="s">
        <v>1551</v>
      </c>
      <c r="J413" s="2" t="s">
        <v>1552</v>
      </c>
      <c r="K413" s="2" t="s">
        <v>1553</v>
      </c>
      <c r="M413" s="2" t="s">
        <v>1554</v>
      </c>
      <c r="N413" s="2" t="s">
        <v>1555</v>
      </c>
      <c r="P413" s="2" t="s">
        <v>1556</v>
      </c>
      <c r="Q413" s="2" t="s">
        <v>1557</v>
      </c>
      <c r="S413" s="2" t="s">
        <v>1558</v>
      </c>
      <c r="T413" s="2" t="s">
        <v>1559</v>
      </c>
      <c r="V413" s="2" t="s">
        <v>1560</v>
      </c>
      <c r="W413" s="2" t="s">
        <v>1561</v>
      </c>
      <c r="Y413" s="2" t="s">
        <v>1562</v>
      </c>
      <c r="Z413" s="2" t="s">
        <v>1563</v>
      </c>
      <c r="AB413" s="2" t="s">
        <v>1564</v>
      </c>
      <c r="AC413" s="2" t="s">
        <v>1565</v>
      </c>
      <c r="AE413" s="2" t="s">
        <v>1566</v>
      </c>
      <c r="AF413" s="2" t="s">
        <v>1567</v>
      </c>
      <c r="AH413" s="2" t="s">
        <v>1568</v>
      </c>
      <c r="AI413" s="2" t="s">
        <v>1569</v>
      </c>
      <c r="AK413"/>
    </row>
    <row r="414" spans="1:37" x14ac:dyDescent="0.25">
      <c r="A414" s="49"/>
      <c r="B414" s="50"/>
      <c r="F414" s="2" t="s">
        <v>1</v>
      </c>
      <c r="G414" s="2" t="s">
        <v>1551</v>
      </c>
      <c r="H414" s="2" t="s">
        <v>1550</v>
      </c>
      <c r="J414" s="2" t="s">
        <v>1553</v>
      </c>
      <c r="K414" s="2" t="s">
        <v>1552</v>
      </c>
      <c r="M414" s="2" t="s">
        <v>1555</v>
      </c>
      <c r="N414" s="2" t="s">
        <v>1554</v>
      </c>
      <c r="P414" s="2" t="s">
        <v>1557</v>
      </c>
      <c r="Q414" s="2" t="s">
        <v>1556</v>
      </c>
      <c r="S414" s="2" t="s">
        <v>1559</v>
      </c>
      <c r="T414" s="2" t="s">
        <v>1558</v>
      </c>
      <c r="V414" s="2" t="s">
        <v>1561</v>
      </c>
      <c r="W414" s="2" t="s">
        <v>1560</v>
      </c>
      <c r="Y414" s="2" t="s">
        <v>1563</v>
      </c>
      <c r="Z414" s="2" t="s">
        <v>1562</v>
      </c>
      <c r="AB414" s="2" t="s">
        <v>1565</v>
      </c>
      <c r="AC414" s="2" t="s">
        <v>1564</v>
      </c>
      <c r="AE414" s="2" t="s">
        <v>1567</v>
      </c>
      <c r="AF414" s="2" t="s">
        <v>1566</v>
      </c>
      <c r="AH414" s="2" t="s">
        <v>1569</v>
      </c>
      <c r="AI414" s="2" t="s">
        <v>1568</v>
      </c>
      <c r="AK414"/>
    </row>
    <row r="415" spans="1:37" x14ac:dyDescent="0.25">
      <c r="A415" s="49"/>
      <c r="B415" s="50"/>
    </row>
    <row r="416" spans="1:37" ht="14.25" thickBot="1" x14ac:dyDescent="0.3">
      <c r="A416" s="49"/>
      <c r="B416" s="50"/>
      <c r="C416" s="4" t="s">
        <v>3754</v>
      </c>
      <c r="D416" s="4"/>
      <c r="E416" s="5"/>
      <c r="F416" s="2"/>
      <c r="G416" s="43" t="s">
        <v>3260</v>
      </c>
      <c r="H416" s="44"/>
      <c r="I416" s="4"/>
      <c r="J416" s="43" t="s">
        <v>3261</v>
      </c>
      <c r="K416" s="44"/>
      <c r="L416" s="4"/>
      <c r="M416" s="43" t="s">
        <v>3262</v>
      </c>
      <c r="N416" s="44"/>
      <c r="O416" s="4"/>
      <c r="P416" s="43" t="s">
        <v>3263</v>
      </c>
      <c r="Q416" s="44"/>
      <c r="R416" s="4"/>
      <c r="S416" s="43" t="s">
        <v>3264</v>
      </c>
      <c r="T416" s="44"/>
      <c r="U416" s="4"/>
      <c r="V416" s="43" t="s">
        <v>3265</v>
      </c>
      <c r="W416" s="44"/>
      <c r="X416" s="4"/>
      <c r="Y416" s="43" t="s">
        <v>3266</v>
      </c>
      <c r="Z416" s="44"/>
      <c r="AA416" s="4"/>
      <c r="AB416" s="43" t="s">
        <v>3267</v>
      </c>
      <c r="AC416" s="44"/>
      <c r="AD416" s="4"/>
      <c r="AE416" s="43" t="s">
        <v>3268</v>
      </c>
      <c r="AF416" s="44"/>
      <c r="AG416" s="4"/>
      <c r="AH416" s="43" t="s">
        <v>3269</v>
      </c>
      <c r="AI416" s="44"/>
      <c r="AK416"/>
    </row>
    <row r="417" spans="1:37" ht="14.25" thickTop="1" x14ac:dyDescent="0.25">
      <c r="A417" s="49"/>
      <c r="B417" s="50"/>
      <c r="D417" s="6">
        <v>29</v>
      </c>
      <c r="E417" s="3"/>
      <c r="F417" s="2" t="s">
        <v>3795</v>
      </c>
      <c r="G417" s="23" t="str">
        <f>D417 &amp; "_1"</f>
        <v>29_1</v>
      </c>
      <c r="H417" s="24" t="str">
        <f>D418 &amp; "_1"</f>
        <v>72_1</v>
      </c>
      <c r="I417" s="12"/>
      <c r="J417" s="25" t="str">
        <f>D417 &amp; "_2"</f>
        <v>29_2</v>
      </c>
      <c r="K417" s="26" t="str">
        <f>D418 &amp; "_2"</f>
        <v>72_2</v>
      </c>
      <c r="L417" s="12"/>
      <c r="M417" s="25" t="str">
        <f>D417 &amp; "_3"</f>
        <v>29_3</v>
      </c>
      <c r="N417" s="26" t="str">
        <f>D418 &amp; "_3"</f>
        <v>72_3</v>
      </c>
      <c r="O417" s="12"/>
      <c r="P417" s="10" t="str">
        <f>D417 &amp; "_4"</f>
        <v>29_4</v>
      </c>
      <c r="Q417" s="10" t="str">
        <f>D418 &amp; "_4"</f>
        <v>72_4</v>
      </c>
      <c r="R417" s="12"/>
      <c r="S417" s="10" t="str">
        <f>D417 &amp; "_5"</f>
        <v>29_5</v>
      </c>
      <c r="T417" s="10" t="str">
        <f>D418 &amp; "_5"</f>
        <v>72_5</v>
      </c>
      <c r="U417" s="12"/>
      <c r="V417" s="10" t="str">
        <f>D417 &amp; "_6"</f>
        <v>29_6</v>
      </c>
      <c r="W417" s="10" t="str">
        <f>D418 &amp; "_6"</f>
        <v>72_6</v>
      </c>
      <c r="X417" s="12"/>
      <c r="Y417" s="10" t="str">
        <f>D417 &amp; "_7"</f>
        <v>29_7</v>
      </c>
      <c r="Z417" s="10" t="str">
        <f>D418 &amp; "_7"</f>
        <v>72_7</v>
      </c>
      <c r="AA417" s="12"/>
      <c r="AB417" s="10" t="str">
        <f>D417 &amp; "_8"</f>
        <v>29_8</v>
      </c>
      <c r="AC417" s="29" t="str">
        <f>D418 &amp; "_8"</f>
        <v>72_8</v>
      </c>
      <c r="AD417" s="12"/>
      <c r="AE417" s="10" t="str">
        <f>D417 &amp; "_9"</f>
        <v>29_9</v>
      </c>
      <c r="AF417" s="10" t="str">
        <f>D418 &amp; "_9"</f>
        <v>72_9</v>
      </c>
      <c r="AG417" s="12"/>
      <c r="AH417" s="10" t="str">
        <f>D417 &amp; "_10"</f>
        <v>29_10</v>
      </c>
      <c r="AI417" s="10" t="str">
        <f>D418 &amp; "_10"</f>
        <v>72_10</v>
      </c>
      <c r="AK417"/>
    </row>
    <row r="418" spans="1:37" x14ac:dyDescent="0.25">
      <c r="A418" s="49"/>
      <c r="B418" s="50"/>
      <c r="D418" s="7">
        <v>72</v>
      </c>
      <c r="F418" s="2" t="s">
        <v>0</v>
      </c>
      <c r="G418" s="2" t="s">
        <v>1570</v>
      </c>
      <c r="H418" s="2" t="s">
        <v>1571</v>
      </c>
      <c r="J418" s="2" t="s">
        <v>1572</v>
      </c>
      <c r="K418" s="2" t="s">
        <v>1573</v>
      </c>
      <c r="M418" s="2" t="s">
        <v>1574</v>
      </c>
      <c r="N418" s="2" t="s">
        <v>1575</v>
      </c>
      <c r="P418" s="2" t="s">
        <v>1576</v>
      </c>
      <c r="Q418" s="2" t="s">
        <v>1577</v>
      </c>
      <c r="S418" s="2" t="s">
        <v>1578</v>
      </c>
      <c r="T418" s="2" t="s">
        <v>1579</v>
      </c>
      <c r="V418" s="2" t="s">
        <v>1580</v>
      </c>
      <c r="W418" s="2" t="s">
        <v>1581</v>
      </c>
      <c r="Y418" s="2" t="s">
        <v>1582</v>
      </c>
      <c r="Z418" s="2" t="s">
        <v>1583</v>
      </c>
      <c r="AB418" s="2" t="s">
        <v>1584</v>
      </c>
      <c r="AC418" s="2" t="s">
        <v>1585</v>
      </c>
      <c r="AE418" s="2" t="s">
        <v>1586</v>
      </c>
      <c r="AF418" s="2" t="s">
        <v>1587</v>
      </c>
      <c r="AH418" s="2" t="s">
        <v>1588</v>
      </c>
      <c r="AI418" s="2" t="s">
        <v>1589</v>
      </c>
      <c r="AK418"/>
    </row>
    <row r="419" spans="1:37" x14ac:dyDescent="0.25">
      <c r="A419" s="49"/>
      <c r="B419" s="50"/>
      <c r="D419" s="7"/>
      <c r="F419" s="2" t="s">
        <v>1</v>
      </c>
      <c r="G419" s="2" t="s">
        <v>1571</v>
      </c>
      <c r="H419" s="2" t="s">
        <v>1570</v>
      </c>
      <c r="J419" s="2" t="s">
        <v>1573</v>
      </c>
      <c r="K419" s="2" t="s">
        <v>1572</v>
      </c>
      <c r="M419" s="2" t="s">
        <v>1575</v>
      </c>
      <c r="N419" s="2" t="s">
        <v>1574</v>
      </c>
      <c r="P419" s="2" t="s">
        <v>1577</v>
      </c>
      <c r="Q419" s="2" t="s">
        <v>1576</v>
      </c>
      <c r="S419" s="2" t="s">
        <v>1579</v>
      </c>
      <c r="T419" s="2" t="s">
        <v>1578</v>
      </c>
      <c r="V419" s="2" t="s">
        <v>1581</v>
      </c>
      <c r="W419" s="2" t="s">
        <v>1580</v>
      </c>
      <c r="Y419" s="2" t="s">
        <v>1583</v>
      </c>
      <c r="Z419" s="2" t="s">
        <v>1582</v>
      </c>
      <c r="AB419" s="2" t="s">
        <v>1585</v>
      </c>
      <c r="AC419" s="2" t="s">
        <v>1584</v>
      </c>
      <c r="AE419" s="2" t="s">
        <v>1587</v>
      </c>
      <c r="AF419" s="2" t="s">
        <v>1586</v>
      </c>
      <c r="AH419" s="2" t="s">
        <v>1589</v>
      </c>
      <c r="AI419" s="2" t="s">
        <v>1588</v>
      </c>
      <c r="AK419"/>
    </row>
    <row r="420" spans="1:37" x14ac:dyDescent="0.25">
      <c r="A420" s="49"/>
      <c r="B420" s="50"/>
      <c r="D420" s="7"/>
    </row>
    <row r="421" spans="1:37" ht="14.25" thickBot="1" x14ac:dyDescent="0.3">
      <c r="A421" s="49"/>
      <c r="B421" s="50"/>
      <c r="D421" s="7"/>
      <c r="E421" s="3"/>
      <c r="F421" s="2"/>
      <c r="G421" s="43" t="s">
        <v>3270</v>
      </c>
      <c r="H421" s="44"/>
      <c r="I421" s="4"/>
      <c r="J421" s="43" t="s">
        <v>3271</v>
      </c>
      <c r="K421" s="44"/>
      <c r="L421" s="4"/>
      <c r="M421" s="43" t="s">
        <v>3272</v>
      </c>
      <c r="N421" s="44"/>
      <c r="O421" s="4"/>
      <c r="P421" s="43" t="s">
        <v>3273</v>
      </c>
      <c r="Q421" s="44"/>
      <c r="R421" s="4"/>
      <c r="S421" s="43" t="s">
        <v>3274</v>
      </c>
      <c r="T421" s="44"/>
      <c r="U421" s="4"/>
      <c r="V421" s="43" t="s">
        <v>3275</v>
      </c>
      <c r="W421" s="44"/>
      <c r="X421" s="4"/>
      <c r="Y421" s="43" t="s">
        <v>3276</v>
      </c>
      <c r="Z421" s="44"/>
      <c r="AA421" s="4"/>
      <c r="AB421" s="43" t="s">
        <v>3277</v>
      </c>
      <c r="AC421" s="44"/>
      <c r="AD421" s="4"/>
      <c r="AE421" s="43" t="s">
        <v>3278</v>
      </c>
      <c r="AF421" s="44"/>
      <c r="AG421" s="4"/>
      <c r="AH421" s="43" t="s">
        <v>3279</v>
      </c>
      <c r="AI421" s="44"/>
      <c r="AK421"/>
    </row>
    <row r="422" spans="1:37" ht="14.25" thickTop="1" x14ac:dyDescent="0.25">
      <c r="A422" s="49"/>
      <c r="B422" s="50"/>
      <c r="D422" s="7"/>
      <c r="E422" s="8"/>
      <c r="F422" s="2" t="s">
        <v>3795</v>
      </c>
      <c r="G422" s="23" t="str">
        <f>D417 &amp; "_11"</f>
        <v>29_11</v>
      </c>
      <c r="H422" s="24" t="str">
        <f>D418 &amp; "_11"</f>
        <v>72_11</v>
      </c>
      <c r="I422" s="12"/>
      <c r="J422" s="25" t="str">
        <f>D417 &amp; "_12"</f>
        <v>29_12</v>
      </c>
      <c r="K422" s="26" t="str">
        <f>D418 &amp; "_12"</f>
        <v>72_12</v>
      </c>
      <c r="L422" s="12"/>
      <c r="M422" s="25" t="str">
        <f>D417 &amp; "_13"</f>
        <v>29_13</v>
      </c>
      <c r="N422" s="26" t="str">
        <f>D418 &amp; "_13"</f>
        <v>72_13</v>
      </c>
      <c r="O422" s="12"/>
      <c r="P422" s="10" t="str">
        <f>D417 &amp; "_14"</f>
        <v>29_14</v>
      </c>
      <c r="Q422" s="10" t="str">
        <f>D418 &amp; "_14"</f>
        <v>72_14</v>
      </c>
      <c r="R422" s="12"/>
      <c r="S422" s="10" t="str">
        <f>D417 &amp; "_15"</f>
        <v>29_15</v>
      </c>
      <c r="T422" s="10" t="str">
        <f>D418 &amp; "_15"</f>
        <v>72_15</v>
      </c>
      <c r="U422" s="12"/>
      <c r="V422" s="10" t="str">
        <f>D417 &amp; "_16"</f>
        <v>29_16</v>
      </c>
      <c r="W422" s="10" t="str">
        <f>D418 &amp; "_16"</f>
        <v>72_16</v>
      </c>
      <c r="X422" s="12"/>
      <c r="Y422" s="10" t="str">
        <f>D417 &amp; "_17"</f>
        <v>29_17</v>
      </c>
      <c r="Z422" s="10" t="str">
        <f>D418 &amp; "_17"</f>
        <v>72_17</v>
      </c>
      <c r="AA422" s="12"/>
      <c r="AB422" s="10" t="str">
        <f>D417 &amp; "_18"</f>
        <v>29_18</v>
      </c>
      <c r="AC422" s="29" t="str">
        <f>D418 &amp; "_18"</f>
        <v>72_18</v>
      </c>
      <c r="AD422" s="12"/>
      <c r="AE422" s="10" t="str">
        <f>D417 &amp; "_19"</f>
        <v>29_19</v>
      </c>
      <c r="AF422" s="10" t="str">
        <f>D418 &amp; "_19"</f>
        <v>72_19</v>
      </c>
      <c r="AG422" s="12"/>
      <c r="AH422" s="10" t="str">
        <f>D417 &amp; "_20"</f>
        <v>29_20</v>
      </c>
      <c r="AI422" s="10" t="str">
        <f>D418 &amp; "_20"</f>
        <v>72_20</v>
      </c>
      <c r="AK422"/>
    </row>
    <row r="423" spans="1:37" x14ac:dyDescent="0.25">
      <c r="A423" s="49"/>
      <c r="B423" s="50"/>
      <c r="D423" s="7"/>
      <c r="F423" s="2" t="s">
        <v>0</v>
      </c>
      <c r="G423" s="2" t="s">
        <v>1590</v>
      </c>
      <c r="H423" s="2" t="s">
        <v>1591</v>
      </c>
      <c r="J423" s="2" t="s">
        <v>1592</v>
      </c>
      <c r="K423" s="2" t="s">
        <v>1593</v>
      </c>
      <c r="M423" s="2" t="s">
        <v>1594</v>
      </c>
      <c r="N423" s="2" t="s">
        <v>1595</v>
      </c>
      <c r="P423" s="2" t="s">
        <v>1596</v>
      </c>
      <c r="Q423" s="2" t="s">
        <v>1597</v>
      </c>
      <c r="S423" s="2" t="s">
        <v>1598</v>
      </c>
      <c r="T423" s="2" t="s">
        <v>1599</v>
      </c>
      <c r="V423" s="2" t="s">
        <v>1600</v>
      </c>
      <c r="W423" s="2" t="s">
        <v>1601</v>
      </c>
      <c r="Y423" s="2" t="s">
        <v>1602</v>
      </c>
      <c r="Z423" s="2" t="s">
        <v>1603</v>
      </c>
      <c r="AB423" s="2" t="s">
        <v>1604</v>
      </c>
      <c r="AC423" s="2" t="s">
        <v>1605</v>
      </c>
      <c r="AE423" s="2" t="s">
        <v>1606</v>
      </c>
      <c r="AF423" s="2" t="s">
        <v>1607</v>
      </c>
      <c r="AH423" s="2" t="s">
        <v>1608</v>
      </c>
      <c r="AI423" s="2" t="s">
        <v>1609</v>
      </c>
      <c r="AK423"/>
    </row>
    <row r="424" spans="1:37" x14ac:dyDescent="0.25">
      <c r="A424" s="49"/>
      <c r="B424" s="50"/>
      <c r="D424" s="7"/>
      <c r="F424" s="2" t="s">
        <v>1</v>
      </c>
      <c r="G424" s="2" t="s">
        <v>1591</v>
      </c>
      <c r="H424" s="2" t="s">
        <v>1590</v>
      </c>
      <c r="J424" s="2" t="s">
        <v>1593</v>
      </c>
      <c r="K424" s="2" t="s">
        <v>1592</v>
      </c>
      <c r="M424" s="2" t="s">
        <v>1595</v>
      </c>
      <c r="N424" s="2" t="s">
        <v>1594</v>
      </c>
      <c r="P424" s="2" t="s">
        <v>1597</v>
      </c>
      <c r="Q424" s="2" t="s">
        <v>1596</v>
      </c>
      <c r="S424" s="2" t="s">
        <v>1599</v>
      </c>
      <c r="T424" s="2" t="s">
        <v>1598</v>
      </c>
      <c r="V424" s="2" t="s">
        <v>1601</v>
      </c>
      <c r="W424" s="2" t="s">
        <v>1600</v>
      </c>
      <c r="Y424" s="2" t="s">
        <v>1603</v>
      </c>
      <c r="Z424" s="2" t="s">
        <v>1602</v>
      </c>
      <c r="AB424" s="2" t="s">
        <v>1605</v>
      </c>
      <c r="AC424" s="2" t="s">
        <v>1604</v>
      </c>
      <c r="AE424" s="2" t="s">
        <v>1607</v>
      </c>
      <c r="AF424" s="2" t="s">
        <v>1606</v>
      </c>
      <c r="AH424" s="2" t="s">
        <v>1609</v>
      </c>
      <c r="AI424" s="2" t="s">
        <v>1608</v>
      </c>
      <c r="AK424"/>
    </row>
    <row r="425" spans="1:37" x14ac:dyDescent="0.25">
      <c r="A425" s="49"/>
      <c r="B425" s="50"/>
      <c r="D425" s="7"/>
    </row>
    <row r="426" spans="1:37" ht="14.25" thickBot="1" x14ac:dyDescent="0.3">
      <c r="A426" s="49"/>
      <c r="B426" s="50"/>
      <c r="D426" s="7"/>
      <c r="E426" s="9"/>
      <c r="F426" s="2"/>
      <c r="G426" s="43" t="s">
        <v>3280</v>
      </c>
      <c r="H426" s="44"/>
      <c r="I426" s="4"/>
      <c r="J426" s="43" t="s">
        <v>3281</v>
      </c>
      <c r="K426" s="44"/>
      <c r="L426" s="4"/>
      <c r="M426" s="43" t="s">
        <v>3282</v>
      </c>
      <c r="N426" s="44"/>
      <c r="O426" s="4"/>
      <c r="P426" s="43" t="s">
        <v>3283</v>
      </c>
      <c r="Q426" s="44"/>
      <c r="R426" s="4"/>
      <c r="S426" s="43" t="s">
        <v>3284</v>
      </c>
      <c r="T426" s="44"/>
      <c r="U426" s="4"/>
      <c r="V426" s="43" t="s">
        <v>3285</v>
      </c>
      <c r="W426" s="44"/>
      <c r="X426" s="4"/>
      <c r="Y426" s="43" t="s">
        <v>3286</v>
      </c>
      <c r="Z426" s="44"/>
      <c r="AA426" s="4"/>
      <c r="AB426" s="43" t="s">
        <v>3287</v>
      </c>
      <c r="AC426" s="44"/>
      <c r="AD426" s="4"/>
      <c r="AE426" s="43" t="s">
        <v>3288</v>
      </c>
      <c r="AF426" s="44"/>
      <c r="AG426" s="4"/>
      <c r="AH426" s="43" t="s">
        <v>3289</v>
      </c>
      <c r="AI426" s="44"/>
      <c r="AK426"/>
    </row>
    <row r="427" spans="1:37" ht="14.25" thickTop="1" x14ac:dyDescent="0.25">
      <c r="A427" s="49"/>
      <c r="B427" s="50"/>
      <c r="F427" s="2" t="s">
        <v>3795</v>
      </c>
      <c r="G427" s="23" t="str">
        <f>D417 &amp; "_21"</f>
        <v>29_21</v>
      </c>
      <c r="H427" s="24" t="str">
        <f>D418 &amp; "_21"</f>
        <v>72_21</v>
      </c>
      <c r="I427" s="12"/>
      <c r="J427" s="25" t="str">
        <f>D417 &amp; "_22"</f>
        <v>29_22</v>
      </c>
      <c r="K427" s="26" t="str">
        <f>D418 &amp; "_22"</f>
        <v>72_22</v>
      </c>
      <c r="L427" s="12"/>
      <c r="M427" s="25" t="str">
        <f>D417 &amp; "_23"</f>
        <v>29_23</v>
      </c>
      <c r="N427" s="26" t="str">
        <f>D418 &amp; "_23"</f>
        <v>72_23</v>
      </c>
      <c r="O427" s="12"/>
      <c r="P427" s="10" t="str">
        <f>D417 &amp; "_24"</f>
        <v>29_24</v>
      </c>
      <c r="Q427" s="10" t="str">
        <f>D418 &amp; "_24"</f>
        <v>72_24</v>
      </c>
      <c r="R427" s="12"/>
      <c r="S427" s="10" t="str">
        <f>D417 &amp; "_25"</f>
        <v>29_25</v>
      </c>
      <c r="T427" s="10" t="str">
        <f>D418 &amp; "_25"</f>
        <v>72_25</v>
      </c>
      <c r="U427" s="12"/>
      <c r="V427" s="10" t="str">
        <f>D417 &amp; "_26"</f>
        <v>29_26</v>
      </c>
      <c r="W427" s="10" t="str">
        <f>D418 &amp; "_26"</f>
        <v>72_26</v>
      </c>
      <c r="X427" s="12"/>
      <c r="Y427" s="10" t="str">
        <f>D417 &amp; "_27"</f>
        <v>29_27</v>
      </c>
      <c r="Z427" s="10" t="str">
        <f>D418 &amp; "_27"</f>
        <v>72_27</v>
      </c>
      <c r="AA427" s="12"/>
      <c r="AB427" s="10" t="str">
        <f>D417 &amp; "_28"</f>
        <v>29_28</v>
      </c>
      <c r="AC427" s="29" t="str">
        <f>D418 &amp; "_28"</f>
        <v>72_28</v>
      </c>
      <c r="AD427" s="12"/>
      <c r="AE427" s="10" t="str">
        <f>D417 &amp; "_29"</f>
        <v>29_29</v>
      </c>
      <c r="AF427" s="10" t="str">
        <f>D418 &amp; "_29"</f>
        <v>72_29</v>
      </c>
      <c r="AG427" s="12"/>
      <c r="AH427" s="10" t="str">
        <f>D417 &amp; "_30"</f>
        <v>29_30</v>
      </c>
      <c r="AI427" s="10" t="str">
        <f>D418 &amp; "_30"</f>
        <v>72_30</v>
      </c>
      <c r="AK427"/>
    </row>
    <row r="428" spans="1:37" x14ac:dyDescent="0.25">
      <c r="A428" s="49"/>
      <c r="B428" s="50"/>
      <c r="F428" s="2" t="s">
        <v>0</v>
      </c>
      <c r="G428" s="2" t="s">
        <v>1610</v>
      </c>
      <c r="H428" s="2" t="s">
        <v>1611</v>
      </c>
      <c r="J428" s="2" t="s">
        <v>1612</v>
      </c>
      <c r="K428" s="2" t="s">
        <v>1613</v>
      </c>
      <c r="M428" s="2" t="s">
        <v>1614</v>
      </c>
      <c r="N428" s="2" t="s">
        <v>1615</v>
      </c>
      <c r="P428" s="2" t="s">
        <v>1616</v>
      </c>
      <c r="Q428" s="2" t="s">
        <v>1617</v>
      </c>
      <c r="S428" s="2" t="s">
        <v>1618</v>
      </c>
      <c r="T428" s="2" t="s">
        <v>1619</v>
      </c>
      <c r="V428" s="2" t="s">
        <v>1620</v>
      </c>
      <c r="W428" s="2" t="s">
        <v>1621</v>
      </c>
      <c r="Y428" s="2" t="s">
        <v>1622</v>
      </c>
      <c r="Z428" s="2" t="s">
        <v>1623</v>
      </c>
      <c r="AB428" s="2" t="s">
        <v>1624</v>
      </c>
      <c r="AC428" s="2" t="s">
        <v>1625</v>
      </c>
      <c r="AE428" s="2" t="s">
        <v>1626</v>
      </c>
      <c r="AF428" s="2" t="s">
        <v>1627</v>
      </c>
      <c r="AH428" s="2" t="s">
        <v>1628</v>
      </c>
      <c r="AI428" s="2" t="s">
        <v>1629</v>
      </c>
      <c r="AK428"/>
    </row>
    <row r="429" spans="1:37" x14ac:dyDescent="0.25">
      <c r="A429" s="49"/>
      <c r="B429" s="50"/>
      <c r="F429" s="2" t="s">
        <v>1</v>
      </c>
      <c r="G429" s="2" t="s">
        <v>1611</v>
      </c>
      <c r="H429" s="2" t="s">
        <v>1610</v>
      </c>
      <c r="J429" s="2" t="s">
        <v>1613</v>
      </c>
      <c r="K429" s="2" t="s">
        <v>1612</v>
      </c>
      <c r="M429" s="2" t="s">
        <v>1615</v>
      </c>
      <c r="N429" s="2" t="s">
        <v>1614</v>
      </c>
      <c r="P429" s="2" t="s">
        <v>1617</v>
      </c>
      <c r="Q429" s="2" t="s">
        <v>1616</v>
      </c>
      <c r="S429" s="2" t="s">
        <v>1619</v>
      </c>
      <c r="T429" s="2" t="s">
        <v>1618</v>
      </c>
      <c r="V429" s="2" t="s">
        <v>1621</v>
      </c>
      <c r="W429" s="2" t="s">
        <v>1620</v>
      </c>
      <c r="Y429" s="2" t="s">
        <v>1623</v>
      </c>
      <c r="Z429" s="2" t="s">
        <v>1622</v>
      </c>
      <c r="AB429" s="2" t="s">
        <v>1625</v>
      </c>
      <c r="AC429" s="2" t="s">
        <v>1624</v>
      </c>
      <c r="AE429" s="2" t="s">
        <v>1627</v>
      </c>
      <c r="AF429" s="2" t="s">
        <v>1626</v>
      </c>
      <c r="AH429" s="2" t="s">
        <v>1629</v>
      </c>
      <c r="AI429" s="2" t="s">
        <v>1628</v>
      </c>
      <c r="AK429"/>
    </row>
    <row r="430" spans="1:37" x14ac:dyDescent="0.25">
      <c r="A430" s="49"/>
      <c r="B430" s="50"/>
    </row>
    <row r="431" spans="1:37" ht="14.25" thickBot="1" x14ac:dyDescent="0.3">
      <c r="A431" s="49"/>
      <c r="B431" s="50"/>
      <c r="C431" s="4" t="s">
        <v>3755</v>
      </c>
      <c r="D431" s="4"/>
      <c r="E431" s="5"/>
      <c r="F431" s="2"/>
      <c r="G431" s="43" t="s">
        <v>3290</v>
      </c>
      <c r="H431" s="44"/>
      <c r="I431" s="4"/>
      <c r="J431" s="43" t="s">
        <v>3291</v>
      </c>
      <c r="K431" s="44"/>
      <c r="L431" s="4"/>
      <c r="M431" s="43" t="s">
        <v>3292</v>
      </c>
      <c r="N431" s="44"/>
      <c r="O431" s="4"/>
      <c r="P431" s="43" t="s">
        <v>3293</v>
      </c>
      <c r="Q431" s="44"/>
      <c r="R431" s="4"/>
      <c r="S431" s="43" t="s">
        <v>3294</v>
      </c>
      <c r="T431" s="44"/>
      <c r="U431" s="4"/>
      <c r="V431" s="43" t="s">
        <v>3295</v>
      </c>
      <c r="W431" s="44"/>
      <c r="X431" s="4"/>
      <c r="Y431" s="43" t="s">
        <v>3296</v>
      </c>
      <c r="Z431" s="44"/>
      <c r="AA431" s="4"/>
      <c r="AB431" s="43" t="s">
        <v>3297</v>
      </c>
      <c r="AC431" s="44"/>
      <c r="AD431" s="4"/>
      <c r="AE431" s="43" t="s">
        <v>3298</v>
      </c>
      <c r="AF431" s="44"/>
      <c r="AG431" s="4"/>
      <c r="AH431" s="43" t="s">
        <v>3299</v>
      </c>
      <c r="AI431" s="44"/>
      <c r="AK431"/>
    </row>
    <row r="432" spans="1:37" ht="14.25" thickTop="1" x14ac:dyDescent="0.25">
      <c r="A432" s="49"/>
      <c r="B432" s="50"/>
      <c r="D432" s="6">
        <v>30</v>
      </c>
      <c r="E432" s="3"/>
      <c r="F432" s="2" t="s">
        <v>3795</v>
      </c>
      <c r="G432" s="23" t="str">
        <f>D432 &amp; "_1"</f>
        <v>30_1</v>
      </c>
      <c r="H432" s="24" t="str">
        <f>D433 &amp; "_1"</f>
        <v>73_1</v>
      </c>
      <c r="I432" s="12"/>
      <c r="J432" s="25" t="str">
        <f>D432 &amp; "_2"</f>
        <v>30_2</v>
      </c>
      <c r="K432" s="26" t="str">
        <f>D433 &amp; "_2"</f>
        <v>73_2</v>
      </c>
      <c r="L432" s="12"/>
      <c r="M432" s="25" t="str">
        <f>D432 &amp; "_3"</f>
        <v>30_3</v>
      </c>
      <c r="N432" s="26" t="str">
        <f>D433 &amp; "_3"</f>
        <v>73_3</v>
      </c>
      <c r="O432" s="12"/>
      <c r="P432" s="10" t="str">
        <f>D432 &amp; "_4"</f>
        <v>30_4</v>
      </c>
      <c r="Q432" s="10" t="str">
        <f>D433 &amp; "_4"</f>
        <v>73_4</v>
      </c>
      <c r="R432" s="12"/>
      <c r="S432" s="10" t="str">
        <f>D432 &amp; "_5"</f>
        <v>30_5</v>
      </c>
      <c r="T432" s="10" t="str">
        <f>D433 &amp; "_5"</f>
        <v>73_5</v>
      </c>
      <c r="U432" s="12"/>
      <c r="V432" s="10" t="str">
        <f>D432 &amp; "_6"</f>
        <v>30_6</v>
      </c>
      <c r="W432" s="10" t="str">
        <f>D433 &amp; "_6"</f>
        <v>73_6</v>
      </c>
      <c r="X432" s="12"/>
      <c r="Y432" s="10" t="str">
        <f>D432 &amp; "_7"</f>
        <v>30_7</v>
      </c>
      <c r="Z432" s="10" t="str">
        <f>D433 &amp; "_7"</f>
        <v>73_7</v>
      </c>
      <c r="AA432" s="12"/>
      <c r="AB432" s="10" t="str">
        <f>D432 &amp; "_8"</f>
        <v>30_8</v>
      </c>
      <c r="AC432" s="29" t="str">
        <f>D433 &amp; "_8"</f>
        <v>73_8</v>
      </c>
      <c r="AD432" s="12"/>
      <c r="AE432" s="10" t="str">
        <f>D432 &amp; "_9"</f>
        <v>30_9</v>
      </c>
      <c r="AF432" s="10" t="str">
        <f>D433 &amp; "_9"</f>
        <v>73_9</v>
      </c>
      <c r="AG432" s="12"/>
      <c r="AH432" s="10" t="str">
        <f>D432 &amp; "_10"</f>
        <v>30_10</v>
      </c>
      <c r="AI432" s="10" t="str">
        <f>D433 &amp; "_10"</f>
        <v>73_10</v>
      </c>
      <c r="AK432"/>
    </row>
    <row r="433" spans="1:37" x14ac:dyDescent="0.25">
      <c r="A433" s="49"/>
      <c r="B433" s="50"/>
      <c r="D433" s="7">
        <v>73</v>
      </c>
      <c r="F433" s="2" t="s">
        <v>0</v>
      </c>
      <c r="G433" s="2" t="s">
        <v>1630</v>
      </c>
      <c r="H433" s="2" t="s">
        <v>1631</v>
      </c>
      <c r="J433" s="2" t="s">
        <v>1632</v>
      </c>
      <c r="K433" s="2" t="s">
        <v>1633</v>
      </c>
      <c r="M433" s="2" t="s">
        <v>1634</v>
      </c>
      <c r="N433" s="2" t="s">
        <v>1635</v>
      </c>
      <c r="P433" s="2" t="s">
        <v>1636</v>
      </c>
      <c r="Q433" s="2" t="s">
        <v>1637</v>
      </c>
      <c r="S433" s="2" t="s">
        <v>1638</v>
      </c>
      <c r="T433" s="2" t="s">
        <v>1639</v>
      </c>
      <c r="V433" s="2" t="s">
        <v>1640</v>
      </c>
      <c r="W433" s="2" t="s">
        <v>1641</v>
      </c>
      <c r="Y433" s="2" t="s">
        <v>1642</v>
      </c>
      <c r="Z433" s="2" t="s">
        <v>1643</v>
      </c>
      <c r="AB433" s="2" t="s">
        <v>1644</v>
      </c>
      <c r="AC433" s="2" t="s">
        <v>1645</v>
      </c>
      <c r="AE433" s="2" t="s">
        <v>1646</v>
      </c>
      <c r="AF433" s="2" t="s">
        <v>1647</v>
      </c>
      <c r="AH433" s="2" t="s">
        <v>1648</v>
      </c>
      <c r="AI433" s="2" t="s">
        <v>1649</v>
      </c>
      <c r="AK433"/>
    </row>
    <row r="434" spans="1:37" x14ac:dyDescent="0.25">
      <c r="A434" s="49"/>
      <c r="B434" s="50"/>
      <c r="D434" s="7"/>
      <c r="F434" s="2" t="s">
        <v>1</v>
      </c>
      <c r="G434" s="2" t="s">
        <v>1631</v>
      </c>
      <c r="H434" s="2" t="s">
        <v>1630</v>
      </c>
      <c r="J434" s="2" t="s">
        <v>1633</v>
      </c>
      <c r="K434" s="2" t="s">
        <v>1632</v>
      </c>
      <c r="M434" s="2" t="s">
        <v>1635</v>
      </c>
      <c r="N434" s="2" t="s">
        <v>1634</v>
      </c>
      <c r="P434" s="2" t="s">
        <v>1637</v>
      </c>
      <c r="Q434" s="2" t="s">
        <v>1636</v>
      </c>
      <c r="S434" s="2" t="s">
        <v>1639</v>
      </c>
      <c r="T434" s="2" t="s">
        <v>1638</v>
      </c>
      <c r="V434" s="2" t="s">
        <v>1641</v>
      </c>
      <c r="W434" s="2" t="s">
        <v>1640</v>
      </c>
      <c r="Y434" s="2" t="s">
        <v>1643</v>
      </c>
      <c r="Z434" s="2" t="s">
        <v>1642</v>
      </c>
      <c r="AB434" s="2" t="s">
        <v>1645</v>
      </c>
      <c r="AC434" s="2" t="s">
        <v>1644</v>
      </c>
      <c r="AE434" s="2" t="s">
        <v>1647</v>
      </c>
      <c r="AF434" s="2" t="s">
        <v>1646</v>
      </c>
      <c r="AH434" s="2" t="s">
        <v>1649</v>
      </c>
      <c r="AI434" s="2" t="s">
        <v>1648</v>
      </c>
      <c r="AK434"/>
    </row>
    <row r="435" spans="1:37" x14ac:dyDescent="0.25">
      <c r="A435" s="49"/>
      <c r="B435" s="50"/>
      <c r="D435" s="7"/>
    </row>
    <row r="436" spans="1:37" ht="14.25" thickBot="1" x14ac:dyDescent="0.3">
      <c r="A436" s="49"/>
      <c r="B436" s="50"/>
      <c r="D436" s="7"/>
      <c r="E436" s="3"/>
      <c r="F436" s="2"/>
      <c r="G436" s="43" t="s">
        <v>3300</v>
      </c>
      <c r="H436" s="44"/>
      <c r="I436" s="4"/>
      <c r="J436" s="43" t="s">
        <v>3301</v>
      </c>
      <c r="K436" s="44"/>
      <c r="L436" s="4"/>
      <c r="M436" s="43" t="s">
        <v>3302</v>
      </c>
      <c r="N436" s="44"/>
      <c r="O436" s="4"/>
      <c r="P436" s="43" t="s">
        <v>3303</v>
      </c>
      <c r="Q436" s="44"/>
      <c r="R436" s="4"/>
      <c r="S436" s="43" t="s">
        <v>3304</v>
      </c>
      <c r="T436" s="44"/>
      <c r="U436" s="4"/>
      <c r="V436" s="43" t="s">
        <v>3305</v>
      </c>
      <c r="W436" s="44"/>
      <c r="X436" s="4"/>
      <c r="Y436" s="43" t="s">
        <v>3306</v>
      </c>
      <c r="Z436" s="44"/>
      <c r="AA436" s="4"/>
      <c r="AB436" s="43" t="s">
        <v>3307</v>
      </c>
      <c r="AC436" s="44"/>
      <c r="AD436" s="4"/>
      <c r="AE436" s="43" t="s">
        <v>3308</v>
      </c>
      <c r="AF436" s="44"/>
      <c r="AG436" s="4"/>
      <c r="AH436" s="43" t="s">
        <v>3309</v>
      </c>
      <c r="AI436" s="44"/>
      <c r="AK436"/>
    </row>
    <row r="437" spans="1:37" ht="14.25" thickTop="1" x14ac:dyDescent="0.25">
      <c r="A437" s="49"/>
      <c r="B437" s="50"/>
      <c r="D437" s="7"/>
      <c r="E437" s="8"/>
      <c r="F437" s="2" t="s">
        <v>3795</v>
      </c>
      <c r="G437" s="23" t="str">
        <f>D432 &amp; "_11"</f>
        <v>30_11</v>
      </c>
      <c r="H437" s="24" t="str">
        <f>D433 &amp; "_11"</f>
        <v>73_11</v>
      </c>
      <c r="I437" s="12"/>
      <c r="J437" s="25" t="str">
        <f>D432 &amp; "_12"</f>
        <v>30_12</v>
      </c>
      <c r="K437" s="26" t="str">
        <f>D433 &amp; "_12"</f>
        <v>73_12</v>
      </c>
      <c r="L437" s="12"/>
      <c r="M437" s="25" t="str">
        <f>D432 &amp; "_13"</f>
        <v>30_13</v>
      </c>
      <c r="N437" s="26" t="str">
        <f>D433 &amp; "_13"</f>
        <v>73_13</v>
      </c>
      <c r="O437" s="12"/>
      <c r="P437" s="10" t="str">
        <f>D432 &amp; "_14"</f>
        <v>30_14</v>
      </c>
      <c r="Q437" s="10" t="str">
        <f>D433 &amp; "_14"</f>
        <v>73_14</v>
      </c>
      <c r="R437" s="12"/>
      <c r="S437" s="10" t="str">
        <f>D432 &amp; "_15"</f>
        <v>30_15</v>
      </c>
      <c r="T437" s="10" t="str">
        <f>D433 &amp; "_15"</f>
        <v>73_15</v>
      </c>
      <c r="U437" s="12"/>
      <c r="V437" s="10" t="str">
        <f>D432 &amp; "_16"</f>
        <v>30_16</v>
      </c>
      <c r="W437" s="10" t="str">
        <f>D433 &amp; "_16"</f>
        <v>73_16</v>
      </c>
      <c r="X437" s="12"/>
      <c r="Y437" s="10" t="str">
        <f>D432 &amp; "_17"</f>
        <v>30_17</v>
      </c>
      <c r="Z437" s="10" t="str">
        <f>D433 &amp; "_17"</f>
        <v>73_17</v>
      </c>
      <c r="AA437" s="12"/>
      <c r="AB437" s="10" t="str">
        <f>D432 &amp; "_18"</f>
        <v>30_18</v>
      </c>
      <c r="AC437" s="29" t="str">
        <f>D433 &amp; "_18"</f>
        <v>73_18</v>
      </c>
      <c r="AD437" s="12"/>
      <c r="AE437" s="10" t="str">
        <f>D432 &amp; "_19"</f>
        <v>30_19</v>
      </c>
      <c r="AF437" s="10" t="str">
        <f>D433 &amp; "_19"</f>
        <v>73_19</v>
      </c>
      <c r="AG437" s="12"/>
      <c r="AH437" s="10" t="str">
        <f>D432 &amp; "_20"</f>
        <v>30_20</v>
      </c>
      <c r="AI437" s="10" t="str">
        <f>D433 &amp; "_20"</f>
        <v>73_20</v>
      </c>
      <c r="AK437"/>
    </row>
    <row r="438" spans="1:37" x14ac:dyDescent="0.25">
      <c r="A438" s="49"/>
      <c r="B438" s="50"/>
      <c r="D438" s="7"/>
      <c r="F438" s="2" t="s">
        <v>0</v>
      </c>
      <c r="G438" s="2" t="s">
        <v>1650</v>
      </c>
      <c r="H438" s="2" t="s">
        <v>1651</v>
      </c>
      <c r="J438" s="2" t="s">
        <v>1652</v>
      </c>
      <c r="K438" s="2" t="s">
        <v>1653</v>
      </c>
      <c r="M438" s="2" t="s">
        <v>1654</v>
      </c>
      <c r="N438" s="2" t="s">
        <v>1655</v>
      </c>
      <c r="P438" s="2" t="s">
        <v>1656</v>
      </c>
      <c r="Q438" s="2" t="s">
        <v>1657</v>
      </c>
      <c r="S438" s="2" t="s">
        <v>1658</v>
      </c>
      <c r="T438" s="2" t="s">
        <v>1659</v>
      </c>
      <c r="V438" s="2" t="s">
        <v>1660</v>
      </c>
      <c r="W438" s="2" t="s">
        <v>1661</v>
      </c>
      <c r="Y438" s="2" t="s">
        <v>1662</v>
      </c>
      <c r="Z438" s="2" t="s">
        <v>1663</v>
      </c>
      <c r="AB438" s="2" t="s">
        <v>1664</v>
      </c>
      <c r="AC438" s="2" t="s">
        <v>1665</v>
      </c>
      <c r="AE438" s="2" t="s">
        <v>1666</v>
      </c>
      <c r="AF438" s="2" t="s">
        <v>1667</v>
      </c>
      <c r="AH438" s="2" t="s">
        <v>1668</v>
      </c>
      <c r="AI438" s="2" t="s">
        <v>1669</v>
      </c>
      <c r="AK438"/>
    </row>
    <row r="439" spans="1:37" x14ac:dyDescent="0.25">
      <c r="A439" s="49"/>
      <c r="B439" s="50"/>
      <c r="D439" s="7"/>
      <c r="F439" s="2" t="s">
        <v>1</v>
      </c>
      <c r="G439" s="2" t="s">
        <v>1651</v>
      </c>
      <c r="H439" s="2" t="s">
        <v>1650</v>
      </c>
      <c r="J439" s="2" t="s">
        <v>1653</v>
      </c>
      <c r="K439" s="2" t="s">
        <v>1652</v>
      </c>
      <c r="M439" s="2" t="s">
        <v>1655</v>
      </c>
      <c r="N439" s="2" t="s">
        <v>1654</v>
      </c>
      <c r="P439" s="2" t="s">
        <v>1657</v>
      </c>
      <c r="Q439" s="2" t="s">
        <v>1656</v>
      </c>
      <c r="S439" s="2" t="s">
        <v>1659</v>
      </c>
      <c r="T439" s="2" t="s">
        <v>1658</v>
      </c>
      <c r="V439" s="2" t="s">
        <v>1661</v>
      </c>
      <c r="W439" s="2" t="s">
        <v>1660</v>
      </c>
      <c r="Y439" s="2" t="s">
        <v>1663</v>
      </c>
      <c r="Z439" s="2" t="s">
        <v>1662</v>
      </c>
      <c r="AB439" s="2" t="s">
        <v>1665</v>
      </c>
      <c r="AC439" s="2" t="s">
        <v>1664</v>
      </c>
      <c r="AE439" s="2" t="s">
        <v>1667</v>
      </c>
      <c r="AF439" s="2" t="s">
        <v>1666</v>
      </c>
      <c r="AH439" s="2" t="s">
        <v>1669</v>
      </c>
      <c r="AI439" s="2" t="s">
        <v>1668</v>
      </c>
      <c r="AK439"/>
    </row>
    <row r="440" spans="1:37" x14ac:dyDescent="0.25">
      <c r="A440" s="49"/>
      <c r="B440" s="50"/>
      <c r="D440" s="7"/>
    </row>
    <row r="441" spans="1:37" ht="14.25" thickBot="1" x14ac:dyDescent="0.3">
      <c r="A441" s="49"/>
      <c r="B441" s="50"/>
      <c r="D441" s="7"/>
      <c r="E441" s="9"/>
      <c r="F441" s="2"/>
      <c r="G441" s="43" t="s">
        <v>3310</v>
      </c>
      <c r="H441" s="44"/>
      <c r="I441" s="4"/>
      <c r="J441" s="43" t="s">
        <v>3311</v>
      </c>
      <c r="K441" s="44"/>
      <c r="L441" s="4"/>
      <c r="M441" s="43" t="s">
        <v>3312</v>
      </c>
      <c r="N441" s="44"/>
      <c r="O441" s="4"/>
      <c r="P441" s="43" t="s">
        <v>3313</v>
      </c>
      <c r="Q441" s="44"/>
      <c r="R441" s="4"/>
      <c r="S441" s="43" t="s">
        <v>3314</v>
      </c>
      <c r="T441" s="44"/>
      <c r="U441" s="4"/>
      <c r="V441" s="43" t="s">
        <v>3315</v>
      </c>
      <c r="W441" s="44"/>
      <c r="X441" s="4"/>
      <c r="Y441" s="43" t="s">
        <v>3316</v>
      </c>
      <c r="Z441" s="44"/>
      <c r="AA441" s="4"/>
      <c r="AB441" s="43" t="s">
        <v>3317</v>
      </c>
      <c r="AC441" s="44"/>
      <c r="AD441" s="4"/>
      <c r="AE441" s="43" t="s">
        <v>3318</v>
      </c>
      <c r="AF441" s="44"/>
      <c r="AG441" s="4"/>
      <c r="AH441" s="43" t="s">
        <v>3319</v>
      </c>
      <c r="AI441" s="44"/>
      <c r="AK441"/>
    </row>
    <row r="442" spans="1:37" ht="14.25" thickTop="1" x14ac:dyDescent="0.25">
      <c r="A442" s="49"/>
      <c r="B442" s="50"/>
      <c r="F442" s="2" t="s">
        <v>3795</v>
      </c>
      <c r="G442" s="23" t="str">
        <f>D432 &amp; "_21"</f>
        <v>30_21</v>
      </c>
      <c r="H442" s="24" t="str">
        <f>D433 &amp; "_21"</f>
        <v>73_21</v>
      </c>
      <c r="I442" s="12"/>
      <c r="J442" s="25" t="str">
        <f>D432 &amp; "_22"</f>
        <v>30_22</v>
      </c>
      <c r="K442" s="26" t="str">
        <f>D433 &amp; "_22"</f>
        <v>73_22</v>
      </c>
      <c r="L442" s="12"/>
      <c r="M442" s="25" t="str">
        <f>D432 &amp; "_23"</f>
        <v>30_23</v>
      </c>
      <c r="N442" s="26" t="str">
        <f>D433 &amp; "_23"</f>
        <v>73_23</v>
      </c>
      <c r="O442" s="12"/>
      <c r="P442" s="10" t="str">
        <f>D432 &amp; "_24"</f>
        <v>30_24</v>
      </c>
      <c r="Q442" s="10" t="str">
        <f>D433 &amp; "_24"</f>
        <v>73_24</v>
      </c>
      <c r="R442" s="12"/>
      <c r="S442" s="10" t="str">
        <f>D432 &amp; "_25"</f>
        <v>30_25</v>
      </c>
      <c r="T442" s="10" t="str">
        <f>D433 &amp; "_25"</f>
        <v>73_25</v>
      </c>
      <c r="U442" s="12"/>
      <c r="V442" s="10" t="str">
        <f>D432 &amp; "_26"</f>
        <v>30_26</v>
      </c>
      <c r="W442" s="10" t="str">
        <f>D433 &amp; "_26"</f>
        <v>73_26</v>
      </c>
      <c r="X442" s="12"/>
      <c r="Y442" s="10" t="str">
        <f>D432 &amp; "_27"</f>
        <v>30_27</v>
      </c>
      <c r="Z442" s="10" t="str">
        <f>D433 &amp; "_27"</f>
        <v>73_27</v>
      </c>
      <c r="AA442" s="12"/>
      <c r="AB442" s="10" t="str">
        <f>D432 &amp; "_28"</f>
        <v>30_28</v>
      </c>
      <c r="AC442" s="29" t="str">
        <f>D433 &amp; "_28"</f>
        <v>73_28</v>
      </c>
      <c r="AD442" s="12"/>
      <c r="AE442" s="10" t="str">
        <f>D432 &amp; "_29"</f>
        <v>30_29</v>
      </c>
      <c r="AF442" s="10" t="str">
        <f>D433 &amp; "_29"</f>
        <v>73_29</v>
      </c>
      <c r="AG442" s="12"/>
      <c r="AH442" s="10" t="str">
        <f>D432 &amp; "_30"</f>
        <v>30_30</v>
      </c>
      <c r="AI442" s="10" t="str">
        <f>D433 &amp; "_30"</f>
        <v>73_30</v>
      </c>
      <c r="AK442"/>
    </row>
    <row r="443" spans="1:37" x14ac:dyDescent="0.25">
      <c r="A443" s="49"/>
      <c r="B443" s="50"/>
      <c r="F443" s="2" t="s">
        <v>0</v>
      </c>
      <c r="G443" s="2" t="s">
        <v>1670</v>
      </c>
      <c r="H443" s="2" t="s">
        <v>1671</v>
      </c>
      <c r="J443" s="2" t="s">
        <v>1672</v>
      </c>
      <c r="K443" s="2" t="s">
        <v>1673</v>
      </c>
      <c r="M443" s="2" t="s">
        <v>1674</v>
      </c>
      <c r="N443" s="2" t="s">
        <v>1675</v>
      </c>
      <c r="P443" s="2" t="s">
        <v>1676</v>
      </c>
      <c r="Q443" s="2" t="s">
        <v>1677</v>
      </c>
      <c r="S443" s="2" t="s">
        <v>1678</v>
      </c>
      <c r="T443" s="2" t="s">
        <v>1679</v>
      </c>
      <c r="V443" s="2" t="s">
        <v>1680</v>
      </c>
      <c r="W443" s="2" t="s">
        <v>1681</v>
      </c>
      <c r="Y443" s="2" t="s">
        <v>1682</v>
      </c>
      <c r="Z443" s="2" t="s">
        <v>1683</v>
      </c>
      <c r="AB443" s="2" t="s">
        <v>1684</v>
      </c>
      <c r="AC443" s="2" t="s">
        <v>1685</v>
      </c>
      <c r="AE443" s="2" t="s">
        <v>1686</v>
      </c>
      <c r="AF443" s="2" t="s">
        <v>1687</v>
      </c>
      <c r="AH443" s="2" t="s">
        <v>1688</v>
      </c>
      <c r="AI443" s="2" t="s">
        <v>1689</v>
      </c>
      <c r="AK443"/>
    </row>
    <row r="444" spans="1:37" x14ac:dyDescent="0.25">
      <c r="A444" s="49"/>
      <c r="B444" s="50"/>
      <c r="F444" s="2" t="s">
        <v>1</v>
      </c>
      <c r="G444" s="2" t="s">
        <v>1671</v>
      </c>
      <c r="H444" s="2" t="s">
        <v>1670</v>
      </c>
      <c r="J444" s="2" t="s">
        <v>1673</v>
      </c>
      <c r="K444" s="2" t="s">
        <v>1672</v>
      </c>
      <c r="M444" s="2" t="s">
        <v>1675</v>
      </c>
      <c r="N444" s="2" t="s">
        <v>1674</v>
      </c>
      <c r="P444" s="2" t="s">
        <v>1677</v>
      </c>
      <c r="Q444" s="2" t="s">
        <v>1676</v>
      </c>
      <c r="S444" s="2" t="s">
        <v>1679</v>
      </c>
      <c r="T444" s="2" t="s">
        <v>1678</v>
      </c>
      <c r="V444" s="2" t="s">
        <v>1681</v>
      </c>
      <c r="W444" s="2" t="s">
        <v>1680</v>
      </c>
      <c r="Y444" s="2" t="s">
        <v>1683</v>
      </c>
      <c r="Z444" s="2" t="s">
        <v>1682</v>
      </c>
      <c r="AB444" s="2" t="s">
        <v>1685</v>
      </c>
      <c r="AC444" s="2" t="s">
        <v>1684</v>
      </c>
      <c r="AE444" s="2" t="s">
        <v>1687</v>
      </c>
      <c r="AF444" s="2" t="s">
        <v>1686</v>
      </c>
      <c r="AH444" s="2" t="s">
        <v>1689</v>
      </c>
      <c r="AI444" s="2" t="s">
        <v>1688</v>
      </c>
      <c r="AK444"/>
    </row>
    <row r="445" spans="1:37" x14ac:dyDescent="0.25">
      <c r="A445" s="49"/>
      <c r="B445" s="50"/>
    </row>
    <row r="446" spans="1:37" ht="14.25" thickBot="1" x14ac:dyDescent="0.3">
      <c r="A446" s="49"/>
      <c r="B446" s="50"/>
      <c r="C446" s="4" t="s">
        <v>3756</v>
      </c>
      <c r="D446" s="4"/>
      <c r="E446" s="5"/>
      <c r="F446" s="2"/>
      <c r="G446" s="43" t="s">
        <v>3320</v>
      </c>
      <c r="H446" s="44"/>
      <c r="I446" s="4"/>
      <c r="J446" s="43" t="s">
        <v>3321</v>
      </c>
      <c r="K446" s="44"/>
      <c r="L446" s="4"/>
      <c r="M446" s="43" t="s">
        <v>3322</v>
      </c>
      <c r="N446" s="44"/>
      <c r="O446" s="4"/>
      <c r="P446" s="43" t="s">
        <v>3323</v>
      </c>
      <c r="Q446" s="44"/>
      <c r="R446" s="4"/>
      <c r="S446" s="43" t="s">
        <v>3324</v>
      </c>
      <c r="T446" s="44"/>
      <c r="U446" s="4"/>
      <c r="V446" s="43" t="s">
        <v>3325</v>
      </c>
      <c r="W446" s="44"/>
      <c r="X446" s="4"/>
      <c r="Y446" s="43" t="s">
        <v>3326</v>
      </c>
      <c r="Z446" s="44"/>
      <c r="AA446" s="4"/>
      <c r="AB446" s="43" t="s">
        <v>3327</v>
      </c>
      <c r="AC446" s="44"/>
      <c r="AD446" s="4"/>
      <c r="AE446" s="43" t="s">
        <v>3328</v>
      </c>
      <c r="AF446" s="44"/>
      <c r="AG446" s="4"/>
      <c r="AH446" s="43" t="s">
        <v>3329</v>
      </c>
      <c r="AI446" s="44"/>
      <c r="AK446"/>
    </row>
    <row r="447" spans="1:37" ht="14.25" thickTop="1" x14ac:dyDescent="0.25">
      <c r="A447" s="49"/>
      <c r="B447" s="50"/>
      <c r="D447" s="6">
        <v>31</v>
      </c>
      <c r="E447" s="3"/>
      <c r="F447" s="2" t="s">
        <v>3795</v>
      </c>
      <c r="G447" s="23" t="str">
        <f>D447 &amp; "_1"</f>
        <v>31_1</v>
      </c>
      <c r="H447" s="24" t="str">
        <f>D448 &amp; "_1"</f>
        <v>74_1</v>
      </c>
      <c r="I447" s="12"/>
      <c r="J447" s="25" t="str">
        <f>D447 &amp; "_2"</f>
        <v>31_2</v>
      </c>
      <c r="K447" s="26" t="str">
        <f>D448 &amp; "_2"</f>
        <v>74_2</v>
      </c>
      <c r="L447" s="12"/>
      <c r="M447" s="25" t="str">
        <f>D447 &amp; "_3"</f>
        <v>31_3</v>
      </c>
      <c r="N447" s="26" t="str">
        <f>D448 &amp; "_3"</f>
        <v>74_3</v>
      </c>
      <c r="O447" s="12"/>
      <c r="P447" s="10" t="str">
        <f>D447 &amp; "_4"</f>
        <v>31_4</v>
      </c>
      <c r="Q447" s="10" t="str">
        <f>D448 &amp; "_4"</f>
        <v>74_4</v>
      </c>
      <c r="R447" s="12"/>
      <c r="S447" s="10" t="str">
        <f>D447 &amp; "_5"</f>
        <v>31_5</v>
      </c>
      <c r="T447" s="10" t="str">
        <f>D448 &amp; "_5"</f>
        <v>74_5</v>
      </c>
      <c r="U447" s="12"/>
      <c r="V447" s="10" t="str">
        <f>D447 &amp; "_6"</f>
        <v>31_6</v>
      </c>
      <c r="W447" s="10" t="str">
        <f>D448 &amp; "_6"</f>
        <v>74_6</v>
      </c>
      <c r="X447" s="12"/>
      <c r="Y447" s="10" t="str">
        <f>D447 &amp; "_7"</f>
        <v>31_7</v>
      </c>
      <c r="Z447" s="10" t="str">
        <f>D448 &amp; "_7"</f>
        <v>74_7</v>
      </c>
      <c r="AA447" s="12"/>
      <c r="AB447" s="10" t="str">
        <f>D447 &amp; "_8"</f>
        <v>31_8</v>
      </c>
      <c r="AC447" s="29" t="str">
        <f>D448 &amp; "_8"</f>
        <v>74_8</v>
      </c>
      <c r="AD447" s="12"/>
      <c r="AE447" s="10" t="str">
        <f>D447 &amp; "_9"</f>
        <v>31_9</v>
      </c>
      <c r="AF447" s="10" t="str">
        <f>D448 &amp; "_9"</f>
        <v>74_9</v>
      </c>
      <c r="AG447" s="12"/>
      <c r="AH447" s="10" t="str">
        <f>D447 &amp; "_10"</f>
        <v>31_10</v>
      </c>
      <c r="AI447" s="10" t="str">
        <f>D448 &amp; "_10"</f>
        <v>74_10</v>
      </c>
      <c r="AK447"/>
    </row>
    <row r="448" spans="1:37" x14ac:dyDescent="0.25">
      <c r="A448" s="49"/>
      <c r="B448" s="50"/>
      <c r="D448" s="7">
        <v>74</v>
      </c>
      <c r="F448" s="2" t="s">
        <v>0</v>
      </c>
      <c r="G448" s="2" t="s">
        <v>1690</v>
      </c>
      <c r="H448" s="2" t="s">
        <v>1691</v>
      </c>
      <c r="J448" s="2" t="s">
        <v>1692</v>
      </c>
      <c r="K448" s="2" t="s">
        <v>1693</v>
      </c>
      <c r="M448" s="2" t="s">
        <v>1694</v>
      </c>
      <c r="N448" s="2" t="s">
        <v>1695</v>
      </c>
      <c r="P448" s="2" t="s">
        <v>1696</v>
      </c>
      <c r="Q448" s="2" t="s">
        <v>1697</v>
      </c>
      <c r="S448" s="2" t="s">
        <v>1698</v>
      </c>
      <c r="T448" s="2" t="s">
        <v>1699</v>
      </c>
      <c r="V448" s="2" t="s">
        <v>1700</v>
      </c>
      <c r="W448" s="2" t="s">
        <v>1701</v>
      </c>
      <c r="Y448" s="2" t="s">
        <v>1702</v>
      </c>
      <c r="Z448" s="2" t="s">
        <v>1703</v>
      </c>
      <c r="AB448" s="2" t="s">
        <v>1704</v>
      </c>
      <c r="AC448" s="2" t="s">
        <v>1705</v>
      </c>
      <c r="AE448" s="2" t="s">
        <v>1706</v>
      </c>
      <c r="AF448" s="2" t="s">
        <v>1707</v>
      </c>
      <c r="AH448" s="2" t="s">
        <v>1708</v>
      </c>
      <c r="AI448" s="2" t="s">
        <v>1709</v>
      </c>
      <c r="AK448"/>
    </row>
    <row r="449" spans="1:37" x14ac:dyDescent="0.25">
      <c r="A449" s="49"/>
      <c r="B449" s="50"/>
      <c r="D449" s="7"/>
      <c r="F449" s="2" t="s">
        <v>1</v>
      </c>
      <c r="G449" s="2" t="s">
        <v>1691</v>
      </c>
      <c r="H449" s="2" t="s">
        <v>1690</v>
      </c>
      <c r="J449" s="2" t="s">
        <v>1693</v>
      </c>
      <c r="K449" s="2" t="s">
        <v>1692</v>
      </c>
      <c r="M449" s="2" t="s">
        <v>1695</v>
      </c>
      <c r="N449" s="2" t="s">
        <v>1694</v>
      </c>
      <c r="P449" s="2" t="s">
        <v>1697</v>
      </c>
      <c r="Q449" s="2" t="s">
        <v>1696</v>
      </c>
      <c r="S449" s="2" t="s">
        <v>1699</v>
      </c>
      <c r="T449" s="2" t="s">
        <v>1698</v>
      </c>
      <c r="V449" s="2" t="s">
        <v>1701</v>
      </c>
      <c r="W449" s="2" t="s">
        <v>1700</v>
      </c>
      <c r="Y449" s="2" t="s">
        <v>1703</v>
      </c>
      <c r="Z449" s="2" t="s">
        <v>1702</v>
      </c>
      <c r="AB449" s="2" t="s">
        <v>1705</v>
      </c>
      <c r="AC449" s="2" t="s">
        <v>1704</v>
      </c>
      <c r="AE449" s="2" t="s">
        <v>1707</v>
      </c>
      <c r="AF449" s="2" t="s">
        <v>1706</v>
      </c>
      <c r="AH449" s="2" t="s">
        <v>1709</v>
      </c>
      <c r="AI449" s="2" t="s">
        <v>1708</v>
      </c>
      <c r="AK449"/>
    </row>
    <row r="450" spans="1:37" x14ac:dyDescent="0.25">
      <c r="A450" s="49"/>
      <c r="B450" s="50"/>
      <c r="D450" s="7"/>
    </row>
    <row r="451" spans="1:37" ht="14.25" thickBot="1" x14ac:dyDescent="0.3">
      <c r="A451" s="49"/>
      <c r="B451" s="50"/>
      <c r="D451" s="7"/>
      <c r="E451" s="3"/>
      <c r="F451" s="2"/>
      <c r="G451" s="43" t="s">
        <v>3330</v>
      </c>
      <c r="H451" s="44"/>
      <c r="I451" s="4"/>
      <c r="J451" s="43" t="s">
        <v>3331</v>
      </c>
      <c r="K451" s="44"/>
      <c r="L451" s="4"/>
      <c r="M451" s="43" t="s">
        <v>3332</v>
      </c>
      <c r="N451" s="44"/>
      <c r="O451" s="4"/>
      <c r="P451" s="43" t="s">
        <v>3333</v>
      </c>
      <c r="Q451" s="44"/>
      <c r="R451" s="4"/>
      <c r="S451" s="43" t="s">
        <v>3334</v>
      </c>
      <c r="T451" s="44"/>
      <c r="U451" s="4"/>
      <c r="V451" s="43" t="s">
        <v>3335</v>
      </c>
      <c r="W451" s="44"/>
      <c r="X451" s="4"/>
      <c r="Y451" s="43" t="s">
        <v>3336</v>
      </c>
      <c r="Z451" s="44"/>
      <c r="AA451" s="4"/>
      <c r="AB451" s="43" t="s">
        <v>3337</v>
      </c>
      <c r="AC451" s="44"/>
      <c r="AD451" s="4"/>
      <c r="AE451" s="43" t="s">
        <v>3338</v>
      </c>
      <c r="AF451" s="44"/>
      <c r="AG451" s="4"/>
      <c r="AH451" s="43" t="s">
        <v>3339</v>
      </c>
      <c r="AI451" s="44"/>
      <c r="AK451"/>
    </row>
    <row r="452" spans="1:37" ht="14.25" thickTop="1" x14ac:dyDescent="0.25">
      <c r="A452" s="49"/>
      <c r="B452" s="50"/>
      <c r="D452" s="7"/>
      <c r="E452" s="8"/>
      <c r="F452" s="2" t="s">
        <v>3795</v>
      </c>
      <c r="G452" s="23" t="str">
        <f>D447 &amp; "_11"</f>
        <v>31_11</v>
      </c>
      <c r="H452" s="24" t="str">
        <f>D448 &amp; "_11"</f>
        <v>74_11</v>
      </c>
      <c r="I452" s="12"/>
      <c r="J452" s="25" t="str">
        <f>D447 &amp; "_12"</f>
        <v>31_12</v>
      </c>
      <c r="K452" s="26" t="str">
        <f>D448 &amp; "_12"</f>
        <v>74_12</v>
      </c>
      <c r="L452" s="12"/>
      <c r="M452" s="25" t="str">
        <f>D447 &amp; "_13"</f>
        <v>31_13</v>
      </c>
      <c r="N452" s="26" t="str">
        <f>D448 &amp; "_13"</f>
        <v>74_13</v>
      </c>
      <c r="O452" s="12"/>
      <c r="P452" s="10" t="str">
        <f>D447 &amp; "_14"</f>
        <v>31_14</v>
      </c>
      <c r="Q452" s="10" t="str">
        <f>D448 &amp; "_14"</f>
        <v>74_14</v>
      </c>
      <c r="R452" s="12"/>
      <c r="S452" s="10" t="str">
        <f>D447 &amp; "_15"</f>
        <v>31_15</v>
      </c>
      <c r="T452" s="10" t="str">
        <f>D448 &amp; "_15"</f>
        <v>74_15</v>
      </c>
      <c r="U452" s="12"/>
      <c r="V452" s="10" t="str">
        <f>D447 &amp; "_16"</f>
        <v>31_16</v>
      </c>
      <c r="W452" s="10" t="str">
        <f>D448 &amp; "_16"</f>
        <v>74_16</v>
      </c>
      <c r="X452" s="12"/>
      <c r="Y452" s="10" t="str">
        <f>D447 &amp; "_17"</f>
        <v>31_17</v>
      </c>
      <c r="Z452" s="10" t="str">
        <f>D448 &amp; "_17"</f>
        <v>74_17</v>
      </c>
      <c r="AA452" s="12"/>
      <c r="AB452" s="10" t="str">
        <f>D447 &amp; "_18"</f>
        <v>31_18</v>
      </c>
      <c r="AC452" s="29" t="str">
        <f>D448 &amp; "_18"</f>
        <v>74_18</v>
      </c>
      <c r="AD452" s="12"/>
      <c r="AE452" s="10" t="str">
        <f>D447 &amp; "_19"</f>
        <v>31_19</v>
      </c>
      <c r="AF452" s="10" t="str">
        <f>D448 &amp; "_19"</f>
        <v>74_19</v>
      </c>
      <c r="AG452" s="12"/>
      <c r="AH452" s="10" t="str">
        <f>D447 &amp; "_20"</f>
        <v>31_20</v>
      </c>
      <c r="AI452" s="10" t="str">
        <f>D448 &amp; "_20"</f>
        <v>74_20</v>
      </c>
      <c r="AK452"/>
    </row>
    <row r="453" spans="1:37" x14ac:dyDescent="0.25">
      <c r="A453" s="49"/>
      <c r="B453" s="50"/>
      <c r="D453" s="7"/>
      <c r="F453" s="2" t="s">
        <v>0</v>
      </c>
      <c r="G453" s="2" t="s">
        <v>1710</v>
      </c>
      <c r="H453" s="2" t="s">
        <v>1711</v>
      </c>
      <c r="J453" s="2" t="s">
        <v>1712</v>
      </c>
      <c r="K453" s="2" t="s">
        <v>1713</v>
      </c>
      <c r="M453" s="2" t="s">
        <v>1714</v>
      </c>
      <c r="N453" s="2" t="s">
        <v>1715</v>
      </c>
      <c r="P453" s="2" t="s">
        <v>1716</v>
      </c>
      <c r="Q453" s="2" t="s">
        <v>1717</v>
      </c>
      <c r="S453" s="2" t="s">
        <v>1718</v>
      </c>
      <c r="T453" s="2" t="s">
        <v>1719</v>
      </c>
      <c r="V453" s="2" t="s">
        <v>1720</v>
      </c>
      <c r="W453" s="2" t="s">
        <v>1721</v>
      </c>
      <c r="Y453" s="2" t="s">
        <v>1722</v>
      </c>
      <c r="Z453" s="2" t="s">
        <v>1723</v>
      </c>
      <c r="AB453" s="2" t="s">
        <v>1724</v>
      </c>
      <c r="AC453" s="2" t="s">
        <v>1725</v>
      </c>
      <c r="AE453" s="2" t="s">
        <v>1726</v>
      </c>
      <c r="AF453" s="2" t="s">
        <v>1727</v>
      </c>
      <c r="AH453" s="2" t="s">
        <v>1728</v>
      </c>
      <c r="AI453" s="2" t="s">
        <v>1729</v>
      </c>
      <c r="AK453"/>
    </row>
    <row r="454" spans="1:37" x14ac:dyDescent="0.25">
      <c r="A454" s="49"/>
      <c r="B454" s="50"/>
      <c r="D454" s="7"/>
      <c r="F454" s="2" t="s">
        <v>1</v>
      </c>
      <c r="G454" s="2" t="s">
        <v>1711</v>
      </c>
      <c r="H454" s="2" t="s">
        <v>1710</v>
      </c>
      <c r="J454" s="2" t="s">
        <v>1713</v>
      </c>
      <c r="K454" s="2" t="s">
        <v>1712</v>
      </c>
      <c r="M454" s="2" t="s">
        <v>1715</v>
      </c>
      <c r="N454" s="2" t="s">
        <v>1714</v>
      </c>
      <c r="P454" s="2" t="s">
        <v>1717</v>
      </c>
      <c r="Q454" s="2" t="s">
        <v>1716</v>
      </c>
      <c r="S454" s="2" t="s">
        <v>1719</v>
      </c>
      <c r="T454" s="2" t="s">
        <v>1718</v>
      </c>
      <c r="V454" s="2" t="s">
        <v>1721</v>
      </c>
      <c r="W454" s="2" t="s">
        <v>1720</v>
      </c>
      <c r="Y454" s="2" t="s">
        <v>1723</v>
      </c>
      <c r="Z454" s="2" t="s">
        <v>1722</v>
      </c>
      <c r="AB454" s="2" t="s">
        <v>1725</v>
      </c>
      <c r="AC454" s="2" t="s">
        <v>1724</v>
      </c>
      <c r="AE454" s="2" t="s">
        <v>1727</v>
      </c>
      <c r="AF454" s="2" t="s">
        <v>1726</v>
      </c>
      <c r="AH454" s="2" t="s">
        <v>1729</v>
      </c>
      <c r="AI454" s="2" t="s">
        <v>1728</v>
      </c>
      <c r="AK454"/>
    </row>
    <row r="455" spans="1:37" x14ac:dyDescent="0.25">
      <c r="A455" s="49"/>
      <c r="B455" s="50"/>
      <c r="D455" s="7"/>
    </row>
    <row r="456" spans="1:37" ht="14.25" thickBot="1" x14ac:dyDescent="0.3">
      <c r="A456" s="49"/>
      <c r="B456" s="50"/>
      <c r="D456" s="7"/>
      <c r="E456" s="9"/>
      <c r="F456" s="2"/>
      <c r="G456" s="43" t="s">
        <v>3340</v>
      </c>
      <c r="H456" s="44"/>
      <c r="I456" s="4"/>
      <c r="J456" s="43" t="s">
        <v>3341</v>
      </c>
      <c r="K456" s="44"/>
      <c r="L456" s="4"/>
      <c r="M456" s="43" t="s">
        <v>3342</v>
      </c>
      <c r="N456" s="44"/>
      <c r="O456" s="4"/>
      <c r="P456" s="43" t="s">
        <v>3343</v>
      </c>
      <c r="Q456" s="44"/>
      <c r="R456" s="4"/>
      <c r="S456" s="43" t="s">
        <v>3344</v>
      </c>
      <c r="T456" s="44"/>
      <c r="U456" s="4"/>
      <c r="V456" s="43" t="s">
        <v>3345</v>
      </c>
      <c r="W456" s="44"/>
      <c r="X456" s="4"/>
      <c r="Y456" s="43" t="s">
        <v>3346</v>
      </c>
      <c r="Z456" s="44"/>
      <c r="AA456" s="4"/>
      <c r="AB456" s="43" t="s">
        <v>3347</v>
      </c>
      <c r="AC456" s="44"/>
      <c r="AD456" s="4"/>
      <c r="AE456" s="43" t="s">
        <v>3348</v>
      </c>
      <c r="AF456" s="44"/>
      <c r="AG456" s="4"/>
      <c r="AH456" s="43" t="s">
        <v>3349</v>
      </c>
      <c r="AI456" s="44"/>
      <c r="AK456"/>
    </row>
    <row r="457" spans="1:37" ht="14.25" thickTop="1" x14ac:dyDescent="0.25">
      <c r="A457" s="49"/>
      <c r="B457" s="50"/>
      <c r="F457" s="2" t="s">
        <v>3795</v>
      </c>
      <c r="G457" s="23" t="str">
        <f>D447 &amp; "_21"</f>
        <v>31_21</v>
      </c>
      <c r="H457" s="24" t="str">
        <f>D448 &amp; "_21"</f>
        <v>74_21</v>
      </c>
      <c r="I457" s="12"/>
      <c r="J457" s="25" t="str">
        <f>D447 &amp; "_22"</f>
        <v>31_22</v>
      </c>
      <c r="K457" s="26" t="str">
        <f>D448 &amp; "_22"</f>
        <v>74_22</v>
      </c>
      <c r="L457" s="12"/>
      <c r="M457" s="25" t="str">
        <f>D447 &amp; "_23"</f>
        <v>31_23</v>
      </c>
      <c r="N457" s="26" t="str">
        <f>D448 &amp; "_23"</f>
        <v>74_23</v>
      </c>
      <c r="O457" s="12"/>
      <c r="P457" s="10" t="str">
        <f>D447 &amp; "_24"</f>
        <v>31_24</v>
      </c>
      <c r="Q457" s="10" t="str">
        <f>D448 &amp; "_24"</f>
        <v>74_24</v>
      </c>
      <c r="R457" s="12"/>
      <c r="S457" s="10" t="str">
        <f>D447 &amp; "_25"</f>
        <v>31_25</v>
      </c>
      <c r="T457" s="10" t="str">
        <f>D448 &amp; "_25"</f>
        <v>74_25</v>
      </c>
      <c r="U457" s="12"/>
      <c r="V457" s="10" t="str">
        <f>D447 &amp; "_26"</f>
        <v>31_26</v>
      </c>
      <c r="W457" s="10" t="str">
        <f>D448 &amp; "_26"</f>
        <v>74_26</v>
      </c>
      <c r="X457" s="12"/>
      <c r="Y457" s="10" t="str">
        <f>D447 &amp; "_27"</f>
        <v>31_27</v>
      </c>
      <c r="Z457" s="10" t="str">
        <f>D448 &amp; "_27"</f>
        <v>74_27</v>
      </c>
      <c r="AA457" s="12"/>
      <c r="AB457" s="10" t="str">
        <f>D447 &amp; "_28"</f>
        <v>31_28</v>
      </c>
      <c r="AC457" s="29" t="str">
        <f>D448 &amp; "_28"</f>
        <v>74_28</v>
      </c>
      <c r="AD457" s="12"/>
      <c r="AE457" s="10" t="str">
        <f>D447 &amp; "_29"</f>
        <v>31_29</v>
      </c>
      <c r="AF457" s="10" t="str">
        <f>D448 &amp; "_29"</f>
        <v>74_29</v>
      </c>
      <c r="AG457" s="12"/>
      <c r="AH457" s="10" t="str">
        <f>D447 &amp; "_30"</f>
        <v>31_30</v>
      </c>
      <c r="AI457" s="10" t="str">
        <f>D448 &amp; "_30"</f>
        <v>74_30</v>
      </c>
      <c r="AK457"/>
    </row>
    <row r="458" spans="1:37" x14ac:dyDescent="0.25">
      <c r="A458" s="49"/>
      <c r="B458" s="50"/>
      <c r="F458" s="2" t="s">
        <v>0</v>
      </c>
      <c r="G458" s="2" t="s">
        <v>1730</v>
      </c>
      <c r="H458" s="2" t="s">
        <v>1731</v>
      </c>
      <c r="J458" s="2" t="s">
        <v>1732</v>
      </c>
      <c r="K458" s="2" t="s">
        <v>1733</v>
      </c>
      <c r="M458" s="2" t="s">
        <v>1734</v>
      </c>
      <c r="N458" s="2" t="s">
        <v>1735</v>
      </c>
      <c r="P458" s="2" t="s">
        <v>1736</v>
      </c>
      <c r="Q458" s="2" t="s">
        <v>1737</v>
      </c>
      <c r="S458" s="2" t="s">
        <v>1738</v>
      </c>
      <c r="T458" s="2" t="s">
        <v>1739</v>
      </c>
      <c r="V458" s="2" t="s">
        <v>1740</v>
      </c>
      <c r="W458" s="2" t="s">
        <v>1741</v>
      </c>
      <c r="Y458" s="2" t="s">
        <v>1742</v>
      </c>
      <c r="Z458" s="2" t="s">
        <v>1743</v>
      </c>
      <c r="AB458" s="2" t="s">
        <v>1744</v>
      </c>
      <c r="AC458" s="2" t="s">
        <v>1745</v>
      </c>
      <c r="AE458" s="2" t="s">
        <v>1746</v>
      </c>
      <c r="AF458" s="2" t="s">
        <v>1747</v>
      </c>
      <c r="AH458" s="2" t="s">
        <v>1748</v>
      </c>
      <c r="AI458" s="2" t="s">
        <v>1749</v>
      </c>
      <c r="AK458"/>
    </row>
    <row r="459" spans="1:37" x14ac:dyDescent="0.25">
      <c r="A459" s="49"/>
      <c r="B459" s="50"/>
      <c r="F459" s="2" t="s">
        <v>1</v>
      </c>
      <c r="G459" s="2" t="s">
        <v>1731</v>
      </c>
      <c r="H459" s="2" t="s">
        <v>1730</v>
      </c>
      <c r="J459" s="2" t="s">
        <v>1733</v>
      </c>
      <c r="K459" s="2" t="s">
        <v>1732</v>
      </c>
      <c r="M459" s="2" t="s">
        <v>1735</v>
      </c>
      <c r="N459" s="2" t="s">
        <v>1734</v>
      </c>
      <c r="P459" s="2" t="s">
        <v>1737</v>
      </c>
      <c r="Q459" s="2" t="s">
        <v>1736</v>
      </c>
      <c r="S459" s="2" t="s">
        <v>1739</v>
      </c>
      <c r="T459" s="2" t="s">
        <v>1738</v>
      </c>
      <c r="V459" s="2" t="s">
        <v>1741</v>
      </c>
      <c r="W459" s="2" t="s">
        <v>1740</v>
      </c>
      <c r="Y459" s="2" t="s">
        <v>1743</v>
      </c>
      <c r="Z459" s="2" t="s">
        <v>1742</v>
      </c>
      <c r="AB459" s="2" t="s">
        <v>1745</v>
      </c>
      <c r="AC459" s="2" t="s">
        <v>1744</v>
      </c>
      <c r="AE459" s="2" t="s">
        <v>1747</v>
      </c>
      <c r="AF459" s="2" t="s">
        <v>1746</v>
      </c>
      <c r="AH459" s="2" t="s">
        <v>1749</v>
      </c>
      <c r="AI459" s="2" t="s">
        <v>1748</v>
      </c>
      <c r="AK459"/>
    </row>
    <row r="460" spans="1:37" x14ac:dyDescent="0.25">
      <c r="A460" s="49"/>
      <c r="B460" s="50"/>
    </row>
    <row r="461" spans="1:37" ht="14.25" thickBot="1" x14ac:dyDescent="0.3">
      <c r="A461" s="49"/>
      <c r="B461" s="50"/>
      <c r="C461" s="4" t="s">
        <v>3757</v>
      </c>
      <c r="D461" s="4"/>
      <c r="E461" s="5"/>
      <c r="F461" s="2"/>
      <c r="G461" s="43" t="s">
        <v>3350</v>
      </c>
      <c r="H461" s="44"/>
      <c r="I461" s="4"/>
      <c r="J461" s="43" t="s">
        <v>3351</v>
      </c>
      <c r="K461" s="44"/>
      <c r="L461" s="4"/>
      <c r="M461" s="43" t="s">
        <v>3352</v>
      </c>
      <c r="N461" s="44"/>
      <c r="O461" s="4"/>
      <c r="P461" s="43" t="s">
        <v>3353</v>
      </c>
      <c r="Q461" s="44"/>
      <c r="R461" s="4"/>
      <c r="S461" s="43" t="s">
        <v>3354</v>
      </c>
      <c r="T461" s="44"/>
      <c r="U461" s="4"/>
      <c r="V461" s="43" t="s">
        <v>3355</v>
      </c>
      <c r="W461" s="44"/>
      <c r="X461" s="4"/>
      <c r="Y461" s="43" t="s">
        <v>3356</v>
      </c>
      <c r="Z461" s="44"/>
      <c r="AA461" s="4"/>
      <c r="AB461" s="43" t="s">
        <v>3357</v>
      </c>
      <c r="AC461" s="44"/>
      <c r="AD461" s="4"/>
      <c r="AE461" s="43" t="s">
        <v>3358</v>
      </c>
      <c r="AF461" s="44"/>
      <c r="AG461" s="4"/>
      <c r="AH461" s="43" t="s">
        <v>3359</v>
      </c>
      <c r="AI461" s="44"/>
      <c r="AK461"/>
    </row>
    <row r="462" spans="1:37" ht="14.25" thickTop="1" x14ac:dyDescent="0.25">
      <c r="A462" s="49"/>
      <c r="B462" s="50"/>
      <c r="D462" s="6">
        <v>32</v>
      </c>
      <c r="E462" s="3"/>
      <c r="F462" s="2" t="s">
        <v>3795</v>
      </c>
      <c r="G462" s="23" t="str">
        <f>D462 &amp; "_1"</f>
        <v>32_1</v>
      </c>
      <c r="H462" s="24" t="str">
        <f>D463 &amp; "_1"</f>
        <v>75_1</v>
      </c>
      <c r="I462" s="12"/>
      <c r="J462" s="25" t="str">
        <f>D462 &amp; "_2"</f>
        <v>32_2</v>
      </c>
      <c r="K462" s="26" t="str">
        <f>D463 &amp; "_2"</f>
        <v>75_2</v>
      </c>
      <c r="L462" s="12"/>
      <c r="M462" s="25" t="str">
        <f>D462 &amp; "_3"</f>
        <v>32_3</v>
      </c>
      <c r="N462" s="26" t="str">
        <f>D463 &amp; "_3"</f>
        <v>75_3</v>
      </c>
      <c r="O462" s="12"/>
      <c r="P462" s="10" t="str">
        <f>D462 &amp; "_4"</f>
        <v>32_4</v>
      </c>
      <c r="Q462" s="10" t="str">
        <f>D463 &amp; "_4"</f>
        <v>75_4</v>
      </c>
      <c r="R462" s="12"/>
      <c r="S462" s="10" t="str">
        <f>D462 &amp; "_5"</f>
        <v>32_5</v>
      </c>
      <c r="T462" s="10" t="str">
        <f>D463 &amp; "_5"</f>
        <v>75_5</v>
      </c>
      <c r="U462" s="12"/>
      <c r="V462" s="10" t="str">
        <f>D462 &amp; "_6"</f>
        <v>32_6</v>
      </c>
      <c r="W462" s="10" t="str">
        <f>D463 &amp; "_6"</f>
        <v>75_6</v>
      </c>
      <c r="X462" s="12"/>
      <c r="Y462" s="10" t="str">
        <f>D462 &amp; "_7"</f>
        <v>32_7</v>
      </c>
      <c r="Z462" s="10" t="str">
        <f>D463 &amp; "_7"</f>
        <v>75_7</v>
      </c>
      <c r="AA462" s="12"/>
      <c r="AB462" s="10" t="str">
        <f>D462 &amp; "_8"</f>
        <v>32_8</v>
      </c>
      <c r="AC462" s="29" t="str">
        <f>D463 &amp; "_8"</f>
        <v>75_8</v>
      </c>
      <c r="AD462" s="12"/>
      <c r="AE462" s="10" t="str">
        <f>D462 &amp; "_9"</f>
        <v>32_9</v>
      </c>
      <c r="AF462" s="10" t="str">
        <f>D463 &amp; "_9"</f>
        <v>75_9</v>
      </c>
      <c r="AG462" s="12"/>
      <c r="AH462" s="10" t="str">
        <f>D462 &amp; "_10"</f>
        <v>32_10</v>
      </c>
      <c r="AI462" s="10" t="str">
        <f>D463 &amp; "_10"</f>
        <v>75_10</v>
      </c>
      <c r="AK462"/>
    </row>
    <row r="463" spans="1:37" x14ac:dyDescent="0.25">
      <c r="A463" s="49"/>
      <c r="B463" s="50"/>
      <c r="D463" s="7">
        <v>75</v>
      </c>
      <c r="F463" s="2" t="s">
        <v>0</v>
      </c>
      <c r="G463" s="2" t="s">
        <v>1750</v>
      </c>
      <c r="H463" s="2" t="s">
        <v>1751</v>
      </c>
      <c r="J463" s="2" t="s">
        <v>1752</v>
      </c>
      <c r="K463" s="2" t="s">
        <v>1753</v>
      </c>
      <c r="M463" s="2" t="s">
        <v>1754</v>
      </c>
      <c r="N463" s="2" t="s">
        <v>1755</v>
      </c>
      <c r="P463" s="2" t="s">
        <v>1756</v>
      </c>
      <c r="Q463" s="2" t="s">
        <v>1757</v>
      </c>
      <c r="S463" s="2" t="s">
        <v>1758</v>
      </c>
      <c r="T463" s="2" t="s">
        <v>1759</v>
      </c>
      <c r="V463" s="2" t="s">
        <v>1760</v>
      </c>
      <c r="W463" s="2" t="s">
        <v>1761</v>
      </c>
      <c r="Y463" s="2" t="s">
        <v>1762</v>
      </c>
      <c r="Z463" s="2" t="s">
        <v>1763</v>
      </c>
      <c r="AB463" s="2" t="s">
        <v>1764</v>
      </c>
      <c r="AC463" s="2" t="s">
        <v>1765</v>
      </c>
      <c r="AE463" s="2" t="s">
        <v>1766</v>
      </c>
      <c r="AF463" s="2" t="s">
        <v>1767</v>
      </c>
      <c r="AH463" s="2" t="s">
        <v>1768</v>
      </c>
      <c r="AI463" s="2" t="s">
        <v>1769</v>
      </c>
      <c r="AK463"/>
    </row>
    <row r="464" spans="1:37" x14ac:dyDescent="0.25">
      <c r="A464" s="49"/>
      <c r="B464" s="50"/>
      <c r="D464" s="7"/>
      <c r="F464" s="2" t="s">
        <v>1</v>
      </c>
      <c r="G464" s="2" t="s">
        <v>1751</v>
      </c>
      <c r="H464" s="2" t="s">
        <v>1750</v>
      </c>
      <c r="J464" s="2" t="s">
        <v>1753</v>
      </c>
      <c r="K464" s="2" t="s">
        <v>1752</v>
      </c>
      <c r="M464" s="2" t="s">
        <v>1755</v>
      </c>
      <c r="N464" s="2" t="s">
        <v>1754</v>
      </c>
      <c r="P464" s="2" t="s">
        <v>1757</v>
      </c>
      <c r="Q464" s="2" t="s">
        <v>1756</v>
      </c>
      <c r="S464" s="2" t="s">
        <v>1759</v>
      </c>
      <c r="T464" s="2" t="s">
        <v>1758</v>
      </c>
      <c r="V464" s="2" t="s">
        <v>1761</v>
      </c>
      <c r="W464" s="2" t="s">
        <v>1760</v>
      </c>
      <c r="Y464" s="2" t="s">
        <v>1763</v>
      </c>
      <c r="Z464" s="2" t="s">
        <v>1762</v>
      </c>
      <c r="AB464" s="2" t="s">
        <v>1765</v>
      </c>
      <c r="AC464" s="2" t="s">
        <v>1764</v>
      </c>
      <c r="AE464" s="2" t="s">
        <v>1767</v>
      </c>
      <c r="AF464" s="2" t="s">
        <v>1766</v>
      </c>
      <c r="AH464" s="2" t="s">
        <v>1769</v>
      </c>
      <c r="AI464" s="2" t="s">
        <v>1768</v>
      </c>
      <c r="AK464"/>
    </row>
    <row r="465" spans="1:37" x14ac:dyDescent="0.25">
      <c r="A465" s="49"/>
      <c r="B465" s="50"/>
      <c r="D465" s="7"/>
    </row>
    <row r="466" spans="1:37" ht="14.25" thickBot="1" x14ac:dyDescent="0.3">
      <c r="A466" s="49"/>
      <c r="B466" s="50"/>
      <c r="D466" s="7"/>
      <c r="E466" s="3"/>
      <c r="F466" s="2"/>
      <c r="G466" s="43" t="s">
        <v>3360</v>
      </c>
      <c r="H466" s="44"/>
      <c r="I466" s="4"/>
      <c r="J466" s="43" t="s">
        <v>3361</v>
      </c>
      <c r="K466" s="44"/>
      <c r="L466" s="4"/>
      <c r="M466" s="43" t="s">
        <v>3362</v>
      </c>
      <c r="N466" s="44"/>
      <c r="O466" s="4"/>
      <c r="P466" s="43" t="s">
        <v>3363</v>
      </c>
      <c r="Q466" s="44"/>
      <c r="R466" s="4"/>
      <c r="S466" s="43" t="s">
        <v>3364</v>
      </c>
      <c r="T466" s="44"/>
      <c r="U466" s="4"/>
      <c r="V466" s="43" t="s">
        <v>3365</v>
      </c>
      <c r="W466" s="44"/>
      <c r="X466" s="4"/>
      <c r="Y466" s="43" t="s">
        <v>3366</v>
      </c>
      <c r="Z466" s="44"/>
      <c r="AA466" s="4"/>
      <c r="AB466" s="43" t="s">
        <v>3367</v>
      </c>
      <c r="AC466" s="44"/>
      <c r="AD466" s="4"/>
      <c r="AE466" s="43" t="s">
        <v>3368</v>
      </c>
      <c r="AF466" s="44"/>
      <c r="AG466" s="4"/>
      <c r="AH466" s="43" t="s">
        <v>3369</v>
      </c>
      <c r="AI466" s="44"/>
      <c r="AK466"/>
    </row>
    <row r="467" spans="1:37" ht="14.25" thickTop="1" x14ac:dyDescent="0.25">
      <c r="A467" s="49"/>
      <c r="B467" s="50"/>
      <c r="D467" s="7"/>
      <c r="E467" s="8"/>
      <c r="F467" s="2" t="s">
        <v>3795</v>
      </c>
      <c r="G467" s="23" t="str">
        <f>D462 &amp; "_11"</f>
        <v>32_11</v>
      </c>
      <c r="H467" s="24" t="str">
        <f>D463 &amp; "_11"</f>
        <v>75_11</v>
      </c>
      <c r="I467" s="12"/>
      <c r="J467" s="25" t="str">
        <f>D462 &amp; "_12"</f>
        <v>32_12</v>
      </c>
      <c r="K467" s="26" t="str">
        <f>D463 &amp; "_12"</f>
        <v>75_12</v>
      </c>
      <c r="L467" s="12"/>
      <c r="M467" s="25" t="str">
        <f>D462 &amp; "_13"</f>
        <v>32_13</v>
      </c>
      <c r="N467" s="26" t="str">
        <f>D463 &amp; "_13"</f>
        <v>75_13</v>
      </c>
      <c r="O467" s="12"/>
      <c r="P467" s="10" t="str">
        <f>D462 &amp; "_14"</f>
        <v>32_14</v>
      </c>
      <c r="Q467" s="10" t="str">
        <f>D463 &amp; "_14"</f>
        <v>75_14</v>
      </c>
      <c r="R467" s="12"/>
      <c r="S467" s="10" t="str">
        <f>D462 &amp; "_15"</f>
        <v>32_15</v>
      </c>
      <c r="T467" s="10" t="str">
        <f>D463 &amp; "_15"</f>
        <v>75_15</v>
      </c>
      <c r="U467" s="12"/>
      <c r="V467" s="10" t="str">
        <f>D462 &amp; "_16"</f>
        <v>32_16</v>
      </c>
      <c r="W467" s="10" t="str">
        <f>D463 &amp; "_16"</f>
        <v>75_16</v>
      </c>
      <c r="X467" s="12"/>
      <c r="Y467" s="10" t="str">
        <f>D462 &amp; "_17"</f>
        <v>32_17</v>
      </c>
      <c r="Z467" s="10" t="str">
        <f>D463 &amp; "_17"</f>
        <v>75_17</v>
      </c>
      <c r="AA467" s="12"/>
      <c r="AB467" s="10" t="str">
        <f>D462 &amp; "_18"</f>
        <v>32_18</v>
      </c>
      <c r="AC467" s="29" t="str">
        <f>D463 &amp; "_18"</f>
        <v>75_18</v>
      </c>
      <c r="AD467" s="12"/>
      <c r="AE467" s="10" t="str">
        <f>D462 &amp; "_19"</f>
        <v>32_19</v>
      </c>
      <c r="AF467" s="10" t="str">
        <f>D463 &amp; "_19"</f>
        <v>75_19</v>
      </c>
      <c r="AG467" s="12"/>
      <c r="AH467" s="10" t="str">
        <f>D462 &amp; "_20"</f>
        <v>32_20</v>
      </c>
      <c r="AI467" s="10" t="str">
        <f>D463 &amp; "_20"</f>
        <v>75_20</v>
      </c>
      <c r="AK467"/>
    </row>
    <row r="468" spans="1:37" x14ac:dyDescent="0.25">
      <c r="A468" s="49"/>
      <c r="B468" s="50"/>
      <c r="D468" s="7"/>
      <c r="F468" s="2" t="s">
        <v>0</v>
      </c>
      <c r="G468" s="2" t="s">
        <v>1770</v>
      </c>
      <c r="H468" s="2" t="s">
        <v>1771</v>
      </c>
      <c r="J468" s="2" t="s">
        <v>1772</v>
      </c>
      <c r="K468" s="2" t="s">
        <v>1773</v>
      </c>
      <c r="M468" s="2" t="s">
        <v>1774</v>
      </c>
      <c r="N468" s="2" t="s">
        <v>1775</v>
      </c>
      <c r="P468" s="2" t="s">
        <v>1776</v>
      </c>
      <c r="Q468" s="2" t="s">
        <v>1777</v>
      </c>
      <c r="S468" s="2" t="s">
        <v>1778</v>
      </c>
      <c r="T468" s="2" t="s">
        <v>1779</v>
      </c>
      <c r="V468" s="2" t="s">
        <v>1780</v>
      </c>
      <c r="W468" s="2" t="s">
        <v>1781</v>
      </c>
      <c r="Y468" s="2" t="s">
        <v>1782</v>
      </c>
      <c r="Z468" s="2" t="s">
        <v>1783</v>
      </c>
      <c r="AB468" s="2" t="s">
        <v>1784</v>
      </c>
      <c r="AC468" s="2" t="s">
        <v>1785</v>
      </c>
      <c r="AE468" s="2" t="s">
        <v>1786</v>
      </c>
      <c r="AF468" s="2" t="s">
        <v>1787</v>
      </c>
      <c r="AH468" s="2" t="s">
        <v>1788</v>
      </c>
      <c r="AI468" s="2" t="s">
        <v>1789</v>
      </c>
      <c r="AK468"/>
    </row>
    <row r="469" spans="1:37" x14ac:dyDescent="0.25">
      <c r="A469" s="49"/>
      <c r="B469" s="50"/>
      <c r="D469" s="7"/>
      <c r="F469" s="2" t="s">
        <v>1</v>
      </c>
      <c r="G469" s="2" t="s">
        <v>1771</v>
      </c>
      <c r="H469" s="2" t="s">
        <v>1770</v>
      </c>
      <c r="J469" s="2" t="s">
        <v>1773</v>
      </c>
      <c r="K469" s="2" t="s">
        <v>1772</v>
      </c>
      <c r="M469" s="2" t="s">
        <v>1775</v>
      </c>
      <c r="N469" s="2" t="s">
        <v>1774</v>
      </c>
      <c r="P469" s="2" t="s">
        <v>1777</v>
      </c>
      <c r="Q469" s="2" t="s">
        <v>1776</v>
      </c>
      <c r="S469" s="2" t="s">
        <v>1779</v>
      </c>
      <c r="T469" s="2" t="s">
        <v>1778</v>
      </c>
      <c r="V469" s="2" t="s">
        <v>1781</v>
      </c>
      <c r="W469" s="2" t="s">
        <v>1780</v>
      </c>
      <c r="Y469" s="2" t="s">
        <v>1783</v>
      </c>
      <c r="Z469" s="2" t="s">
        <v>1782</v>
      </c>
      <c r="AB469" s="2" t="s">
        <v>1785</v>
      </c>
      <c r="AC469" s="2" t="s">
        <v>1784</v>
      </c>
      <c r="AE469" s="2" t="s">
        <v>1787</v>
      </c>
      <c r="AF469" s="2" t="s">
        <v>1786</v>
      </c>
      <c r="AH469" s="2" t="s">
        <v>1789</v>
      </c>
      <c r="AI469" s="2" t="s">
        <v>1788</v>
      </c>
      <c r="AK469"/>
    </row>
    <row r="470" spans="1:37" x14ac:dyDescent="0.25">
      <c r="A470" s="49"/>
      <c r="B470" s="50"/>
      <c r="D470" s="7"/>
    </row>
    <row r="471" spans="1:37" ht="14.25" thickBot="1" x14ac:dyDescent="0.3">
      <c r="A471" s="49"/>
      <c r="B471" s="50"/>
      <c r="D471" s="7"/>
      <c r="E471" s="9"/>
      <c r="F471" s="2"/>
      <c r="G471" s="43" t="s">
        <v>3370</v>
      </c>
      <c r="H471" s="44"/>
      <c r="I471" s="4"/>
      <c r="J471" s="43" t="s">
        <v>3371</v>
      </c>
      <c r="K471" s="44"/>
      <c r="L471" s="4"/>
      <c r="M471" s="43" t="s">
        <v>3372</v>
      </c>
      <c r="N471" s="44"/>
      <c r="O471" s="4"/>
      <c r="P471" s="43" t="s">
        <v>3373</v>
      </c>
      <c r="Q471" s="44"/>
      <c r="R471" s="4"/>
      <c r="S471" s="43" t="s">
        <v>3374</v>
      </c>
      <c r="T471" s="44"/>
      <c r="U471" s="4"/>
      <c r="V471" s="43" t="s">
        <v>3375</v>
      </c>
      <c r="W471" s="44"/>
      <c r="X471" s="4"/>
      <c r="Y471" s="43" t="s">
        <v>3376</v>
      </c>
      <c r="Z471" s="44"/>
      <c r="AA471" s="4"/>
      <c r="AB471" s="43" t="s">
        <v>3377</v>
      </c>
      <c r="AC471" s="44"/>
      <c r="AD471" s="4"/>
      <c r="AE471" s="43" t="s">
        <v>3378</v>
      </c>
      <c r="AF471" s="44"/>
      <c r="AG471" s="4"/>
      <c r="AH471" s="43" t="s">
        <v>3379</v>
      </c>
      <c r="AI471" s="44"/>
      <c r="AK471"/>
    </row>
    <row r="472" spans="1:37" ht="14.25" thickTop="1" x14ac:dyDescent="0.25">
      <c r="A472" s="49"/>
      <c r="B472" s="50"/>
      <c r="F472" s="2" t="s">
        <v>3795</v>
      </c>
      <c r="G472" s="23" t="str">
        <f>D462 &amp; "_21"</f>
        <v>32_21</v>
      </c>
      <c r="H472" s="24" t="str">
        <f>D463 &amp; "_21"</f>
        <v>75_21</v>
      </c>
      <c r="I472" s="12"/>
      <c r="J472" s="25" t="str">
        <f>D462 &amp; "_22"</f>
        <v>32_22</v>
      </c>
      <c r="K472" s="26" t="str">
        <f>D463 &amp; "_22"</f>
        <v>75_22</v>
      </c>
      <c r="L472" s="12"/>
      <c r="M472" s="25" t="str">
        <f>D462 &amp; "_23"</f>
        <v>32_23</v>
      </c>
      <c r="N472" s="26" t="str">
        <f>D463 &amp; "_23"</f>
        <v>75_23</v>
      </c>
      <c r="O472" s="12"/>
      <c r="P472" s="10" t="str">
        <f>D462 &amp; "_24"</f>
        <v>32_24</v>
      </c>
      <c r="Q472" s="10" t="str">
        <f>D463 &amp; "_24"</f>
        <v>75_24</v>
      </c>
      <c r="R472" s="12"/>
      <c r="S472" s="10" t="str">
        <f>D462 &amp; "_25"</f>
        <v>32_25</v>
      </c>
      <c r="T472" s="10" t="str">
        <f>D463 &amp; "_25"</f>
        <v>75_25</v>
      </c>
      <c r="U472" s="12"/>
      <c r="V472" s="10" t="str">
        <f>D462 &amp; "_26"</f>
        <v>32_26</v>
      </c>
      <c r="W472" s="10" t="str">
        <f>D463 &amp; "_26"</f>
        <v>75_26</v>
      </c>
      <c r="X472" s="12"/>
      <c r="Y472" s="10" t="str">
        <f>D462 &amp; "_27"</f>
        <v>32_27</v>
      </c>
      <c r="Z472" s="10" t="str">
        <f>D463 &amp; "_27"</f>
        <v>75_27</v>
      </c>
      <c r="AA472" s="12"/>
      <c r="AB472" s="10" t="str">
        <f>D462 &amp; "_28"</f>
        <v>32_28</v>
      </c>
      <c r="AC472" s="29" t="str">
        <f>D463 &amp; "_28"</f>
        <v>75_28</v>
      </c>
      <c r="AD472" s="12"/>
      <c r="AE472" s="10" t="str">
        <f>D462 &amp; "_29"</f>
        <v>32_29</v>
      </c>
      <c r="AF472" s="10" t="str">
        <f>D463 &amp; "_29"</f>
        <v>75_29</v>
      </c>
      <c r="AG472" s="12"/>
      <c r="AH472" s="10" t="str">
        <f>D462 &amp; "_30"</f>
        <v>32_30</v>
      </c>
      <c r="AI472" s="10" t="str">
        <f>D463 &amp; "_30"</f>
        <v>75_30</v>
      </c>
      <c r="AK472"/>
    </row>
    <row r="473" spans="1:37" x14ac:dyDescent="0.25">
      <c r="A473" s="49"/>
      <c r="B473" s="50"/>
      <c r="F473" s="2" t="s">
        <v>0</v>
      </c>
      <c r="G473" s="2" t="s">
        <v>1790</v>
      </c>
      <c r="H473" s="2" t="s">
        <v>1791</v>
      </c>
      <c r="J473" s="2" t="s">
        <v>1792</v>
      </c>
      <c r="K473" s="2" t="s">
        <v>1793</v>
      </c>
      <c r="M473" s="2" t="s">
        <v>1794</v>
      </c>
      <c r="N473" s="2" t="s">
        <v>1795</v>
      </c>
      <c r="P473" s="2" t="s">
        <v>1796</v>
      </c>
      <c r="Q473" s="2" t="s">
        <v>1797</v>
      </c>
      <c r="S473" s="2" t="s">
        <v>1798</v>
      </c>
      <c r="T473" s="2" t="s">
        <v>1799</v>
      </c>
      <c r="V473" s="2" t="s">
        <v>1800</v>
      </c>
      <c r="W473" s="2" t="s">
        <v>1801</v>
      </c>
      <c r="Y473" s="2" t="s">
        <v>1802</v>
      </c>
      <c r="Z473" s="2" t="s">
        <v>1803</v>
      </c>
      <c r="AB473" s="2" t="s">
        <v>1804</v>
      </c>
      <c r="AC473" s="2" t="s">
        <v>1805</v>
      </c>
      <c r="AE473" s="2" t="s">
        <v>1806</v>
      </c>
      <c r="AF473" s="2" t="s">
        <v>1807</v>
      </c>
      <c r="AH473" s="2" t="s">
        <v>1808</v>
      </c>
      <c r="AI473" s="2" t="s">
        <v>1809</v>
      </c>
      <c r="AK473"/>
    </row>
    <row r="474" spans="1:37" x14ac:dyDescent="0.25">
      <c r="A474" s="49"/>
      <c r="B474" s="50"/>
      <c r="F474" s="2" t="s">
        <v>1</v>
      </c>
      <c r="G474" s="2" t="s">
        <v>1791</v>
      </c>
      <c r="H474" s="2" t="s">
        <v>1790</v>
      </c>
      <c r="J474" s="2" t="s">
        <v>1793</v>
      </c>
      <c r="K474" s="2" t="s">
        <v>1792</v>
      </c>
      <c r="M474" s="2" t="s">
        <v>1795</v>
      </c>
      <c r="N474" s="2" t="s">
        <v>1794</v>
      </c>
      <c r="P474" s="2" t="s">
        <v>1797</v>
      </c>
      <c r="Q474" s="2" t="s">
        <v>1796</v>
      </c>
      <c r="S474" s="2" t="s">
        <v>1799</v>
      </c>
      <c r="T474" s="2" t="s">
        <v>1798</v>
      </c>
      <c r="V474" s="2" t="s">
        <v>1801</v>
      </c>
      <c r="W474" s="2" t="s">
        <v>1800</v>
      </c>
      <c r="Y474" s="2" t="s">
        <v>1803</v>
      </c>
      <c r="Z474" s="2" t="s">
        <v>1802</v>
      </c>
      <c r="AB474" s="2" t="s">
        <v>1805</v>
      </c>
      <c r="AC474" s="2" t="s">
        <v>1804</v>
      </c>
      <c r="AE474" s="2" t="s">
        <v>1807</v>
      </c>
      <c r="AF474" s="2" t="s">
        <v>1806</v>
      </c>
      <c r="AH474" s="2" t="s">
        <v>1809</v>
      </c>
      <c r="AI474" s="2" t="s">
        <v>1808</v>
      </c>
      <c r="AK474"/>
    </row>
    <row r="475" spans="1:37" x14ac:dyDescent="0.25">
      <c r="A475" s="49"/>
      <c r="B475" s="50"/>
    </row>
    <row r="476" spans="1:37" ht="14.25" thickBot="1" x14ac:dyDescent="0.3">
      <c r="A476" s="49"/>
      <c r="B476" s="50"/>
      <c r="C476" s="4" t="s">
        <v>3758</v>
      </c>
      <c r="D476" s="4"/>
      <c r="E476" s="5"/>
      <c r="F476" s="2"/>
      <c r="G476" s="43" t="s">
        <v>3380</v>
      </c>
      <c r="H476" s="44"/>
      <c r="I476" s="4"/>
      <c r="J476" s="43" t="s">
        <v>3381</v>
      </c>
      <c r="K476" s="44"/>
      <c r="L476" s="4"/>
      <c r="M476" s="43" t="s">
        <v>3382</v>
      </c>
      <c r="N476" s="44"/>
      <c r="O476" s="4"/>
      <c r="P476" s="43" t="s">
        <v>3383</v>
      </c>
      <c r="Q476" s="44"/>
      <c r="R476" s="4"/>
      <c r="S476" s="43" t="s">
        <v>3384</v>
      </c>
      <c r="T476" s="44"/>
      <c r="U476" s="4"/>
      <c r="V476" s="43" t="s">
        <v>3385</v>
      </c>
      <c r="W476" s="44"/>
      <c r="X476" s="4"/>
      <c r="Y476" s="43" t="s">
        <v>3386</v>
      </c>
      <c r="Z476" s="44"/>
      <c r="AA476" s="4"/>
      <c r="AB476" s="43" t="s">
        <v>3387</v>
      </c>
      <c r="AC476" s="44"/>
      <c r="AD476" s="4"/>
      <c r="AE476" s="43" t="s">
        <v>3388</v>
      </c>
      <c r="AF476" s="44"/>
      <c r="AG476" s="4"/>
      <c r="AH476" s="43" t="s">
        <v>3389</v>
      </c>
      <c r="AI476" s="44"/>
      <c r="AK476"/>
    </row>
    <row r="477" spans="1:37" ht="14.25" thickTop="1" x14ac:dyDescent="0.25">
      <c r="A477" s="49"/>
      <c r="B477" s="50"/>
      <c r="D477" s="6">
        <v>33</v>
      </c>
      <c r="E477" s="3"/>
      <c r="F477" s="2" t="s">
        <v>3795</v>
      </c>
      <c r="G477" s="23" t="str">
        <f>D477 &amp; "_1"</f>
        <v>33_1</v>
      </c>
      <c r="H477" s="24" t="str">
        <f>D478 &amp; "_1"</f>
        <v>76_1</v>
      </c>
      <c r="I477" s="12"/>
      <c r="J477" s="25" t="str">
        <f>D477 &amp; "_2"</f>
        <v>33_2</v>
      </c>
      <c r="K477" s="26" t="str">
        <f>D478 &amp; "_2"</f>
        <v>76_2</v>
      </c>
      <c r="L477" s="12"/>
      <c r="M477" s="25" t="str">
        <f>D477 &amp; "_3"</f>
        <v>33_3</v>
      </c>
      <c r="N477" s="26" t="str">
        <f>D478 &amp; "_3"</f>
        <v>76_3</v>
      </c>
      <c r="O477" s="12"/>
      <c r="P477" s="10" t="str">
        <f>D477 &amp; "_4"</f>
        <v>33_4</v>
      </c>
      <c r="Q477" s="10" t="str">
        <f>D478 &amp; "_4"</f>
        <v>76_4</v>
      </c>
      <c r="R477" s="12"/>
      <c r="S477" s="10" t="str">
        <f>D477 &amp; "_5"</f>
        <v>33_5</v>
      </c>
      <c r="T477" s="10" t="str">
        <f>D478 &amp; "_5"</f>
        <v>76_5</v>
      </c>
      <c r="U477" s="12"/>
      <c r="V477" s="10" t="str">
        <f>D477 &amp; "_6"</f>
        <v>33_6</v>
      </c>
      <c r="W477" s="10" t="str">
        <f>D478 &amp; "_6"</f>
        <v>76_6</v>
      </c>
      <c r="X477" s="12"/>
      <c r="Y477" s="10" t="str">
        <f>D477 &amp; "_7"</f>
        <v>33_7</v>
      </c>
      <c r="Z477" s="10" t="str">
        <f>D478 &amp; "_7"</f>
        <v>76_7</v>
      </c>
      <c r="AA477" s="12"/>
      <c r="AB477" s="10" t="str">
        <f>D477 &amp; "_8"</f>
        <v>33_8</v>
      </c>
      <c r="AC477" s="29" t="str">
        <f>D478 &amp; "_8"</f>
        <v>76_8</v>
      </c>
      <c r="AD477" s="12"/>
      <c r="AE477" s="10" t="str">
        <f>D477 &amp; "_9"</f>
        <v>33_9</v>
      </c>
      <c r="AF477" s="10" t="str">
        <f>D478 &amp; "_9"</f>
        <v>76_9</v>
      </c>
      <c r="AG477" s="12"/>
      <c r="AH477" s="10" t="str">
        <f>D477 &amp; "_10"</f>
        <v>33_10</v>
      </c>
      <c r="AI477" s="10" t="str">
        <f>D478 &amp; "_10"</f>
        <v>76_10</v>
      </c>
      <c r="AK477"/>
    </row>
    <row r="478" spans="1:37" x14ac:dyDescent="0.25">
      <c r="A478" s="49"/>
      <c r="B478" s="50"/>
      <c r="D478" s="7">
        <v>76</v>
      </c>
      <c r="F478" s="2" t="s">
        <v>0</v>
      </c>
      <c r="G478" s="2" t="s">
        <v>1810</v>
      </c>
      <c r="H478" s="2" t="s">
        <v>1811</v>
      </c>
      <c r="J478" s="2" t="s">
        <v>1812</v>
      </c>
      <c r="K478" s="2" t="s">
        <v>1813</v>
      </c>
      <c r="M478" s="2" t="s">
        <v>1814</v>
      </c>
      <c r="N478" s="2" t="s">
        <v>1815</v>
      </c>
      <c r="P478" s="2" t="s">
        <v>1816</v>
      </c>
      <c r="Q478" s="2" t="s">
        <v>1817</v>
      </c>
      <c r="S478" s="2" t="s">
        <v>1818</v>
      </c>
      <c r="T478" s="2" t="s">
        <v>1819</v>
      </c>
      <c r="V478" s="2" t="s">
        <v>1820</v>
      </c>
      <c r="W478" s="2" t="s">
        <v>1821</v>
      </c>
      <c r="Y478" s="2" t="s">
        <v>1822</v>
      </c>
      <c r="Z478" s="2" t="s">
        <v>1823</v>
      </c>
      <c r="AB478" s="2" t="s">
        <v>1824</v>
      </c>
      <c r="AC478" s="2" t="s">
        <v>1825</v>
      </c>
      <c r="AE478" s="2" t="s">
        <v>1826</v>
      </c>
      <c r="AF478" s="2" t="s">
        <v>1827</v>
      </c>
      <c r="AH478" s="2" t="s">
        <v>1828</v>
      </c>
      <c r="AI478" s="2" t="s">
        <v>1829</v>
      </c>
      <c r="AK478"/>
    </row>
    <row r="479" spans="1:37" x14ac:dyDescent="0.25">
      <c r="A479" s="49"/>
      <c r="B479" s="50"/>
      <c r="D479" s="7"/>
      <c r="F479" s="2" t="s">
        <v>1</v>
      </c>
      <c r="G479" s="2" t="s">
        <v>1811</v>
      </c>
      <c r="H479" s="2" t="s">
        <v>1810</v>
      </c>
      <c r="J479" s="2" t="s">
        <v>1813</v>
      </c>
      <c r="K479" s="2" t="s">
        <v>1812</v>
      </c>
      <c r="M479" s="2" t="s">
        <v>1815</v>
      </c>
      <c r="N479" s="2" t="s">
        <v>1814</v>
      </c>
      <c r="P479" s="2" t="s">
        <v>1817</v>
      </c>
      <c r="Q479" s="2" t="s">
        <v>1816</v>
      </c>
      <c r="S479" s="2" t="s">
        <v>1819</v>
      </c>
      <c r="T479" s="2" t="s">
        <v>1818</v>
      </c>
      <c r="V479" s="2" t="s">
        <v>1821</v>
      </c>
      <c r="W479" s="2" t="s">
        <v>1820</v>
      </c>
      <c r="Y479" s="2" t="s">
        <v>1823</v>
      </c>
      <c r="Z479" s="2" t="s">
        <v>1822</v>
      </c>
      <c r="AB479" s="2" t="s">
        <v>1825</v>
      </c>
      <c r="AC479" s="2" t="s">
        <v>1824</v>
      </c>
      <c r="AE479" s="2" t="s">
        <v>1827</v>
      </c>
      <c r="AF479" s="2" t="s">
        <v>1826</v>
      </c>
      <c r="AH479" s="2" t="s">
        <v>1829</v>
      </c>
      <c r="AI479" s="2" t="s">
        <v>1828</v>
      </c>
      <c r="AK479"/>
    </row>
    <row r="480" spans="1:37" x14ac:dyDescent="0.25">
      <c r="A480" s="49"/>
      <c r="B480" s="50"/>
      <c r="D480" s="7"/>
    </row>
    <row r="481" spans="1:37" ht="14.25" thickBot="1" x14ac:dyDescent="0.3">
      <c r="A481" s="49"/>
      <c r="B481" s="50"/>
      <c r="D481" s="7"/>
      <c r="E481" s="3"/>
      <c r="F481" s="2"/>
      <c r="G481" s="43" t="s">
        <v>3390</v>
      </c>
      <c r="H481" s="44"/>
      <c r="I481" s="4"/>
      <c r="J481" s="43" t="s">
        <v>3391</v>
      </c>
      <c r="K481" s="44"/>
      <c r="L481" s="4"/>
      <c r="M481" s="43" t="s">
        <v>3392</v>
      </c>
      <c r="N481" s="44"/>
      <c r="O481" s="4"/>
      <c r="P481" s="43" t="s">
        <v>3393</v>
      </c>
      <c r="Q481" s="44"/>
      <c r="R481" s="4"/>
      <c r="S481" s="43" t="s">
        <v>3394</v>
      </c>
      <c r="T481" s="44"/>
      <c r="U481" s="4"/>
      <c r="V481" s="43" t="s">
        <v>3395</v>
      </c>
      <c r="W481" s="44"/>
      <c r="X481" s="4"/>
      <c r="Y481" s="43" t="s">
        <v>3396</v>
      </c>
      <c r="Z481" s="44"/>
      <c r="AA481" s="4"/>
      <c r="AB481" s="43" t="s">
        <v>3397</v>
      </c>
      <c r="AC481" s="44"/>
      <c r="AD481" s="4"/>
      <c r="AE481" s="43" t="s">
        <v>3398</v>
      </c>
      <c r="AF481" s="44"/>
      <c r="AG481" s="4"/>
      <c r="AH481" s="43" t="s">
        <v>3399</v>
      </c>
      <c r="AI481" s="44"/>
      <c r="AK481"/>
    </row>
    <row r="482" spans="1:37" ht="14.25" thickTop="1" x14ac:dyDescent="0.25">
      <c r="A482" s="49"/>
      <c r="B482" s="50"/>
      <c r="D482" s="7"/>
      <c r="E482" s="8"/>
      <c r="F482" s="2" t="s">
        <v>3795</v>
      </c>
      <c r="G482" s="23" t="str">
        <f>D477 &amp; "_11"</f>
        <v>33_11</v>
      </c>
      <c r="H482" s="24" t="str">
        <f>D478 &amp; "_11"</f>
        <v>76_11</v>
      </c>
      <c r="I482" s="12"/>
      <c r="J482" s="25" t="str">
        <f>D477 &amp; "_12"</f>
        <v>33_12</v>
      </c>
      <c r="K482" s="26" t="str">
        <f>D478 &amp; "_12"</f>
        <v>76_12</v>
      </c>
      <c r="L482" s="12"/>
      <c r="M482" s="25" t="str">
        <f>D477 &amp; "_13"</f>
        <v>33_13</v>
      </c>
      <c r="N482" s="26" t="str">
        <f>D478 &amp; "_13"</f>
        <v>76_13</v>
      </c>
      <c r="O482" s="12"/>
      <c r="P482" s="10" t="str">
        <f>D477 &amp; "_14"</f>
        <v>33_14</v>
      </c>
      <c r="Q482" s="10" t="str">
        <f>D478 &amp; "_14"</f>
        <v>76_14</v>
      </c>
      <c r="R482" s="12"/>
      <c r="S482" s="10" t="str">
        <f>D477 &amp; "_15"</f>
        <v>33_15</v>
      </c>
      <c r="T482" s="10" t="str">
        <f>D478 &amp; "_15"</f>
        <v>76_15</v>
      </c>
      <c r="U482" s="12"/>
      <c r="V482" s="10" t="str">
        <f>D477 &amp; "_16"</f>
        <v>33_16</v>
      </c>
      <c r="W482" s="10" t="str">
        <f>D478 &amp; "_16"</f>
        <v>76_16</v>
      </c>
      <c r="X482" s="12"/>
      <c r="Y482" s="10" t="str">
        <f>D477 &amp; "_17"</f>
        <v>33_17</v>
      </c>
      <c r="Z482" s="10" t="str">
        <f>D478 &amp; "_17"</f>
        <v>76_17</v>
      </c>
      <c r="AA482" s="12"/>
      <c r="AB482" s="10" t="str">
        <f>D477 &amp; "_18"</f>
        <v>33_18</v>
      </c>
      <c r="AC482" s="29" t="str">
        <f>D478 &amp; "_18"</f>
        <v>76_18</v>
      </c>
      <c r="AD482" s="12"/>
      <c r="AE482" s="10" t="str">
        <f>D477 &amp; "_19"</f>
        <v>33_19</v>
      </c>
      <c r="AF482" s="10" t="str">
        <f>D478 &amp; "_19"</f>
        <v>76_19</v>
      </c>
      <c r="AG482" s="12"/>
      <c r="AH482" s="10" t="str">
        <f>D477 &amp; "_20"</f>
        <v>33_20</v>
      </c>
      <c r="AI482" s="10" t="str">
        <f>D478 &amp; "_20"</f>
        <v>76_20</v>
      </c>
      <c r="AK482"/>
    </row>
    <row r="483" spans="1:37" x14ac:dyDescent="0.25">
      <c r="A483" s="49"/>
      <c r="B483" s="50"/>
      <c r="D483" s="7"/>
      <c r="F483" s="2" t="s">
        <v>0</v>
      </c>
      <c r="G483" s="2" t="s">
        <v>1830</v>
      </c>
      <c r="H483" s="2" t="s">
        <v>1831</v>
      </c>
      <c r="J483" s="2" t="s">
        <v>1832</v>
      </c>
      <c r="K483" s="2" t="s">
        <v>1833</v>
      </c>
      <c r="M483" s="2" t="s">
        <v>1834</v>
      </c>
      <c r="N483" s="2" t="s">
        <v>1835</v>
      </c>
      <c r="P483" s="2" t="s">
        <v>1836</v>
      </c>
      <c r="Q483" s="2" t="s">
        <v>1837</v>
      </c>
      <c r="S483" s="2" t="s">
        <v>1838</v>
      </c>
      <c r="T483" s="2" t="s">
        <v>1839</v>
      </c>
      <c r="V483" s="2" t="s">
        <v>1840</v>
      </c>
      <c r="W483" s="2" t="s">
        <v>1841</v>
      </c>
      <c r="Y483" s="2" t="s">
        <v>1842</v>
      </c>
      <c r="Z483" s="2" t="s">
        <v>1843</v>
      </c>
      <c r="AB483" s="2" t="s">
        <v>1844</v>
      </c>
      <c r="AC483" s="2" t="s">
        <v>1845</v>
      </c>
      <c r="AE483" s="2" t="s">
        <v>1846</v>
      </c>
      <c r="AF483" s="2" t="s">
        <v>1847</v>
      </c>
      <c r="AH483" s="2" t="s">
        <v>1848</v>
      </c>
      <c r="AI483" s="2" t="s">
        <v>1849</v>
      </c>
      <c r="AK483"/>
    </row>
    <row r="484" spans="1:37" x14ac:dyDescent="0.25">
      <c r="A484" s="49"/>
      <c r="B484" s="50"/>
      <c r="D484" s="7"/>
      <c r="F484" s="2" t="s">
        <v>1</v>
      </c>
      <c r="G484" s="2" t="s">
        <v>1831</v>
      </c>
      <c r="H484" s="2" t="s">
        <v>1830</v>
      </c>
      <c r="J484" s="2" t="s">
        <v>1833</v>
      </c>
      <c r="K484" s="2" t="s">
        <v>1832</v>
      </c>
      <c r="M484" s="2" t="s">
        <v>1835</v>
      </c>
      <c r="N484" s="2" t="s">
        <v>1834</v>
      </c>
      <c r="P484" s="2" t="s">
        <v>1837</v>
      </c>
      <c r="Q484" s="2" t="s">
        <v>1836</v>
      </c>
      <c r="S484" s="2" t="s">
        <v>1839</v>
      </c>
      <c r="T484" s="2" t="s">
        <v>1838</v>
      </c>
      <c r="V484" s="2" t="s">
        <v>1841</v>
      </c>
      <c r="W484" s="2" t="s">
        <v>1840</v>
      </c>
      <c r="Y484" s="2" t="s">
        <v>1843</v>
      </c>
      <c r="Z484" s="2" t="s">
        <v>1842</v>
      </c>
      <c r="AB484" s="2" t="s">
        <v>1845</v>
      </c>
      <c r="AC484" s="2" t="s">
        <v>1844</v>
      </c>
      <c r="AE484" s="2" t="s">
        <v>1847</v>
      </c>
      <c r="AF484" s="2" t="s">
        <v>1846</v>
      </c>
      <c r="AH484" s="2" t="s">
        <v>1849</v>
      </c>
      <c r="AI484" s="2" t="s">
        <v>1848</v>
      </c>
      <c r="AK484"/>
    </row>
    <row r="485" spans="1:37" x14ac:dyDescent="0.25">
      <c r="A485" s="49"/>
      <c r="B485" s="50"/>
      <c r="D485" s="7"/>
    </row>
    <row r="486" spans="1:37" ht="14.25" thickBot="1" x14ac:dyDescent="0.3">
      <c r="A486" s="49"/>
      <c r="B486" s="50"/>
      <c r="D486" s="7"/>
      <c r="E486" s="9"/>
      <c r="F486" s="2"/>
      <c r="G486" s="43" t="s">
        <v>3400</v>
      </c>
      <c r="H486" s="44"/>
      <c r="I486" s="4"/>
      <c r="J486" s="43" t="s">
        <v>3401</v>
      </c>
      <c r="K486" s="44"/>
      <c r="L486" s="4"/>
      <c r="M486" s="43" t="s">
        <v>3402</v>
      </c>
      <c r="N486" s="44"/>
      <c r="O486" s="4"/>
      <c r="P486" s="43" t="s">
        <v>3403</v>
      </c>
      <c r="Q486" s="44"/>
      <c r="R486" s="4"/>
      <c r="S486" s="43" t="s">
        <v>3404</v>
      </c>
      <c r="T486" s="44"/>
      <c r="U486" s="4"/>
      <c r="V486" s="43" t="s">
        <v>3405</v>
      </c>
      <c r="W486" s="44"/>
      <c r="X486" s="4"/>
      <c r="Y486" s="43" t="s">
        <v>3406</v>
      </c>
      <c r="Z486" s="44"/>
      <c r="AA486" s="4"/>
      <c r="AB486" s="43" t="s">
        <v>3407</v>
      </c>
      <c r="AC486" s="44"/>
      <c r="AD486" s="4"/>
      <c r="AE486" s="43" t="s">
        <v>3408</v>
      </c>
      <c r="AF486" s="44"/>
      <c r="AG486" s="4"/>
      <c r="AH486" s="43" t="s">
        <v>3409</v>
      </c>
      <c r="AI486" s="44"/>
      <c r="AK486"/>
    </row>
    <row r="487" spans="1:37" ht="14.25" thickTop="1" x14ac:dyDescent="0.25">
      <c r="A487" s="49"/>
      <c r="B487" s="50"/>
      <c r="F487" s="2" t="s">
        <v>3795</v>
      </c>
      <c r="G487" s="23" t="str">
        <f>D477 &amp; "_21"</f>
        <v>33_21</v>
      </c>
      <c r="H487" s="24" t="str">
        <f>D478 &amp; "_21"</f>
        <v>76_21</v>
      </c>
      <c r="I487" s="12"/>
      <c r="J487" s="25" t="str">
        <f>D477 &amp; "_22"</f>
        <v>33_22</v>
      </c>
      <c r="K487" s="26" t="str">
        <f>D478 &amp; "_22"</f>
        <v>76_22</v>
      </c>
      <c r="L487" s="12"/>
      <c r="M487" s="25" t="str">
        <f>D477 &amp; "_23"</f>
        <v>33_23</v>
      </c>
      <c r="N487" s="26" t="str">
        <f>D478 &amp; "_23"</f>
        <v>76_23</v>
      </c>
      <c r="O487" s="12"/>
      <c r="P487" s="10" t="str">
        <f>D477 &amp; "_24"</f>
        <v>33_24</v>
      </c>
      <c r="Q487" s="10" t="str">
        <f>D478 &amp; "_24"</f>
        <v>76_24</v>
      </c>
      <c r="R487" s="12"/>
      <c r="S487" s="10" t="str">
        <f>D477 &amp; "_25"</f>
        <v>33_25</v>
      </c>
      <c r="T487" s="10" t="str">
        <f>D478 &amp; "_25"</f>
        <v>76_25</v>
      </c>
      <c r="U487" s="12"/>
      <c r="V487" s="10" t="str">
        <f>D477 &amp; "_26"</f>
        <v>33_26</v>
      </c>
      <c r="W487" s="10" t="str">
        <f>D478 &amp; "_26"</f>
        <v>76_26</v>
      </c>
      <c r="X487" s="12"/>
      <c r="Y487" s="10" t="str">
        <f>D477 &amp; "_27"</f>
        <v>33_27</v>
      </c>
      <c r="Z487" s="10" t="str">
        <f>D478 &amp; "_27"</f>
        <v>76_27</v>
      </c>
      <c r="AA487" s="12"/>
      <c r="AB487" s="10" t="str">
        <f>D477 &amp; "_28"</f>
        <v>33_28</v>
      </c>
      <c r="AC487" s="29" t="str">
        <f>D478 &amp; "_28"</f>
        <v>76_28</v>
      </c>
      <c r="AD487" s="12"/>
      <c r="AE487" s="10" t="str">
        <f>D477 &amp; "_29"</f>
        <v>33_29</v>
      </c>
      <c r="AF487" s="10" t="str">
        <f>D478 &amp; "_29"</f>
        <v>76_29</v>
      </c>
      <c r="AG487" s="12"/>
      <c r="AH487" s="10" t="str">
        <f>D477 &amp; "_30"</f>
        <v>33_30</v>
      </c>
      <c r="AI487" s="10" t="str">
        <f>D478 &amp; "_30"</f>
        <v>76_30</v>
      </c>
      <c r="AK487"/>
    </row>
    <row r="488" spans="1:37" x14ac:dyDescent="0.25">
      <c r="A488" s="49"/>
      <c r="B488" s="50"/>
      <c r="F488" s="2" t="s">
        <v>0</v>
      </c>
      <c r="G488" s="2" t="s">
        <v>1850</v>
      </c>
      <c r="H488" s="2" t="s">
        <v>1851</v>
      </c>
      <c r="J488" s="2" t="s">
        <v>1852</v>
      </c>
      <c r="K488" s="2" t="s">
        <v>1853</v>
      </c>
      <c r="M488" s="2" t="s">
        <v>1854</v>
      </c>
      <c r="N488" s="2" t="s">
        <v>1855</v>
      </c>
      <c r="P488" s="2" t="s">
        <v>1856</v>
      </c>
      <c r="Q488" s="2" t="s">
        <v>1857</v>
      </c>
      <c r="S488" s="2" t="s">
        <v>1858</v>
      </c>
      <c r="T488" s="2" t="s">
        <v>1859</v>
      </c>
      <c r="V488" s="2" t="s">
        <v>1860</v>
      </c>
      <c r="W488" s="2" t="s">
        <v>1861</v>
      </c>
      <c r="Y488" s="2" t="s">
        <v>1862</v>
      </c>
      <c r="Z488" s="2" t="s">
        <v>1863</v>
      </c>
      <c r="AB488" s="2" t="s">
        <v>1864</v>
      </c>
      <c r="AC488" s="2" t="s">
        <v>1865</v>
      </c>
      <c r="AE488" s="2" t="s">
        <v>1866</v>
      </c>
      <c r="AF488" s="2" t="s">
        <v>1867</v>
      </c>
      <c r="AH488" s="2" t="s">
        <v>1868</v>
      </c>
      <c r="AI488" s="2" t="s">
        <v>1869</v>
      </c>
      <c r="AK488"/>
    </row>
    <row r="489" spans="1:37" x14ac:dyDescent="0.25">
      <c r="A489" s="49"/>
      <c r="B489" s="50"/>
      <c r="F489" s="2" t="s">
        <v>1</v>
      </c>
      <c r="G489" s="2" t="s">
        <v>1851</v>
      </c>
      <c r="H489" s="2" t="s">
        <v>1850</v>
      </c>
      <c r="J489" s="2" t="s">
        <v>1853</v>
      </c>
      <c r="K489" s="2" t="s">
        <v>1852</v>
      </c>
      <c r="M489" s="2" t="s">
        <v>1855</v>
      </c>
      <c r="N489" s="2" t="s">
        <v>1854</v>
      </c>
      <c r="P489" s="2" t="s">
        <v>1857</v>
      </c>
      <c r="Q489" s="2" t="s">
        <v>1856</v>
      </c>
      <c r="S489" s="2" t="s">
        <v>1859</v>
      </c>
      <c r="T489" s="2" t="s">
        <v>1858</v>
      </c>
      <c r="V489" s="2" t="s">
        <v>1861</v>
      </c>
      <c r="W489" s="2" t="s">
        <v>1860</v>
      </c>
      <c r="Y489" s="2" t="s">
        <v>1863</v>
      </c>
      <c r="Z489" s="2" t="s">
        <v>1862</v>
      </c>
      <c r="AB489" s="2" t="s">
        <v>1865</v>
      </c>
      <c r="AC489" s="2" t="s">
        <v>1864</v>
      </c>
      <c r="AE489" s="2" t="s">
        <v>1867</v>
      </c>
      <c r="AF489" s="2" t="s">
        <v>1866</v>
      </c>
      <c r="AH489" s="2" t="s">
        <v>1869</v>
      </c>
      <c r="AI489" s="2" t="s">
        <v>1868</v>
      </c>
      <c r="AK489"/>
    </row>
    <row r="490" spans="1:37" x14ac:dyDescent="0.25">
      <c r="A490" s="49"/>
      <c r="B490" s="50"/>
    </row>
    <row r="491" spans="1:37" ht="14.25" thickBot="1" x14ac:dyDescent="0.3">
      <c r="A491" s="49"/>
      <c r="B491" s="50"/>
      <c r="C491" s="4" t="s">
        <v>3759</v>
      </c>
      <c r="D491" s="4"/>
      <c r="E491" s="5"/>
      <c r="F491" s="2"/>
      <c r="G491" s="43" t="s">
        <v>3410</v>
      </c>
      <c r="H491" s="44"/>
      <c r="I491" s="4"/>
      <c r="J491" s="43" t="s">
        <v>3411</v>
      </c>
      <c r="K491" s="44"/>
      <c r="L491" s="4"/>
      <c r="M491" s="43" t="s">
        <v>3412</v>
      </c>
      <c r="N491" s="44"/>
      <c r="O491" s="4"/>
      <c r="P491" s="43" t="s">
        <v>3413</v>
      </c>
      <c r="Q491" s="44"/>
      <c r="R491" s="4"/>
      <c r="S491" s="43" t="s">
        <v>3414</v>
      </c>
      <c r="T491" s="44"/>
      <c r="U491" s="4"/>
      <c r="V491" s="43" t="s">
        <v>3415</v>
      </c>
      <c r="W491" s="44"/>
      <c r="X491" s="4"/>
      <c r="Y491" s="43" t="s">
        <v>3416</v>
      </c>
      <c r="Z491" s="44"/>
      <c r="AA491" s="4"/>
      <c r="AB491" s="43" t="s">
        <v>3417</v>
      </c>
      <c r="AC491" s="44"/>
      <c r="AD491" s="4"/>
      <c r="AE491" s="43" t="s">
        <v>3418</v>
      </c>
      <c r="AF491" s="44"/>
      <c r="AG491" s="4"/>
      <c r="AH491" s="43" t="s">
        <v>3419</v>
      </c>
      <c r="AI491" s="44"/>
      <c r="AK491"/>
    </row>
    <row r="492" spans="1:37" ht="14.25" thickTop="1" x14ac:dyDescent="0.25">
      <c r="A492" s="49"/>
      <c r="B492" s="50"/>
      <c r="D492" s="6">
        <v>34</v>
      </c>
      <c r="E492" s="3"/>
      <c r="F492" s="2" t="s">
        <v>3795</v>
      </c>
      <c r="G492" s="23" t="str">
        <f>D492 &amp; "_1"</f>
        <v>34_1</v>
      </c>
      <c r="H492" s="24" t="str">
        <f>D493 &amp; "_1"</f>
        <v>77_1</v>
      </c>
      <c r="I492" s="12"/>
      <c r="J492" s="25" t="str">
        <f>D492 &amp; "_2"</f>
        <v>34_2</v>
      </c>
      <c r="K492" s="26" t="str">
        <f>D493 &amp; "_2"</f>
        <v>77_2</v>
      </c>
      <c r="L492" s="12"/>
      <c r="M492" s="25" t="str">
        <f>D492 &amp; "_3"</f>
        <v>34_3</v>
      </c>
      <c r="N492" s="26" t="str">
        <f>D493 &amp; "_3"</f>
        <v>77_3</v>
      </c>
      <c r="O492" s="12"/>
      <c r="P492" s="10" t="str">
        <f>D492 &amp; "_4"</f>
        <v>34_4</v>
      </c>
      <c r="Q492" s="10" t="str">
        <f>D493 &amp; "_4"</f>
        <v>77_4</v>
      </c>
      <c r="R492" s="12"/>
      <c r="S492" s="10" t="str">
        <f>D492 &amp; "_5"</f>
        <v>34_5</v>
      </c>
      <c r="T492" s="10" t="str">
        <f>D493 &amp; "_5"</f>
        <v>77_5</v>
      </c>
      <c r="U492" s="12"/>
      <c r="V492" s="10" t="str">
        <f>D492 &amp; "_6"</f>
        <v>34_6</v>
      </c>
      <c r="W492" s="10" t="str">
        <f>D493 &amp; "_6"</f>
        <v>77_6</v>
      </c>
      <c r="X492" s="12"/>
      <c r="Y492" s="10" t="str">
        <f>D492 &amp; "_7"</f>
        <v>34_7</v>
      </c>
      <c r="Z492" s="10" t="str">
        <f>D493 &amp; "_7"</f>
        <v>77_7</v>
      </c>
      <c r="AA492" s="12"/>
      <c r="AB492" s="10" t="str">
        <f>D492 &amp; "_8"</f>
        <v>34_8</v>
      </c>
      <c r="AC492" s="29" t="str">
        <f>D493 &amp; "_8"</f>
        <v>77_8</v>
      </c>
      <c r="AD492" s="12"/>
      <c r="AE492" s="10" t="str">
        <f>D492 &amp; "_9"</f>
        <v>34_9</v>
      </c>
      <c r="AF492" s="10" t="str">
        <f>D493 &amp; "_9"</f>
        <v>77_9</v>
      </c>
      <c r="AG492" s="12"/>
      <c r="AH492" s="10" t="str">
        <f>D492 &amp; "_10"</f>
        <v>34_10</v>
      </c>
      <c r="AI492" s="10" t="str">
        <f>D493 &amp; "_10"</f>
        <v>77_10</v>
      </c>
      <c r="AK492"/>
    </row>
    <row r="493" spans="1:37" x14ac:dyDescent="0.25">
      <c r="A493" s="49"/>
      <c r="B493" s="50"/>
      <c r="D493" s="7">
        <v>77</v>
      </c>
      <c r="F493" s="2" t="s">
        <v>0</v>
      </c>
      <c r="G493" s="2" t="s">
        <v>1870</v>
      </c>
      <c r="H493" s="2" t="s">
        <v>1871</v>
      </c>
      <c r="J493" s="2" t="s">
        <v>1872</v>
      </c>
      <c r="K493" s="2" t="s">
        <v>1873</v>
      </c>
      <c r="M493" s="2" t="s">
        <v>1874</v>
      </c>
      <c r="N493" s="2" t="s">
        <v>1875</v>
      </c>
      <c r="P493" s="2" t="s">
        <v>1876</v>
      </c>
      <c r="Q493" s="2" t="s">
        <v>1877</v>
      </c>
      <c r="S493" s="2" t="s">
        <v>1878</v>
      </c>
      <c r="T493" s="2" t="s">
        <v>1879</v>
      </c>
      <c r="V493" s="2" t="s">
        <v>1880</v>
      </c>
      <c r="W493" s="2" t="s">
        <v>1881</v>
      </c>
      <c r="Y493" s="2" t="s">
        <v>1882</v>
      </c>
      <c r="Z493" s="2" t="s">
        <v>1883</v>
      </c>
      <c r="AB493" s="2" t="s">
        <v>1884</v>
      </c>
      <c r="AC493" s="2" t="s">
        <v>1885</v>
      </c>
      <c r="AE493" s="2" t="s">
        <v>1886</v>
      </c>
      <c r="AF493" s="2" t="s">
        <v>1887</v>
      </c>
      <c r="AH493" s="2" t="s">
        <v>1888</v>
      </c>
      <c r="AI493" s="2" t="s">
        <v>1889</v>
      </c>
      <c r="AK493"/>
    </row>
    <row r="494" spans="1:37" x14ac:dyDescent="0.25">
      <c r="A494" s="49"/>
      <c r="B494" s="50"/>
      <c r="D494" s="7"/>
      <c r="F494" s="2" t="s">
        <v>1</v>
      </c>
      <c r="G494" s="2" t="s">
        <v>1871</v>
      </c>
      <c r="H494" s="2" t="s">
        <v>1870</v>
      </c>
      <c r="J494" s="2" t="s">
        <v>1873</v>
      </c>
      <c r="K494" s="2" t="s">
        <v>1872</v>
      </c>
      <c r="M494" s="2" t="s">
        <v>1875</v>
      </c>
      <c r="N494" s="2" t="s">
        <v>1874</v>
      </c>
      <c r="P494" s="2" t="s">
        <v>1877</v>
      </c>
      <c r="Q494" s="2" t="s">
        <v>1876</v>
      </c>
      <c r="S494" s="2" t="s">
        <v>1879</v>
      </c>
      <c r="T494" s="2" t="s">
        <v>1878</v>
      </c>
      <c r="V494" s="2" t="s">
        <v>1881</v>
      </c>
      <c r="W494" s="2" t="s">
        <v>1880</v>
      </c>
      <c r="Y494" s="2" t="s">
        <v>1883</v>
      </c>
      <c r="Z494" s="2" t="s">
        <v>1882</v>
      </c>
      <c r="AB494" s="2" t="s">
        <v>1885</v>
      </c>
      <c r="AC494" s="2" t="s">
        <v>1884</v>
      </c>
      <c r="AE494" s="2" t="s">
        <v>1887</v>
      </c>
      <c r="AF494" s="2" t="s">
        <v>1886</v>
      </c>
      <c r="AH494" s="2" t="s">
        <v>1889</v>
      </c>
      <c r="AI494" s="2" t="s">
        <v>1888</v>
      </c>
      <c r="AK494"/>
    </row>
    <row r="495" spans="1:37" x14ac:dyDescent="0.25">
      <c r="A495" s="49"/>
      <c r="B495" s="50"/>
      <c r="D495" s="7"/>
    </row>
    <row r="496" spans="1:37" ht="14.25" thickBot="1" x14ac:dyDescent="0.3">
      <c r="A496" s="49"/>
      <c r="B496" s="50"/>
      <c r="D496" s="7"/>
      <c r="E496" s="3"/>
      <c r="F496" s="2"/>
      <c r="G496" s="43" t="s">
        <v>3420</v>
      </c>
      <c r="H496" s="44"/>
      <c r="I496" s="4"/>
      <c r="J496" s="43" t="s">
        <v>3421</v>
      </c>
      <c r="K496" s="44"/>
      <c r="L496" s="4"/>
      <c r="M496" s="43" t="s">
        <v>3422</v>
      </c>
      <c r="N496" s="44"/>
      <c r="O496" s="4"/>
      <c r="P496" s="43" t="s">
        <v>3423</v>
      </c>
      <c r="Q496" s="44"/>
      <c r="R496" s="4"/>
      <c r="S496" s="43" t="s">
        <v>3424</v>
      </c>
      <c r="T496" s="44"/>
      <c r="U496" s="4"/>
      <c r="V496" s="43" t="s">
        <v>3425</v>
      </c>
      <c r="W496" s="44"/>
      <c r="X496" s="4"/>
      <c r="Y496" s="43" t="s">
        <v>3426</v>
      </c>
      <c r="Z496" s="44"/>
      <c r="AA496" s="4"/>
      <c r="AB496" s="43" t="s">
        <v>3427</v>
      </c>
      <c r="AC496" s="44"/>
      <c r="AD496" s="4"/>
      <c r="AE496" s="43" t="s">
        <v>3428</v>
      </c>
      <c r="AF496" s="44"/>
      <c r="AG496" s="4"/>
      <c r="AH496" s="43" t="s">
        <v>3429</v>
      </c>
      <c r="AI496" s="44"/>
      <c r="AK496"/>
    </row>
    <row r="497" spans="1:37" ht="14.25" thickTop="1" x14ac:dyDescent="0.25">
      <c r="A497" s="49"/>
      <c r="B497" s="50"/>
      <c r="D497" s="7"/>
      <c r="E497" s="8"/>
      <c r="F497" s="2" t="s">
        <v>3795</v>
      </c>
      <c r="G497" s="23" t="str">
        <f>D492 &amp; "_11"</f>
        <v>34_11</v>
      </c>
      <c r="H497" s="24" t="str">
        <f>D493 &amp; "_11"</f>
        <v>77_11</v>
      </c>
      <c r="I497" s="12"/>
      <c r="J497" s="25" t="str">
        <f>D492 &amp; "_12"</f>
        <v>34_12</v>
      </c>
      <c r="K497" s="26" t="str">
        <f>D493 &amp; "_12"</f>
        <v>77_12</v>
      </c>
      <c r="L497" s="12"/>
      <c r="M497" s="25" t="str">
        <f>D492 &amp; "_13"</f>
        <v>34_13</v>
      </c>
      <c r="N497" s="26" t="str">
        <f>D493 &amp; "_13"</f>
        <v>77_13</v>
      </c>
      <c r="O497" s="12"/>
      <c r="P497" s="10" t="str">
        <f>D492 &amp; "_14"</f>
        <v>34_14</v>
      </c>
      <c r="Q497" s="10" t="str">
        <f>D493 &amp; "_14"</f>
        <v>77_14</v>
      </c>
      <c r="R497" s="12"/>
      <c r="S497" s="10" t="str">
        <f>D492 &amp; "_15"</f>
        <v>34_15</v>
      </c>
      <c r="T497" s="10" t="str">
        <f>D493 &amp; "_15"</f>
        <v>77_15</v>
      </c>
      <c r="U497" s="12"/>
      <c r="V497" s="10" t="str">
        <f>D492 &amp; "_16"</f>
        <v>34_16</v>
      </c>
      <c r="W497" s="10" t="str">
        <f>D493 &amp; "_16"</f>
        <v>77_16</v>
      </c>
      <c r="X497" s="12"/>
      <c r="Y497" s="10" t="str">
        <f>D492 &amp; "_17"</f>
        <v>34_17</v>
      </c>
      <c r="Z497" s="10" t="str">
        <f>D493 &amp; "_17"</f>
        <v>77_17</v>
      </c>
      <c r="AA497" s="12"/>
      <c r="AB497" s="10" t="str">
        <f>D492 &amp; "_18"</f>
        <v>34_18</v>
      </c>
      <c r="AC497" s="29" t="str">
        <f>D493 &amp; "_18"</f>
        <v>77_18</v>
      </c>
      <c r="AD497" s="12"/>
      <c r="AE497" s="10" t="str">
        <f>D492 &amp; "_19"</f>
        <v>34_19</v>
      </c>
      <c r="AF497" s="10" t="str">
        <f>D493 &amp; "_19"</f>
        <v>77_19</v>
      </c>
      <c r="AG497" s="12"/>
      <c r="AH497" s="10" t="str">
        <f>D492 &amp; "_20"</f>
        <v>34_20</v>
      </c>
      <c r="AI497" s="10" t="str">
        <f>D493 &amp; "_20"</f>
        <v>77_20</v>
      </c>
      <c r="AK497"/>
    </row>
    <row r="498" spans="1:37" x14ac:dyDescent="0.25">
      <c r="A498" s="49"/>
      <c r="B498" s="50"/>
      <c r="D498" s="7"/>
      <c r="F498" s="2" t="s">
        <v>0</v>
      </c>
      <c r="G498" s="2" t="s">
        <v>1890</v>
      </c>
      <c r="H498" s="2" t="s">
        <v>1891</v>
      </c>
      <c r="J498" s="2" t="s">
        <v>1892</v>
      </c>
      <c r="K498" s="2" t="s">
        <v>1893</v>
      </c>
      <c r="M498" s="2" t="s">
        <v>1894</v>
      </c>
      <c r="N498" s="2" t="s">
        <v>1895</v>
      </c>
      <c r="P498" s="2" t="s">
        <v>1896</v>
      </c>
      <c r="Q498" s="2" t="s">
        <v>1897</v>
      </c>
      <c r="S498" s="2" t="s">
        <v>1898</v>
      </c>
      <c r="T498" s="2" t="s">
        <v>1899</v>
      </c>
      <c r="V498" s="2" t="s">
        <v>1900</v>
      </c>
      <c r="W498" s="2" t="s">
        <v>1901</v>
      </c>
      <c r="Y498" s="2" t="s">
        <v>1902</v>
      </c>
      <c r="Z498" s="2" t="s">
        <v>1903</v>
      </c>
      <c r="AB498" s="2" t="s">
        <v>1904</v>
      </c>
      <c r="AC498" s="2" t="s">
        <v>1905</v>
      </c>
      <c r="AE498" s="2" t="s">
        <v>1906</v>
      </c>
      <c r="AF498" s="2" t="s">
        <v>1907</v>
      </c>
      <c r="AH498" s="2" t="s">
        <v>1908</v>
      </c>
      <c r="AI498" s="2" t="s">
        <v>1909</v>
      </c>
      <c r="AK498"/>
    </row>
    <row r="499" spans="1:37" x14ac:dyDescent="0.25">
      <c r="A499" s="49"/>
      <c r="B499" s="50"/>
      <c r="D499" s="7"/>
      <c r="F499" s="2" t="s">
        <v>1</v>
      </c>
      <c r="G499" s="2" t="s">
        <v>1891</v>
      </c>
      <c r="H499" s="2" t="s">
        <v>1890</v>
      </c>
      <c r="J499" s="2" t="s">
        <v>1893</v>
      </c>
      <c r="K499" s="2" t="s">
        <v>1892</v>
      </c>
      <c r="M499" s="2" t="s">
        <v>1895</v>
      </c>
      <c r="N499" s="2" t="s">
        <v>1894</v>
      </c>
      <c r="P499" s="2" t="s">
        <v>1897</v>
      </c>
      <c r="Q499" s="2" t="s">
        <v>1896</v>
      </c>
      <c r="S499" s="2" t="s">
        <v>1899</v>
      </c>
      <c r="T499" s="2" t="s">
        <v>1898</v>
      </c>
      <c r="V499" s="2" t="s">
        <v>1901</v>
      </c>
      <c r="W499" s="2" t="s">
        <v>1900</v>
      </c>
      <c r="Y499" s="2" t="s">
        <v>1903</v>
      </c>
      <c r="Z499" s="2" t="s">
        <v>1902</v>
      </c>
      <c r="AB499" s="2" t="s">
        <v>1905</v>
      </c>
      <c r="AC499" s="2" t="s">
        <v>1904</v>
      </c>
      <c r="AE499" s="2" t="s">
        <v>1907</v>
      </c>
      <c r="AF499" s="2" t="s">
        <v>1906</v>
      </c>
      <c r="AH499" s="2" t="s">
        <v>1909</v>
      </c>
      <c r="AI499" s="2" t="s">
        <v>1908</v>
      </c>
      <c r="AK499"/>
    </row>
    <row r="500" spans="1:37" x14ac:dyDescent="0.25">
      <c r="A500" s="49"/>
      <c r="B500" s="50"/>
      <c r="D500" s="7"/>
    </row>
    <row r="501" spans="1:37" ht="14.25" thickBot="1" x14ac:dyDescent="0.3">
      <c r="A501" s="49"/>
      <c r="B501" s="50"/>
      <c r="D501" s="7"/>
      <c r="E501" s="9"/>
      <c r="F501" s="2"/>
      <c r="G501" s="43" t="s">
        <v>3430</v>
      </c>
      <c r="H501" s="44"/>
      <c r="I501" s="4"/>
      <c r="J501" s="43" t="s">
        <v>3431</v>
      </c>
      <c r="K501" s="44"/>
      <c r="L501" s="4"/>
      <c r="M501" s="43" t="s">
        <v>3432</v>
      </c>
      <c r="N501" s="44"/>
      <c r="O501" s="4"/>
      <c r="P501" s="43" t="s">
        <v>3433</v>
      </c>
      <c r="Q501" s="44"/>
      <c r="R501" s="4"/>
      <c r="S501" s="43" t="s">
        <v>3434</v>
      </c>
      <c r="T501" s="44"/>
      <c r="U501" s="4"/>
      <c r="V501" s="43" t="s">
        <v>3435</v>
      </c>
      <c r="W501" s="44"/>
      <c r="X501" s="4"/>
      <c r="Y501" s="43" t="s">
        <v>3436</v>
      </c>
      <c r="Z501" s="44"/>
      <c r="AA501" s="4"/>
      <c r="AB501" s="43" t="s">
        <v>3437</v>
      </c>
      <c r="AC501" s="44"/>
      <c r="AD501" s="4"/>
      <c r="AE501" s="43" t="s">
        <v>3438</v>
      </c>
      <c r="AF501" s="44"/>
      <c r="AG501" s="4"/>
      <c r="AH501" s="43" t="s">
        <v>3439</v>
      </c>
      <c r="AI501" s="44"/>
      <c r="AK501"/>
    </row>
    <row r="502" spans="1:37" ht="14.25" thickTop="1" x14ac:dyDescent="0.25">
      <c r="A502" s="49"/>
      <c r="B502" s="50"/>
      <c r="F502" s="2" t="s">
        <v>3795</v>
      </c>
      <c r="G502" s="23" t="str">
        <f>D492 &amp; "_21"</f>
        <v>34_21</v>
      </c>
      <c r="H502" s="24" t="str">
        <f>D493 &amp; "_21"</f>
        <v>77_21</v>
      </c>
      <c r="I502" s="12"/>
      <c r="J502" s="25" t="str">
        <f>D492 &amp; "_22"</f>
        <v>34_22</v>
      </c>
      <c r="K502" s="26" t="str">
        <f>D493 &amp; "_22"</f>
        <v>77_22</v>
      </c>
      <c r="L502" s="12"/>
      <c r="M502" s="25" t="str">
        <f>D492 &amp; "_23"</f>
        <v>34_23</v>
      </c>
      <c r="N502" s="26" t="str">
        <f>D493 &amp; "_23"</f>
        <v>77_23</v>
      </c>
      <c r="O502" s="12"/>
      <c r="P502" s="10" t="str">
        <f>D492 &amp; "_24"</f>
        <v>34_24</v>
      </c>
      <c r="Q502" s="10" t="str">
        <f>D493 &amp; "_24"</f>
        <v>77_24</v>
      </c>
      <c r="R502" s="12"/>
      <c r="S502" s="10" t="str">
        <f>D492 &amp; "_25"</f>
        <v>34_25</v>
      </c>
      <c r="T502" s="10" t="str">
        <f>D493 &amp; "_25"</f>
        <v>77_25</v>
      </c>
      <c r="U502" s="12"/>
      <c r="V502" s="10" t="str">
        <f>D492 &amp; "_26"</f>
        <v>34_26</v>
      </c>
      <c r="W502" s="10" t="str">
        <f>D493 &amp; "_26"</f>
        <v>77_26</v>
      </c>
      <c r="X502" s="12"/>
      <c r="Y502" s="10" t="str">
        <f>D492 &amp; "_27"</f>
        <v>34_27</v>
      </c>
      <c r="Z502" s="10" t="str">
        <f>D493 &amp; "_27"</f>
        <v>77_27</v>
      </c>
      <c r="AA502" s="12"/>
      <c r="AB502" s="10" t="str">
        <f>D492 &amp; "_28"</f>
        <v>34_28</v>
      </c>
      <c r="AC502" s="29" t="str">
        <f>D493 &amp; "_28"</f>
        <v>77_28</v>
      </c>
      <c r="AD502" s="12"/>
      <c r="AE502" s="10" t="str">
        <f>D492 &amp; "_29"</f>
        <v>34_29</v>
      </c>
      <c r="AF502" s="10" t="str">
        <f>D493 &amp; "_29"</f>
        <v>77_29</v>
      </c>
      <c r="AG502" s="12"/>
      <c r="AH502" s="10" t="str">
        <f>D492 &amp; "_30"</f>
        <v>34_30</v>
      </c>
      <c r="AI502" s="10" t="str">
        <f>D493 &amp; "_30"</f>
        <v>77_30</v>
      </c>
      <c r="AK502"/>
    </row>
    <row r="503" spans="1:37" x14ac:dyDescent="0.25">
      <c r="A503" s="49"/>
      <c r="B503" s="50"/>
      <c r="F503" s="2" t="s">
        <v>0</v>
      </c>
      <c r="G503" s="2" t="s">
        <v>1910</v>
      </c>
      <c r="H503" s="2" t="s">
        <v>1911</v>
      </c>
      <c r="J503" s="2" t="s">
        <v>1912</v>
      </c>
      <c r="K503" s="2" t="s">
        <v>1913</v>
      </c>
      <c r="M503" s="2" t="s">
        <v>1914</v>
      </c>
      <c r="N503" s="2" t="s">
        <v>1915</v>
      </c>
      <c r="P503" s="2" t="s">
        <v>1916</v>
      </c>
      <c r="Q503" s="2" t="s">
        <v>1917</v>
      </c>
      <c r="S503" s="2" t="s">
        <v>1918</v>
      </c>
      <c r="T503" s="2" t="s">
        <v>1919</v>
      </c>
      <c r="V503" s="2" t="s">
        <v>1920</v>
      </c>
      <c r="W503" s="2" t="s">
        <v>1921</v>
      </c>
      <c r="Y503" s="2" t="s">
        <v>1922</v>
      </c>
      <c r="Z503" s="2" t="s">
        <v>1923</v>
      </c>
      <c r="AB503" s="2" t="s">
        <v>1924</v>
      </c>
      <c r="AC503" s="2" t="s">
        <v>1925</v>
      </c>
      <c r="AE503" s="2" t="s">
        <v>1926</v>
      </c>
      <c r="AF503" s="2" t="s">
        <v>1927</v>
      </c>
      <c r="AH503" s="2" t="s">
        <v>1928</v>
      </c>
      <c r="AI503" s="2" t="s">
        <v>1929</v>
      </c>
      <c r="AK503"/>
    </row>
    <row r="504" spans="1:37" x14ac:dyDescent="0.25">
      <c r="A504" s="49"/>
      <c r="B504" s="50"/>
      <c r="F504" s="2" t="s">
        <v>1</v>
      </c>
      <c r="G504" s="2" t="s">
        <v>1911</v>
      </c>
      <c r="H504" s="2" t="s">
        <v>1910</v>
      </c>
      <c r="J504" s="2" t="s">
        <v>1913</v>
      </c>
      <c r="K504" s="2" t="s">
        <v>1912</v>
      </c>
      <c r="M504" s="2" t="s">
        <v>1915</v>
      </c>
      <c r="N504" s="2" t="s">
        <v>1914</v>
      </c>
      <c r="P504" s="2" t="s">
        <v>1917</v>
      </c>
      <c r="Q504" s="2" t="s">
        <v>1916</v>
      </c>
      <c r="S504" s="2" t="s">
        <v>1919</v>
      </c>
      <c r="T504" s="2" t="s">
        <v>1918</v>
      </c>
      <c r="V504" s="2" t="s">
        <v>1921</v>
      </c>
      <c r="W504" s="2" t="s">
        <v>1920</v>
      </c>
      <c r="Y504" s="2" t="s">
        <v>1923</v>
      </c>
      <c r="Z504" s="2" t="s">
        <v>1922</v>
      </c>
      <c r="AB504" s="2" t="s">
        <v>1925</v>
      </c>
      <c r="AC504" s="2" t="s">
        <v>1924</v>
      </c>
      <c r="AE504" s="2" t="s">
        <v>1927</v>
      </c>
      <c r="AF504" s="2" t="s">
        <v>1926</v>
      </c>
      <c r="AH504" s="2" t="s">
        <v>1929</v>
      </c>
      <c r="AI504" s="2" t="s">
        <v>1928</v>
      </c>
      <c r="AK504"/>
    </row>
    <row r="505" spans="1:37" x14ac:dyDescent="0.25">
      <c r="A505" s="49"/>
      <c r="B505" s="50"/>
    </row>
    <row r="506" spans="1:37" ht="14.25" thickBot="1" x14ac:dyDescent="0.3">
      <c r="A506" s="49"/>
      <c r="B506" s="50"/>
      <c r="C506" s="4" t="s">
        <v>3760</v>
      </c>
      <c r="D506" s="4"/>
      <c r="E506" s="5"/>
      <c r="F506" s="2"/>
      <c r="G506" s="43" t="s">
        <v>3440</v>
      </c>
      <c r="H506" s="44"/>
      <c r="I506" s="4"/>
      <c r="J506" s="43" t="s">
        <v>3441</v>
      </c>
      <c r="K506" s="44"/>
      <c r="L506" s="4"/>
      <c r="M506" s="43" t="s">
        <v>3442</v>
      </c>
      <c r="N506" s="44"/>
      <c r="O506" s="4"/>
      <c r="P506" s="43" t="s">
        <v>3443</v>
      </c>
      <c r="Q506" s="44"/>
      <c r="R506" s="4"/>
      <c r="S506" s="43" t="s">
        <v>3444</v>
      </c>
      <c r="T506" s="44"/>
      <c r="U506" s="4"/>
      <c r="V506" s="43" t="s">
        <v>3445</v>
      </c>
      <c r="W506" s="44"/>
      <c r="X506" s="4"/>
      <c r="Y506" s="43" t="s">
        <v>3446</v>
      </c>
      <c r="Z506" s="44"/>
      <c r="AA506" s="4"/>
      <c r="AB506" s="43" t="s">
        <v>3447</v>
      </c>
      <c r="AC506" s="44"/>
      <c r="AD506" s="4"/>
      <c r="AE506" s="43" t="s">
        <v>3448</v>
      </c>
      <c r="AF506" s="44"/>
      <c r="AG506" s="4"/>
      <c r="AH506" s="43" t="s">
        <v>3449</v>
      </c>
      <c r="AI506" s="44"/>
      <c r="AK506"/>
    </row>
    <row r="507" spans="1:37" ht="14.25" thickTop="1" x14ac:dyDescent="0.25">
      <c r="A507" s="49"/>
      <c r="B507" s="50"/>
      <c r="D507" s="6">
        <v>35</v>
      </c>
      <c r="E507" s="3"/>
      <c r="F507" s="2" t="s">
        <v>3795</v>
      </c>
      <c r="G507" s="23" t="str">
        <f>D507 &amp; "_1"</f>
        <v>35_1</v>
      </c>
      <c r="H507" s="24" t="str">
        <f>D508 &amp; "_1"</f>
        <v>78_1</v>
      </c>
      <c r="I507" s="12"/>
      <c r="J507" s="25" t="str">
        <f>D507 &amp; "_2"</f>
        <v>35_2</v>
      </c>
      <c r="K507" s="26" t="str">
        <f>D508 &amp; "_2"</f>
        <v>78_2</v>
      </c>
      <c r="L507" s="12"/>
      <c r="M507" s="25" t="str">
        <f>D507 &amp; "_3"</f>
        <v>35_3</v>
      </c>
      <c r="N507" s="26" t="str">
        <f>D508 &amp; "_3"</f>
        <v>78_3</v>
      </c>
      <c r="O507" s="12"/>
      <c r="P507" s="10" t="str">
        <f>D507 &amp; "_4"</f>
        <v>35_4</v>
      </c>
      <c r="Q507" s="10" t="str">
        <f>D508 &amp; "_4"</f>
        <v>78_4</v>
      </c>
      <c r="R507" s="12"/>
      <c r="S507" s="10" t="str">
        <f>D507 &amp; "_5"</f>
        <v>35_5</v>
      </c>
      <c r="T507" s="10" t="str">
        <f>D508 &amp; "_5"</f>
        <v>78_5</v>
      </c>
      <c r="U507" s="12"/>
      <c r="V507" s="10" t="str">
        <f>D507 &amp; "_6"</f>
        <v>35_6</v>
      </c>
      <c r="W507" s="10" t="str">
        <f>D508 &amp; "_6"</f>
        <v>78_6</v>
      </c>
      <c r="X507" s="12"/>
      <c r="Y507" s="10" t="str">
        <f>D507 &amp; "_7"</f>
        <v>35_7</v>
      </c>
      <c r="Z507" s="10" t="str">
        <f>D508 &amp; "_7"</f>
        <v>78_7</v>
      </c>
      <c r="AA507" s="12"/>
      <c r="AB507" s="10" t="str">
        <f>D507 &amp; "_8"</f>
        <v>35_8</v>
      </c>
      <c r="AC507" s="29" t="str">
        <f>D508 &amp; "_8"</f>
        <v>78_8</v>
      </c>
      <c r="AD507" s="12"/>
      <c r="AE507" s="10" t="str">
        <f>D507 &amp; "_9"</f>
        <v>35_9</v>
      </c>
      <c r="AF507" s="10" t="str">
        <f>D508 &amp; "_9"</f>
        <v>78_9</v>
      </c>
      <c r="AG507" s="12"/>
      <c r="AH507" s="10" t="str">
        <f>D507 &amp; "_10"</f>
        <v>35_10</v>
      </c>
      <c r="AI507" s="10" t="str">
        <f>D508 &amp; "_10"</f>
        <v>78_10</v>
      </c>
      <c r="AK507"/>
    </row>
    <row r="508" spans="1:37" x14ac:dyDescent="0.25">
      <c r="A508" s="49"/>
      <c r="B508" s="50"/>
      <c r="D508" s="7">
        <v>78</v>
      </c>
      <c r="F508" s="2" t="s">
        <v>0</v>
      </c>
      <c r="G508" s="2" t="s">
        <v>1930</v>
      </c>
      <c r="H508" s="2" t="s">
        <v>1931</v>
      </c>
      <c r="J508" s="2" t="s">
        <v>1932</v>
      </c>
      <c r="K508" s="2" t="s">
        <v>1933</v>
      </c>
      <c r="M508" s="2" t="s">
        <v>1934</v>
      </c>
      <c r="N508" s="2" t="s">
        <v>1935</v>
      </c>
      <c r="P508" s="2" t="s">
        <v>1936</v>
      </c>
      <c r="Q508" s="2" t="s">
        <v>1937</v>
      </c>
      <c r="S508" s="2" t="s">
        <v>1938</v>
      </c>
      <c r="T508" s="2" t="s">
        <v>1939</v>
      </c>
      <c r="V508" s="2" t="s">
        <v>1940</v>
      </c>
      <c r="W508" s="2" t="s">
        <v>1941</v>
      </c>
      <c r="Y508" s="2" t="s">
        <v>1942</v>
      </c>
      <c r="Z508" s="2" t="s">
        <v>1943</v>
      </c>
      <c r="AB508" s="2" t="s">
        <v>1944</v>
      </c>
      <c r="AC508" s="2" t="s">
        <v>1945</v>
      </c>
      <c r="AE508" s="2" t="s">
        <v>1946</v>
      </c>
      <c r="AF508" s="2" t="s">
        <v>1947</v>
      </c>
      <c r="AH508" s="2" t="s">
        <v>1948</v>
      </c>
      <c r="AI508" s="2" t="s">
        <v>1949</v>
      </c>
      <c r="AK508"/>
    </row>
    <row r="509" spans="1:37" x14ac:dyDescent="0.25">
      <c r="A509" s="49"/>
      <c r="B509" s="50"/>
      <c r="D509" s="7"/>
      <c r="F509" s="2" t="s">
        <v>1</v>
      </c>
      <c r="G509" s="2" t="s">
        <v>1931</v>
      </c>
      <c r="H509" s="2" t="s">
        <v>1930</v>
      </c>
      <c r="J509" s="2" t="s">
        <v>1933</v>
      </c>
      <c r="K509" s="2" t="s">
        <v>1932</v>
      </c>
      <c r="M509" s="2" t="s">
        <v>1935</v>
      </c>
      <c r="N509" s="2" t="s">
        <v>1934</v>
      </c>
      <c r="P509" s="2" t="s">
        <v>1937</v>
      </c>
      <c r="Q509" s="2" t="s">
        <v>1936</v>
      </c>
      <c r="S509" s="2" t="s">
        <v>1939</v>
      </c>
      <c r="T509" s="2" t="s">
        <v>1938</v>
      </c>
      <c r="V509" s="2" t="s">
        <v>1941</v>
      </c>
      <c r="W509" s="2" t="s">
        <v>1940</v>
      </c>
      <c r="Y509" s="2" t="s">
        <v>1943</v>
      </c>
      <c r="Z509" s="2" t="s">
        <v>1942</v>
      </c>
      <c r="AB509" s="2" t="s">
        <v>1945</v>
      </c>
      <c r="AC509" s="2" t="s">
        <v>1944</v>
      </c>
      <c r="AE509" s="2" t="s">
        <v>1947</v>
      </c>
      <c r="AF509" s="2" t="s">
        <v>1946</v>
      </c>
      <c r="AH509" s="2" t="s">
        <v>1949</v>
      </c>
      <c r="AI509" s="2" t="s">
        <v>1948</v>
      </c>
      <c r="AK509"/>
    </row>
    <row r="510" spans="1:37" x14ac:dyDescent="0.25">
      <c r="A510" s="49"/>
      <c r="B510" s="50"/>
      <c r="D510" s="7"/>
    </row>
    <row r="511" spans="1:37" ht="14.25" thickBot="1" x14ac:dyDescent="0.3">
      <c r="A511" s="49"/>
      <c r="B511" s="50"/>
      <c r="D511" s="7"/>
      <c r="E511" s="3"/>
      <c r="F511" s="2"/>
      <c r="G511" s="43" t="s">
        <v>3450</v>
      </c>
      <c r="H511" s="44"/>
      <c r="I511" s="4"/>
      <c r="J511" s="43" t="s">
        <v>3451</v>
      </c>
      <c r="K511" s="44"/>
      <c r="L511" s="4"/>
      <c r="M511" s="43" t="s">
        <v>3452</v>
      </c>
      <c r="N511" s="44"/>
      <c r="O511" s="4"/>
      <c r="P511" s="43" t="s">
        <v>3453</v>
      </c>
      <c r="Q511" s="44"/>
      <c r="R511" s="4"/>
      <c r="S511" s="43" t="s">
        <v>3454</v>
      </c>
      <c r="T511" s="44"/>
      <c r="U511" s="4"/>
      <c r="V511" s="43" t="s">
        <v>3455</v>
      </c>
      <c r="W511" s="44"/>
      <c r="X511" s="4"/>
      <c r="Y511" s="43" t="s">
        <v>3456</v>
      </c>
      <c r="Z511" s="44"/>
      <c r="AA511" s="4"/>
      <c r="AB511" s="43" t="s">
        <v>3457</v>
      </c>
      <c r="AC511" s="44"/>
      <c r="AD511" s="4"/>
      <c r="AE511" s="43" t="s">
        <v>3458</v>
      </c>
      <c r="AF511" s="44"/>
      <c r="AG511" s="4"/>
      <c r="AH511" s="43" t="s">
        <v>3459</v>
      </c>
      <c r="AI511" s="44"/>
      <c r="AK511"/>
    </row>
    <row r="512" spans="1:37" ht="14.25" thickTop="1" x14ac:dyDescent="0.25">
      <c r="A512" s="49"/>
      <c r="B512" s="50"/>
      <c r="D512" s="7"/>
      <c r="E512" s="8"/>
      <c r="F512" s="2" t="s">
        <v>3795</v>
      </c>
      <c r="G512" s="23" t="str">
        <f>D507 &amp; "_11"</f>
        <v>35_11</v>
      </c>
      <c r="H512" s="24" t="str">
        <f>D508 &amp; "_11"</f>
        <v>78_11</v>
      </c>
      <c r="I512" s="12"/>
      <c r="J512" s="25" t="str">
        <f>D507 &amp; "_12"</f>
        <v>35_12</v>
      </c>
      <c r="K512" s="26" t="str">
        <f>D508 &amp; "_12"</f>
        <v>78_12</v>
      </c>
      <c r="L512" s="12"/>
      <c r="M512" s="25" t="str">
        <f>D507 &amp; "_13"</f>
        <v>35_13</v>
      </c>
      <c r="N512" s="26" t="str">
        <f>D508 &amp; "_13"</f>
        <v>78_13</v>
      </c>
      <c r="O512" s="12"/>
      <c r="P512" s="10" t="str">
        <f>D507 &amp; "_14"</f>
        <v>35_14</v>
      </c>
      <c r="Q512" s="10" t="str">
        <f>D508 &amp; "_14"</f>
        <v>78_14</v>
      </c>
      <c r="R512" s="12"/>
      <c r="S512" s="10" t="str">
        <f>D507 &amp; "_15"</f>
        <v>35_15</v>
      </c>
      <c r="T512" s="10" t="str">
        <f>D508 &amp; "_15"</f>
        <v>78_15</v>
      </c>
      <c r="U512" s="12"/>
      <c r="V512" s="10" t="str">
        <f>D507 &amp; "_16"</f>
        <v>35_16</v>
      </c>
      <c r="W512" s="10" t="str">
        <f>D508 &amp; "_16"</f>
        <v>78_16</v>
      </c>
      <c r="X512" s="12"/>
      <c r="Y512" s="10" t="str">
        <f>D507 &amp; "_17"</f>
        <v>35_17</v>
      </c>
      <c r="Z512" s="10" t="str">
        <f>D508 &amp; "_17"</f>
        <v>78_17</v>
      </c>
      <c r="AA512" s="12"/>
      <c r="AB512" s="10" t="str">
        <f>D507 &amp; "_18"</f>
        <v>35_18</v>
      </c>
      <c r="AC512" s="29" t="str">
        <f>D508 &amp; "_18"</f>
        <v>78_18</v>
      </c>
      <c r="AD512" s="12"/>
      <c r="AE512" s="10" t="str">
        <f>D507 &amp; "_19"</f>
        <v>35_19</v>
      </c>
      <c r="AF512" s="10" t="str">
        <f>D508 &amp; "_19"</f>
        <v>78_19</v>
      </c>
      <c r="AG512" s="12"/>
      <c r="AH512" s="10" t="str">
        <f>D507 &amp; "_20"</f>
        <v>35_20</v>
      </c>
      <c r="AI512" s="10" t="str">
        <f>D508 &amp; "_20"</f>
        <v>78_20</v>
      </c>
      <c r="AK512"/>
    </row>
    <row r="513" spans="1:37" x14ac:dyDescent="0.25">
      <c r="A513" s="49"/>
      <c r="B513" s="50"/>
      <c r="D513" s="7"/>
      <c r="F513" s="2" t="s">
        <v>0</v>
      </c>
      <c r="G513" s="2" t="s">
        <v>1950</v>
      </c>
      <c r="H513" s="2" t="s">
        <v>1951</v>
      </c>
      <c r="J513" s="2" t="s">
        <v>1952</v>
      </c>
      <c r="K513" s="2" t="s">
        <v>1953</v>
      </c>
      <c r="M513" s="2" t="s">
        <v>1954</v>
      </c>
      <c r="N513" s="2" t="s">
        <v>1955</v>
      </c>
      <c r="P513" s="2" t="s">
        <v>1956</v>
      </c>
      <c r="Q513" s="2" t="s">
        <v>1957</v>
      </c>
      <c r="S513" s="2" t="s">
        <v>1958</v>
      </c>
      <c r="T513" s="2" t="s">
        <v>1959</v>
      </c>
      <c r="V513" s="2" t="s">
        <v>1960</v>
      </c>
      <c r="W513" s="2" t="s">
        <v>1961</v>
      </c>
      <c r="Y513" s="2" t="s">
        <v>1962</v>
      </c>
      <c r="Z513" s="2" t="s">
        <v>1963</v>
      </c>
      <c r="AB513" s="2" t="s">
        <v>1964</v>
      </c>
      <c r="AC513" s="2" t="s">
        <v>1965</v>
      </c>
      <c r="AE513" s="2" t="s">
        <v>1966</v>
      </c>
      <c r="AF513" s="2" t="s">
        <v>1967</v>
      </c>
      <c r="AH513" s="2" t="s">
        <v>1968</v>
      </c>
      <c r="AI513" s="2" t="s">
        <v>1969</v>
      </c>
      <c r="AK513"/>
    </row>
    <row r="514" spans="1:37" x14ac:dyDescent="0.25">
      <c r="A514" s="49"/>
      <c r="B514" s="50"/>
      <c r="D514" s="7"/>
      <c r="F514" s="2" t="s">
        <v>1</v>
      </c>
      <c r="G514" s="2" t="s">
        <v>1951</v>
      </c>
      <c r="H514" s="2" t="s">
        <v>1950</v>
      </c>
      <c r="J514" s="2" t="s">
        <v>1953</v>
      </c>
      <c r="K514" s="2" t="s">
        <v>1952</v>
      </c>
      <c r="M514" s="2" t="s">
        <v>1955</v>
      </c>
      <c r="N514" s="2" t="s">
        <v>1954</v>
      </c>
      <c r="P514" s="2" t="s">
        <v>1957</v>
      </c>
      <c r="Q514" s="2" t="s">
        <v>1956</v>
      </c>
      <c r="S514" s="2" t="s">
        <v>1959</v>
      </c>
      <c r="T514" s="2" t="s">
        <v>1958</v>
      </c>
      <c r="V514" s="2" t="s">
        <v>1961</v>
      </c>
      <c r="W514" s="2" t="s">
        <v>1960</v>
      </c>
      <c r="Y514" s="2" t="s">
        <v>1963</v>
      </c>
      <c r="Z514" s="2" t="s">
        <v>1962</v>
      </c>
      <c r="AB514" s="2" t="s">
        <v>1965</v>
      </c>
      <c r="AC514" s="2" t="s">
        <v>1964</v>
      </c>
      <c r="AE514" s="2" t="s">
        <v>1967</v>
      </c>
      <c r="AF514" s="2" t="s">
        <v>1966</v>
      </c>
      <c r="AH514" s="2" t="s">
        <v>1969</v>
      </c>
      <c r="AI514" s="2" t="s">
        <v>1968</v>
      </c>
      <c r="AK514"/>
    </row>
    <row r="515" spans="1:37" x14ac:dyDescent="0.25">
      <c r="A515" s="49"/>
      <c r="B515" s="50"/>
      <c r="D515" s="7"/>
    </row>
    <row r="516" spans="1:37" ht="14.25" thickBot="1" x14ac:dyDescent="0.3">
      <c r="A516" s="49"/>
      <c r="B516" s="50"/>
      <c r="D516" s="7"/>
      <c r="E516" s="9"/>
      <c r="F516" s="2"/>
      <c r="G516" s="43" t="s">
        <v>3460</v>
      </c>
      <c r="H516" s="44"/>
      <c r="I516" s="4"/>
      <c r="J516" s="43" t="s">
        <v>3461</v>
      </c>
      <c r="K516" s="44"/>
      <c r="L516" s="4"/>
      <c r="M516" s="43" t="s">
        <v>3462</v>
      </c>
      <c r="N516" s="44"/>
      <c r="O516" s="4"/>
      <c r="P516" s="43" t="s">
        <v>3463</v>
      </c>
      <c r="Q516" s="44"/>
      <c r="R516" s="4"/>
      <c r="S516" s="43" t="s">
        <v>3464</v>
      </c>
      <c r="T516" s="44"/>
      <c r="U516" s="4"/>
      <c r="V516" s="43" t="s">
        <v>3465</v>
      </c>
      <c r="W516" s="44"/>
      <c r="X516" s="4"/>
      <c r="Y516" s="43" t="s">
        <v>3466</v>
      </c>
      <c r="Z516" s="44"/>
      <c r="AA516" s="4"/>
      <c r="AB516" s="43" t="s">
        <v>3467</v>
      </c>
      <c r="AC516" s="44"/>
      <c r="AD516" s="4"/>
      <c r="AE516" s="43" t="s">
        <v>3468</v>
      </c>
      <c r="AF516" s="44"/>
      <c r="AG516" s="4"/>
      <c r="AH516" s="43" t="s">
        <v>3469</v>
      </c>
      <c r="AI516" s="44"/>
      <c r="AK516"/>
    </row>
    <row r="517" spans="1:37" ht="14.25" thickTop="1" x14ac:dyDescent="0.25">
      <c r="A517" s="49"/>
      <c r="B517" s="50"/>
      <c r="F517" s="2" t="s">
        <v>3795</v>
      </c>
      <c r="G517" s="23" t="str">
        <f>D507 &amp; "_21"</f>
        <v>35_21</v>
      </c>
      <c r="H517" s="24" t="str">
        <f>D508 &amp; "_21"</f>
        <v>78_21</v>
      </c>
      <c r="I517" s="12"/>
      <c r="J517" s="25" t="str">
        <f>D507 &amp; "_22"</f>
        <v>35_22</v>
      </c>
      <c r="K517" s="26" t="str">
        <f>D508 &amp; "_22"</f>
        <v>78_22</v>
      </c>
      <c r="L517" s="12"/>
      <c r="M517" s="25" t="str">
        <f>D507 &amp; "_23"</f>
        <v>35_23</v>
      </c>
      <c r="N517" s="26" t="str">
        <f>D508 &amp; "_23"</f>
        <v>78_23</v>
      </c>
      <c r="O517" s="12"/>
      <c r="P517" s="10" t="str">
        <f>D507 &amp; "_24"</f>
        <v>35_24</v>
      </c>
      <c r="Q517" s="10" t="str">
        <f>D508 &amp; "_24"</f>
        <v>78_24</v>
      </c>
      <c r="R517" s="12"/>
      <c r="S517" s="10" t="str">
        <f>D507 &amp; "_25"</f>
        <v>35_25</v>
      </c>
      <c r="T517" s="10" t="str">
        <f>D508 &amp; "_25"</f>
        <v>78_25</v>
      </c>
      <c r="U517" s="12"/>
      <c r="V517" s="10" t="str">
        <f>D507 &amp; "_26"</f>
        <v>35_26</v>
      </c>
      <c r="W517" s="10" t="str">
        <f>D508 &amp; "_26"</f>
        <v>78_26</v>
      </c>
      <c r="X517" s="12"/>
      <c r="Y517" s="10" t="str">
        <f>D507 &amp; "_27"</f>
        <v>35_27</v>
      </c>
      <c r="Z517" s="10" t="str">
        <f>D508 &amp; "_27"</f>
        <v>78_27</v>
      </c>
      <c r="AA517" s="12"/>
      <c r="AB517" s="10" t="str">
        <f>D507 &amp; "_28"</f>
        <v>35_28</v>
      </c>
      <c r="AC517" s="29" t="str">
        <f>D508 &amp; "_28"</f>
        <v>78_28</v>
      </c>
      <c r="AD517" s="12"/>
      <c r="AE517" s="10" t="str">
        <f>D507 &amp; "_29"</f>
        <v>35_29</v>
      </c>
      <c r="AF517" s="10" t="str">
        <f>D508 &amp; "_29"</f>
        <v>78_29</v>
      </c>
      <c r="AG517" s="12"/>
      <c r="AH517" s="10" t="str">
        <f>D507 &amp; "_30"</f>
        <v>35_30</v>
      </c>
      <c r="AI517" s="10" t="str">
        <f>D508 &amp; "_30"</f>
        <v>78_30</v>
      </c>
      <c r="AK517"/>
    </row>
    <row r="518" spans="1:37" x14ac:dyDescent="0.25">
      <c r="A518" s="49"/>
      <c r="B518" s="50"/>
      <c r="F518" s="2" t="s">
        <v>0</v>
      </c>
      <c r="G518" s="2" t="s">
        <v>1970</v>
      </c>
      <c r="H518" s="2" t="s">
        <v>1971</v>
      </c>
      <c r="J518" s="2" t="s">
        <v>1972</v>
      </c>
      <c r="K518" s="2" t="s">
        <v>1973</v>
      </c>
      <c r="M518" s="2" t="s">
        <v>1974</v>
      </c>
      <c r="N518" s="2" t="s">
        <v>1975</v>
      </c>
      <c r="P518" s="2" t="s">
        <v>1976</v>
      </c>
      <c r="Q518" s="2" t="s">
        <v>1977</v>
      </c>
      <c r="S518" s="2" t="s">
        <v>1978</v>
      </c>
      <c r="T518" s="2" t="s">
        <v>1979</v>
      </c>
      <c r="V518" s="2" t="s">
        <v>1980</v>
      </c>
      <c r="W518" s="2" t="s">
        <v>1981</v>
      </c>
      <c r="Y518" s="2" t="s">
        <v>1982</v>
      </c>
      <c r="Z518" s="2" t="s">
        <v>1983</v>
      </c>
      <c r="AB518" s="2" t="s">
        <v>1984</v>
      </c>
      <c r="AC518" s="2" t="s">
        <v>1985</v>
      </c>
      <c r="AE518" s="2" t="s">
        <v>1986</v>
      </c>
      <c r="AF518" s="2" t="s">
        <v>1987</v>
      </c>
      <c r="AH518" s="2" t="s">
        <v>1988</v>
      </c>
      <c r="AI518" s="2" t="s">
        <v>1989</v>
      </c>
      <c r="AK518"/>
    </row>
    <row r="519" spans="1:37" x14ac:dyDescent="0.25">
      <c r="A519" s="49"/>
      <c r="B519" s="50"/>
      <c r="F519" s="2" t="s">
        <v>1</v>
      </c>
      <c r="G519" s="2" t="s">
        <v>1971</v>
      </c>
      <c r="H519" s="2" t="s">
        <v>1970</v>
      </c>
      <c r="J519" s="2" t="s">
        <v>1973</v>
      </c>
      <c r="K519" s="2" t="s">
        <v>1972</v>
      </c>
      <c r="M519" s="2" t="s">
        <v>1975</v>
      </c>
      <c r="N519" s="2" t="s">
        <v>1974</v>
      </c>
      <c r="P519" s="2" t="s">
        <v>1977</v>
      </c>
      <c r="Q519" s="2" t="s">
        <v>1976</v>
      </c>
      <c r="S519" s="2" t="s">
        <v>1979</v>
      </c>
      <c r="T519" s="2" t="s">
        <v>1978</v>
      </c>
      <c r="V519" s="2" t="s">
        <v>1981</v>
      </c>
      <c r="W519" s="2" t="s">
        <v>1980</v>
      </c>
      <c r="Y519" s="2" t="s">
        <v>1983</v>
      </c>
      <c r="Z519" s="2" t="s">
        <v>1982</v>
      </c>
      <c r="AB519" s="2" t="s">
        <v>1985</v>
      </c>
      <c r="AC519" s="2" t="s">
        <v>1984</v>
      </c>
      <c r="AE519" s="2" t="s">
        <v>1987</v>
      </c>
      <c r="AF519" s="2" t="s">
        <v>1986</v>
      </c>
      <c r="AH519" s="2" t="s">
        <v>1989</v>
      </c>
      <c r="AI519" s="2" t="s">
        <v>1988</v>
      </c>
      <c r="AK519"/>
    </row>
    <row r="520" spans="1:37" x14ac:dyDescent="0.25">
      <c r="A520" s="49"/>
      <c r="B520" s="50"/>
    </row>
    <row r="521" spans="1:37" ht="14.25" thickBot="1" x14ac:dyDescent="0.3">
      <c r="A521" s="49"/>
      <c r="B521" s="50"/>
      <c r="C521" s="4" t="s">
        <v>3761</v>
      </c>
      <c r="D521" s="4"/>
      <c r="E521" s="5"/>
      <c r="F521" s="2"/>
      <c r="G521" s="43" t="s">
        <v>3470</v>
      </c>
      <c r="H521" s="44"/>
      <c r="I521" s="4"/>
      <c r="J521" s="43" t="s">
        <v>3471</v>
      </c>
      <c r="K521" s="44"/>
      <c r="L521" s="4"/>
      <c r="M521" s="43" t="s">
        <v>3472</v>
      </c>
      <c r="N521" s="44"/>
      <c r="O521" s="4"/>
      <c r="P521" s="43" t="s">
        <v>3473</v>
      </c>
      <c r="Q521" s="44"/>
      <c r="R521" s="4"/>
      <c r="S521" s="43" t="s">
        <v>3474</v>
      </c>
      <c r="T521" s="44"/>
      <c r="U521" s="4"/>
      <c r="V521" s="43" t="s">
        <v>3475</v>
      </c>
      <c r="W521" s="44"/>
      <c r="X521" s="4"/>
      <c r="Y521" s="43" t="s">
        <v>3476</v>
      </c>
      <c r="Z521" s="44"/>
      <c r="AA521" s="4"/>
      <c r="AB521" s="43" t="s">
        <v>3477</v>
      </c>
      <c r="AC521" s="44"/>
      <c r="AD521" s="4"/>
      <c r="AE521" s="43" t="s">
        <v>3478</v>
      </c>
      <c r="AF521" s="44"/>
      <c r="AG521" s="4"/>
      <c r="AH521" s="43" t="s">
        <v>3479</v>
      </c>
      <c r="AI521" s="44"/>
      <c r="AK521"/>
    </row>
    <row r="522" spans="1:37" ht="14.25" thickTop="1" x14ac:dyDescent="0.25">
      <c r="A522" s="49"/>
      <c r="B522" s="50"/>
      <c r="D522" s="6">
        <v>36</v>
      </c>
      <c r="E522" s="3"/>
      <c r="F522" s="2" t="s">
        <v>3795</v>
      </c>
      <c r="G522" s="23" t="str">
        <f>D522 &amp; "_1"</f>
        <v>36_1</v>
      </c>
      <c r="H522" s="24" t="str">
        <f>D523 &amp; "_1"</f>
        <v>79_1</v>
      </c>
      <c r="I522" s="12"/>
      <c r="J522" s="25" t="str">
        <f>D522 &amp; "_2"</f>
        <v>36_2</v>
      </c>
      <c r="K522" s="26" t="str">
        <f>D523 &amp; "_2"</f>
        <v>79_2</v>
      </c>
      <c r="L522" s="12"/>
      <c r="M522" s="25" t="str">
        <f>D522 &amp; "_3"</f>
        <v>36_3</v>
      </c>
      <c r="N522" s="26" t="str">
        <f>D523 &amp; "_3"</f>
        <v>79_3</v>
      </c>
      <c r="O522" s="12"/>
      <c r="P522" s="10" t="str">
        <f>D522 &amp; "_4"</f>
        <v>36_4</v>
      </c>
      <c r="Q522" s="10" t="str">
        <f>D523 &amp; "_4"</f>
        <v>79_4</v>
      </c>
      <c r="R522" s="12"/>
      <c r="S522" s="10" t="str">
        <f>D522 &amp; "_5"</f>
        <v>36_5</v>
      </c>
      <c r="T522" s="10" t="str">
        <f>D523 &amp; "_5"</f>
        <v>79_5</v>
      </c>
      <c r="U522" s="12"/>
      <c r="V522" s="10" t="str">
        <f>D522 &amp; "_6"</f>
        <v>36_6</v>
      </c>
      <c r="W522" s="10" t="str">
        <f>D523 &amp; "_6"</f>
        <v>79_6</v>
      </c>
      <c r="X522" s="12"/>
      <c r="Y522" s="10" t="str">
        <f>D522 &amp; "_7"</f>
        <v>36_7</v>
      </c>
      <c r="Z522" s="10" t="str">
        <f>D523 &amp; "_7"</f>
        <v>79_7</v>
      </c>
      <c r="AA522" s="12"/>
      <c r="AB522" s="10" t="str">
        <f>D522 &amp; "_8"</f>
        <v>36_8</v>
      </c>
      <c r="AC522" s="29" t="str">
        <f>D523 &amp; "_8"</f>
        <v>79_8</v>
      </c>
      <c r="AD522" s="12"/>
      <c r="AE522" s="10" t="str">
        <f>D522 &amp; "_9"</f>
        <v>36_9</v>
      </c>
      <c r="AF522" s="10" t="str">
        <f>D523 &amp; "_9"</f>
        <v>79_9</v>
      </c>
      <c r="AG522" s="12"/>
      <c r="AH522" s="10" t="str">
        <f>D522 &amp; "_10"</f>
        <v>36_10</v>
      </c>
      <c r="AI522" s="10" t="str">
        <f>D523 &amp; "_10"</f>
        <v>79_10</v>
      </c>
      <c r="AK522"/>
    </row>
    <row r="523" spans="1:37" x14ac:dyDescent="0.25">
      <c r="A523" s="49"/>
      <c r="B523" s="50"/>
      <c r="D523" s="7">
        <v>79</v>
      </c>
      <c r="F523" s="2" t="s">
        <v>0</v>
      </c>
      <c r="G523" s="2" t="s">
        <v>1990</v>
      </c>
      <c r="H523" s="2" t="s">
        <v>1991</v>
      </c>
      <c r="J523" s="2" t="s">
        <v>1992</v>
      </c>
      <c r="K523" s="2" t="s">
        <v>1993</v>
      </c>
      <c r="M523" s="2" t="s">
        <v>1994</v>
      </c>
      <c r="N523" s="2" t="s">
        <v>1995</v>
      </c>
      <c r="P523" s="2" t="s">
        <v>1996</v>
      </c>
      <c r="Q523" s="2" t="s">
        <v>1997</v>
      </c>
      <c r="S523" s="2" t="s">
        <v>1998</v>
      </c>
      <c r="T523" s="2" t="s">
        <v>1999</v>
      </c>
      <c r="V523" s="2" t="s">
        <v>2000</v>
      </c>
      <c r="W523" s="2" t="s">
        <v>2001</v>
      </c>
      <c r="Y523" s="2" t="s">
        <v>2002</v>
      </c>
      <c r="Z523" s="2" t="s">
        <v>2003</v>
      </c>
      <c r="AB523" s="2" t="s">
        <v>2004</v>
      </c>
      <c r="AC523" s="2" t="s">
        <v>2005</v>
      </c>
      <c r="AE523" s="2" t="s">
        <v>2006</v>
      </c>
      <c r="AF523" s="2" t="s">
        <v>2007</v>
      </c>
      <c r="AH523" s="2" t="s">
        <v>2008</v>
      </c>
      <c r="AI523" s="2" t="s">
        <v>2009</v>
      </c>
      <c r="AK523"/>
    </row>
    <row r="524" spans="1:37" x14ac:dyDescent="0.25">
      <c r="A524" s="49"/>
      <c r="B524" s="50"/>
      <c r="D524" s="7"/>
      <c r="F524" s="2" t="s">
        <v>1</v>
      </c>
      <c r="G524" s="2" t="s">
        <v>1991</v>
      </c>
      <c r="H524" s="2" t="s">
        <v>1990</v>
      </c>
      <c r="J524" s="2" t="s">
        <v>1993</v>
      </c>
      <c r="K524" s="2" t="s">
        <v>1992</v>
      </c>
      <c r="M524" s="2" t="s">
        <v>1995</v>
      </c>
      <c r="N524" s="2" t="s">
        <v>1994</v>
      </c>
      <c r="P524" s="2" t="s">
        <v>1997</v>
      </c>
      <c r="Q524" s="2" t="s">
        <v>1996</v>
      </c>
      <c r="S524" s="2" t="s">
        <v>1999</v>
      </c>
      <c r="T524" s="2" t="s">
        <v>1998</v>
      </c>
      <c r="V524" s="2" t="s">
        <v>2001</v>
      </c>
      <c r="W524" s="2" t="s">
        <v>2000</v>
      </c>
      <c r="Y524" s="2" t="s">
        <v>2003</v>
      </c>
      <c r="Z524" s="2" t="s">
        <v>2002</v>
      </c>
      <c r="AB524" s="2" t="s">
        <v>2005</v>
      </c>
      <c r="AC524" s="2" t="s">
        <v>2004</v>
      </c>
      <c r="AE524" s="2" t="s">
        <v>2007</v>
      </c>
      <c r="AF524" s="2" t="s">
        <v>2006</v>
      </c>
      <c r="AH524" s="2" t="s">
        <v>2009</v>
      </c>
      <c r="AI524" s="2" t="s">
        <v>2008</v>
      </c>
      <c r="AK524"/>
    </row>
    <row r="525" spans="1:37" x14ac:dyDescent="0.25">
      <c r="A525" s="49"/>
      <c r="B525" s="50"/>
      <c r="D525" s="7"/>
    </row>
    <row r="526" spans="1:37" ht="14.25" thickBot="1" x14ac:dyDescent="0.3">
      <c r="A526" s="49"/>
      <c r="B526" s="50"/>
      <c r="D526" s="7"/>
      <c r="E526" s="3"/>
      <c r="F526" s="2"/>
      <c r="G526" s="43" t="s">
        <v>3480</v>
      </c>
      <c r="H526" s="44"/>
      <c r="I526" s="4"/>
      <c r="J526" s="43" t="s">
        <v>3481</v>
      </c>
      <c r="K526" s="44"/>
      <c r="L526" s="4"/>
      <c r="M526" s="43" t="s">
        <v>3482</v>
      </c>
      <c r="N526" s="44"/>
      <c r="O526" s="4"/>
      <c r="P526" s="43" t="s">
        <v>3483</v>
      </c>
      <c r="Q526" s="44"/>
      <c r="R526" s="4"/>
      <c r="S526" s="43" t="s">
        <v>3484</v>
      </c>
      <c r="T526" s="44"/>
      <c r="U526" s="4"/>
      <c r="V526" s="43" t="s">
        <v>3485</v>
      </c>
      <c r="W526" s="44"/>
      <c r="X526" s="4"/>
      <c r="Y526" s="43" t="s">
        <v>3486</v>
      </c>
      <c r="Z526" s="44"/>
      <c r="AA526" s="4"/>
      <c r="AB526" s="43" t="s">
        <v>3487</v>
      </c>
      <c r="AC526" s="44"/>
      <c r="AD526" s="4"/>
      <c r="AE526" s="43" t="s">
        <v>3488</v>
      </c>
      <c r="AF526" s="44"/>
      <c r="AG526" s="4"/>
      <c r="AH526" s="43" t="s">
        <v>3489</v>
      </c>
      <c r="AI526" s="44"/>
      <c r="AK526"/>
    </row>
    <row r="527" spans="1:37" ht="14.25" thickTop="1" x14ac:dyDescent="0.25">
      <c r="A527" s="49"/>
      <c r="B527" s="50"/>
      <c r="D527" s="7"/>
      <c r="E527" s="8"/>
      <c r="F527" s="2" t="s">
        <v>3795</v>
      </c>
      <c r="G527" s="23" t="str">
        <f>D522 &amp; "_11"</f>
        <v>36_11</v>
      </c>
      <c r="H527" s="24" t="str">
        <f>D523 &amp; "_11"</f>
        <v>79_11</v>
      </c>
      <c r="I527" s="12"/>
      <c r="J527" s="25" t="str">
        <f>D522 &amp; "_12"</f>
        <v>36_12</v>
      </c>
      <c r="K527" s="26" t="str">
        <f>D523 &amp; "_12"</f>
        <v>79_12</v>
      </c>
      <c r="L527" s="12"/>
      <c r="M527" s="25" t="str">
        <f>D522 &amp; "_13"</f>
        <v>36_13</v>
      </c>
      <c r="N527" s="26" t="str">
        <f>D523 &amp; "_13"</f>
        <v>79_13</v>
      </c>
      <c r="O527" s="12"/>
      <c r="P527" s="10" t="str">
        <f>D522 &amp; "_14"</f>
        <v>36_14</v>
      </c>
      <c r="Q527" s="10" t="str">
        <f>D523 &amp; "_14"</f>
        <v>79_14</v>
      </c>
      <c r="R527" s="12"/>
      <c r="S527" s="10" t="str">
        <f>D522 &amp; "_15"</f>
        <v>36_15</v>
      </c>
      <c r="T527" s="10" t="str">
        <f>D523 &amp; "_15"</f>
        <v>79_15</v>
      </c>
      <c r="U527" s="12"/>
      <c r="V527" s="10" t="str">
        <f>D522 &amp; "_16"</f>
        <v>36_16</v>
      </c>
      <c r="W527" s="10" t="str">
        <f>D523 &amp; "_16"</f>
        <v>79_16</v>
      </c>
      <c r="X527" s="12"/>
      <c r="Y527" s="10" t="str">
        <f>D522 &amp; "_17"</f>
        <v>36_17</v>
      </c>
      <c r="Z527" s="10" t="str">
        <f>D523 &amp; "_17"</f>
        <v>79_17</v>
      </c>
      <c r="AA527" s="12"/>
      <c r="AB527" s="10" t="str">
        <f>D522 &amp; "_18"</f>
        <v>36_18</v>
      </c>
      <c r="AC527" s="29" t="str">
        <f>D523 &amp; "_18"</f>
        <v>79_18</v>
      </c>
      <c r="AD527" s="12"/>
      <c r="AE527" s="10" t="str">
        <f>D522 &amp; "_19"</f>
        <v>36_19</v>
      </c>
      <c r="AF527" s="10" t="str">
        <f>D523 &amp; "_19"</f>
        <v>79_19</v>
      </c>
      <c r="AG527" s="12"/>
      <c r="AH527" s="10" t="str">
        <f>D522 &amp; "_20"</f>
        <v>36_20</v>
      </c>
      <c r="AI527" s="10" t="str">
        <f>D523 &amp; "_20"</f>
        <v>79_20</v>
      </c>
      <c r="AK527"/>
    </row>
    <row r="528" spans="1:37" x14ac:dyDescent="0.25">
      <c r="A528" s="49"/>
      <c r="B528" s="50"/>
      <c r="D528" s="7"/>
      <c r="F528" s="2" t="s">
        <v>0</v>
      </c>
      <c r="G528" s="2" t="s">
        <v>2010</v>
      </c>
      <c r="H528" s="2" t="s">
        <v>2011</v>
      </c>
      <c r="J528" s="2" t="s">
        <v>2012</v>
      </c>
      <c r="K528" s="2" t="s">
        <v>2013</v>
      </c>
      <c r="M528" s="2" t="s">
        <v>2014</v>
      </c>
      <c r="N528" s="2" t="s">
        <v>2015</v>
      </c>
      <c r="P528" s="2" t="s">
        <v>2016</v>
      </c>
      <c r="Q528" s="2" t="s">
        <v>2017</v>
      </c>
      <c r="S528" s="2" t="s">
        <v>2018</v>
      </c>
      <c r="T528" s="2" t="s">
        <v>2019</v>
      </c>
      <c r="V528" s="2" t="s">
        <v>2020</v>
      </c>
      <c r="W528" s="2" t="s">
        <v>2021</v>
      </c>
      <c r="Y528" s="2" t="s">
        <v>2022</v>
      </c>
      <c r="Z528" s="2" t="s">
        <v>2023</v>
      </c>
      <c r="AB528" s="2" t="s">
        <v>2024</v>
      </c>
      <c r="AC528" s="2" t="s">
        <v>2025</v>
      </c>
      <c r="AE528" s="2" t="s">
        <v>2026</v>
      </c>
      <c r="AF528" s="2" t="s">
        <v>2027</v>
      </c>
      <c r="AH528" s="2" t="s">
        <v>2028</v>
      </c>
      <c r="AI528" s="2" t="s">
        <v>2029</v>
      </c>
      <c r="AK528"/>
    </row>
    <row r="529" spans="1:37" x14ac:dyDescent="0.25">
      <c r="A529" s="49"/>
      <c r="B529" s="50"/>
      <c r="D529" s="7"/>
      <c r="F529" s="2" t="s">
        <v>1</v>
      </c>
      <c r="G529" s="2" t="s">
        <v>2011</v>
      </c>
      <c r="H529" s="2" t="s">
        <v>2010</v>
      </c>
      <c r="J529" s="2" t="s">
        <v>2013</v>
      </c>
      <c r="K529" s="2" t="s">
        <v>2012</v>
      </c>
      <c r="M529" s="2" t="s">
        <v>2015</v>
      </c>
      <c r="N529" s="2" t="s">
        <v>2014</v>
      </c>
      <c r="P529" s="2" t="s">
        <v>2017</v>
      </c>
      <c r="Q529" s="2" t="s">
        <v>2016</v>
      </c>
      <c r="S529" s="2" t="s">
        <v>2019</v>
      </c>
      <c r="T529" s="2" t="s">
        <v>2018</v>
      </c>
      <c r="V529" s="2" t="s">
        <v>2021</v>
      </c>
      <c r="W529" s="2" t="s">
        <v>2020</v>
      </c>
      <c r="Y529" s="2" t="s">
        <v>2023</v>
      </c>
      <c r="Z529" s="2" t="s">
        <v>2022</v>
      </c>
      <c r="AB529" s="2" t="s">
        <v>2025</v>
      </c>
      <c r="AC529" s="2" t="s">
        <v>2024</v>
      </c>
      <c r="AE529" s="2" t="s">
        <v>2027</v>
      </c>
      <c r="AF529" s="2" t="s">
        <v>2026</v>
      </c>
      <c r="AH529" s="2" t="s">
        <v>2029</v>
      </c>
      <c r="AI529" s="2" t="s">
        <v>2028</v>
      </c>
      <c r="AK529"/>
    </row>
    <row r="530" spans="1:37" x14ac:dyDescent="0.25">
      <c r="A530" s="49"/>
      <c r="B530" s="50"/>
      <c r="D530" s="7"/>
    </row>
    <row r="531" spans="1:37" ht="14.25" thickBot="1" x14ac:dyDescent="0.3">
      <c r="A531" s="49"/>
      <c r="B531" s="50"/>
      <c r="D531" s="7"/>
      <c r="E531" s="9"/>
      <c r="F531" s="2"/>
      <c r="G531" s="43" t="s">
        <v>3490</v>
      </c>
      <c r="H531" s="44"/>
      <c r="I531" s="4"/>
      <c r="J531" s="43" t="s">
        <v>3491</v>
      </c>
      <c r="K531" s="44"/>
      <c r="L531" s="4"/>
      <c r="M531" s="43" t="s">
        <v>3492</v>
      </c>
      <c r="N531" s="44"/>
      <c r="O531" s="4"/>
      <c r="P531" s="43" t="s">
        <v>3493</v>
      </c>
      <c r="Q531" s="44"/>
      <c r="R531" s="4"/>
      <c r="S531" s="43" t="s">
        <v>3494</v>
      </c>
      <c r="T531" s="44"/>
      <c r="U531" s="4"/>
      <c r="V531" s="43" t="s">
        <v>3495</v>
      </c>
      <c r="W531" s="44"/>
      <c r="X531" s="4"/>
      <c r="Y531" s="43" t="s">
        <v>3496</v>
      </c>
      <c r="Z531" s="44"/>
      <c r="AA531" s="4"/>
      <c r="AB531" s="43" t="s">
        <v>3497</v>
      </c>
      <c r="AC531" s="44"/>
      <c r="AD531" s="4"/>
      <c r="AE531" s="43" t="s">
        <v>3498</v>
      </c>
      <c r="AF531" s="44"/>
      <c r="AG531" s="4"/>
      <c r="AH531" s="43" t="s">
        <v>3499</v>
      </c>
      <c r="AI531" s="44"/>
      <c r="AK531"/>
    </row>
    <row r="532" spans="1:37" ht="14.25" thickTop="1" x14ac:dyDescent="0.25">
      <c r="A532" s="49"/>
      <c r="B532" s="50"/>
      <c r="F532" s="2" t="s">
        <v>3795</v>
      </c>
      <c r="G532" s="23" t="str">
        <f>D522 &amp; "_21"</f>
        <v>36_21</v>
      </c>
      <c r="H532" s="24" t="str">
        <f>D523 &amp; "_21"</f>
        <v>79_21</v>
      </c>
      <c r="I532" s="12"/>
      <c r="J532" s="25" t="str">
        <f>D522 &amp; "_22"</f>
        <v>36_22</v>
      </c>
      <c r="K532" s="26" t="str">
        <f>D523 &amp; "_22"</f>
        <v>79_22</v>
      </c>
      <c r="L532" s="12"/>
      <c r="M532" s="25" t="str">
        <f>D522 &amp; "_23"</f>
        <v>36_23</v>
      </c>
      <c r="N532" s="26" t="str">
        <f>D523 &amp; "_23"</f>
        <v>79_23</v>
      </c>
      <c r="O532" s="12"/>
      <c r="P532" s="10" t="str">
        <f>D522 &amp; "_24"</f>
        <v>36_24</v>
      </c>
      <c r="Q532" s="10" t="str">
        <f>D523 &amp; "_24"</f>
        <v>79_24</v>
      </c>
      <c r="R532" s="12"/>
      <c r="S532" s="10" t="str">
        <f>D522 &amp; "_25"</f>
        <v>36_25</v>
      </c>
      <c r="T532" s="10" t="str">
        <f>D523 &amp; "_25"</f>
        <v>79_25</v>
      </c>
      <c r="U532" s="12"/>
      <c r="V532" s="10" t="str">
        <f>D522 &amp; "_26"</f>
        <v>36_26</v>
      </c>
      <c r="W532" s="10" t="str">
        <f>D523 &amp; "_26"</f>
        <v>79_26</v>
      </c>
      <c r="X532" s="12"/>
      <c r="Y532" s="10" t="str">
        <f>D522 &amp; "_27"</f>
        <v>36_27</v>
      </c>
      <c r="Z532" s="10" t="str">
        <f>D523 &amp; "_27"</f>
        <v>79_27</v>
      </c>
      <c r="AA532" s="12"/>
      <c r="AB532" s="10" t="str">
        <f>D522 &amp; "_28"</f>
        <v>36_28</v>
      </c>
      <c r="AC532" s="29" t="str">
        <f>D523 &amp; "_28"</f>
        <v>79_28</v>
      </c>
      <c r="AD532" s="12"/>
      <c r="AE532" s="10" t="str">
        <f>D522 &amp; "_29"</f>
        <v>36_29</v>
      </c>
      <c r="AF532" s="10" t="str">
        <f>D523 &amp; "_29"</f>
        <v>79_29</v>
      </c>
      <c r="AG532" s="12"/>
      <c r="AH532" s="10" t="str">
        <f>D522 &amp; "_30"</f>
        <v>36_30</v>
      </c>
      <c r="AI532" s="10" t="str">
        <f>D523 &amp; "_30"</f>
        <v>79_30</v>
      </c>
      <c r="AK532"/>
    </row>
    <row r="533" spans="1:37" x14ac:dyDescent="0.25">
      <c r="A533" s="49"/>
      <c r="B533" s="50"/>
      <c r="F533" s="2" t="s">
        <v>0</v>
      </c>
      <c r="G533" s="2" t="s">
        <v>2030</v>
      </c>
      <c r="H533" s="2" t="s">
        <v>2031</v>
      </c>
      <c r="J533" s="2" t="s">
        <v>2032</v>
      </c>
      <c r="K533" s="2" t="s">
        <v>2033</v>
      </c>
      <c r="M533" s="2" t="s">
        <v>2034</v>
      </c>
      <c r="N533" s="2" t="s">
        <v>2035</v>
      </c>
      <c r="P533" s="2" t="s">
        <v>2036</v>
      </c>
      <c r="Q533" s="2" t="s">
        <v>2037</v>
      </c>
      <c r="S533" s="2" t="s">
        <v>2038</v>
      </c>
      <c r="T533" s="2" t="s">
        <v>2039</v>
      </c>
      <c r="V533" s="2" t="s">
        <v>2040</v>
      </c>
      <c r="W533" s="2" t="s">
        <v>2041</v>
      </c>
      <c r="Y533" s="2" t="s">
        <v>2042</v>
      </c>
      <c r="Z533" s="2" t="s">
        <v>2043</v>
      </c>
      <c r="AB533" s="2" t="s">
        <v>2044</v>
      </c>
      <c r="AC533" s="2" t="s">
        <v>2045</v>
      </c>
      <c r="AE533" s="2" t="s">
        <v>2046</v>
      </c>
      <c r="AF533" s="2" t="s">
        <v>2047</v>
      </c>
      <c r="AH533" s="2" t="s">
        <v>2048</v>
      </c>
      <c r="AI533" s="2" t="s">
        <v>2049</v>
      </c>
      <c r="AK533"/>
    </row>
    <row r="534" spans="1:37" x14ac:dyDescent="0.25">
      <c r="A534" s="49"/>
      <c r="B534" s="50"/>
      <c r="F534" s="2" t="s">
        <v>1</v>
      </c>
      <c r="G534" s="2" t="s">
        <v>2031</v>
      </c>
      <c r="H534" s="2" t="s">
        <v>2030</v>
      </c>
      <c r="J534" s="2" t="s">
        <v>2033</v>
      </c>
      <c r="K534" s="2" t="s">
        <v>2032</v>
      </c>
      <c r="M534" s="2" t="s">
        <v>2035</v>
      </c>
      <c r="N534" s="2" t="s">
        <v>2034</v>
      </c>
      <c r="P534" s="2" t="s">
        <v>2037</v>
      </c>
      <c r="Q534" s="2" t="s">
        <v>2036</v>
      </c>
      <c r="S534" s="2" t="s">
        <v>2039</v>
      </c>
      <c r="T534" s="2" t="s">
        <v>2038</v>
      </c>
      <c r="V534" s="2" t="s">
        <v>2041</v>
      </c>
      <c r="W534" s="2" t="s">
        <v>2040</v>
      </c>
      <c r="Y534" s="2" t="s">
        <v>2043</v>
      </c>
      <c r="Z534" s="2" t="s">
        <v>2042</v>
      </c>
      <c r="AB534" s="2" t="s">
        <v>2045</v>
      </c>
      <c r="AC534" s="2" t="s">
        <v>2044</v>
      </c>
      <c r="AE534" s="2" t="s">
        <v>2047</v>
      </c>
      <c r="AF534" s="2" t="s">
        <v>2046</v>
      </c>
      <c r="AH534" s="2" t="s">
        <v>2049</v>
      </c>
      <c r="AI534" s="2" t="s">
        <v>2048</v>
      </c>
      <c r="AK534"/>
    </row>
    <row r="535" spans="1:37" x14ac:dyDescent="0.25">
      <c r="A535" s="49"/>
      <c r="B535" s="50"/>
    </row>
    <row r="536" spans="1:37" ht="14.25" thickBot="1" x14ac:dyDescent="0.3">
      <c r="A536" s="49"/>
      <c r="B536" s="50"/>
      <c r="C536" s="4" t="s">
        <v>3762</v>
      </c>
      <c r="D536" s="4"/>
      <c r="E536" s="5"/>
      <c r="F536" s="2"/>
      <c r="G536" s="43" t="s">
        <v>3500</v>
      </c>
      <c r="H536" s="44"/>
      <c r="I536" s="4"/>
      <c r="J536" s="43" t="s">
        <v>3501</v>
      </c>
      <c r="K536" s="44"/>
      <c r="L536" s="4"/>
      <c r="M536" s="43" t="s">
        <v>3502</v>
      </c>
      <c r="N536" s="44"/>
      <c r="O536" s="4"/>
      <c r="P536" s="43" t="s">
        <v>3503</v>
      </c>
      <c r="Q536" s="44"/>
      <c r="R536" s="4"/>
      <c r="S536" s="43" t="s">
        <v>3504</v>
      </c>
      <c r="T536" s="44"/>
      <c r="U536" s="4"/>
      <c r="V536" s="43" t="s">
        <v>3505</v>
      </c>
      <c r="W536" s="44"/>
      <c r="X536" s="4"/>
      <c r="Y536" s="43" t="s">
        <v>3506</v>
      </c>
      <c r="Z536" s="44"/>
      <c r="AA536" s="4"/>
      <c r="AB536" s="43" t="s">
        <v>3507</v>
      </c>
      <c r="AC536" s="44"/>
      <c r="AD536" s="4"/>
      <c r="AE536" s="43" t="s">
        <v>3508</v>
      </c>
      <c r="AF536" s="44"/>
      <c r="AG536" s="4"/>
      <c r="AH536" s="43" t="s">
        <v>3509</v>
      </c>
      <c r="AI536" s="44"/>
      <c r="AK536"/>
    </row>
    <row r="537" spans="1:37" ht="14.25" thickTop="1" x14ac:dyDescent="0.25">
      <c r="A537" s="49"/>
      <c r="B537" s="50"/>
      <c r="D537" s="6">
        <v>37</v>
      </c>
      <c r="E537" s="3"/>
      <c r="F537" s="2" t="s">
        <v>3795</v>
      </c>
      <c r="G537" s="23" t="str">
        <f>D537 &amp; "_1"</f>
        <v>37_1</v>
      </c>
      <c r="H537" s="24" t="str">
        <f>D538 &amp; "_1"</f>
        <v>80_1</v>
      </c>
      <c r="I537" s="12"/>
      <c r="J537" s="25" t="str">
        <f>D537 &amp; "_2"</f>
        <v>37_2</v>
      </c>
      <c r="K537" s="26" t="str">
        <f>D538 &amp; "_2"</f>
        <v>80_2</v>
      </c>
      <c r="L537" s="12"/>
      <c r="M537" s="25" t="str">
        <f>D537 &amp; "_3"</f>
        <v>37_3</v>
      </c>
      <c r="N537" s="26" t="str">
        <f>D538 &amp; "_3"</f>
        <v>80_3</v>
      </c>
      <c r="O537" s="12"/>
      <c r="P537" s="10" t="str">
        <f>D537 &amp; "_4"</f>
        <v>37_4</v>
      </c>
      <c r="Q537" s="10" t="str">
        <f>D538 &amp; "_4"</f>
        <v>80_4</v>
      </c>
      <c r="R537" s="12"/>
      <c r="S537" s="10" t="str">
        <f>D537 &amp; "_5"</f>
        <v>37_5</v>
      </c>
      <c r="T537" s="10" t="str">
        <f>D538 &amp; "_5"</f>
        <v>80_5</v>
      </c>
      <c r="U537" s="12"/>
      <c r="V537" s="10" t="str">
        <f>D537 &amp; "_6"</f>
        <v>37_6</v>
      </c>
      <c r="W537" s="10" t="str">
        <f>D538 &amp; "_6"</f>
        <v>80_6</v>
      </c>
      <c r="X537" s="12"/>
      <c r="Y537" s="10" t="str">
        <f>D537 &amp; "_7"</f>
        <v>37_7</v>
      </c>
      <c r="Z537" s="10" t="str">
        <f>D538 &amp; "_7"</f>
        <v>80_7</v>
      </c>
      <c r="AA537" s="12"/>
      <c r="AB537" s="10" t="str">
        <f>D537 &amp; "_8"</f>
        <v>37_8</v>
      </c>
      <c r="AC537" s="29" t="str">
        <f>D538 &amp; "_8"</f>
        <v>80_8</v>
      </c>
      <c r="AD537" s="12"/>
      <c r="AE537" s="10" t="str">
        <f>D537 &amp; "_9"</f>
        <v>37_9</v>
      </c>
      <c r="AF537" s="10" t="str">
        <f>D538 &amp; "_9"</f>
        <v>80_9</v>
      </c>
      <c r="AG537" s="12"/>
      <c r="AH537" s="10" t="str">
        <f>D537 &amp; "_10"</f>
        <v>37_10</v>
      </c>
      <c r="AI537" s="10" t="str">
        <f>D538 &amp; "_10"</f>
        <v>80_10</v>
      </c>
      <c r="AK537"/>
    </row>
    <row r="538" spans="1:37" x14ac:dyDescent="0.25">
      <c r="A538" s="49"/>
      <c r="B538" s="50"/>
      <c r="D538" s="7">
        <v>80</v>
      </c>
      <c r="F538" s="2" t="s">
        <v>0</v>
      </c>
      <c r="G538" s="2" t="s">
        <v>2050</v>
      </c>
      <c r="H538" s="2" t="s">
        <v>2051</v>
      </c>
      <c r="J538" s="2" t="s">
        <v>2052</v>
      </c>
      <c r="K538" s="2" t="s">
        <v>2053</v>
      </c>
      <c r="M538" s="2" t="s">
        <v>2054</v>
      </c>
      <c r="N538" s="2" t="s">
        <v>2055</v>
      </c>
      <c r="P538" s="2" t="s">
        <v>2056</v>
      </c>
      <c r="Q538" s="2" t="s">
        <v>2057</v>
      </c>
      <c r="S538" s="2" t="s">
        <v>2058</v>
      </c>
      <c r="T538" s="2" t="s">
        <v>2059</v>
      </c>
      <c r="V538" s="2" t="s">
        <v>2060</v>
      </c>
      <c r="W538" s="2" t="s">
        <v>2061</v>
      </c>
      <c r="Y538" s="2" t="s">
        <v>2062</v>
      </c>
      <c r="Z538" s="2" t="s">
        <v>2063</v>
      </c>
      <c r="AB538" s="2" t="s">
        <v>2064</v>
      </c>
      <c r="AC538" s="2" t="s">
        <v>2065</v>
      </c>
      <c r="AE538" s="2" t="s">
        <v>2066</v>
      </c>
      <c r="AF538" s="2" t="s">
        <v>2067</v>
      </c>
      <c r="AH538" s="2" t="s">
        <v>2068</v>
      </c>
      <c r="AI538" s="2" t="s">
        <v>2069</v>
      </c>
      <c r="AK538"/>
    </row>
    <row r="539" spans="1:37" x14ac:dyDescent="0.25">
      <c r="A539" s="49"/>
      <c r="B539" s="50"/>
      <c r="D539" s="7"/>
      <c r="F539" s="2" t="s">
        <v>1</v>
      </c>
      <c r="G539" s="2" t="s">
        <v>2051</v>
      </c>
      <c r="H539" s="2" t="s">
        <v>2050</v>
      </c>
      <c r="J539" s="2" t="s">
        <v>2053</v>
      </c>
      <c r="K539" s="2" t="s">
        <v>2052</v>
      </c>
      <c r="M539" s="2" t="s">
        <v>2055</v>
      </c>
      <c r="N539" s="2" t="s">
        <v>2054</v>
      </c>
      <c r="P539" s="2" t="s">
        <v>2057</v>
      </c>
      <c r="Q539" s="2" t="s">
        <v>2056</v>
      </c>
      <c r="S539" s="2" t="s">
        <v>2059</v>
      </c>
      <c r="T539" s="2" t="s">
        <v>2058</v>
      </c>
      <c r="V539" s="2" t="s">
        <v>2061</v>
      </c>
      <c r="W539" s="2" t="s">
        <v>2060</v>
      </c>
      <c r="Y539" s="2" t="s">
        <v>2063</v>
      </c>
      <c r="Z539" s="2" t="s">
        <v>2062</v>
      </c>
      <c r="AB539" s="2" t="s">
        <v>2065</v>
      </c>
      <c r="AC539" s="2" t="s">
        <v>2064</v>
      </c>
      <c r="AE539" s="2" t="s">
        <v>2067</v>
      </c>
      <c r="AF539" s="2" t="s">
        <v>2066</v>
      </c>
      <c r="AH539" s="2" t="s">
        <v>2069</v>
      </c>
      <c r="AI539" s="2" t="s">
        <v>2068</v>
      </c>
      <c r="AK539"/>
    </row>
    <row r="540" spans="1:37" x14ac:dyDescent="0.25">
      <c r="A540" s="49"/>
      <c r="B540" s="50"/>
      <c r="D540" s="7"/>
    </row>
    <row r="541" spans="1:37" ht="14.25" thickBot="1" x14ac:dyDescent="0.3">
      <c r="A541" s="49"/>
      <c r="B541" s="50"/>
      <c r="D541" s="7"/>
      <c r="E541" s="3"/>
      <c r="F541" s="2"/>
      <c r="G541" s="43" t="s">
        <v>3510</v>
      </c>
      <c r="H541" s="44"/>
      <c r="I541" s="4"/>
      <c r="J541" s="43" t="s">
        <v>3511</v>
      </c>
      <c r="K541" s="44"/>
      <c r="L541" s="4"/>
      <c r="M541" s="43" t="s">
        <v>3512</v>
      </c>
      <c r="N541" s="44"/>
      <c r="O541" s="4"/>
      <c r="P541" s="43" t="s">
        <v>3513</v>
      </c>
      <c r="Q541" s="44"/>
      <c r="R541" s="4"/>
      <c r="S541" s="43" t="s">
        <v>3514</v>
      </c>
      <c r="T541" s="44"/>
      <c r="U541" s="4"/>
      <c r="V541" s="43" t="s">
        <v>3515</v>
      </c>
      <c r="W541" s="44"/>
      <c r="X541" s="4"/>
      <c r="Y541" s="43" t="s">
        <v>3516</v>
      </c>
      <c r="Z541" s="44"/>
      <c r="AA541" s="4"/>
      <c r="AB541" s="43" t="s">
        <v>3517</v>
      </c>
      <c r="AC541" s="44"/>
      <c r="AD541" s="4"/>
      <c r="AE541" s="43" t="s">
        <v>3518</v>
      </c>
      <c r="AF541" s="44"/>
      <c r="AG541" s="4"/>
      <c r="AH541" s="43" t="s">
        <v>3519</v>
      </c>
      <c r="AI541" s="44"/>
      <c r="AK541"/>
    </row>
    <row r="542" spans="1:37" ht="14.25" thickTop="1" x14ac:dyDescent="0.25">
      <c r="A542" s="49"/>
      <c r="B542" s="50"/>
      <c r="D542" s="7"/>
      <c r="E542" s="8"/>
      <c r="F542" s="2" t="s">
        <v>3795</v>
      </c>
      <c r="G542" s="23" t="str">
        <f>D537 &amp; "_11"</f>
        <v>37_11</v>
      </c>
      <c r="H542" s="24" t="str">
        <f>D538 &amp; "_11"</f>
        <v>80_11</v>
      </c>
      <c r="I542" s="12"/>
      <c r="J542" s="25" t="str">
        <f>D537 &amp; "_12"</f>
        <v>37_12</v>
      </c>
      <c r="K542" s="26" t="str">
        <f>D538 &amp; "_12"</f>
        <v>80_12</v>
      </c>
      <c r="L542" s="12"/>
      <c r="M542" s="25" t="str">
        <f>D537 &amp; "_13"</f>
        <v>37_13</v>
      </c>
      <c r="N542" s="26" t="str">
        <f>D538 &amp; "_13"</f>
        <v>80_13</v>
      </c>
      <c r="O542" s="12"/>
      <c r="P542" s="10" t="str">
        <f>D537 &amp; "_14"</f>
        <v>37_14</v>
      </c>
      <c r="Q542" s="10" t="str">
        <f>D538 &amp; "_14"</f>
        <v>80_14</v>
      </c>
      <c r="R542" s="12"/>
      <c r="S542" s="10" t="str">
        <f>D537 &amp; "_15"</f>
        <v>37_15</v>
      </c>
      <c r="T542" s="10" t="str">
        <f>D538 &amp; "_15"</f>
        <v>80_15</v>
      </c>
      <c r="U542" s="12"/>
      <c r="V542" s="10" t="str">
        <f>D537 &amp; "_16"</f>
        <v>37_16</v>
      </c>
      <c r="W542" s="10" t="str">
        <f>D538 &amp; "_16"</f>
        <v>80_16</v>
      </c>
      <c r="X542" s="12"/>
      <c r="Y542" s="10" t="str">
        <f>D537 &amp; "_17"</f>
        <v>37_17</v>
      </c>
      <c r="Z542" s="10" t="str">
        <f>D538 &amp; "_17"</f>
        <v>80_17</v>
      </c>
      <c r="AA542" s="12"/>
      <c r="AB542" s="10" t="str">
        <f>D537 &amp; "_18"</f>
        <v>37_18</v>
      </c>
      <c r="AC542" s="29" t="str">
        <f>D538 &amp; "_18"</f>
        <v>80_18</v>
      </c>
      <c r="AD542" s="12"/>
      <c r="AE542" s="10" t="str">
        <f>D537 &amp; "_19"</f>
        <v>37_19</v>
      </c>
      <c r="AF542" s="10" t="str">
        <f>D538 &amp; "_19"</f>
        <v>80_19</v>
      </c>
      <c r="AG542" s="12"/>
      <c r="AH542" s="10" t="str">
        <f>D537 &amp; "_20"</f>
        <v>37_20</v>
      </c>
      <c r="AI542" s="10" t="str">
        <f>D538 &amp; "_20"</f>
        <v>80_20</v>
      </c>
      <c r="AK542"/>
    </row>
    <row r="543" spans="1:37" x14ac:dyDescent="0.25">
      <c r="A543" s="49"/>
      <c r="B543" s="50"/>
      <c r="D543" s="7"/>
      <c r="F543" s="2" t="s">
        <v>0</v>
      </c>
      <c r="G543" s="2" t="s">
        <v>2070</v>
      </c>
      <c r="H543" s="2" t="s">
        <v>2071</v>
      </c>
      <c r="J543" s="2" t="s">
        <v>2072</v>
      </c>
      <c r="K543" s="2" t="s">
        <v>2073</v>
      </c>
      <c r="M543" s="2" t="s">
        <v>2074</v>
      </c>
      <c r="N543" s="2" t="s">
        <v>2075</v>
      </c>
      <c r="P543" s="2" t="s">
        <v>2076</v>
      </c>
      <c r="Q543" s="2" t="s">
        <v>2077</v>
      </c>
      <c r="S543" s="2" t="s">
        <v>2078</v>
      </c>
      <c r="T543" s="2" t="s">
        <v>2079</v>
      </c>
      <c r="V543" s="2" t="s">
        <v>2080</v>
      </c>
      <c r="W543" s="2" t="s">
        <v>2081</v>
      </c>
      <c r="Y543" s="2" t="s">
        <v>2082</v>
      </c>
      <c r="Z543" s="2" t="s">
        <v>2083</v>
      </c>
      <c r="AB543" s="2" t="s">
        <v>2084</v>
      </c>
      <c r="AC543" s="2" t="s">
        <v>2085</v>
      </c>
      <c r="AE543" s="2" t="s">
        <v>2086</v>
      </c>
      <c r="AF543" s="2" t="s">
        <v>2087</v>
      </c>
      <c r="AH543" s="2" t="s">
        <v>2088</v>
      </c>
      <c r="AI543" s="2" t="s">
        <v>2089</v>
      </c>
      <c r="AK543"/>
    </row>
    <row r="544" spans="1:37" x14ac:dyDescent="0.25">
      <c r="A544" s="49"/>
      <c r="B544" s="50"/>
      <c r="D544" s="7"/>
      <c r="F544" s="2" t="s">
        <v>1</v>
      </c>
      <c r="G544" s="2" t="s">
        <v>2071</v>
      </c>
      <c r="H544" s="2" t="s">
        <v>2070</v>
      </c>
      <c r="J544" s="2" t="s">
        <v>2073</v>
      </c>
      <c r="K544" s="2" t="s">
        <v>2072</v>
      </c>
      <c r="M544" s="2" t="s">
        <v>2075</v>
      </c>
      <c r="N544" s="2" t="s">
        <v>2074</v>
      </c>
      <c r="P544" s="2" t="s">
        <v>2077</v>
      </c>
      <c r="Q544" s="2" t="s">
        <v>2076</v>
      </c>
      <c r="S544" s="2" t="s">
        <v>2079</v>
      </c>
      <c r="T544" s="2" t="s">
        <v>2078</v>
      </c>
      <c r="V544" s="2" t="s">
        <v>2081</v>
      </c>
      <c r="W544" s="2" t="s">
        <v>2080</v>
      </c>
      <c r="Y544" s="2" t="s">
        <v>2083</v>
      </c>
      <c r="Z544" s="2" t="s">
        <v>2082</v>
      </c>
      <c r="AB544" s="2" t="s">
        <v>2085</v>
      </c>
      <c r="AC544" s="2" t="s">
        <v>2084</v>
      </c>
      <c r="AE544" s="2" t="s">
        <v>2087</v>
      </c>
      <c r="AF544" s="2" t="s">
        <v>2086</v>
      </c>
      <c r="AH544" s="2" t="s">
        <v>2089</v>
      </c>
      <c r="AI544" s="2" t="s">
        <v>2088</v>
      </c>
      <c r="AK544"/>
    </row>
    <row r="545" spans="1:37" x14ac:dyDescent="0.25">
      <c r="A545" s="49"/>
      <c r="B545" s="50"/>
      <c r="D545" s="7"/>
    </row>
    <row r="546" spans="1:37" ht="14.25" thickBot="1" x14ac:dyDescent="0.3">
      <c r="A546" s="49"/>
      <c r="B546" s="50"/>
      <c r="D546" s="7"/>
      <c r="E546" s="9"/>
      <c r="F546" s="2"/>
      <c r="G546" s="43" t="s">
        <v>3520</v>
      </c>
      <c r="H546" s="44"/>
      <c r="I546" s="4"/>
      <c r="J546" s="43" t="s">
        <v>3521</v>
      </c>
      <c r="K546" s="44"/>
      <c r="L546" s="4"/>
      <c r="M546" s="43" t="s">
        <v>3522</v>
      </c>
      <c r="N546" s="44"/>
      <c r="O546" s="4"/>
      <c r="P546" s="43" t="s">
        <v>3523</v>
      </c>
      <c r="Q546" s="44"/>
      <c r="R546" s="4"/>
      <c r="S546" s="43" t="s">
        <v>3524</v>
      </c>
      <c r="T546" s="44"/>
      <c r="U546" s="4"/>
      <c r="V546" s="43" t="s">
        <v>3525</v>
      </c>
      <c r="W546" s="44"/>
      <c r="X546" s="4"/>
      <c r="Y546" s="43" t="s">
        <v>3526</v>
      </c>
      <c r="Z546" s="44"/>
      <c r="AA546" s="4"/>
      <c r="AB546" s="43" t="s">
        <v>3527</v>
      </c>
      <c r="AC546" s="44"/>
      <c r="AD546" s="4"/>
      <c r="AE546" s="43" t="s">
        <v>3528</v>
      </c>
      <c r="AF546" s="44"/>
      <c r="AG546" s="4"/>
      <c r="AH546" s="43" t="s">
        <v>3529</v>
      </c>
      <c r="AI546" s="44"/>
      <c r="AK546"/>
    </row>
    <row r="547" spans="1:37" ht="14.25" thickTop="1" x14ac:dyDescent="0.25">
      <c r="A547" s="49"/>
      <c r="B547" s="50"/>
      <c r="F547" s="2" t="s">
        <v>3795</v>
      </c>
      <c r="G547" s="23" t="str">
        <f>D537 &amp; "_21"</f>
        <v>37_21</v>
      </c>
      <c r="H547" s="24" t="str">
        <f>D538 &amp; "_21"</f>
        <v>80_21</v>
      </c>
      <c r="I547" s="12"/>
      <c r="J547" s="25" t="str">
        <f>D537 &amp; "_22"</f>
        <v>37_22</v>
      </c>
      <c r="K547" s="26" t="str">
        <f>D538 &amp; "_22"</f>
        <v>80_22</v>
      </c>
      <c r="L547" s="12"/>
      <c r="M547" s="25" t="str">
        <f>D537 &amp; "_23"</f>
        <v>37_23</v>
      </c>
      <c r="N547" s="26" t="str">
        <f>D538 &amp; "_23"</f>
        <v>80_23</v>
      </c>
      <c r="O547" s="12"/>
      <c r="P547" s="10" t="str">
        <f>D537 &amp; "_24"</f>
        <v>37_24</v>
      </c>
      <c r="Q547" s="10" t="str">
        <f>D538 &amp; "_24"</f>
        <v>80_24</v>
      </c>
      <c r="R547" s="12"/>
      <c r="S547" s="10" t="str">
        <f>D537 &amp; "_25"</f>
        <v>37_25</v>
      </c>
      <c r="T547" s="10" t="str">
        <f>D538 &amp; "_25"</f>
        <v>80_25</v>
      </c>
      <c r="U547" s="12"/>
      <c r="V547" s="10" t="str">
        <f>D537 &amp; "_26"</f>
        <v>37_26</v>
      </c>
      <c r="W547" s="10" t="str">
        <f>D538 &amp; "_26"</f>
        <v>80_26</v>
      </c>
      <c r="X547" s="12"/>
      <c r="Y547" s="10" t="str">
        <f>D537 &amp; "_27"</f>
        <v>37_27</v>
      </c>
      <c r="Z547" s="10" t="str">
        <f>D538 &amp; "_27"</f>
        <v>80_27</v>
      </c>
      <c r="AA547" s="12"/>
      <c r="AB547" s="10" t="str">
        <f>D537 &amp; "_28"</f>
        <v>37_28</v>
      </c>
      <c r="AC547" s="29" t="str">
        <f>D538 &amp; "_28"</f>
        <v>80_28</v>
      </c>
      <c r="AD547" s="12"/>
      <c r="AE547" s="10" t="str">
        <f>D537 &amp; "_29"</f>
        <v>37_29</v>
      </c>
      <c r="AF547" s="10" t="str">
        <f>D538 &amp; "_29"</f>
        <v>80_29</v>
      </c>
      <c r="AG547" s="12"/>
      <c r="AH547" s="10" t="str">
        <f>D537 &amp; "_30"</f>
        <v>37_30</v>
      </c>
      <c r="AI547" s="10" t="str">
        <f>D538 &amp; "_30"</f>
        <v>80_30</v>
      </c>
      <c r="AK547"/>
    </row>
    <row r="548" spans="1:37" x14ac:dyDescent="0.25">
      <c r="A548" s="49"/>
      <c r="B548" s="50"/>
      <c r="F548" s="2" t="s">
        <v>0</v>
      </c>
      <c r="G548" s="2" t="s">
        <v>2090</v>
      </c>
      <c r="H548" s="2" t="s">
        <v>2091</v>
      </c>
      <c r="J548" s="2" t="s">
        <v>2092</v>
      </c>
      <c r="K548" s="2" t="s">
        <v>2093</v>
      </c>
      <c r="M548" s="2" t="s">
        <v>2094</v>
      </c>
      <c r="N548" s="2" t="s">
        <v>2095</v>
      </c>
      <c r="P548" s="2" t="s">
        <v>2096</v>
      </c>
      <c r="Q548" s="2" t="s">
        <v>2097</v>
      </c>
      <c r="S548" s="2" t="s">
        <v>2098</v>
      </c>
      <c r="T548" s="2" t="s">
        <v>2099</v>
      </c>
      <c r="V548" s="2" t="s">
        <v>2100</v>
      </c>
      <c r="W548" s="2" t="s">
        <v>2101</v>
      </c>
      <c r="Y548" s="2" t="s">
        <v>2102</v>
      </c>
      <c r="Z548" s="2" t="s">
        <v>2103</v>
      </c>
      <c r="AB548" s="2" t="s">
        <v>2104</v>
      </c>
      <c r="AC548" s="2" t="s">
        <v>2105</v>
      </c>
      <c r="AE548" s="2" t="s">
        <v>2106</v>
      </c>
      <c r="AF548" s="2" t="s">
        <v>2107</v>
      </c>
      <c r="AH548" s="2" t="s">
        <v>2108</v>
      </c>
      <c r="AI548" s="2" t="s">
        <v>2109</v>
      </c>
      <c r="AK548"/>
    </row>
    <row r="549" spans="1:37" x14ac:dyDescent="0.25">
      <c r="A549" s="49"/>
      <c r="B549" s="50"/>
      <c r="F549" s="2" t="s">
        <v>1</v>
      </c>
      <c r="G549" s="2" t="s">
        <v>2091</v>
      </c>
      <c r="H549" s="2" t="s">
        <v>2090</v>
      </c>
      <c r="J549" s="2" t="s">
        <v>2093</v>
      </c>
      <c r="K549" s="2" t="s">
        <v>2092</v>
      </c>
      <c r="M549" s="2" t="s">
        <v>2095</v>
      </c>
      <c r="N549" s="2" t="s">
        <v>2094</v>
      </c>
      <c r="P549" s="2" t="s">
        <v>2097</v>
      </c>
      <c r="Q549" s="2" t="s">
        <v>2096</v>
      </c>
      <c r="S549" s="2" t="s">
        <v>2099</v>
      </c>
      <c r="T549" s="2" t="s">
        <v>2098</v>
      </c>
      <c r="V549" s="2" t="s">
        <v>2101</v>
      </c>
      <c r="W549" s="2" t="s">
        <v>2100</v>
      </c>
      <c r="Y549" s="2" t="s">
        <v>2103</v>
      </c>
      <c r="Z549" s="2" t="s">
        <v>2102</v>
      </c>
      <c r="AB549" s="2" t="s">
        <v>2105</v>
      </c>
      <c r="AC549" s="2" t="s">
        <v>2104</v>
      </c>
      <c r="AE549" s="2" t="s">
        <v>2107</v>
      </c>
      <c r="AF549" s="2" t="s">
        <v>2106</v>
      </c>
      <c r="AH549" s="2" t="s">
        <v>2109</v>
      </c>
      <c r="AI549" s="2" t="s">
        <v>2108</v>
      </c>
      <c r="AK549"/>
    </row>
    <row r="550" spans="1:37" x14ac:dyDescent="0.25">
      <c r="A550" s="49"/>
      <c r="B550" s="50"/>
    </row>
    <row r="551" spans="1:37" ht="14.25" thickBot="1" x14ac:dyDescent="0.3">
      <c r="A551" s="49"/>
      <c r="B551" s="50"/>
      <c r="C551" s="4" t="s">
        <v>3763</v>
      </c>
      <c r="D551" s="4"/>
      <c r="E551" s="5"/>
      <c r="F551" s="2"/>
      <c r="G551" s="43" t="s">
        <v>3530</v>
      </c>
      <c r="H551" s="44"/>
      <c r="I551" s="4"/>
      <c r="J551" s="43" t="s">
        <v>3531</v>
      </c>
      <c r="K551" s="44"/>
      <c r="L551" s="4"/>
      <c r="M551" s="43" t="s">
        <v>3532</v>
      </c>
      <c r="N551" s="44"/>
      <c r="O551" s="4"/>
      <c r="P551" s="43" t="s">
        <v>3533</v>
      </c>
      <c r="Q551" s="44"/>
      <c r="R551" s="4"/>
      <c r="S551" s="43" t="s">
        <v>3534</v>
      </c>
      <c r="T551" s="44"/>
      <c r="U551" s="4"/>
      <c r="V551" s="43" t="s">
        <v>3535</v>
      </c>
      <c r="W551" s="44"/>
      <c r="X551" s="4"/>
      <c r="Y551" s="43" t="s">
        <v>3536</v>
      </c>
      <c r="Z551" s="44"/>
      <c r="AA551" s="4"/>
      <c r="AB551" s="43" t="s">
        <v>3537</v>
      </c>
      <c r="AC551" s="44"/>
      <c r="AD551" s="4"/>
      <c r="AE551" s="43" t="s">
        <v>3538</v>
      </c>
      <c r="AF551" s="44"/>
      <c r="AG551" s="4"/>
      <c r="AH551" s="43" t="s">
        <v>3539</v>
      </c>
      <c r="AI551" s="44"/>
      <c r="AK551"/>
    </row>
    <row r="552" spans="1:37" ht="14.25" thickTop="1" x14ac:dyDescent="0.25">
      <c r="A552" s="49"/>
      <c r="B552" s="50"/>
      <c r="D552" s="6">
        <v>38</v>
      </c>
      <c r="E552" s="3"/>
      <c r="F552" s="2" t="s">
        <v>3795</v>
      </c>
      <c r="G552" s="23" t="str">
        <f>D552 &amp; "_1"</f>
        <v>38_1</v>
      </c>
      <c r="H552" s="24" t="str">
        <f>D553 &amp; "_1"</f>
        <v>81_1</v>
      </c>
      <c r="I552" s="12"/>
      <c r="J552" s="25" t="str">
        <f>D552 &amp; "_2"</f>
        <v>38_2</v>
      </c>
      <c r="K552" s="26" t="str">
        <f>D553 &amp; "_2"</f>
        <v>81_2</v>
      </c>
      <c r="L552" s="12"/>
      <c r="M552" s="25" t="str">
        <f>D552 &amp; "_3"</f>
        <v>38_3</v>
      </c>
      <c r="N552" s="26" t="str">
        <f>D553 &amp; "_3"</f>
        <v>81_3</v>
      </c>
      <c r="O552" s="12"/>
      <c r="P552" s="10" t="str">
        <f>D552 &amp; "_4"</f>
        <v>38_4</v>
      </c>
      <c r="Q552" s="10" t="str">
        <f>D553 &amp; "_4"</f>
        <v>81_4</v>
      </c>
      <c r="R552" s="12"/>
      <c r="S552" s="10" t="str">
        <f>D552 &amp; "_5"</f>
        <v>38_5</v>
      </c>
      <c r="T552" s="10" t="str">
        <f>D553 &amp; "_5"</f>
        <v>81_5</v>
      </c>
      <c r="U552" s="12"/>
      <c r="V552" s="10" t="str">
        <f>D552 &amp; "_6"</f>
        <v>38_6</v>
      </c>
      <c r="W552" s="10" t="str">
        <f>D553 &amp; "_6"</f>
        <v>81_6</v>
      </c>
      <c r="X552" s="12"/>
      <c r="Y552" s="10" t="str">
        <f>D552 &amp; "_7"</f>
        <v>38_7</v>
      </c>
      <c r="Z552" s="10" t="str">
        <f>D553 &amp; "_7"</f>
        <v>81_7</v>
      </c>
      <c r="AA552" s="12"/>
      <c r="AB552" s="10" t="str">
        <f>D552 &amp; "_8"</f>
        <v>38_8</v>
      </c>
      <c r="AC552" s="29" t="str">
        <f>D553 &amp; "_8"</f>
        <v>81_8</v>
      </c>
      <c r="AD552" s="12"/>
      <c r="AE552" s="10" t="str">
        <f>D552 &amp; "_9"</f>
        <v>38_9</v>
      </c>
      <c r="AF552" s="10" t="str">
        <f>D553 &amp; "_9"</f>
        <v>81_9</v>
      </c>
      <c r="AG552" s="12"/>
      <c r="AH552" s="10" t="str">
        <f>D552 &amp; "_10"</f>
        <v>38_10</v>
      </c>
      <c r="AI552" s="10" t="str">
        <f>D553 &amp; "_10"</f>
        <v>81_10</v>
      </c>
      <c r="AK552"/>
    </row>
    <row r="553" spans="1:37" x14ac:dyDescent="0.25">
      <c r="A553" s="49"/>
      <c r="B553" s="50"/>
      <c r="D553" s="7">
        <v>81</v>
      </c>
      <c r="F553" s="2" t="s">
        <v>0</v>
      </c>
      <c r="G553" s="2" t="s">
        <v>2110</v>
      </c>
      <c r="H553" s="2" t="s">
        <v>2111</v>
      </c>
      <c r="J553" s="2" t="s">
        <v>2112</v>
      </c>
      <c r="K553" s="2" t="s">
        <v>2113</v>
      </c>
      <c r="M553" s="2" t="s">
        <v>2114</v>
      </c>
      <c r="N553" s="2" t="s">
        <v>2115</v>
      </c>
      <c r="P553" s="2" t="s">
        <v>2116</v>
      </c>
      <c r="Q553" s="2" t="s">
        <v>2117</v>
      </c>
      <c r="S553" s="2" t="s">
        <v>2118</v>
      </c>
      <c r="T553" s="2" t="s">
        <v>2119</v>
      </c>
      <c r="V553" s="2" t="s">
        <v>2120</v>
      </c>
      <c r="W553" s="2" t="s">
        <v>2121</v>
      </c>
      <c r="Y553" s="2" t="s">
        <v>2122</v>
      </c>
      <c r="Z553" s="2" t="s">
        <v>2123</v>
      </c>
      <c r="AB553" s="2" t="s">
        <v>2124</v>
      </c>
      <c r="AC553" s="2" t="s">
        <v>2125</v>
      </c>
      <c r="AE553" s="2" t="s">
        <v>2126</v>
      </c>
      <c r="AF553" s="2" t="s">
        <v>2127</v>
      </c>
      <c r="AH553" s="2" t="s">
        <v>2128</v>
      </c>
      <c r="AI553" s="2" t="s">
        <v>2129</v>
      </c>
      <c r="AK553"/>
    </row>
    <row r="554" spans="1:37" x14ac:dyDescent="0.25">
      <c r="A554" s="49"/>
      <c r="B554" s="50"/>
      <c r="D554" s="7"/>
      <c r="F554" s="2" t="s">
        <v>1</v>
      </c>
      <c r="G554" s="2" t="s">
        <v>2111</v>
      </c>
      <c r="H554" s="2" t="s">
        <v>2110</v>
      </c>
      <c r="J554" s="2" t="s">
        <v>2113</v>
      </c>
      <c r="K554" s="2" t="s">
        <v>2112</v>
      </c>
      <c r="M554" s="2" t="s">
        <v>2115</v>
      </c>
      <c r="N554" s="2" t="s">
        <v>2114</v>
      </c>
      <c r="P554" s="2" t="s">
        <v>2117</v>
      </c>
      <c r="Q554" s="2" t="s">
        <v>2116</v>
      </c>
      <c r="S554" s="2" t="s">
        <v>2119</v>
      </c>
      <c r="T554" s="2" t="s">
        <v>2118</v>
      </c>
      <c r="V554" s="2" t="s">
        <v>2121</v>
      </c>
      <c r="W554" s="2" t="s">
        <v>2120</v>
      </c>
      <c r="Y554" s="2" t="s">
        <v>2123</v>
      </c>
      <c r="Z554" s="2" t="s">
        <v>2122</v>
      </c>
      <c r="AB554" s="2" t="s">
        <v>2125</v>
      </c>
      <c r="AC554" s="2" t="s">
        <v>2124</v>
      </c>
      <c r="AE554" s="2" t="s">
        <v>2127</v>
      </c>
      <c r="AF554" s="2" t="s">
        <v>2126</v>
      </c>
      <c r="AH554" s="2" t="s">
        <v>2129</v>
      </c>
      <c r="AI554" s="2" t="s">
        <v>2128</v>
      </c>
      <c r="AK554"/>
    </row>
    <row r="555" spans="1:37" x14ac:dyDescent="0.25">
      <c r="A555" s="49"/>
      <c r="B555" s="50"/>
      <c r="D555" s="7"/>
    </row>
    <row r="556" spans="1:37" ht="14.25" thickBot="1" x14ac:dyDescent="0.3">
      <c r="A556" s="49"/>
      <c r="B556" s="50"/>
      <c r="D556" s="7"/>
      <c r="E556" s="3"/>
      <c r="F556" s="2"/>
      <c r="G556" s="43" t="s">
        <v>3540</v>
      </c>
      <c r="H556" s="44"/>
      <c r="I556" s="4"/>
      <c r="J556" s="43" t="s">
        <v>3541</v>
      </c>
      <c r="K556" s="44"/>
      <c r="L556" s="4"/>
      <c r="M556" s="43" t="s">
        <v>3542</v>
      </c>
      <c r="N556" s="44"/>
      <c r="O556" s="4"/>
      <c r="P556" s="43" t="s">
        <v>3543</v>
      </c>
      <c r="Q556" s="44"/>
      <c r="R556" s="4"/>
      <c r="S556" s="43" t="s">
        <v>3544</v>
      </c>
      <c r="T556" s="44"/>
      <c r="U556" s="4"/>
      <c r="V556" s="43" t="s">
        <v>3545</v>
      </c>
      <c r="W556" s="44"/>
      <c r="X556" s="4"/>
      <c r="Y556" s="43" t="s">
        <v>3546</v>
      </c>
      <c r="Z556" s="44"/>
      <c r="AA556" s="4"/>
      <c r="AB556" s="43" t="s">
        <v>3547</v>
      </c>
      <c r="AC556" s="44"/>
      <c r="AD556" s="4"/>
      <c r="AE556" s="43" t="s">
        <v>3548</v>
      </c>
      <c r="AF556" s="44"/>
      <c r="AG556" s="4"/>
      <c r="AH556" s="43" t="s">
        <v>3549</v>
      </c>
      <c r="AI556" s="44"/>
      <c r="AK556"/>
    </row>
    <row r="557" spans="1:37" ht="14.25" thickTop="1" x14ac:dyDescent="0.25">
      <c r="A557" s="49"/>
      <c r="B557" s="50"/>
      <c r="D557" s="7"/>
      <c r="E557" s="8"/>
      <c r="F557" s="2" t="s">
        <v>3795</v>
      </c>
      <c r="G557" s="23" t="str">
        <f>D552 &amp; "_11"</f>
        <v>38_11</v>
      </c>
      <c r="H557" s="24" t="str">
        <f>D553 &amp; "_11"</f>
        <v>81_11</v>
      </c>
      <c r="I557" s="12"/>
      <c r="J557" s="25" t="str">
        <f>D552 &amp; "_12"</f>
        <v>38_12</v>
      </c>
      <c r="K557" s="26" t="str">
        <f>D553 &amp; "_12"</f>
        <v>81_12</v>
      </c>
      <c r="L557" s="12"/>
      <c r="M557" s="25" t="str">
        <f>D552 &amp; "_13"</f>
        <v>38_13</v>
      </c>
      <c r="N557" s="26" t="str">
        <f>D553 &amp; "_13"</f>
        <v>81_13</v>
      </c>
      <c r="O557" s="12"/>
      <c r="P557" s="10" t="str">
        <f>D552 &amp; "_14"</f>
        <v>38_14</v>
      </c>
      <c r="Q557" s="10" t="str">
        <f>D553 &amp; "_14"</f>
        <v>81_14</v>
      </c>
      <c r="R557" s="12"/>
      <c r="S557" s="10" t="str">
        <f>D552 &amp; "_15"</f>
        <v>38_15</v>
      </c>
      <c r="T557" s="10" t="str">
        <f>D553 &amp; "_15"</f>
        <v>81_15</v>
      </c>
      <c r="U557" s="12"/>
      <c r="V557" s="10" t="str">
        <f>D552 &amp; "_16"</f>
        <v>38_16</v>
      </c>
      <c r="W557" s="10" t="str">
        <f>D553 &amp; "_16"</f>
        <v>81_16</v>
      </c>
      <c r="X557" s="12"/>
      <c r="Y557" s="10" t="str">
        <f>D552 &amp; "_17"</f>
        <v>38_17</v>
      </c>
      <c r="Z557" s="10" t="str">
        <f>D553 &amp; "_17"</f>
        <v>81_17</v>
      </c>
      <c r="AA557" s="12"/>
      <c r="AB557" s="10" t="str">
        <f>D552 &amp; "_18"</f>
        <v>38_18</v>
      </c>
      <c r="AC557" s="29" t="str">
        <f>D553 &amp; "_18"</f>
        <v>81_18</v>
      </c>
      <c r="AD557" s="12"/>
      <c r="AE557" s="10" t="str">
        <f>D552 &amp; "_19"</f>
        <v>38_19</v>
      </c>
      <c r="AF557" s="10" t="str">
        <f>D553 &amp; "_19"</f>
        <v>81_19</v>
      </c>
      <c r="AG557" s="12"/>
      <c r="AH557" s="10" t="str">
        <f>D552 &amp; "_20"</f>
        <v>38_20</v>
      </c>
      <c r="AI557" s="10" t="str">
        <f>D553 &amp; "_20"</f>
        <v>81_20</v>
      </c>
      <c r="AK557"/>
    </row>
    <row r="558" spans="1:37" x14ac:dyDescent="0.25">
      <c r="A558" s="49"/>
      <c r="B558" s="50"/>
      <c r="D558" s="7"/>
      <c r="F558" s="2" t="s">
        <v>0</v>
      </c>
      <c r="G558" s="2" t="s">
        <v>2130</v>
      </c>
      <c r="H558" s="2" t="s">
        <v>2131</v>
      </c>
      <c r="J558" s="2" t="s">
        <v>2132</v>
      </c>
      <c r="K558" s="2" t="s">
        <v>2133</v>
      </c>
      <c r="M558" s="2" t="s">
        <v>2134</v>
      </c>
      <c r="N558" s="2" t="s">
        <v>2135</v>
      </c>
      <c r="P558" s="2" t="s">
        <v>2136</v>
      </c>
      <c r="Q558" s="2" t="s">
        <v>2137</v>
      </c>
      <c r="S558" s="2" t="s">
        <v>2138</v>
      </c>
      <c r="T558" s="2" t="s">
        <v>2139</v>
      </c>
      <c r="V558" s="2" t="s">
        <v>2140</v>
      </c>
      <c r="W558" s="2" t="s">
        <v>2141</v>
      </c>
      <c r="Y558" s="2" t="s">
        <v>2142</v>
      </c>
      <c r="Z558" s="2" t="s">
        <v>2143</v>
      </c>
      <c r="AB558" s="2" t="s">
        <v>2144</v>
      </c>
      <c r="AC558" s="2" t="s">
        <v>2145</v>
      </c>
      <c r="AE558" s="2" t="s">
        <v>2146</v>
      </c>
      <c r="AF558" s="2" t="s">
        <v>2147</v>
      </c>
      <c r="AH558" s="2" t="s">
        <v>2148</v>
      </c>
      <c r="AI558" s="2" t="s">
        <v>2149</v>
      </c>
      <c r="AK558"/>
    </row>
    <row r="559" spans="1:37" x14ac:dyDescent="0.25">
      <c r="A559" s="49"/>
      <c r="B559" s="50"/>
      <c r="D559" s="7"/>
      <c r="F559" s="2" t="s">
        <v>1</v>
      </c>
      <c r="G559" s="2" t="s">
        <v>2131</v>
      </c>
      <c r="H559" s="2" t="s">
        <v>2130</v>
      </c>
      <c r="J559" s="2" t="s">
        <v>2133</v>
      </c>
      <c r="K559" s="2" t="s">
        <v>2132</v>
      </c>
      <c r="M559" s="2" t="s">
        <v>2135</v>
      </c>
      <c r="N559" s="2" t="s">
        <v>2134</v>
      </c>
      <c r="P559" s="2" t="s">
        <v>2137</v>
      </c>
      <c r="Q559" s="2" t="s">
        <v>2136</v>
      </c>
      <c r="S559" s="2" t="s">
        <v>2139</v>
      </c>
      <c r="T559" s="2" t="s">
        <v>2138</v>
      </c>
      <c r="V559" s="2" t="s">
        <v>2141</v>
      </c>
      <c r="W559" s="2" t="s">
        <v>2140</v>
      </c>
      <c r="Y559" s="2" t="s">
        <v>2143</v>
      </c>
      <c r="Z559" s="2" t="s">
        <v>2142</v>
      </c>
      <c r="AB559" s="2" t="s">
        <v>2145</v>
      </c>
      <c r="AC559" s="2" t="s">
        <v>2144</v>
      </c>
      <c r="AE559" s="2" t="s">
        <v>2147</v>
      </c>
      <c r="AF559" s="2" t="s">
        <v>2146</v>
      </c>
      <c r="AH559" s="2" t="s">
        <v>2149</v>
      </c>
      <c r="AI559" s="2" t="s">
        <v>2148</v>
      </c>
      <c r="AK559"/>
    </row>
    <row r="560" spans="1:37" x14ac:dyDescent="0.25">
      <c r="A560" s="49"/>
      <c r="B560" s="50"/>
      <c r="D560" s="7"/>
    </row>
    <row r="561" spans="1:37" ht="14.25" thickBot="1" x14ac:dyDescent="0.3">
      <c r="A561" s="49"/>
      <c r="B561" s="50"/>
      <c r="D561" s="7"/>
      <c r="E561" s="9"/>
      <c r="F561" s="2"/>
      <c r="G561" s="43" t="s">
        <v>3550</v>
      </c>
      <c r="H561" s="44"/>
      <c r="I561" s="4"/>
      <c r="J561" s="43" t="s">
        <v>3551</v>
      </c>
      <c r="K561" s="44"/>
      <c r="L561" s="4"/>
      <c r="M561" s="43" t="s">
        <v>3552</v>
      </c>
      <c r="N561" s="44"/>
      <c r="O561" s="4"/>
      <c r="P561" s="43" t="s">
        <v>3553</v>
      </c>
      <c r="Q561" s="44"/>
      <c r="R561" s="4"/>
      <c r="S561" s="43" t="s">
        <v>3554</v>
      </c>
      <c r="T561" s="44"/>
      <c r="U561" s="4"/>
      <c r="V561" s="43" t="s">
        <v>3555</v>
      </c>
      <c r="W561" s="44"/>
      <c r="X561" s="4"/>
      <c r="Y561" s="43" t="s">
        <v>3556</v>
      </c>
      <c r="Z561" s="44"/>
      <c r="AA561" s="4"/>
      <c r="AB561" s="43" t="s">
        <v>3557</v>
      </c>
      <c r="AC561" s="44"/>
      <c r="AD561" s="4"/>
      <c r="AE561" s="43" t="s">
        <v>3558</v>
      </c>
      <c r="AF561" s="44"/>
      <c r="AG561" s="4"/>
      <c r="AH561" s="43" t="s">
        <v>3559</v>
      </c>
      <c r="AI561" s="44"/>
      <c r="AK561"/>
    </row>
    <row r="562" spans="1:37" ht="14.25" thickTop="1" x14ac:dyDescent="0.25">
      <c r="A562" s="49"/>
      <c r="B562" s="50"/>
      <c r="F562" s="2" t="s">
        <v>3795</v>
      </c>
      <c r="G562" s="23" t="str">
        <f>D552 &amp; "_21"</f>
        <v>38_21</v>
      </c>
      <c r="H562" s="24" t="str">
        <f>D553 &amp; "_21"</f>
        <v>81_21</v>
      </c>
      <c r="I562" s="12"/>
      <c r="J562" s="25" t="str">
        <f>D552 &amp; "_22"</f>
        <v>38_22</v>
      </c>
      <c r="K562" s="26" t="str">
        <f>D553 &amp; "_22"</f>
        <v>81_22</v>
      </c>
      <c r="L562" s="12"/>
      <c r="M562" s="25" t="str">
        <f>D552 &amp; "_23"</f>
        <v>38_23</v>
      </c>
      <c r="N562" s="26" t="str">
        <f>D553 &amp; "_23"</f>
        <v>81_23</v>
      </c>
      <c r="O562" s="12"/>
      <c r="P562" s="10" t="str">
        <f>D552 &amp; "_24"</f>
        <v>38_24</v>
      </c>
      <c r="Q562" s="10" t="str">
        <f>D553 &amp; "_24"</f>
        <v>81_24</v>
      </c>
      <c r="R562" s="12"/>
      <c r="S562" s="10" t="str">
        <f>D552 &amp; "_25"</f>
        <v>38_25</v>
      </c>
      <c r="T562" s="10" t="str">
        <f>D553 &amp; "_25"</f>
        <v>81_25</v>
      </c>
      <c r="U562" s="12"/>
      <c r="V562" s="10" t="str">
        <f>D552 &amp; "_26"</f>
        <v>38_26</v>
      </c>
      <c r="W562" s="10" t="str">
        <f>D553 &amp; "_26"</f>
        <v>81_26</v>
      </c>
      <c r="X562" s="12"/>
      <c r="Y562" s="10" t="str">
        <f>D552 &amp; "_27"</f>
        <v>38_27</v>
      </c>
      <c r="Z562" s="10" t="str">
        <f>D553 &amp; "_27"</f>
        <v>81_27</v>
      </c>
      <c r="AA562" s="12"/>
      <c r="AB562" s="10" t="str">
        <f>D552 &amp; "_28"</f>
        <v>38_28</v>
      </c>
      <c r="AC562" s="29" t="str">
        <f>D553 &amp; "_28"</f>
        <v>81_28</v>
      </c>
      <c r="AD562" s="12"/>
      <c r="AE562" s="10" t="str">
        <f>D552 &amp; "_29"</f>
        <v>38_29</v>
      </c>
      <c r="AF562" s="10" t="str">
        <f>D553 &amp; "_29"</f>
        <v>81_29</v>
      </c>
      <c r="AG562" s="12"/>
      <c r="AH562" s="10" t="str">
        <f>D552 &amp; "_30"</f>
        <v>38_30</v>
      </c>
      <c r="AI562" s="10" t="str">
        <f>D553 &amp; "_30"</f>
        <v>81_30</v>
      </c>
      <c r="AK562"/>
    </row>
    <row r="563" spans="1:37" x14ac:dyDescent="0.25">
      <c r="A563" s="49"/>
      <c r="B563" s="50"/>
      <c r="F563" s="2" t="s">
        <v>0</v>
      </c>
      <c r="G563" s="2" t="s">
        <v>2150</v>
      </c>
      <c r="H563" s="2" t="s">
        <v>2151</v>
      </c>
      <c r="J563" s="2" t="s">
        <v>2152</v>
      </c>
      <c r="K563" s="2" t="s">
        <v>2153</v>
      </c>
      <c r="M563" s="2" t="s">
        <v>2154</v>
      </c>
      <c r="N563" s="2" t="s">
        <v>2155</v>
      </c>
      <c r="P563" s="2" t="s">
        <v>2156</v>
      </c>
      <c r="Q563" s="2" t="s">
        <v>2157</v>
      </c>
      <c r="S563" s="2" t="s">
        <v>2158</v>
      </c>
      <c r="T563" s="2" t="s">
        <v>2159</v>
      </c>
      <c r="V563" s="2" t="s">
        <v>2160</v>
      </c>
      <c r="W563" s="2" t="s">
        <v>2161</v>
      </c>
      <c r="Y563" s="2" t="s">
        <v>2162</v>
      </c>
      <c r="Z563" s="2" t="s">
        <v>2163</v>
      </c>
      <c r="AB563" s="2" t="s">
        <v>2164</v>
      </c>
      <c r="AC563" s="2" t="s">
        <v>2165</v>
      </c>
      <c r="AE563" s="2" t="s">
        <v>2166</v>
      </c>
      <c r="AF563" s="2" t="s">
        <v>2167</v>
      </c>
      <c r="AH563" s="2" t="s">
        <v>2168</v>
      </c>
      <c r="AI563" s="2" t="s">
        <v>2169</v>
      </c>
      <c r="AK563"/>
    </row>
    <row r="564" spans="1:37" x14ac:dyDescent="0.25">
      <c r="A564" s="49"/>
      <c r="B564" s="50"/>
      <c r="F564" s="2" t="s">
        <v>1</v>
      </c>
      <c r="G564" s="2" t="s">
        <v>2151</v>
      </c>
      <c r="H564" s="2" t="s">
        <v>2150</v>
      </c>
      <c r="J564" s="2" t="s">
        <v>2153</v>
      </c>
      <c r="K564" s="2" t="s">
        <v>2152</v>
      </c>
      <c r="M564" s="2" t="s">
        <v>2155</v>
      </c>
      <c r="N564" s="2" t="s">
        <v>2154</v>
      </c>
      <c r="P564" s="2" t="s">
        <v>2157</v>
      </c>
      <c r="Q564" s="2" t="s">
        <v>2156</v>
      </c>
      <c r="S564" s="2" t="s">
        <v>2159</v>
      </c>
      <c r="T564" s="2" t="s">
        <v>2158</v>
      </c>
      <c r="V564" s="2" t="s">
        <v>2161</v>
      </c>
      <c r="W564" s="2" t="s">
        <v>2160</v>
      </c>
      <c r="Y564" s="2" t="s">
        <v>2163</v>
      </c>
      <c r="Z564" s="2" t="s">
        <v>2162</v>
      </c>
      <c r="AB564" s="2" t="s">
        <v>2165</v>
      </c>
      <c r="AC564" s="2" t="s">
        <v>2164</v>
      </c>
      <c r="AE564" s="2" t="s">
        <v>2167</v>
      </c>
      <c r="AF564" s="2" t="s">
        <v>2166</v>
      </c>
      <c r="AH564" s="2" t="s">
        <v>2169</v>
      </c>
      <c r="AI564" s="2" t="s">
        <v>2168</v>
      </c>
      <c r="AK564"/>
    </row>
    <row r="565" spans="1:37" x14ac:dyDescent="0.25">
      <c r="A565" s="49"/>
      <c r="B565" s="50"/>
    </row>
    <row r="566" spans="1:37" ht="14.25" thickBot="1" x14ac:dyDescent="0.3">
      <c r="A566" s="49"/>
      <c r="B566" s="50"/>
      <c r="C566" s="4" t="s">
        <v>3764</v>
      </c>
      <c r="D566" s="4"/>
      <c r="E566" s="5"/>
      <c r="F566" s="2"/>
      <c r="G566" s="43" t="s">
        <v>3560</v>
      </c>
      <c r="H566" s="44"/>
      <c r="I566" s="4"/>
      <c r="J566" s="43" t="s">
        <v>3561</v>
      </c>
      <c r="K566" s="44"/>
      <c r="L566" s="4"/>
      <c r="M566" s="43" t="s">
        <v>3562</v>
      </c>
      <c r="N566" s="44"/>
      <c r="O566" s="4"/>
      <c r="P566" s="43" t="s">
        <v>3563</v>
      </c>
      <c r="Q566" s="44"/>
      <c r="R566" s="4"/>
      <c r="S566" s="43" t="s">
        <v>3564</v>
      </c>
      <c r="T566" s="44"/>
      <c r="U566" s="4"/>
      <c r="V566" s="43" t="s">
        <v>3565</v>
      </c>
      <c r="W566" s="44"/>
      <c r="X566" s="4"/>
      <c r="Y566" s="43" t="s">
        <v>3566</v>
      </c>
      <c r="Z566" s="44"/>
      <c r="AA566" s="4"/>
      <c r="AB566" s="43" t="s">
        <v>3567</v>
      </c>
      <c r="AC566" s="44"/>
      <c r="AD566" s="4"/>
      <c r="AE566" s="43" t="s">
        <v>3568</v>
      </c>
      <c r="AF566" s="44"/>
      <c r="AG566" s="4"/>
      <c r="AH566" s="43" t="s">
        <v>3569</v>
      </c>
      <c r="AI566" s="44"/>
      <c r="AK566"/>
    </row>
    <row r="567" spans="1:37" ht="14.25" thickTop="1" x14ac:dyDescent="0.25">
      <c r="A567" s="49"/>
      <c r="B567" s="50"/>
      <c r="D567" s="6">
        <v>39</v>
      </c>
      <c r="E567" s="3"/>
      <c r="F567" s="2" t="s">
        <v>3795</v>
      </c>
      <c r="G567" s="23" t="str">
        <f>D567 &amp; "_1"</f>
        <v>39_1</v>
      </c>
      <c r="H567" s="24" t="str">
        <f>D568 &amp; "_1"</f>
        <v>82_1</v>
      </c>
      <c r="I567" s="12"/>
      <c r="J567" s="25" t="str">
        <f>D567 &amp; "_2"</f>
        <v>39_2</v>
      </c>
      <c r="K567" s="26" t="str">
        <f>D568 &amp; "_2"</f>
        <v>82_2</v>
      </c>
      <c r="L567" s="12"/>
      <c r="M567" s="25" t="str">
        <f>D567 &amp; "_3"</f>
        <v>39_3</v>
      </c>
      <c r="N567" s="26" t="str">
        <f>D568 &amp; "_3"</f>
        <v>82_3</v>
      </c>
      <c r="O567" s="12"/>
      <c r="P567" s="10" t="str">
        <f>D567 &amp; "_4"</f>
        <v>39_4</v>
      </c>
      <c r="Q567" s="10" t="str">
        <f>D568 &amp; "_4"</f>
        <v>82_4</v>
      </c>
      <c r="R567" s="12"/>
      <c r="S567" s="10" t="str">
        <f>D567 &amp; "_5"</f>
        <v>39_5</v>
      </c>
      <c r="T567" s="10" t="str">
        <f>D568 &amp; "_5"</f>
        <v>82_5</v>
      </c>
      <c r="U567" s="12"/>
      <c r="V567" s="10" t="str">
        <f>D567 &amp; "_6"</f>
        <v>39_6</v>
      </c>
      <c r="W567" s="10" t="str">
        <f>D568 &amp; "_6"</f>
        <v>82_6</v>
      </c>
      <c r="X567" s="12"/>
      <c r="Y567" s="10" t="str">
        <f>D567 &amp; "_7"</f>
        <v>39_7</v>
      </c>
      <c r="Z567" s="10" t="str">
        <f>D568 &amp; "_7"</f>
        <v>82_7</v>
      </c>
      <c r="AA567" s="12"/>
      <c r="AB567" s="10" t="str">
        <f>D567 &amp; "_8"</f>
        <v>39_8</v>
      </c>
      <c r="AC567" s="29" t="str">
        <f>D568 &amp; "_8"</f>
        <v>82_8</v>
      </c>
      <c r="AD567" s="12"/>
      <c r="AE567" s="10" t="str">
        <f>D567 &amp; "_9"</f>
        <v>39_9</v>
      </c>
      <c r="AF567" s="10" t="str">
        <f>D568 &amp; "_9"</f>
        <v>82_9</v>
      </c>
      <c r="AG567" s="12"/>
      <c r="AH567" s="10" t="str">
        <f>D567 &amp; "_10"</f>
        <v>39_10</v>
      </c>
      <c r="AI567" s="10" t="str">
        <f>D568 &amp; "_10"</f>
        <v>82_10</v>
      </c>
      <c r="AK567"/>
    </row>
    <row r="568" spans="1:37" x14ac:dyDescent="0.25">
      <c r="A568" s="49"/>
      <c r="B568" s="50"/>
      <c r="D568" s="7">
        <v>82</v>
      </c>
      <c r="F568" s="2" t="s">
        <v>0</v>
      </c>
      <c r="G568" s="2" t="s">
        <v>2170</v>
      </c>
      <c r="H568" s="2" t="s">
        <v>2171</v>
      </c>
      <c r="J568" s="2" t="s">
        <v>2172</v>
      </c>
      <c r="K568" s="2" t="s">
        <v>2173</v>
      </c>
      <c r="M568" s="2" t="s">
        <v>2174</v>
      </c>
      <c r="N568" s="2" t="s">
        <v>2175</v>
      </c>
      <c r="P568" s="2" t="s">
        <v>2176</v>
      </c>
      <c r="Q568" s="2" t="s">
        <v>2177</v>
      </c>
      <c r="S568" s="2" t="s">
        <v>2178</v>
      </c>
      <c r="T568" s="2" t="s">
        <v>2179</v>
      </c>
      <c r="V568" s="2" t="s">
        <v>2180</v>
      </c>
      <c r="W568" s="2" t="s">
        <v>2181</v>
      </c>
      <c r="Y568" s="2" t="s">
        <v>2182</v>
      </c>
      <c r="Z568" s="2" t="s">
        <v>2183</v>
      </c>
      <c r="AB568" s="2" t="s">
        <v>2184</v>
      </c>
      <c r="AC568" s="2" t="s">
        <v>2185</v>
      </c>
      <c r="AE568" s="2" t="s">
        <v>2186</v>
      </c>
      <c r="AF568" s="2" t="s">
        <v>2187</v>
      </c>
      <c r="AH568" s="2" t="s">
        <v>2188</v>
      </c>
      <c r="AI568" s="2" t="s">
        <v>2189</v>
      </c>
      <c r="AK568"/>
    </row>
    <row r="569" spans="1:37" x14ac:dyDescent="0.25">
      <c r="A569" s="49"/>
      <c r="B569" s="50"/>
      <c r="D569" s="7"/>
      <c r="F569" s="2" t="s">
        <v>1</v>
      </c>
      <c r="G569" s="2" t="s">
        <v>2171</v>
      </c>
      <c r="H569" s="2" t="s">
        <v>2170</v>
      </c>
      <c r="J569" s="2" t="s">
        <v>2173</v>
      </c>
      <c r="K569" s="2" t="s">
        <v>2172</v>
      </c>
      <c r="M569" s="2" t="s">
        <v>2175</v>
      </c>
      <c r="N569" s="2" t="s">
        <v>2174</v>
      </c>
      <c r="P569" s="2" t="s">
        <v>2177</v>
      </c>
      <c r="Q569" s="2" t="s">
        <v>2176</v>
      </c>
      <c r="S569" s="2" t="s">
        <v>2179</v>
      </c>
      <c r="T569" s="2" t="s">
        <v>2178</v>
      </c>
      <c r="V569" s="2" t="s">
        <v>2181</v>
      </c>
      <c r="W569" s="2" t="s">
        <v>2180</v>
      </c>
      <c r="Y569" s="2" t="s">
        <v>2183</v>
      </c>
      <c r="Z569" s="2" t="s">
        <v>2182</v>
      </c>
      <c r="AB569" s="2" t="s">
        <v>2185</v>
      </c>
      <c r="AC569" s="2" t="s">
        <v>2184</v>
      </c>
      <c r="AE569" s="2" t="s">
        <v>2187</v>
      </c>
      <c r="AF569" s="2" t="s">
        <v>2186</v>
      </c>
      <c r="AH569" s="2" t="s">
        <v>2189</v>
      </c>
      <c r="AI569" s="2" t="s">
        <v>2188</v>
      </c>
      <c r="AK569"/>
    </row>
    <row r="570" spans="1:37" x14ac:dyDescent="0.25">
      <c r="A570" s="49"/>
      <c r="B570" s="50"/>
      <c r="D570" s="7"/>
    </row>
    <row r="571" spans="1:37" ht="14.25" thickBot="1" x14ac:dyDescent="0.3">
      <c r="A571" s="49"/>
      <c r="B571" s="50"/>
      <c r="D571" s="7"/>
      <c r="E571" s="3"/>
      <c r="F571" s="2"/>
      <c r="G571" s="43" t="s">
        <v>3570</v>
      </c>
      <c r="H571" s="44"/>
      <c r="I571" s="4"/>
      <c r="J571" s="43" t="s">
        <v>3571</v>
      </c>
      <c r="K571" s="44"/>
      <c r="L571" s="4"/>
      <c r="M571" s="43" t="s">
        <v>3572</v>
      </c>
      <c r="N571" s="44"/>
      <c r="O571" s="4"/>
      <c r="P571" s="43" t="s">
        <v>3573</v>
      </c>
      <c r="Q571" s="44"/>
      <c r="R571" s="4"/>
      <c r="S571" s="43" t="s">
        <v>3574</v>
      </c>
      <c r="T571" s="44"/>
      <c r="U571" s="4"/>
      <c r="V571" s="43" t="s">
        <v>3575</v>
      </c>
      <c r="W571" s="44"/>
      <c r="X571" s="4"/>
      <c r="Y571" s="43" t="s">
        <v>3576</v>
      </c>
      <c r="Z571" s="44"/>
      <c r="AA571" s="4"/>
      <c r="AB571" s="43" t="s">
        <v>3577</v>
      </c>
      <c r="AC571" s="44"/>
      <c r="AD571" s="4"/>
      <c r="AE571" s="43" t="s">
        <v>3578</v>
      </c>
      <c r="AF571" s="44"/>
      <c r="AG571" s="4"/>
      <c r="AH571" s="43" t="s">
        <v>3579</v>
      </c>
      <c r="AI571" s="44"/>
      <c r="AK571"/>
    </row>
    <row r="572" spans="1:37" ht="14.25" thickTop="1" x14ac:dyDescent="0.25">
      <c r="A572" s="49"/>
      <c r="B572" s="50"/>
      <c r="D572" s="7"/>
      <c r="E572" s="8"/>
      <c r="F572" s="2" t="s">
        <v>3795</v>
      </c>
      <c r="G572" s="23" t="str">
        <f>D567 &amp; "_11"</f>
        <v>39_11</v>
      </c>
      <c r="H572" s="24" t="str">
        <f>D568 &amp; "_11"</f>
        <v>82_11</v>
      </c>
      <c r="I572" s="12"/>
      <c r="J572" s="25" t="str">
        <f>D567 &amp; "_12"</f>
        <v>39_12</v>
      </c>
      <c r="K572" s="26" t="str">
        <f>D568 &amp; "_12"</f>
        <v>82_12</v>
      </c>
      <c r="L572" s="12"/>
      <c r="M572" s="25" t="str">
        <f>D567 &amp; "_13"</f>
        <v>39_13</v>
      </c>
      <c r="N572" s="26" t="str">
        <f>D568 &amp; "_13"</f>
        <v>82_13</v>
      </c>
      <c r="O572" s="12"/>
      <c r="P572" s="10" t="str">
        <f>D567 &amp; "_14"</f>
        <v>39_14</v>
      </c>
      <c r="Q572" s="10" t="str">
        <f>D568 &amp; "_14"</f>
        <v>82_14</v>
      </c>
      <c r="R572" s="12"/>
      <c r="S572" s="10" t="str">
        <f>D567 &amp; "_15"</f>
        <v>39_15</v>
      </c>
      <c r="T572" s="10" t="str">
        <f>D568 &amp; "_15"</f>
        <v>82_15</v>
      </c>
      <c r="U572" s="12"/>
      <c r="V572" s="10" t="str">
        <f>D567 &amp; "_16"</f>
        <v>39_16</v>
      </c>
      <c r="W572" s="10" t="str">
        <f>D568 &amp; "_16"</f>
        <v>82_16</v>
      </c>
      <c r="X572" s="12"/>
      <c r="Y572" s="10" t="str">
        <f>D567 &amp; "_17"</f>
        <v>39_17</v>
      </c>
      <c r="Z572" s="10" t="str">
        <f>D568 &amp; "_17"</f>
        <v>82_17</v>
      </c>
      <c r="AA572" s="12"/>
      <c r="AB572" s="10" t="str">
        <f>D567 &amp; "_18"</f>
        <v>39_18</v>
      </c>
      <c r="AC572" s="29" t="str">
        <f>D568 &amp; "_18"</f>
        <v>82_18</v>
      </c>
      <c r="AD572" s="12"/>
      <c r="AE572" s="10" t="str">
        <f>D567 &amp; "_19"</f>
        <v>39_19</v>
      </c>
      <c r="AF572" s="10" t="str">
        <f>D568 &amp; "_19"</f>
        <v>82_19</v>
      </c>
      <c r="AG572" s="12"/>
      <c r="AH572" s="10" t="str">
        <f>D567 &amp; "_20"</f>
        <v>39_20</v>
      </c>
      <c r="AI572" s="10" t="str">
        <f>D568 &amp; "_20"</f>
        <v>82_20</v>
      </c>
      <c r="AK572"/>
    </row>
    <row r="573" spans="1:37" x14ac:dyDescent="0.25">
      <c r="A573" s="49"/>
      <c r="B573" s="50"/>
      <c r="D573" s="7"/>
      <c r="F573" s="2" t="s">
        <v>0</v>
      </c>
      <c r="G573" s="2" t="s">
        <v>2190</v>
      </c>
      <c r="H573" s="2" t="s">
        <v>2191</v>
      </c>
      <c r="J573" s="2" t="s">
        <v>2192</v>
      </c>
      <c r="K573" s="2" t="s">
        <v>2193</v>
      </c>
      <c r="M573" s="2" t="s">
        <v>2194</v>
      </c>
      <c r="N573" s="2" t="s">
        <v>2195</v>
      </c>
      <c r="P573" s="2" t="s">
        <v>2196</v>
      </c>
      <c r="Q573" s="2" t="s">
        <v>2197</v>
      </c>
      <c r="S573" s="2" t="s">
        <v>2198</v>
      </c>
      <c r="T573" s="2" t="s">
        <v>2199</v>
      </c>
      <c r="V573" s="2" t="s">
        <v>2200</v>
      </c>
      <c r="W573" s="2" t="s">
        <v>2201</v>
      </c>
      <c r="Y573" s="2" t="s">
        <v>2202</v>
      </c>
      <c r="Z573" s="2" t="s">
        <v>2203</v>
      </c>
      <c r="AB573" s="2" t="s">
        <v>2204</v>
      </c>
      <c r="AC573" s="2" t="s">
        <v>2205</v>
      </c>
      <c r="AE573" s="2" t="s">
        <v>2206</v>
      </c>
      <c r="AF573" s="2" t="s">
        <v>2207</v>
      </c>
      <c r="AH573" s="2" t="s">
        <v>2208</v>
      </c>
      <c r="AI573" s="2" t="s">
        <v>2209</v>
      </c>
      <c r="AK573"/>
    </row>
    <row r="574" spans="1:37" x14ac:dyDescent="0.25">
      <c r="A574" s="49"/>
      <c r="B574" s="50"/>
      <c r="D574" s="7"/>
      <c r="F574" s="2" t="s">
        <v>1</v>
      </c>
      <c r="G574" s="2" t="s">
        <v>2191</v>
      </c>
      <c r="H574" s="2" t="s">
        <v>2190</v>
      </c>
      <c r="J574" s="2" t="s">
        <v>2193</v>
      </c>
      <c r="K574" s="2" t="s">
        <v>2192</v>
      </c>
      <c r="M574" s="2" t="s">
        <v>2195</v>
      </c>
      <c r="N574" s="2" t="s">
        <v>2194</v>
      </c>
      <c r="P574" s="2" t="s">
        <v>2197</v>
      </c>
      <c r="Q574" s="2" t="s">
        <v>2196</v>
      </c>
      <c r="S574" s="2" t="s">
        <v>2199</v>
      </c>
      <c r="T574" s="2" t="s">
        <v>2198</v>
      </c>
      <c r="V574" s="2" t="s">
        <v>2201</v>
      </c>
      <c r="W574" s="2" t="s">
        <v>2200</v>
      </c>
      <c r="Y574" s="2" t="s">
        <v>2203</v>
      </c>
      <c r="Z574" s="2" t="s">
        <v>2202</v>
      </c>
      <c r="AB574" s="2" t="s">
        <v>2205</v>
      </c>
      <c r="AC574" s="2" t="s">
        <v>2204</v>
      </c>
      <c r="AE574" s="2" t="s">
        <v>2207</v>
      </c>
      <c r="AF574" s="2" t="s">
        <v>2206</v>
      </c>
      <c r="AH574" s="2" t="s">
        <v>2209</v>
      </c>
      <c r="AI574" s="2" t="s">
        <v>2208</v>
      </c>
      <c r="AK574"/>
    </row>
    <row r="575" spans="1:37" x14ac:dyDescent="0.25">
      <c r="A575" s="49"/>
      <c r="B575" s="50"/>
      <c r="D575" s="7"/>
    </row>
    <row r="576" spans="1:37" ht="14.25" thickBot="1" x14ac:dyDescent="0.3">
      <c r="A576" s="49"/>
      <c r="B576" s="50"/>
      <c r="D576" s="7"/>
      <c r="E576" s="9"/>
      <c r="F576" s="2"/>
      <c r="G576" s="43" t="s">
        <v>3580</v>
      </c>
      <c r="H576" s="44"/>
      <c r="I576" s="4"/>
      <c r="J576" s="43" t="s">
        <v>3581</v>
      </c>
      <c r="K576" s="44"/>
      <c r="L576" s="4"/>
      <c r="M576" s="43" t="s">
        <v>3582</v>
      </c>
      <c r="N576" s="44"/>
      <c r="O576" s="4"/>
      <c r="P576" s="43" t="s">
        <v>3583</v>
      </c>
      <c r="Q576" s="44"/>
      <c r="R576" s="4"/>
      <c r="S576" s="43" t="s">
        <v>3584</v>
      </c>
      <c r="T576" s="44"/>
      <c r="U576" s="4"/>
      <c r="V576" s="43" t="s">
        <v>3585</v>
      </c>
      <c r="W576" s="44"/>
      <c r="X576" s="4"/>
      <c r="Y576" s="43" t="s">
        <v>3586</v>
      </c>
      <c r="Z576" s="44"/>
      <c r="AA576" s="4"/>
      <c r="AB576" s="43" t="s">
        <v>3587</v>
      </c>
      <c r="AC576" s="44"/>
      <c r="AD576" s="4"/>
      <c r="AE576" s="43" t="s">
        <v>3588</v>
      </c>
      <c r="AF576" s="44"/>
      <c r="AG576" s="4"/>
      <c r="AH576" s="43" t="s">
        <v>3589</v>
      </c>
      <c r="AI576" s="44"/>
      <c r="AK576"/>
    </row>
    <row r="577" spans="1:37" ht="14.25" thickTop="1" x14ac:dyDescent="0.25">
      <c r="A577" s="49"/>
      <c r="B577" s="50"/>
      <c r="F577" s="2" t="s">
        <v>3795</v>
      </c>
      <c r="G577" s="23" t="str">
        <f>D567 &amp; "_21"</f>
        <v>39_21</v>
      </c>
      <c r="H577" s="24" t="str">
        <f>D568 &amp; "_21"</f>
        <v>82_21</v>
      </c>
      <c r="I577" s="12"/>
      <c r="J577" s="25" t="str">
        <f>D567 &amp; "_22"</f>
        <v>39_22</v>
      </c>
      <c r="K577" s="26" t="str">
        <f>D568 &amp; "_22"</f>
        <v>82_22</v>
      </c>
      <c r="L577" s="12"/>
      <c r="M577" s="25" t="str">
        <f>D567 &amp; "_23"</f>
        <v>39_23</v>
      </c>
      <c r="N577" s="26" t="str">
        <f>D568 &amp; "_23"</f>
        <v>82_23</v>
      </c>
      <c r="O577" s="12"/>
      <c r="P577" s="10" t="str">
        <f>D567 &amp; "_24"</f>
        <v>39_24</v>
      </c>
      <c r="Q577" s="10" t="str">
        <f>D568 &amp; "_24"</f>
        <v>82_24</v>
      </c>
      <c r="R577" s="12"/>
      <c r="S577" s="10" t="str">
        <f>D567 &amp; "_25"</f>
        <v>39_25</v>
      </c>
      <c r="T577" s="10" t="str">
        <f>D568 &amp; "_25"</f>
        <v>82_25</v>
      </c>
      <c r="U577" s="12"/>
      <c r="V577" s="10" t="str">
        <f>D567 &amp; "_26"</f>
        <v>39_26</v>
      </c>
      <c r="W577" s="10" t="str">
        <f>D568 &amp; "_26"</f>
        <v>82_26</v>
      </c>
      <c r="X577" s="12"/>
      <c r="Y577" s="10" t="str">
        <f>D567 &amp; "_27"</f>
        <v>39_27</v>
      </c>
      <c r="Z577" s="10" t="str">
        <f>D568 &amp; "_27"</f>
        <v>82_27</v>
      </c>
      <c r="AA577" s="12"/>
      <c r="AB577" s="10" t="str">
        <f>D567 &amp; "_28"</f>
        <v>39_28</v>
      </c>
      <c r="AC577" s="29" t="str">
        <f>D568 &amp; "_28"</f>
        <v>82_28</v>
      </c>
      <c r="AD577" s="12"/>
      <c r="AE577" s="10" t="str">
        <f>D567 &amp; "_29"</f>
        <v>39_29</v>
      </c>
      <c r="AF577" s="10" t="str">
        <f>D568 &amp; "_29"</f>
        <v>82_29</v>
      </c>
      <c r="AG577" s="12"/>
      <c r="AH577" s="10" t="str">
        <f>D567 &amp; "_30"</f>
        <v>39_30</v>
      </c>
      <c r="AI577" s="10" t="str">
        <f>D568 &amp; "_30"</f>
        <v>82_30</v>
      </c>
      <c r="AK577"/>
    </row>
    <row r="578" spans="1:37" x14ac:dyDescent="0.25">
      <c r="A578" s="49"/>
      <c r="B578" s="50"/>
      <c r="F578" s="2" t="s">
        <v>0</v>
      </c>
      <c r="G578" s="2" t="s">
        <v>2210</v>
      </c>
      <c r="H578" s="2" t="s">
        <v>2211</v>
      </c>
      <c r="J578" s="2" t="s">
        <v>2212</v>
      </c>
      <c r="K578" s="2" t="s">
        <v>2213</v>
      </c>
      <c r="M578" s="2" t="s">
        <v>2214</v>
      </c>
      <c r="N578" s="2" t="s">
        <v>2215</v>
      </c>
      <c r="P578" s="2" t="s">
        <v>2216</v>
      </c>
      <c r="Q578" s="2" t="s">
        <v>2217</v>
      </c>
      <c r="S578" s="2" t="s">
        <v>2218</v>
      </c>
      <c r="T578" s="2" t="s">
        <v>2219</v>
      </c>
      <c r="V578" s="2" t="s">
        <v>2220</v>
      </c>
      <c r="W578" s="2" t="s">
        <v>2221</v>
      </c>
      <c r="Y578" s="2" t="s">
        <v>2222</v>
      </c>
      <c r="Z578" s="2" t="s">
        <v>2223</v>
      </c>
      <c r="AB578" s="2" t="s">
        <v>2224</v>
      </c>
      <c r="AC578" s="2" t="s">
        <v>2225</v>
      </c>
      <c r="AE578" s="2" t="s">
        <v>2226</v>
      </c>
      <c r="AF578" s="2" t="s">
        <v>2227</v>
      </c>
      <c r="AH578" s="2" t="s">
        <v>2228</v>
      </c>
      <c r="AI578" s="2" t="s">
        <v>2229</v>
      </c>
      <c r="AK578"/>
    </row>
    <row r="579" spans="1:37" x14ac:dyDescent="0.25">
      <c r="A579" s="49"/>
      <c r="B579" s="50"/>
      <c r="F579" s="2" t="s">
        <v>1</v>
      </c>
      <c r="G579" s="2" t="s">
        <v>2211</v>
      </c>
      <c r="H579" s="2" t="s">
        <v>2210</v>
      </c>
      <c r="J579" s="2" t="s">
        <v>2213</v>
      </c>
      <c r="K579" s="2" t="s">
        <v>2212</v>
      </c>
      <c r="M579" s="2" t="s">
        <v>2215</v>
      </c>
      <c r="N579" s="2" t="s">
        <v>2214</v>
      </c>
      <c r="P579" s="2" t="s">
        <v>2217</v>
      </c>
      <c r="Q579" s="2" t="s">
        <v>2216</v>
      </c>
      <c r="S579" s="2" t="s">
        <v>2219</v>
      </c>
      <c r="T579" s="2" t="s">
        <v>2218</v>
      </c>
      <c r="V579" s="2" t="s">
        <v>2221</v>
      </c>
      <c r="W579" s="2" t="s">
        <v>2220</v>
      </c>
      <c r="Y579" s="2" t="s">
        <v>2223</v>
      </c>
      <c r="Z579" s="2" t="s">
        <v>2222</v>
      </c>
      <c r="AB579" s="2" t="s">
        <v>2225</v>
      </c>
      <c r="AC579" s="2" t="s">
        <v>2224</v>
      </c>
      <c r="AE579" s="2" t="s">
        <v>2227</v>
      </c>
      <c r="AF579" s="2" t="s">
        <v>2226</v>
      </c>
      <c r="AH579" s="2" t="s">
        <v>2229</v>
      </c>
      <c r="AI579" s="2" t="s">
        <v>2228</v>
      </c>
      <c r="AK579"/>
    </row>
    <row r="580" spans="1:37" x14ac:dyDescent="0.25">
      <c r="A580" s="49"/>
      <c r="B580" s="50"/>
    </row>
    <row r="581" spans="1:37" ht="14.25" thickBot="1" x14ac:dyDescent="0.3">
      <c r="A581" s="49"/>
      <c r="B581" s="50"/>
      <c r="C581" s="4" t="s">
        <v>3765</v>
      </c>
      <c r="D581" s="4"/>
      <c r="E581" s="5"/>
      <c r="F581" s="2"/>
      <c r="G581" s="43" t="s">
        <v>3590</v>
      </c>
      <c r="H581" s="44"/>
      <c r="I581" s="4"/>
      <c r="J581" s="43" t="s">
        <v>3591</v>
      </c>
      <c r="K581" s="44"/>
      <c r="L581" s="4"/>
      <c r="M581" s="43" t="s">
        <v>3592</v>
      </c>
      <c r="N581" s="44"/>
      <c r="O581" s="4"/>
      <c r="P581" s="43" t="s">
        <v>3593</v>
      </c>
      <c r="Q581" s="44"/>
      <c r="R581" s="4"/>
      <c r="S581" s="43" t="s">
        <v>3594</v>
      </c>
      <c r="T581" s="44"/>
      <c r="U581" s="4"/>
      <c r="V581" s="43" t="s">
        <v>3595</v>
      </c>
      <c r="W581" s="44"/>
      <c r="X581" s="4"/>
      <c r="Y581" s="43" t="s">
        <v>3596</v>
      </c>
      <c r="Z581" s="44"/>
      <c r="AA581" s="4"/>
      <c r="AB581" s="43" t="s">
        <v>3597</v>
      </c>
      <c r="AC581" s="44"/>
      <c r="AD581" s="4"/>
      <c r="AE581" s="43" t="s">
        <v>3598</v>
      </c>
      <c r="AF581" s="44"/>
      <c r="AG581" s="4"/>
      <c r="AH581" s="43" t="s">
        <v>3599</v>
      </c>
      <c r="AI581" s="44"/>
      <c r="AK581"/>
    </row>
    <row r="582" spans="1:37" ht="14.25" thickTop="1" x14ac:dyDescent="0.25">
      <c r="A582" s="49"/>
      <c r="B582" s="50"/>
      <c r="D582" s="6">
        <v>40</v>
      </c>
      <c r="E582" s="3"/>
      <c r="F582" s="2" t="s">
        <v>3795</v>
      </c>
      <c r="G582" s="23" t="str">
        <f>D582 &amp; "_1"</f>
        <v>40_1</v>
      </c>
      <c r="H582" s="24" t="str">
        <f>D583 &amp; "_1"</f>
        <v>83_1</v>
      </c>
      <c r="I582" s="12"/>
      <c r="J582" s="25" t="str">
        <f>D582 &amp; "_2"</f>
        <v>40_2</v>
      </c>
      <c r="K582" s="26" t="str">
        <f>D583 &amp; "_2"</f>
        <v>83_2</v>
      </c>
      <c r="L582" s="12"/>
      <c r="M582" s="25" t="str">
        <f>D582 &amp; "_3"</f>
        <v>40_3</v>
      </c>
      <c r="N582" s="26" t="str">
        <f>D583 &amp; "_3"</f>
        <v>83_3</v>
      </c>
      <c r="O582" s="12"/>
      <c r="P582" s="10" t="str">
        <f>D582 &amp; "_4"</f>
        <v>40_4</v>
      </c>
      <c r="Q582" s="10" t="str">
        <f>D583 &amp; "_4"</f>
        <v>83_4</v>
      </c>
      <c r="R582" s="12"/>
      <c r="S582" s="10" t="str">
        <f>D582 &amp; "_5"</f>
        <v>40_5</v>
      </c>
      <c r="T582" s="10" t="str">
        <f>D583 &amp; "_5"</f>
        <v>83_5</v>
      </c>
      <c r="U582" s="12"/>
      <c r="V582" s="10" t="str">
        <f>D582 &amp; "_6"</f>
        <v>40_6</v>
      </c>
      <c r="W582" s="10" t="str">
        <f>D583 &amp; "_6"</f>
        <v>83_6</v>
      </c>
      <c r="X582" s="12"/>
      <c r="Y582" s="10" t="str">
        <f>D582 &amp; "_7"</f>
        <v>40_7</v>
      </c>
      <c r="Z582" s="10" t="str">
        <f>D583 &amp; "_7"</f>
        <v>83_7</v>
      </c>
      <c r="AA582" s="12"/>
      <c r="AB582" s="10" t="str">
        <f>D582 &amp; "_8"</f>
        <v>40_8</v>
      </c>
      <c r="AC582" s="29" t="str">
        <f>D583 &amp; "_8"</f>
        <v>83_8</v>
      </c>
      <c r="AD582" s="12"/>
      <c r="AE582" s="10" t="str">
        <f>D582 &amp; "_9"</f>
        <v>40_9</v>
      </c>
      <c r="AF582" s="10" t="str">
        <f>D583 &amp; "_9"</f>
        <v>83_9</v>
      </c>
      <c r="AG582" s="12"/>
      <c r="AH582" s="10" t="str">
        <f>D582 &amp; "_10"</f>
        <v>40_10</v>
      </c>
      <c r="AI582" s="10" t="str">
        <f>D583 &amp; "_10"</f>
        <v>83_10</v>
      </c>
      <c r="AK582"/>
    </row>
    <row r="583" spans="1:37" x14ac:dyDescent="0.25">
      <c r="A583" s="49"/>
      <c r="B583" s="50"/>
      <c r="D583" s="7">
        <v>83</v>
      </c>
      <c r="F583" s="2" t="s">
        <v>0</v>
      </c>
      <c r="G583" s="2" t="s">
        <v>2230</v>
      </c>
      <c r="H583" s="2" t="s">
        <v>2231</v>
      </c>
      <c r="J583" s="2" t="s">
        <v>2232</v>
      </c>
      <c r="K583" s="2" t="s">
        <v>2233</v>
      </c>
      <c r="M583" s="2" t="s">
        <v>2234</v>
      </c>
      <c r="N583" s="2" t="s">
        <v>2235</v>
      </c>
      <c r="P583" s="2" t="s">
        <v>2236</v>
      </c>
      <c r="Q583" s="2" t="s">
        <v>2237</v>
      </c>
      <c r="S583" s="2" t="s">
        <v>2238</v>
      </c>
      <c r="T583" s="2" t="s">
        <v>2239</v>
      </c>
      <c r="V583" s="2" t="s">
        <v>2240</v>
      </c>
      <c r="W583" s="2" t="s">
        <v>2241</v>
      </c>
      <c r="Y583" s="2" t="s">
        <v>2242</v>
      </c>
      <c r="Z583" s="2" t="s">
        <v>2243</v>
      </c>
      <c r="AB583" s="2" t="s">
        <v>2244</v>
      </c>
      <c r="AC583" s="2" t="s">
        <v>2245</v>
      </c>
      <c r="AE583" s="2" t="s">
        <v>2246</v>
      </c>
      <c r="AF583" s="2" t="s">
        <v>2247</v>
      </c>
      <c r="AH583" s="2" t="s">
        <v>2248</v>
      </c>
      <c r="AI583" s="2" t="s">
        <v>2249</v>
      </c>
      <c r="AK583"/>
    </row>
    <row r="584" spans="1:37" x14ac:dyDescent="0.25">
      <c r="A584" s="49"/>
      <c r="B584" s="50"/>
      <c r="D584" s="7"/>
      <c r="F584" s="2" t="s">
        <v>1</v>
      </c>
      <c r="G584" s="2" t="s">
        <v>2231</v>
      </c>
      <c r="H584" s="2" t="s">
        <v>2230</v>
      </c>
      <c r="J584" s="2" t="s">
        <v>2233</v>
      </c>
      <c r="K584" s="2" t="s">
        <v>2232</v>
      </c>
      <c r="M584" s="2" t="s">
        <v>2235</v>
      </c>
      <c r="N584" s="2" t="s">
        <v>2234</v>
      </c>
      <c r="P584" s="2" t="s">
        <v>2237</v>
      </c>
      <c r="Q584" s="2" t="s">
        <v>2236</v>
      </c>
      <c r="S584" s="2" t="s">
        <v>2239</v>
      </c>
      <c r="T584" s="2" t="s">
        <v>2238</v>
      </c>
      <c r="V584" s="2" t="s">
        <v>2241</v>
      </c>
      <c r="W584" s="2" t="s">
        <v>2240</v>
      </c>
      <c r="Y584" s="2" t="s">
        <v>2243</v>
      </c>
      <c r="Z584" s="2" t="s">
        <v>2242</v>
      </c>
      <c r="AB584" s="2" t="s">
        <v>2245</v>
      </c>
      <c r="AC584" s="2" t="s">
        <v>2244</v>
      </c>
      <c r="AE584" s="2" t="s">
        <v>2247</v>
      </c>
      <c r="AF584" s="2" t="s">
        <v>2246</v>
      </c>
      <c r="AH584" s="2" t="s">
        <v>2249</v>
      </c>
      <c r="AI584" s="2" t="s">
        <v>2248</v>
      </c>
      <c r="AK584"/>
    </row>
    <row r="585" spans="1:37" x14ac:dyDescent="0.25">
      <c r="A585" s="49"/>
      <c r="B585" s="50"/>
      <c r="D585" s="7"/>
    </row>
    <row r="586" spans="1:37" ht="14.25" thickBot="1" x14ac:dyDescent="0.3">
      <c r="A586" s="49"/>
      <c r="B586" s="50"/>
      <c r="D586" s="7"/>
      <c r="E586" s="3"/>
      <c r="F586" s="2"/>
      <c r="G586" s="43" t="s">
        <v>3600</v>
      </c>
      <c r="H586" s="44"/>
      <c r="I586" s="4"/>
      <c r="J586" s="43" t="s">
        <v>3601</v>
      </c>
      <c r="K586" s="44"/>
      <c r="L586" s="4"/>
      <c r="M586" s="43" t="s">
        <v>3602</v>
      </c>
      <c r="N586" s="44"/>
      <c r="O586" s="4"/>
      <c r="P586" s="43" t="s">
        <v>3603</v>
      </c>
      <c r="Q586" s="44"/>
      <c r="R586" s="4"/>
      <c r="S586" s="43" t="s">
        <v>3604</v>
      </c>
      <c r="T586" s="44"/>
      <c r="U586" s="4"/>
      <c r="V586" s="43" t="s">
        <v>3605</v>
      </c>
      <c r="W586" s="44"/>
      <c r="X586" s="4"/>
      <c r="Y586" s="43" t="s">
        <v>3606</v>
      </c>
      <c r="Z586" s="44"/>
      <c r="AA586" s="4"/>
      <c r="AB586" s="43" t="s">
        <v>3607</v>
      </c>
      <c r="AC586" s="44"/>
      <c r="AD586" s="4"/>
      <c r="AE586" s="43" t="s">
        <v>3608</v>
      </c>
      <c r="AF586" s="44"/>
      <c r="AG586" s="4"/>
      <c r="AH586" s="43" t="s">
        <v>3609</v>
      </c>
      <c r="AI586" s="44"/>
      <c r="AK586"/>
    </row>
    <row r="587" spans="1:37" ht="14.25" thickTop="1" x14ac:dyDescent="0.25">
      <c r="A587" s="49"/>
      <c r="B587" s="50"/>
      <c r="D587" s="7"/>
      <c r="E587" s="8"/>
      <c r="F587" s="2" t="s">
        <v>3795</v>
      </c>
      <c r="G587" s="23" t="str">
        <f>D582 &amp; "_11"</f>
        <v>40_11</v>
      </c>
      <c r="H587" s="24" t="str">
        <f>D583 &amp; "_11"</f>
        <v>83_11</v>
      </c>
      <c r="I587" s="12"/>
      <c r="J587" s="25" t="str">
        <f>D582 &amp; "_12"</f>
        <v>40_12</v>
      </c>
      <c r="K587" s="26" t="str">
        <f>D583 &amp; "_12"</f>
        <v>83_12</v>
      </c>
      <c r="L587" s="12"/>
      <c r="M587" s="25" t="str">
        <f>D582 &amp; "_13"</f>
        <v>40_13</v>
      </c>
      <c r="N587" s="26" t="str">
        <f>D583 &amp; "_13"</f>
        <v>83_13</v>
      </c>
      <c r="O587" s="12"/>
      <c r="P587" s="10" t="str">
        <f>D582 &amp; "_14"</f>
        <v>40_14</v>
      </c>
      <c r="Q587" s="10" t="str">
        <f>D583 &amp; "_14"</f>
        <v>83_14</v>
      </c>
      <c r="R587" s="12"/>
      <c r="S587" s="10" t="str">
        <f>D582 &amp; "_15"</f>
        <v>40_15</v>
      </c>
      <c r="T587" s="10" t="str">
        <f>D583 &amp; "_15"</f>
        <v>83_15</v>
      </c>
      <c r="U587" s="12"/>
      <c r="V587" s="10" t="str">
        <f>D582 &amp; "_16"</f>
        <v>40_16</v>
      </c>
      <c r="W587" s="10" t="str">
        <f>D583 &amp; "_16"</f>
        <v>83_16</v>
      </c>
      <c r="X587" s="12"/>
      <c r="Y587" s="10" t="str">
        <f>D582 &amp; "_17"</f>
        <v>40_17</v>
      </c>
      <c r="Z587" s="10" t="str">
        <f>D583 &amp; "_17"</f>
        <v>83_17</v>
      </c>
      <c r="AA587" s="12"/>
      <c r="AB587" s="10" t="str">
        <f>D582 &amp; "_18"</f>
        <v>40_18</v>
      </c>
      <c r="AC587" s="29" t="str">
        <f>D583 &amp; "_18"</f>
        <v>83_18</v>
      </c>
      <c r="AD587" s="12"/>
      <c r="AE587" s="10" t="str">
        <f>D582 &amp; "_19"</f>
        <v>40_19</v>
      </c>
      <c r="AF587" s="10" t="str">
        <f>D583 &amp; "_19"</f>
        <v>83_19</v>
      </c>
      <c r="AG587" s="12"/>
      <c r="AH587" s="10" t="str">
        <f>D582 &amp; "_20"</f>
        <v>40_20</v>
      </c>
      <c r="AI587" s="10" t="str">
        <f>D583 &amp; "_20"</f>
        <v>83_20</v>
      </c>
      <c r="AK587"/>
    </row>
    <row r="588" spans="1:37" x14ac:dyDescent="0.25">
      <c r="A588" s="49"/>
      <c r="B588" s="50"/>
      <c r="D588" s="7"/>
      <c r="F588" s="2" t="s">
        <v>0</v>
      </c>
      <c r="G588" s="2" t="s">
        <v>2250</v>
      </c>
      <c r="H588" s="2" t="s">
        <v>2251</v>
      </c>
      <c r="J588" s="2" t="s">
        <v>2252</v>
      </c>
      <c r="K588" s="2" t="s">
        <v>2253</v>
      </c>
      <c r="M588" s="2" t="s">
        <v>2254</v>
      </c>
      <c r="N588" s="2" t="s">
        <v>2255</v>
      </c>
      <c r="P588" s="2" t="s">
        <v>2256</v>
      </c>
      <c r="Q588" s="2" t="s">
        <v>2257</v>
      </c>
      <c r="S588" s="2" t="s">
        <v>2258</v>
      </c>
      <c r="T588" s="2" t="s">
        <v>2259</v>
      </c>
      <c r="V588" s="2" t="s">
        <v>2260</v>
      </c>
      <c r="W588" s="2" t="s">
        <v>2261</v>
      </c>
      <c r="Y588" s="2" t="s">
        <v>2262</v>
      </c>
      <c r="Z588" s="2" t="s">
        <v>2263</v>
      </c>
      <c r="AB588" s="2" t="s">
        <v>2264</v>
      </c>
      <c r="AC588" s="2" t="s">
        <v>2265</v>
      </c>
      <c r="AE588" s="2" t="s">
        <v>2266</v>
      </c>
      <c r="AF588" s="2" t="s">
        <v>2267</v>
      </c>
      <c r="AH588" s="2" t="s">
        <v>2268</v>
      </c>
      <c r="AI588" s="2" t="s">
        <v>2269</v>
      </c>
      <c r="AK588"/>
    </row>
    <row r="589" spans="1:37" x14ac:dyDescent="0.25">
      <c r="A589" s="49"/>
      <c r="B589" s="50"/>
      <c r="D589" s="7"/>
      <c r="F589" s="2" t="s">
        <v>1</v>
      </c>
      <c r="G589" s="2" t="s">
        <v>2251</v>
      </c>
      <c r="H589" s="2" t="s">
        <v>2250</v>
      </c>
      <c r="J589" s="2" t="s">
        <v>2253</v>
      </c>
      <c r="K589" s="2" t="s">
        <v>2252</v>
      </c>
      <c r="M589" s="2" t="s">
        <v>2255</v>
      </c>
      <c r="N589" s="2" t="s">
        <v>2254</v>
      </c>
      <c r="P589" s="2" t="s">
        <v>2257</v>
      </c>
      <c r="Q589" s="2" t="s">
        <v>2256</v>
      </c>
      <c r="S589" s="2" t="s">
        <v>2259</v>
      </c>
      <c r="T589" s="2" t="s">
        <v>2258</v>
      </c>
      <c r="V589" s="2" t="s">
        <v>2261</v>
      </c>
      <c r="W589" s="2" t="s">
        <v>2260</v>
      </c>
      <c r="Y589" s="2" t="s">
        <v>2263</v>
      </c>
      <c r="Z589" s="2" t="s">
        <v>2262</v>
      </c>
      <c r="AB589" s="2" t="s">
        <v>2265</v>
      </c>
      <c r="AC589" s="2" t="s">
        <v>2264</v>
      </c>
      <c r="AE589" s="2" t="s">
        <v>2267</v>
      </c>
      <c r="AF589" s="2" t="s">
        <v>2266</v>
      </c>
      <c r="AH589" s="2" t="s">
        <v>2269</v>
      </c>
      <c r="AI589" s="2" t="s">
        <v>2268</v>
      </c>
      <c r="AK589"/>
    </row>
    <row r="590" spans="1:37" x14ac:dyDescent="0.25">
      <c r="A590" s="49"/>
      <c r="B590" s="50"/>
      <c r="D590" s="7"/>
    </row>
    <row r="591" spans="1:37" ht="14.25" thickBot="1" x14ac:dyDescent="0.3">
      <c r="A591" s="49"/>
      <c r="B591" s="50"/>
      <c r="D591" s="7"/>
      <c r="E591" s="9"/>
      <c r="F591" s="2"/>
      <c r="G591" s="43" t="s">
        <v>3610</v>
      </c>
      <c r="H591" s="44"/>
      <c r="I591" s="4"/>
      <c r="J591" s="43" t="s">
        <v>3611</v>
      </c>
      <c r="K591" s="44"/>
      <c r="L591" s="4"/>
      <c r="M591" s="43" t="s">
        <v>3612</v>
      </c>
      <c r="N591" s="44"/>
      <c r="O591" s="4"/>
      <c r="P591" s="43" t="s">
        <v>3613</v>
      </c>
      <c r="Q591" s="44"/>
      <c r="R591" s="4"/>
      <c r="S591" s="43" t="s">
        <v>3614</v>
      </c>
      <c r="T591" s="44"/>
      <c r="U591" s="4"/>
      <c r="V591" s="43" t="s">
        <v>3615</v>
      </c>
      <c r="W591" s="44"/>
      <c r="X591" s="4"/>
      <c r="Y591" s="43" t="s">
        <v>3616</v>
      </c>
      <c r="Z591" s="44"/>
      <c r="AA591" s="4"/>
      <c r="AB591" s="43" t="s">
        <v>3617</v>
      </c>
      <c r="AC591" s="44"/>
      <c r="AD591" s="4"/>
      <c r="AE591" s="43" t="s">
        <v>3618</v>
      </c>
      <c r="AF591" s="44"/>
      <c r="AG591" s="4"/>
      <c r="AH591" s="43" t="s">
        <v>3619</v>
      </c>
      <c r="AI591" s="44"/>
      <c r="AK591"/>
    </row>
    <row r="592" spans="1:37" ht="14.25" thickTop="1" x14ac:dyDescent="0.25">
      <c r="A592" s="49"/>
      <c r="B592" s="50"/>
      <c r="F592" s="2" t="s">
        <v>3795</v>
      </c>
      <c r="G592" s="23" t="str">
        <f>D582 &amp; "_21"</f>
        <v>40_21</v>
      </c>
      <c r="H592" s="24" t="str">
        <f>D583 &amp; "_21"</f>
        <v>83_21</v>
      </c>
      <c r="I592" s="12"/>
      <c r="J592" s="25" t="str">
        <f>D582 &amp; "_22"</f>
        <v>40_22</v>
      </c>
      <c r="K592" s="26" t="str">
        <f>D583 &amp; "_22"</f>
        <v>83_22</v>
      </c>
      <c r="L592" s="12"/>
      <c r="M592" s="25" t="str">
        <f>D582 &amp; "_23"</f>
        <v>40_23</v>
      </c>
      <c r="N592" s="26" t="str">
        <f>D583 &amp; "_23"</f>
        <v>83_23</v>
      </c>
      <c r="O592" s="12"/>
      <c r="P592" s="10" t="str">
        <f>D582 &amp; "_24"</f>
        <v>40_24</v>
      </c>
      <c r="Q592" s="10" t="str">
        <f>D583 &amp; "_24"</f>
        <v>83_24</v>
      </c>
      <c r="R592" s="12"/>
      <c r="S592" s="10" t="str">
        <f>D582 &amp; "_25"</f>
        <v>40_25</v>
      </c>
      <c r="T592" s="10" t="str">
        <f>D583 &amp; "_25"</f>
        <v>83_25</v>
      </c>
      <c r="U592" s="12"/>
      <c r="V592" s="10" t="str">
        <f>D582 &amp; "_26"</f>
        <v>40_26</v>
      </c>
      <c r="W592" s="10" t="str">
        <f>D583 &amp; "_26"</f>
        <v>83_26</v>
      </c>
      <c r="X592" s="12"/>
      <c r="Y592" s="10" t="str">
        <f>D582 &amp; "_27"</f>
        <v>40_27</v>
      </c>
      <c r="Z592" s="10" t="str">
        <f>D583 &amp; "_27"</f>
        <v>83_27</v>
      </c>
      <c r="AA592" s="12"/>
      <c r="AB592" s="10" t="str">
        <f>D582 &amp; "_28"</f>
        <v>40_28</v>
      </c>
      <c r="AC592" s="29" t="str">
        <f>D583 &amp; "_28"</f>
        <v>83_28</v>
      </c>
      <c r="AD592" s="12"/>
      <c r="AE592" s="10" t="str">
        <f>D582 &amp; "_29"</f>
        <v>40_29</v>
      </c>
      <c r="AF592" s="10" t="str">
        <f>D583 &amp; "_29"</f>
        <v>83_29</v>
      </c>
      <c r="AG592" s="12"/>
      <c r="AH592" s="10" t="str">
        <f>D582 &amp; "_30"</f>
        <v>40_30</v>
      </c>
      <c r="AI592" s="10" t="str">
        <f>D583 &amp; "_30"</f>
        <v>83_30</v>
      </c>
      <c r="AK592"/>
    </row>
    <row r="593" spans="1:37" x14ac:dyDescent="0.25">
      <c r="A593" s="49"/>
      <c r="B593" s="50"/>
      <c r="F593" s="2" t="s">
        <v>0</v>
      </c>
      <c r="G593" s="2" t="s">
        <v>2270</v>
      </c>
      <c r="H593" s="2" t="s">
        <v>2271</v>
      </c>
      <c r="J593" s="2" t="s">
        <v>2272</v>
      </c>
      <c r="K593" s="2" t="s">
        <v>2273</v>
      </c>
      <c r="M593" s="2" t="s">
        <v>2274</v>
      </c>
      <c r="N593" s="2" t="s">
        <v>2275</v>
      </c>
      <c r="P593" s="2" t="s">
        <v>2276</v>
      </c>
      <c r="Q593" s="2" t="s">
        <v>2277</v>
      </c>
      <c r="S593" s="2" t="s">
        <v>2278</v>
      </c>
      <c r="T593" s="2" t="s">
        <v>2279</v>
      </c>
      <c r="V593" s="2" t="s">
        <v>2280</v>
      </c>
      <c r="W593" s="2" t="s">
        <v>2281</v>
      </c>
      <c r="Y593" s="2" t="s">
        <v>2282</v>
      </c>
      <c r="Z593" s="2" t="s">
        <v>2283</v>
      </c>
      <c r="AB593" s="2" t="s">
        <v>2284</v>
      </c>
      <c r="AC593" s="2" t="s">
        <v>2285</v>
      </c>
      <c r="AE593" s="2" t="s">
        <v>2286</v>
      </c>
      <c r="AF593" s="2" t="s">
        <v>2287</v>
      </c>
      <c r="AH593" s="2" t="s">
        <v>2288</v>
      </c>
      <c r="AI593" s="2" t="s">
        <v>2289</v>
      </c>
      <c r="AK593"/>
    </row>
    <row r="594" spans="1:37" x14ac:dyDescent="0.25">
      <c r="A594" s="49"/>
      <c r="B594" s="50"/>
      <c r="F594" s="2" t="s">
        <v>1</v>
      </c>
      <c r="G594" s="2" t="s">
        <v>2271</v>
      </c>
      <c r="H594" s="2" t="s">
        <v>2270</v>
      </c>
      <c r="J594" s="2" t="s">
        <v>2273</v>
      </c>
      <c r="K594" s="2" t="s">
        <v>2272</v>
      </c>
      <c r="M594" s="2" t="s">
        <v>2275</v>
      </c>
      <c r="N594" s="2" t="s">
        <v>2274</v>
      </c>
      <c r="P594" s="2" t="s">
        <v>2277</v>
      </c>
      <c r="Q594" s="2" t="s">
        <v>2276</v>
      </c>
      <c r="S594" s="2" t="s">
        <v>2279</v>
      </c>
      <c r="T594" s="2" t="s">
        <v>2278</v>
      </c>
      <c r="V594" s="2" t="s">
        <v>2281</v>
      </c>
      <c r="W594" s="2" t="s">
        <v>2280</v>
      </c>
      <c r="Y594" s="2" t="s">
        <v>2283</v>
      </c>
      <c r="Z594" s="2" t="s">
        <v>2282</v>
      </c>
      <c r="AB594" s="2" t="s">
        <v>2285</v>
      </c>
      <c r="AC594" s="2" t="s">
        <v>2284</v>
      </c>
      <c r="AE594" s="2" t="s">
        <v>2287</v>
      </c>
      <c r="AF594" s="2" t="s">
        <v>2286</v>
      </c>
      <c r="AH594" s="2" t="s">
        <v>2289</v>
      </c>
      <c r="AI594" s="2" t="s">
        <v>2288</v>
      </c>
      <c r="AK594"/>
    </row>
    <row r="595" spans="1:37" x14ac:dyDescent="0.25">
      <c r="A595" s="49"/>
      <c r="B595" s="50"/>
    </row>
    <row r="596" spans="1:37" ht="14.25" thickBot="1" x14ac:dyDescent="0.3">
      <c r="A596" s="49"/>
      <c r="B596" s="50"/>
      <c r="C596" s="4" t="s">
        <v>3766</v>
      </c>
      <c r="D596" s="4"/>
      <c r="E596" s="5"/>
      <c r="F596" s="2"/>
      <c r="G596" s="43" t="s">
        <v>3620</v>
      </c>
      <c r="H596" s="44"/>
      <c r="I596" s="4"/>
      <c r="J596" s="43" t="s">
        <v>3621</v>
      </c>
      <c r="K596" s="44"/>
      <c r="L596" s="4"/>
      <c r="M596" s="43" t="s">
        <v>3622</v>
      </c>
      <c r="N596" s="44"/>
      <c r="O596" s="4"/>
      <c r="P596" s="43" t="s">
        <v>3623</v>
      </c>
      <c r="Q596" s="44"/>
      <c r="R596" s="4"/>
      <c r="S596" s="43" t="s">
        <v>3624</v>
      </c>
      <c r="T596" s="44"/>
      <c r="U596" s="4"/>
      <c r="V596" s="43" t="s">
        <v>3625</v>
      </c>
      <c r="W596" s="44"/>
      <c r="X596" s="4"/>
      <c r="Y596" s="43" t="s">
        <v>3626</v>
      </c>
      <c r="Z596" s="44"/>
      <c r="AA596" s="4"/>
      <c r="AB596" s="43" t="s">
        <v>3627</v>
      </c>
      <c r="AC596" s="44"/>
      <c r="AD596" s="4"/>
      <c r="AE596" s="43" t="s">
        <v>3628</v>
      </c>
      <c r="AF596" s="44"/>
      <c r="AG596" s="4"/>
      <c r="AH596" s="43" t="s">
        <v>3629</v>
      </c>
      <c r="AI596" s="44"/>
      <c r="AK596"/>
    </row>
    <row r="597" spans="1:37" ht="14.25" thickTop="1" x14ac:dyDescent="0.25">
      <c r="A597" s="49"/>
      <c r="B597" s="50"/>
      <c r="D597" s="6">
        <v>41</v>
      </c>
      <c r="E597" s="3"/>
      <c r="F597" s="2" t="s">
        <v>3795</v>
      </c>
      <c r="G597" s="23" t="str">
        <f>D597 &amp; "_1"</f>
        <v>41_1</v>
      </c>
      <c r="H597" s="24" t="str">
        <f>D598 &amp; "_1"</f>
        <v>84_1</v>
      </c>
      <c r="I597" s="12"/>
      <c r="J597" s="25" t="str">
        <f>D597 &amp; "_2"</f>
        <v>41_2</v>
      </c>
      <c r="K597" s="26" t="str">
        <f>D598 &amp; "_2"</f>
        <v>84_2</v>
      </c>
      <c r="L597" s="12"/>
      <c r="M597" s="25" t="str">
        <f>D597 &amp; "_3"</f>
        <v>41_3</v>
      </c>
      <c r="N597" s="26" t="str">
        <f>D598 &amp; "_3"</f>
        <v>84_3</v>
      </c>
      <c r="O597" s="12"/>
      <c r="P597" s="10" t="str">
        <f>D597 &amp; "_4"</f>
        <v>41_4</v>
      </c>
      <c r="Q597" s="10" t="str">
        <f>D598 &amp; "_4"</f>
        <v>84_4</v>
      </c>
      <c r="R597" s="12"/>
      <c r="S597" s="10" t="str">
        <f>D597 &amp; "_5"</f>
        <v>41_5</v>
      </c>
      <c r="T597" s="10" t="str">
        <f>D598 &amp; "_5"</f>
        <v>84_5</v>
      </c>
      <c r="U597" s="12"/>
      <c r="V597" s="10" t="str">
        <f>D597 &amp; "_6"</f>
        <v>41_6</v>
      </c>
      <c r="W597" s="10" t="str">
        <f>D598 &amp; "_6"</f>
        <v>84_6</v>
      </c>
      <c r="X597" s="12"/>
      <c r="Y597" s="10" t="str">
        <f>D597 &amp; "_7"</f>
        <v>41_7</v>
      </c>
      <c r="Z597" s="10" t="str">
        <f>D598 &amp; "_7"</f>
        <v>84_7</v>
      </c>
      <c r="AA597" s="12"/>
      <c r="AB597" s="10" t="str">
        <f>D597 &amp; "_8"</f>
        <v>41_8</v>
      </c>
      <c r="AC597" s="29" t="str">
        <f>D598 &amp; "_8"</f>
        <v>84_8</v>
      </c>
      <c r="AD597" s="12"/>
      <c r="AE597" s="10" t="str">
        <f>D597 &amp; "_9"</f>
        <v>41_9</v>
      </c>
      <c r="AF597" s="10" t="str">
        <f>D598 &amp; "_9"</f>
        <v>84_9</v>
      </c>
      <c r="AG597" s="12"/>
      <c r="AH597" s="10" t="str">
        <f>D597 &amp; "_10"</f>
        <v>41_10</v>
      </c>
      <c r="AI597" s="10" t="str">
        <f>D598 &amp; "_10"</f>
        <v>84_10</v>
      </c>
      <c r="AK597"/>
    </row>
    <row r="598" spans="1:37" x14ac:dyDescent="0.25">
      <c r="A598" s="49"/>
      <c r="B598" s="50"/>
      <c r="D598" s="7">
        <v>84</v>
      </c>
      <c r="F598" s="2" t="s">
        <v>0</v>
      </c>
      <c r="G598" s="2" t="s">
        <v>2290</v>
      </c>
      <c r="H598" s="2" t="s">
        <v>2291</v>
      </c>
      <c r="J598" s="2" t="s">
        <v>2292</v>
      </c>
      <c r="K598" s="2" t="s">
        <v>2293</v>
      </c>
      <c r="M598" s="2" t="s">
        <v>2294</v>
      </c>
      <c r="N598" s="2" t="s">
        <v>2295</v>
      </c>
      <c r="P598" s="2" t="s">
        <v>2296</v>
      </c>
      <c r="Q598" s="2" t="s">
        <v>2297</v>
      </c>
      <c r="S598" s="2" t="s">
        <v>2298</v>
      </c>
      <c r="T598" s="2" t="s">
        <v>2299</v>
      </c>
      <c r="V598" s="2" t="s">
        <v>2300</v>
      </c>
      <c r="W598" s="2" t="s">
        <v>2301</v>
      </c>
      <c r="Y598" s="2" t="s">
        <v>2302</v>
      </c>
      <c r="Z598" s="2" t="s">
        <v>2303</v>
      </c>
      <c r="AB598" s="2" t="s">
        <v>2304</v>
      </c>
      <c r="AC598" s="2" t="s">
        <v>2305</v>
      </c>
      <c r="AE598" s="2" t="s">
        <v>2306</v>
      </c>
      <c r="AF598" s="2" t="s">
        <v>2307</v>
      </c>
      <c r="AH598" s="2" t="s">
        <v>2308</v>
      </c>
      <c r="AI598" s="2" t="s">
        <v>2309</v>
      </c>
      <c r="AK598"/>
    </row>
    <row r="599" spans="1:37" x14ac:dyDescent="0.25">
      <c r="A599" s="49"/>
      <c r="B599" s="50"/>
      <c r="D599" s="7"/>
      <c r="F599" s="2" t="s">
        <v>1</v>
      </c>
      <c r="G599" s="2" t="s">
        <v>2291</v>
      </c>
      <c r="H599" s="2" t="s">
        <v>2290</v>
      </c>
      <c r="J599" s="2" t="s">
        <v>2293</v>
      </c>
      <c r="K599" s="2" t="s">
        <v>2292</v>
      </c>
      <c r="M599" s="2" t="s">
        <v>2295</v>
      </c>
      <c r="N599" s="2" t="s">
        <v>2294</v>
      </c>
      <c r="P599" s="2" t="s">
        <v>2297</v>
      </c>
      <c r="Q599" s="2" t="s">
        <v>2296</v>
      </c>
      <c r="S599" s="2" t="s">
        <v>2299</v>
      </c>
      <c r="T599" s="2" t="s">
        <v>2298</v>
      </c>
      <c r="V599" s="2" t="s">
        <v>2301</v>
      </c>
      <c r="W599" s="2" t="s">
        <v>2300</v>
      </c>
      <c r="Y599" s="2" t="s">
        <v>2303</v>
      </c>
      <c r="Z599" s="2" t="s">
        <v>2302</v>
      </c>
      <c r="AB599" s="2" t="s">
        <v>2305</v>
      </c>
      <c r="AC599" s="2" t="s">
        <v>2304</v>
      </c>
      <c r="AE599" s="2" t="s">
        <v>2307</v>
      </c>
      <c r="AF599" s="2" t="s">
        <v>2306</v>
      </c>
      <c r="AH599" s="2" t="s">
        <v>2309</v>
      </c>
      <c r="AI599" s="2" t="s">
        <v>2308</v>
      </c>
      <c r="AK599"/>
    </row>
    <row r="600" spans="1:37" x14ac:dyDescent="0.25">
      <c r="A600" s="49"/>
      <c r="B600" s="50"/>
      <c r="D600" s="7"/>
    </row>
    <row r="601" spans="1:37" ht="14.25" thickBot="1" x14ac:dyDescent="0.3">
      <c r="A601" s="49"/>
      <c r="B601" s="50"/>
      <c r="D601" s="7"/>
      <c r="E601" s="3"/>
      <c r="F601" s="2"/>
      <c r="G601" s="43" t="s">
        <v>3630</v>
      </c>
      <c r="H601" s="44"/>
      <c r="I601" s="4"/>
      <c r="J601" s="43" t="s">
        <v>3631</v>
      </c>
      <c r="K601" s="44"/>
      <c r="L601" s="4"/>
      <c r="M601" s="43" t="s">
        <v>3632</v>
      </c>
      <c r="N601" s="44"/>
      <c r="O601" s="4"/>
      <c r="P601" s="43" t="s">
        <v>3633</v>
      </c>
      <c r="Q601" s="44"/>
      <c r="R601" s="4"/>
      <c r="S601" s="43" t="s">
        <v>3634</v>
      </c>
      <c r="T601" s="44"/>
      <c r="U601" s="4"/>
      <c r="V601" s="43" t="s">
        <v>3635</v>
      </c>
      <c r="W601" s="44"/>
      <c r="X601" s="4"/>
      <c r="Y601" s="43" t="s">
        <v>3636</v>
      </c>
      <c r="Z601" s="44"/>
      <c r="AA601" s="4"/>
      <c r="AB601" s="43" t="s">
        <v>3637</v>
      </c>
      <c r="AC601" s="44"/>
      <c r="AD601" s="4"/>
      <c r="AE601" s="43" t="s">
        <v>3638</v>
      </c>
      <c r="AF601" s="44"/>
      <c r="AG601" s="4"/>
      <c r="AH601" s="43" t="s">
        <v>3639</v>
      </c>
      <c r="AI601" s="44"/>
      <c r="AK601"/>
    </row>
    <row r="602" spans="1:37" ht="14.25" thickTop="1" x14ac:dyDescent="0.25">
      <c r="A602" s="49"/>
      <c r="B602" s="50"/>
      <c r="D602" s="7"/>
      <c r="E602" s="8"/>
      <c r="F602" s="2" t="s">
        <v>3795</v>
      </c>
      <c r="G602" s="23" t="str">
        <f>D597 &amp; "_11"</f>
        <v>41_11</v>
      </c>
      <c r="H602" s="24" t="str">
        <f>D598 &amp; "_11"</f>
        <v>84_11</v>
      </c>
      <c r="I602" s="12"/>
      <c r="J602" s="25" t="str">
        <f>D597 &amp; "_12"</f>
        <v>41_12</v>
      </c>
      <c r="K602" s="26" t="str">
        <f>D598 &amp; "_12"</f>
        <v>84_12</v>
      </c>
      <c r="L602" s="12"/>
      <c r="M602" s="25" t="str">
        <f>D597 &amp; "_13"</f>
        <v>41_13</v>
      </c>
      <c r="N602" s="26" t="str">
        <f>D598 &amp; "_13"</f>
        <v>84_13</v>
      </c>
      <c r="O602" s="12"/>
      <c r="P602" s="10" t="str">
        <f>D597 &amp; "_14"</f>
        <v>41_14</v>
      </c>
      <c r="Q602" s="10" t="str">
        <f>D598 &amp; "_14"</f>
        <v>84_14</v>
      </c>
      <c r="R602" s="12"/>
      <c r="S602" s="10" t="str">
        <f>D597 &amp; "_15"</f>
        <v>41_15</v>
      </c>
      <c r="T602" s="10" t="str">
        <f>D598 &amp; "_15"</f>
        <v>84_15</v>
      </c>
      <c r="U602" s="12"/>
      <c r="V602" s="10" t="str">
        <f>D597 &amp; "_16"</f>
        <v>41_16</v>
      </c>
      <c r="W602" s="10" t="str">
        <f>D598 &amp; "_16"</f>
        <v>84_16</v>
      </c>
      <c r="X602" s="12"/>
      <c r="Y602" s="10" t="str">
        <f>D597 &amp; "_17"</f>
        <v>41_17</v>
      </c>
      <c r="Z602" s="10" t="str">
        <f>D598 &amp; "_17"</f>
        <v>84_17</v>
      </c>
      <c r="AA602" s="12"/>
      <c r="AB602" s="10" t="str">
        <f>D597 &amp; "_18"</f>
        <v>41_18</v>
      </c>
      <c r="AC602" s="29" t="str">
        <f>D598 &amp; "_18"</f>
        <v>84_18</v>
      </c>
      <c r="AD602" s="12"/>
      <c r="AE602" s="10" t="str">
        <f>D597 &amp; "_19"</f>
        <v>41_19</v>
      </c>
      <c r="AF602" s="10" t="str">
        <f>D598 &amp; "_19"</f>
        <v>84_19</v>
      </c>
      <c r="AG602" s="12"/>
      <c r="AH602" s="10" t="str">
        <f>D597 &amp; "_20"</f>
        <v>41_20</v>
      </c>
      <c r="AI602" s="10" t="str">
        <f>D598 &amp; "_20"</f>
        <v>84_20</v>
      </c>
      <c r="AK602"/>
    </row>
    <row r="603" spans="1:37" x14ac:dyDescent="0.25">
      <c r="A603" s="49"/>
      <c r="B603" s="50"/>
      <c r="D603" s="7"/>
      <c r="F603" s="2" t="s">
        <v>0</v>
      </c>
      <c r="G603" s="2" t="s">
        <v>2310</v>
      </c>
      <c r="H603" s="2" t="s">
        <v>2311</v>
      </c>
      <c r="J603" s="2" t="s">
        <v>2312</v>
      </c>
      <c r="K603" s="2" t="s">
        <v>2313</v>
      </c>
      <c r="M603" s="2" t="s">
        <v>2314</v>
      </c>
      <c r="N603" s="2" t="s">
        <v>2315</v>
      </c>
      <c r="P603" s="2" t="s">
        <v>2316</v>
      </c>
      <c r="Q603" s="2" t="s">
        <v>2317</v>
      </c>
      <c r="S603" s="2" t="s">
        <v>2318</v>
      </c>
      <c r="T603" s="2" t="s">
        <v>2319</v>
      </c>
      <c r="V603" s="2" t="s">
        <v>2320</v>
      </c>
      <c r="W603" s="2" t="s">
        <v>2321</v>
      </c>
      <c r="Y603" s="2" t="s">
        <v>2322</v>
      </c>
      <c r="Z603" s="2" t="s">
        <v>2323</v>
      </c>
      <c r="AB603" s="2" t="s">
        <v>2324</v>
      </c>
      <c r="AC603" s="2" t="s">
        <v>2325</v>
      </c>
      <c r="AE603" s="2" t="s">
        <v>2326</v>
      </c>
      <c r="AF603" s="2" t="s">
        <v>2327</v>
      </c>
      <c r="AH603" s="2" t="s">
        <v>2328</v>
      </c>
      <c r="AI603" s="2" t="s">
        <v>2329</v>
      </c>
      <c r="AK603"/>
    </row>
    <row r="604" spans="1:37" x14ac:dyDescent="0.25">
      <c r="A604" s="49"/>
      <c r="B604" s="50"/>
      <c r="D604" s="7"/>
      <c r="F604" s="2" t="s">
        <v>1</v>
      </c>
      <c r="G604" s="2" t="s">
        <v>2311</v>
      </c>
      <c r="H604" s="2" t="s">
        <v>2310</v>
      </c>
      <c r="J604" s="2" t="s">
        <v>2313</v>
      </c>
      <c r="K604" s="2" t="s">
        <v>2312</v>
      </c>
      <c r="M604" s="2" t="s">
        <v>2315</v>
      </c>
      <c r="N604" s="2" t="s">
        <v>2314</v>
      </c>
      <c r="P604" s="2" t="s">
        <v>2317</v>
      </c>
      <c r="Q604" s="2" t="s">
        <v>2316</v>
      </c>
      <c r="S604" s="2" t="s">
        <v>2319</v>
      </c>
      <c r="T604" s="2" t="s">
        <v>2318</v>
      </c>
      <c r="V604" s="2" t="s">
        <v>2321</v>
      </c>
      <c r="W604" s="2" t="s">
        <v>2320</v>
      </c>
      <c r="Y604" s="2" t="s">
        <v>2323</v>
      </c>
      <c r="Z604" s="2" t="s">
        <v>2322</v>
      </c>
      <c r="AB604" s="2" t="s">
        <v>2325</v>
      </c>
      <c r="AC604" s="2" t="s">
        <v>2324</v>
      </c>
      <c r="AE604" s="2" t="s">
        <v>2327</v>
      </c>
      <c r="AF604" s="2" t="s">
        <v>2326</v>
      </c>
      <c r="AH604" s="2" t="s">
        <v>2329</v>
      </c>
      <c r="AI604" s="2" t="s">
        <v>2328</v>
      </c>
      <c r="AK604"/>
    </row>
    <row r="605" spans="1:37" x14ac:dyDescent="0.25">
      <c r="A605" s="49"/>
      <c r="B605" s="50"/>
      <c r="D605" s="7"/>
    </row>
    <row r="606" spans="1:37" ht="14.25" thickBot="1" x14ac:dyDescent="0.3">
      <c r="A606" s="49"/>
      <c r="B606" s="50"/>
      <c r="D606" s="7"/>
      <c r="E606" s="9"/>
      <c r="F606" s="2"/>
      <c r="G606" s="43" t="s">
        <v>3640</v>
      </c>
      <c r="H606" s="44"/>
      <c r="I606" s="4"/>
      <c r="J606" s="43" t="s">
        <v>3641</v>
      </c>
      <c r="K606" s="44"/>
      <c r="L606" s="4"/>
      <c r="M606" s="43" t="s">
        <v>3642</v>
      </c>
      <c r="N606" s="44"/>
      <c r="O606" s="4"/>
      <c r="P606" s="43" t="s">
        <v>3643</v>
      </c>
      <c r="Q606" s="44"/>
      <c r="R606" s="4"/>
      <c r="S606" s="43" t="s">
        <v>3644</v>
      </c>
      <c r="T606" s="44"/>
      <c r="U606" s="4"/>
      <c r="V606" s="43" t="s">
        <v>3645</v>
      </c>
      <c r="W606" s="44"/>
      <c r="X606" s="4"/>
      <c r="Y606" s="43" t="s">
        <v>3646</v>
      </c>
      <c r="Z606" s="44"/>
      <c r="AA606" s="4"/>
      <c r="AB606" s="43" t="s">
        <v>3647</v>
      </c>
      <c r="AC606" s="44"/>
      <c r="AD606" s="4"/>
      <c r="AE606" s="43" t="s">
        <v>3648</v>
      </c>
      <c r="AF606" s="44"/>
      <c r="AG606" s="4"/>
      <c r="AH606" s="43" t="s">
        <v>3649</v>
      </c>
      <c r="AI606" s="44"/>
      <c r="AK606"/>
    </row>
    <row r="607" spans="1:37" ht="14.25" thickTop="1" x14ac:dyDescent="0.25">
      <c r="A607" s="49"/>
      <c r="B607" s="50"/>
      <c r="F607" s="2" t="s">
        <v>3795</v>
      </c>
      <c r="G607" s="23" t="str">
        <f>D597 &amp; "_21"</f>
        <v>41_21</v>
      </c>
      <c r="H607" s="24" t="str">
        <f>D598 &amp; "_21"</f>
        <v>84_21</v>
      </c>
      <c r="I607" s="12"/>
      <c r="J607" s="25" t="str">
        <f>D597 &amp; "_22"</f>
        <v>41_22</v>
      </c>
      <c r="K607" s="26" t="str">
        <f>D598 &amp; "_22"</f>
        <v>84_22</v>
      </c>
      <c r="L607" s="12"/>
      <c r="M607" s="25" t="str">
        <f>D597 &amp; "_23"</f>
        <v>41_23</v>
      </c>
      <c r="N607" s="26" t="str">
        <f>D598 &amp; "_23"</f>
        <v>84_23</v>
      </c>
      <c r="O607" s="12"/>
      <c r="P607" s="10" t="str">
        <f>D597 &amp; "_24"</f>
        <v>41_24</v>
      </c>
      <c r="Q607" s="10" t="str">
        <f>D598 &amp; "_24"</f>
        <v>84_24</v>
      </c>
      <c r="R607" s="12"/>
      <c r="S607" s="10" t="str">
        <f>D597 &amp; "_25"</f>
        <v>41_25</v>
      </c>
      <c r="T607" s="10" t="str">
        <f>D598 &amp; "_25"</f>
        <v>84_25</v>
      </c>
      <c r="U607" s="12"/>
      <c r="V607" s="10" t="str">
        <f>D597 &amp; "_26"</f>
        <v>41_26</v>
      </c>
      <c r="W607" s="10" t="str">
        <f>D598 &amp; "_26"</f>
        <v>84_26</v>
      </c>
      <c r="X607" s="12"/>
      <c r="Y607" s="10" t="str">
        <f>D597 &amp; "_27"</f>
        <v>41_27</v>
      </c>
      <c r="Z607" s="10" t="str">
        <f>D598 &amp; "_27"</f>
        <v>84_27</v>
      </c>
      <c r="AA607" s="12"/>
      <c r="AB607" s="10" t="str">
        <f>D597 &amp; "_28"</f>
        <v>41_28</v>
      </c>
      <c r="AC607" s="29" t="str">
        <f>D598 &amp; "_28"</f>
        <v>84_28</v>
      </c>
      <c r="AD607" s="12"/>
      <c r="AE607" s="10" t="str">
        <f>D597 &amp; "_29"</f>
        <v>41_29</v>
      </c>
      <c r="AF607" s="10" t="str">
        <f>D598 &amp; "_29"</f>
        <v>84_29</v>
      </c>
      <c r="AG607" s="12"/>
      <c r="AH607" s="10" t="str">
        <f>D597 &amp; "_30"</f>
        <v>41_30</v>
      </c>
      <c r="AI607" s="10" t="str">
        <f>D598 &amp; "_30"</f>
        <v>84_30</v>
      </c>
      <c r="AK607"/>
    </row>
    <row r="608" spans="1:37" x14ac:dyDescent="0.25">
      <c r="A608" s="49"/>
      <c r="B608" s="50"/>
      <c r="F608" s="2" t="s">
        <v>0</v>
      </c>
      <c r="G608" s="2" t="s">
        <v>2330</v>
      </c>
      <c r="H608" s="2" t="s">
        <v>2331</v>
      </c>
      <c r="J608" s="2" t="s">
        <v>2332</v>
      </c>
      <c r="K608" s="2" t="s">
        <v>2333</v>
      </c>
      <c r="M608" s="2" t="s">
        <v>2334</v>
      </c>
      <c r="N608" s="2" t="s">
        <v>2335</v>
      </c>
      <c r="P608" s="2" t="s">
        <v>2336</v>
      </c>
      <c r="Q608" s="2" t="s">
        <v>2337</v>
      </c>
      <c r="S608" s="2" t="s">
        <v>2338</v>
      </c>
      <c r="T608" s="2" t="s">
        <v>2339</v>
      </c>
      <c r="V608" s="2" t="s">
        <v>2340</v>
      </c>
      <c r="W608" s="2" t="s">
        <v>2341</v>
      </c>
      <c r="Y608" s="2" t="s">
        <v>2342</v>
      </c>
      <c r="Z608" s="2" t="s">
        <v>2343</v>
      </c>
      <c r="AB608" s="2" t="s">
        <v>2344</v>
      </c>
      <c r="AC608" s="2" t="s">
        <v>2345</v>
      </c>
      <c r="AE608" s="2" t="s">
        <v>2346</v>
      </c>
      <c r="AF608" s="2" t="s">
        <v>2347</v>
      </c>
      <c r="AH608" s="2" t="s">
        <v>2348</v>
      </c>
      <c r="AI608" s="2" t="s">
        <v>2349</v>
      </c>
      <c r="AK608"/>
    </row>
    <row r="609" spans="1:37" x14ac:dyDescent="0.25">
      <c r="A609" s="49"/>
      <c r="B609" s="50"/>
      <c r="F609" s="2" t="s">
        <v>1</v>
      </c>
      <c r="G609" s="2" t="s">
        <v>2331</v>
      </c>
      <c r="H609" s="2" t="s">
        <v>2330</v>
      </c>
      <c r="J609" s="2" t="s">
        <v>2333</v>
      </c>
      <c r="K609" s="2" t="s">
        <v>2332</v>
      </c>
      <c r="M609" s="2" t="s">
        <v>2335</v>
      </c>
      <c r="N609" s="2" t="s">
        <v>2334</v>
      </c>
      <c r="P609" s="2" t="s">
        <v>2337</v>
      </c>
      <c r="Q609" s="2" t="s">
        <v>2336</v>
      </c>
      <c r="S609" s="2" t="s">
        <v>2339</v>
      </c>
      <c r="T609" s="2" t="s">
        <v>2338</v>
      </c>
      <c r="V609" s="2" t="s">
        <v>2341</v>
      </c>
      <c r="W609" s="2" t="s">
        <v>2340</v>
      </c>
      <c r="Y609" s="2" t="s">
        <v>2343</v>
      </c>
      <c r="Z609" s="2" t="s">
        <v>2342</v>
      </c>
      <c r="AB609" s="2" t="s">
        <v>2345</v>
      </c>
      <c r="AC609" s="2" t="s">
        <v>2344</v>
      </c>
      <c r="AE609" s="2" t="s">
        <v>2347</v>
      </c>
      <c r="AF609" s="2" t="s">
        <v>2346</v>
      </c>
      <c r="AH609" s="2" t="s">
        <v>2349</v>
      </c>
      <c r="AI609" s="2" t="s">
        <v>2348</v>
      </c>
      <c r="AK609"/>
    </row>
    <row r="610" spans="1:37" x14ac:dyDescent="0.25">
      <c r="A610" s="49"/>
      <c r="B610" s="50"/>
    </row>
    <row r="611" spans="1:37" ht="14.25" thickBot="1" x14ac:dyDescent="0.3">
      <c r="A611" s="49"/>
      <c r="B611" s="50"/>
      <c r="C611" s="4" t="s">
        <v>3767</v>
      </c>
      <c r="D611" s="4"/>
      <c r="E611" s="5"/>
      <c r="F611" s="2"/>
      <c r="G611" s="43" t="s">
        <v>3650</v>
      </c>
      <c r="H611" s="44"/>
      <c r="I611" s="4"/>
      <c r="J611" s="43" t="s">
        <v>3651</v>
      </c>
      <c r="K611" s="44"/>
      <c r="L611" s="4"/>
      <c r="M611" s="43" t="s">
        <v>3652</v>
      </c>
      <c r="N611" s="44"/>
      <c r="O611" s="4"/>
      <c r="P611" s="43" t="s">
        <v>3653</v>
      </c>
      <c r="Q611" s="44"/>
      <c r="R611" s="4"/>
      <c r="S611" s="43" t="s">
        <v>3654</v>
      </c>
      <c r="T611" s="44"/>
      <c r="U611" s="4"/>
      <c r="V611" s="43" t="s">
        <v>3655</v>
      </c>
      <c r="W611" s="44"/>
      <c r="X611" s="4"/>
      <c r="Y611" s="43" t="s">
        <v>3656</v>
      </c>
      <c r="Z611" s="44"/>
      <c r="AA611" s="4"/>
      <c r="AB611" s="43" t="s">
        <v>3657</v>
      </c>
      <c r="AC611" s="44"/>
      <c r="AD611" s="4"/>
      <c r="AE611" s="43" t="s">
        <v>3658</v>
      </c>
      <c r="AF611" s="44"/>
      <c r="AG611" s="4"/>
      <c r="AH611" s="43" t="s">
        <v>3659</v>
      </c>
      <c r="AI611" s="44"/>
      <c r="AK611"/>
    </row>
    <row r="612" spans="1:37" ht="14.25" thickTop="1" x14ac:dyDescent="0.25">
      <c r="A612" s="49"/>
      <c r="B612" s="50"/>
      <c r="D612" s="6">
        <v>42</v>
      </c>
      <c r="E612" s="3"/>
      <c r="F612" s="2" t="s">
        <v>3795</v>
      </c>
      <c r="G612" s="23" t="str">
        <f>D612 &amp; "_1"</f>
        <v>42_1</v>
      </c>
      <c r="H612" s="24" t="str">
        <f>D613 &amp; "_1"</f>
        <v>85_1</v>
      </c>
      <c r="I612" s="12"/>
      <c r="J612" s="25" t="str">
        <f>D612 &amp; "_2"</f>
        <v>42_2</v>
      </c>
      <c r="K612" s="26" t="str">
        <f>D613 &amp; "_2"</f>
        <v>85_2</v>
      </c>
      <c r="L612" s="12"/>
      <c r="M612" s="25" t="str">
        <f>D612 &amp; "_3"</f>
        <v>42_3</v>
      </c>
      <c r="N612" s="26" t="str">
        <f>D613 &amp; "_3"</f>
        <v>85_3</v>
      </c>
      <c r="O612" s="12"/>
      <c r="P612" s="10" t="str">
        <f>D612 &amp; "_4"</f>
        <v>42_4</v>
      </c>
      <c r="Q612" s="10" t="str">
        <f>D613 &amp; "_4"</f>
        <v>85_4</v>
      </c>
      <c r="R612" s="12"/>
      <c r="S612" s="10" t="str">
        <f>D612 &amp; "_5"</f>
        <v>42_5</v>
      </c>
      <c r="T612" s="10" t="str">
        <f>D613 &amp; "_5"</f>
        <v>85_5</v>
      </c>
      <c r="U612" s="12"/>
      <c r="V612" s="10" t="str">
        <f>D612 &amp; "_6"</f>
        <v>42_6</v>
      </c>
      <c r="W612" s="10" t="str">
        <f>D613 &amp; "_6"</f>
        <v>85_6</v>
      </c>
      <c r="X612" s="12"/>
      <c r="Y612" s="10" t="str">
        <f>D612 &amp; "_7"</f>
        <v>42_7</v>
      </c>
      <c r="Z612" s="10" t="str">
        <f>D613 &amp; "_7"</f>
        <v>85_7</v>
      </c>
      <c r="AA612" s="12"/>
      <c r="AB612" s="10" t="str">
        <f>D612 &amp; "_8"</f>
        <v>42_8</v>
      </c>
      <c r="AC612" s="29" t="str">
        <f>D613 &amp; "_8"</f>
        <v>85_8</v>
      </c>
      <c r="AD612" s="12"/>
      <c r="AE612" s="10" t="str">
        <f>D612 &amp; "_9"</f>
        <v>42_9</v>
      </c>
      <c r="AF612" s="10" t="str">
        <f>D613 &amp; "_9"</f>
        <v>85_9</v>
      </c>
      <c r="AG612" s="12"/>
      <c r="AH612" s="10" t="str">
        <f>D612 &amp; "_10"</f>
        <v>42_10</v>
      </c>
      <c r="AI612" s="10" t="str">
        <f>D613 &amp; "_10"</f>
        <v>85_10</v>
      </c>
      <c r="AK612"/>
    </row>
    <row r="613" spans="1:37" x14ac:dyDescent="0.25">
      <c r="A613" s="49"/>
      <c r="B613" s="50"/>
      <c r="D613" s="7">
        <v>85</v>
      </c>
      <c r="F613" s="2" t="s">
        <v>0</v>
      </c>
      <c r="G613" s="2" t="s">
        <v>2350</v>
      </c>
      <c r="H613" s="2" t="s">
        <v>2351</v>
      </c>
      <c r="J613" s="2" t="s">
        <v>2352</v>
      </c>
      <c r="K613" s="2" t="s">
        <v>2353</v>
      </c>
      <c r="M613" s="2" t="s">
        <v>2354</v>
      </c>
      <c r="N613" s="2" t="s">
        <v>2355</v>
      </c>
      <c r="P613" s="2" t="s">
        <v>2356</v>
      </c>
      <c r="Q613" s="2" t="s">
        <v>2357</v>
      </c>
      <c r="S613" s="2" t="s">
        <v>2358</v>
      </c>
      <c r="T613" s="2" t="s">
        <v>2359</v>
      </c>
      <c r="V613" s="2" t="s">
        <v>2360</v>
      </c>
      <c r="W613" s="2" t="s">
        <v>2361</v>
      </c>
      <c r="Y613" s="2" t="s">
        <v>2362</v>
      </c>
      <c r="Z613" s="2" t="s">
        <v>2363</v>
      </c>
      <c r="AB613" s="2" t="s">
        <v>2364</v>
      </c>
      <c r="AC613" s="2" t="s">
        <v>2365</v>
      </c>
      <c r="AE613" s="2" t="s">
        <v>2366</v>
      </c>
      <c r="AF613" s="2" t="s">
        <v>2367</v>
      </c>
      <c r="AH613" s="2" t="s">
        <v>2368</v>
      </c>
      <c r="AI613" s="2" t="s">
        <v>2369</v>
      </c>
      <c r="AK613"/>
    </row>
    <row r="614" spans="1:37" x14ac:dyDescent="0.25">
      <c r="A614" s="49"/>
      <c r="B614" s="50"/>
      <c r="D614" s="7"/>
      <c r="F614" s="2" t="s">
        <v>1</v>
      </c>
      <c r="G614" s="2" t="s">
        <v>2351</v>
      </c>
      <c r="H614" s="2" t="s">
        <v>2350</v>
      </c>
      <c r="J614" s="2" t="s">
        <v>2353</v>
      </c>
      <c r="K614" s="2" t="s">
        <v>2352</v>
      </c>
      <c r="M614" s="2" t="s">
        <v>2355</v>
      </c>
      <c r="N614" s="2" t="s">
        <v>2354</v>
      </c>
      <c r="P614" s="2" t="s">
        <v>2357</v>
      </c>
      <c r="Q614" s="2" t="s">
        <v>2356</v>
      </c>
      <c r="S614" s="2" t="s">
        <v>2359</v>
      </c>
      <c r="T614" s="2" t="s">
        <v>2358</v>
      </c>
      <c r="V614" s="2" t="s">
        <v>2361</v>
      </c>
      <c r="W614" s="2" t="s">
        <v>2360</v>
      </c>
      <c r="Y614" s="2" t="s">
        <v>2363</v>
      </c>
      <c r="Z614" s="2" t="s">
        <v>2362</v>
      </c>
      <c r="AB614" s="2" t="s">
        <v>2365</v>
      </c>
      <c r="AC614" s="2" t="s">
        <v>2364</v>
      </c>
      <c r="AE614" s="2" t="s">
        <v>2367</v>
      </c>
      <c r="AF614" s="2" t="s">
        <v>2366</v>
      </c>
      <c r="AH614" s="2" t="s">
        <v>2369</v>
      </c>
      <c r="AI614" s="2" t="s">
        <v>2368</v>
      </c>
      <c r="AK614"/>
    </row>
    <row r="615" spans="1:37" x14ac:dyDescent="0.25">
      <c r="A615" s="49"/>
      <c r="B615" s="50"/>
      <c r="D615" s="7"/>
    </row>
    <row r="616" spans="1:37" ht="14.25" thickBot="1" x14ac:dyDescent="0.3">
      <c r="A616" s="49"/>
      <c r="B616" s="50"/>
      <c r="D616" s="7"/>
      <c r="E616" s="3"/>
      <c r="F616" s="2"/>
      <c r="G616" s="43" t="s">
        <v>3660</v>
      </c>
      <c r="H616" s="44"/>
      <c r="I616" s="4"/>
      <c r="J616" s="43" t="s">
        <v>3661</v>
      </c>
      <c r="K616" s="44"/>
      <c r="L616" s="4"/>
      <c r="M616" s="43" t="s">
        <v>3662</v>
      </c>
      <c r="N616" s="44"/>
      <c r="O616" s="4"/>
      <c r="P616" s="43" t="s">
        <v>3663</v>
      </c>
      <c r="Q616" s="44"/>
      <c r="R616" s="4"/>
      <c r="S616" s="43" t="s">
        <v>3664</v>
      </c>
      <c r="T616" s="44"/>
      <c r="U616" s="4"/>
      <c r="V616" s="43" t="s">
        <v>3665</v>
      </c>
      <c r="W616" s="44"/>
      <c r="X616" s="4"/>
      <c r="Y616" s="43" t="s">
        <v>3666</v>
      </c>
      <c r="Z616" s="44"/>
      <c r="AA616" s="4"/>
      <c r="AB616" s="43" t="s">
        <v>3667</v>
      </c>
      <c r="AC616" s="44"/>
      <c r="AD616" s="4"/>
      <c r="AE616" s="43" t="s">
        <v>3668</v>
      </c>
      <c r="AF616" s="44"/>
      <c r="AG616" s="4"/>
      <c r="AH616" s="43" t="s">
        <v>3669</v>
      </c>
      <c r="AI616" s="44"/>
      <c r="AK616"/>
    </row>
    <row r="617" spans="1:37" ht="14.25" thickTop="1" x14ac:dyDescent="0.25">
      <c r="A617" s="49"/>
      <c r="B617" s="50"/>
      <c r="D617" s="7"/>
      <c r="E617" s="8"/>
      <c r="F617" s="2" t="s">
        <v>3795</v>
      </c>
      <c r="G617" s="23" t="str">
        <f>D612 &amp; "_11"</f>
        <v>42_11</v>
      </c>
      <c r="H617" s="24" t="str">
        <f>D613 &amp; "_11"</f>
        <v>85_11</v>
      </c>
      <c r="I617" s="12"/>
      <c r="J617" s="25" t="str">
        <f>D612 &amp; "_12"</f>
        <v>42_12</v>
      </c>
      <c r="K617" s="26" t="str">
        <f>D613 &amp; "_12"</f>
        <v>85_12</v>
      </c>
      <c r="L617" s="12"/>
      <c r="M617" s="25" t="str">
        <f>D612 &amp; "_13"</f>
        <v>42_13</v>
      </c>
      <c r="N617" s="26" t="str">
        <f>D613 &amp; "_13"</f>
        <v>85_13</v>
      </c>
      <c r="O617" s="12"/>
      <c r="P617" s="10" t="str">
        <f>D612 &amp; "_14"</f>
        <v>42_14</v>
      </c>
      <c r="Q617" s="10" t="str">
        <f>D613 &amp; "_14"</f>
        <v>85_14</v>
      </c>
      <c r="R617" s="12"/>
      <c r="S617" s="10" t="str">
        <f>D612 &amp; "_15"</f>
        <v>42_15</v>
      </c>
      <c r="T617" s="10" t="str">
        <f>D613 &amp; "_15"</f>
        <v>85_15</v>
      </c>
      <c r="U617" s="12"/>
      <c r="V617" s="10" t="str">
        <f>D612 &amp; "_16"</f>
        <v>42_16</v>
      </c>
      <c r="W617" s="10" t="str">
        <f>D613 &amp; "_16"</f>
        <v>85_16</v>
      </c>
      <c r="X617" s="12"/>
      <c r="Y617" s="10" t="str">
        <f>D612 &amp; "_17"</f>
        <v>42_17</v>
      </c>
      <c r="Z617" s="10" t="str">
        <f>D613 &amp; "_17"</f>
        <v>85_17</v>
      </c>
      <c r="AA617" s="12"/>
      <c r="AB617" s="10" t="str">
        <f>D612 &amp; "_18"</f>
        <v>42_18</v>
      </c>
      <c r="AC617" s="29" t="str">
        <f>D613 &amp; "_18"</f>
        <v>85_18</v>
      </c>
      <c r="AD617" s="12"/>
      <c r="AE617" s="10" t="str">
        <f>D612 &amp; "_19"</f>
        <v>42_19</v>
      </c>
      <c r="AF617" s="10" t="str">
        <f>D613 &amp; "_19"</f>
        <v>85_19</v>
      </c>
      <c r="AG617" s="12"/>
      <c r="AH617" s="10" t="str">
        <f>D612 &amp; "_20"</f>
        <v>42_20</v>
      </c>
      <c r="AI617" s="10" t="str">
        <f>D613 &amp; "_20"</f>
        <v>85_20</v>
      </c>
      <c r="AK617"/>
    </row>
    <row r="618" spans="1:37" x14ac:dyDescent="0.25">
      <c r="A618" s="49"/>
      <c r="B618" s="50"/>
      <c r="D618" s="7"/>
      <c r="F618" s="2" t="s">
        <v>0</v>
      </c>
      <c r="G618" s="2" t="s">
        <v>2370</v>
      </c>
      <c r="H618" s="2" t="s">
        <v>2371</v>
      </c>
      <c r="J618" s="2" t="s">
        <v>2372</v>
      </c>
      <c r="K618" s="2" t="s">
        <v>2373</v>
      </c>
      <c r="M618" s="2" t="s">
        <v>2374</v>
      </c>
      <c r="N618" s="2" t="s">
        <v>2375</v>
      </c>
      <c r="P618" s="2" t="s">
        <v>2376</v>
      </c>
      <c r="Q618" s="2" t="s">
        <v>2377</v>
      </c>
      <c r="S618" s="2" t="s">
        <v>2378</v>
      </c>
      <c r="T618" s="2" t="s">
        <v>2379</v>
      </c>
      <c r="V618" s="2" t="s">
        <v>2380</v>
      </c>
      <c r="W618" s="2" t="s">
        <v>2381</v>
      </c>
      <c r="Y618" s="2" t="s">
        <v>2382</v>
      </c>
      <c r="Z618" s="2" t="s">
        <v>2383</v>
      </c>
      <c r="AB618" s="2" t="s">
        <v>2384</v>
      </c>
      <c r="AC618" s="2" t="s">
        <v>2385</v>
      </c>
      <c r="AE618" s="2" t="s">
        <v>2386</v>
      </c>
      <c r="AF618" s="2" t="s">
        <v>2387</v>
      </c>
      <c r="AH618" s="2" t="s">
        <v>2388</v>
      </c>
      <c r="AI618" s="2" t="s">
        <v>2389</v>
      </c>
      <c r="AK618"/>
    </row>
    <row r="619" spans="1:37" x14ac:dyDescent="0.25">
      <c r="A619" s="49"/>
      <c r="B619" s="50"/>
      <c r="D619" s="7"/>
      <c r="F619" s="2" t="s">
        <v>1</v>
      </c>
      <c r="G619" s="2" t="s">
        <v>2371</v>
      </c>
      <c r="H619" s="2" t="s">
        <v>2370</v>
      </c>
      <c r="J619" s="2" t="s">
        <v>2373</v>
      </c>
      <c r="K619" s="2" t="s">
        <v>2372</v>
      </c>
      <c r="M619" s="2" t="s">
        <v>2375</v>
      </c>
      <c r="N619" s="2" t="s">
        <v>2374</v>
      </c>
      <c r="P619" s="2" t="s">
        <v>2377</v>
      </c>
      <c r="Q619" s="2" t="s">
        <v>2376</v>
      </c>
      <c r="S619" s="2" t="s">
        <v>2379</v>
      </c>
      <c r="T619" s="2" t="s">
        <v>2378</v>
      </c>
      <c r="V619" s="2" t="s">
        <v>2381</v>
      </c>
      <c r="W619" s="2" t="s">
        <v>2380</v>
      </c>
      <c r="Y619" s="2" t="s">
        <v>2383</v>
      </c>
      <c r="Z619" s="2" t="s">
        <v>2382</v>
      </c>
      <c r="AB619" s="2" t="s">
        <v>2385</v>
      </c>
      <c r="AC619" s="2" t="s">
        <v>2384</v>
      </c>
      <c r="AE619" s="2" t="s">
        <v>2387</v>
      </c>
      <c r="AF619" s="2" t="s">
        <v>2386</v>
      </c>
      <c r="AH619" s="2" t="s">
        <v>2389</v>
      </c>
      <c r="AI619" s="2" t="s">
        <v>2388</v>
      </c>
      <c r="AK619"/>
    </row>
    <row r="620" spans="1:37" x14ac:dyDescent="0.25">
      <c r="A620" s="49"/>
      <c r="B620" s="50"/>
      <c r="D620" s="7"/>
    </row>
    <row r="621" spans="1:37" ht="14.25" thickBot="1" x14ac:dyDescent="0.3">
      <c r="A621" s="49"/>
      <c r="B621" s="50"/>
      <c r="D621" s="7"/>
      <c r="E621" s="9"/>
      <c r="F621" s="2"/>
      <c r="G621" s="43" t="s">
        <v>3670</v>
      </c>
      <c r="H621" s="44"/>
      <c r="I621" s="4"/>
      <c r="J621" s="43" t="s">
        <v>3671</v>
      </c>
      <c r="K621" s="44"/>
      <c r="L621" s="4"/>
      <c r="M621" s="43" t="s">
        <v>3672</v>
      </c>
      <c r="N621" s="44"/>
      <c r="O621" s="4"/>
      <c r="P621" s="43" t="s">
        <v>3673</v>
      </c>
      <c r="Q621" s="44"/>
      <c r="R621" s="4"/>
      <c r="S621" s="43" t="s">
        <v>3674</v>
      </c>
      <c r="T621" s="44"/>
      <c r="U621" s="4"/>
      <c r="V621" s="43" t="s">
        <v>3675</v>
      </c>
      <c r="W621" s="44"/>
      <c r="X621" s="4"/>
      <c r="Y621" s="43" t="s">
        <v>3676</v>
      </c>
      <c r="Z621" s="44"/>
      <c r="AA621" s="4"/>
      <c r="AB621" s="43" t="s">
        <v>3677</v>
      </c>
      <c r="AC621" s="44"/>
      <c r="AD621" s="4"/>
      <c r="AE621" s="43" t="s">
        <v>3678</v>
      </c>
      <c r="AF621" s="44"/>
      <c r="AG621" s="4"/>
      <c r="AH621" s="43" t="s">
        <v>3679</v>
      </c>
      <c r="AI621" s="44"/>
      <c r="AK621"/>
    </row>
    <row r="622" spans="1:37" ht="14.25" thickTop="1" x14ac:dyDescent="0.25">
      <c r="A622" s="49"/>
      <c r="B622" s="50"/>
      <c r="F622" s="2" t="s">
        <v>3795</v>
      </c>
      <c r="G622" s="23" t="str">
        <f>D612 &amp; "_21"</f>
        <v>42_21</v>
      </c>
      <c r="H622" s="24" t="str">
        <f>D613 &amp; "_21"</f>
        <v>85_21</v>
      </c>
      <c r="I622" s="12"/>
      <c r="J622" s="25" t="str">
        <f>D612 &amp; "_22"</f>
        <v>42_22</v>
      </c>
      <c r="K622" s="26" t="str">
        <f>D613 &amp; "_22"</f>
        <v>85_22</v>
      </c>
      <c r="L622" s="12"/>
      <c r="M622" s="25" t="str">
        <f>D612 &amp; "_23"</f>
        <v>42_23</v>
      </c>
      <c r="N622" s="26" t="str">
        <f>D613 &amp; "_23"</f>
        <v>85_23</v>
      </c>
      <c r="O622" s="12"/>
      <c r="P622" s="10" t="str">
        <f>D612 &amp; "_24"</f>
        <v>42_24</v>
      </c>
      <c r="Q622" s="10" t="str">
        <f>D613 &amp; "_24"</f>
        <v>85_24</v>
      </c>
      <c r="R622" s="12"/>
      <c r="S622" s="10" t="str">
        <f>D612 &amp; "_25"</f>
        <v>42_25</v>
      </c>
      <c r="T622" s="10" t="str">
        <f>D613 &amp; "_25"</f>
        <v>85_25</v>
      </c>
      <c r="U622" s="12"/>
      <c r="V622" s="10" t="str">
        <f>D612 &amp; "_26"</f>
        <v>42_26</v>
      </c>
      <c r="W622" s="10" t="str">
        <f>D613 &amp; "_26"</f>
        <v>85_26</v>
      </c>
      <c r="X622" s="12"/>
      <c r="Y622" s="10" t="str">
        <f>D612 &amp; "_27"</f>
        <v>42_27</v>
      </c>
      <c r="Z622" s="10" t="str">
        <f>D613 &amp; "_27"</f>
        <v>85_27</v>
      </c>
      <c r="AA622" s="12"/>
      <c r="AB622" s="10" t="str">
        <f>D612 &amp; "_28"</f>
        <v>42_28</v>
      </c>
      <c r="AC622" s="29" t="str">
        <f>D613 &amp; "_28"</f>
        <v>85_28</v>
      </c>
      <c r="AD622" s="12"/>
      <c r="AE622" s="10" t="str">
        <f>D612 &amp; "_29"</f>
        <v>42_29</v>
      </c>
      <c r="AF622" s="10" t="str">
        <f>D613 &amp; "_29"</f>
        <v>85_29</v>
      </c>
      <c r="AG622" s="12"/>
      <c r="AH622" s="10" t="str">
        <f>D612 &amp; "_30"</f>
        <v>42_30</v>
      </c>
      <c r="AI622" s="10" t="str">
        <f>D613 &amp; "_30"</f>
        <v>85_30</v>
      </c>
      <c r="AK622"/>
    </row>
    <row r="623" spans="1:37" x14ac:dyDescent="0.25">
      <c r="A623" s="49"/>
      <c r="B623" s="50"/>
      <c r="F623" s="2" t="s">
        <v>0</v>
      </c>
      <c r="G623" s="2" t="s">
        <v>2390</v>
      </c>
      <c r="H623" s="2" t="s">
        <v>2391</v>
      </c>
      <c r="J623" s="2" t="s">
        <v>2392</v>
      </c>
      <c r="K623" s="2" t="s">
        <v>2393</v>
      </c>
      <c r="M623" s="2" t="s">
        <v>2394</v>
      </c>
      <c r="N623" s="2" t="s">
        <v>2395</v>
      </c>
      <c r="P623" s="2" t="s">
        <v>2396</v>
      </c>
      <c r="Q623" s="2" t="s">
        <v>2397</v>
      </c>
      <c r="S623" s="2" t="s">
        <v>2398</v>
      </c>
      <c r="T623" s="2" t="s">
        <v>2399</v>
      </c>
      <c r="V623" s="2" t="s">
        <v>2400</v>
      </c>
      <c r="W623" s="2" t="s">
        <v>2401</v>
      </c>
      <c r="Y623" s="2" t="s">
        <v>2402</v>
      </c>
      <c r="Z623" s="2" t="s">
        <v>2403</v>
      </c>
      <c r="AB623" s="2" t="s">
        <v>2404</v>
      </c>
      <c r="AC623" s="2" t="s">
        <v>2405</v>
      </c>
      <c r="AE623" s="2" t="s">
        <v>2406</v>
      </c>
      <c r="AF623" s="2" t="s">
        <v>2407</v>
      </c>
      <c r="AH623" s="2" t="s">
        <v>2408</v>
      </c>
      <c r="AI623" s="2" t="s">
        <v>2409</v>
      </c>
      <c r="AK623"/>
    </row>
    <row r="624" spans="1:37" x14ac:dyDescent="0.25">
      <c r="A624" s="49"/>
      <c r="B624" s="50"/>
      <c r="F624" s="2" t="s">
        <v>1</v>
      </c>
      <c r="G624" s="2" t="s">
        <v>2391</v>
      </c>
      <c r="H624" s="2" t="s">
        <v>2390</v>
      </c>
      <c r="J624" s="2" t="s">
        <v>2393</v>
      </c>
      <c r="K624" s="2" t="s">
        <v>2392</v>
      </c>
      <c r="M624" s="2" t="s">
        <v>2395</v>
      </c>
      <c r="N624" s="2" t="s">
        <v>2394</v>
      </c>
      <c r="P624" s="2" t="s">
        <v>2397</v>
      </c>
      <c r="Q624" s="2" t="s">
        <v>2396</v>
      </c>
      <c r="S624" s="2" t="s">
        <v>2399</v>
      </c>
      <c r="T624" s="2" t="s">
        <v>2398</v>
      </c>
      <c r="V624" s="2" t="s">
        <v>2401</v>
      </c>
      <c r="W624" s="2" t="s">
        <v>2400</v>
      </c>
      <c r="Y624" s="2" t="s">
        <v>2403</v>
      </c>
      <c r="Z624" s="2" t="s">
        <v>2402</v>
      </c>
      <c r="AB624" s="2" t="s">
        <v>2405</v>
      </c>
      <c r="AC624" s="2" t="s">
        <v>2404</v>
      </c>
      <c r="AE624" s="2" t="s">
        <v>2407</v>
      </c>
      <c r="AF624" s="2" t="s">
        <v>2406</v>
      </c>
      <c r="AH624" s="2" t="s">
        <v>2409</v>
      </c>
      <c r="AI624" s="2" t="s">
        <v>2408</v>
      </c>
      <c r="AK624"/>
    </row>
    <row r="625" spans="1:37" x14ac:dyDescent="0.25">
      <c r="A625" s="49"/>
      <c r="B625" s="50"/>
    </row>
    <row r="626" spans="1:37" ht="14.25" thickBot="1" x14ac:dyDescent="0.3">
      <c r="A626" s="49"/>
      <c r="B626" s="50"/>
      <c r="C626" s="4" t="s">
        <v>3768</v>
      </c>
      <c r="D626" s="4"/>
      <c r="E626" s="5"/>
      <c r="F626" s="2"/>
      <c r="G626" s="43" t="s">
        <v>3680</v>
      </c>
      <c r="H626" s="44"/>
      <c r="I626" s="4"/>
      <c r="J626" s="43" t="s">
        <v>3681</v>
      </c>
      <c r="K626" s="44"/>
      <c r="L626" s="4"/>
      <c r="M626" s="43" t="s">
        <v>3682</v>
      </c>
      <c r="N626" s="44"/>
      <c r="O626" s="4"/>
      <c r="P626" s="43" t="s">
        <v>3683</v>
      </c>
      <c r="Q626" s="44"/>
      <c r="R626" s="4"/>
      <c r="S626" s="43" t="s">
        <v>3684</v>
      </c>
      <c r="T626" s="44"/>
      <c r="U626" s="4"/>
      <c r="V626" s="43" t="s">
        <v>3685</v>
      </c>
      <c r="W626" s="44"/>
      <c r="X626" s="4"/>
      <c r="Y626" s="43" t="s">
        <v>3686</v>
      </c>
      <c r="Z626" s="44"/>
      <c r="AA626" s="4"/>
      <c r="AB626" s="43" t="s">
        <v>3687</v>
      </c>
      <c r="AC626" s="44"/>
      <c r="AD626" s="4"/>
      <c r="AE626" s="43" t="s">
        <v>3688</v>
      </c>
      <c r="AF626" s="44"/>
      <c r="AG626" s="4"/>
      <c r="AH626" s="43" t="s">
        <v>3689</v>
      </c>
      <c r="AI626" s="44"/>
      <c r="AK626"/>
    </row>
    <row r="627" spans="1:37" ht="14.25" thickTop="1" x14ac:dyDescent="0.25">
      <c r="A627" s="49"/>
      <c r="B627" s="50"/>
      <c r="D627" s="7">
        <v>43</v>
      </c>
      <c r="E627" s="8"/>
      <c r="F627" s="2" t="s">
        <v>3795</v>
      </c>
      <c r="G627" s="23" t="str">
        <f>D627 &amp; "_1"</f>
        <v>43_1</v>
      </c>
      <c r="H627" s="24" t="str">
        <f>D628 &amp; "_1"</f>
        <v>86_1</v>
      </c>
      <c r="I627" s="12"/>
      <c r="J627" s="25" t="str">
        <f>D627 &amp; "_2"</f>
        <v>43_2</v>
      </c>
      <c r="K627" s="26" t="str">
        <f>D628 &amp; "_2"</f>
        <v>86_2</v>
      </c>
      <c r="L627" s="12"/>
      <c r="M627" s="25" t="str">
        <f>D627 &amp; "_3"</f>
        <v>43_3</v>
      </c>
      <c r="N627" s="26" t="str">
        <f>D628 &amp; "_3"</f>
        <v>86_3</v>
      </c>
      <c r="O627" s="12"/>
      <c r="P627" s="10" t="str">
        <f>D627 &amp; "_4"</f>
        <v>43_4</v>
      </c>
      <c r="Q627" s="10" t="str">
        <f>D628 &amp; "_4"</f>
        <v>86_4</v>
      </c>
      <c r="R627" s="12"/>
      <c r="S627" s="10" t="str">
        <f>D627 &amp; "_5"</f>
        <v>43_5</v>
      </c>
      <c r="T627" s="10" t="str">
        <f>D628 &amp; "_5"</f>
        <v>86_5</v>
      </c>
      <c r="U627" s="12"/>
      <c r="V627" s="10" t="str">
        <f>D627 &amp; "_6"</f>
        <v>43_6</v>
      </c>
      <c r="W627" s="10" t="str">
        <f>D628 &amp; "_6"</f>
        <v>86_6</v>
      </c>
      <c r="X627" s="12"/>
      <c r="Y627" s="10" t="str">
        <f>D627 &amp; "_7"</f>
        <v>43_7</v>
      </c>
      <c r="Z627" s="10" t="str">
        <f>D628 &amp; "_7"</f>
        <v>86_7</v>
      </c>
      <c r="AA627" s="12"/>
      <c r="AB627" s="10" t="str">
        <f>D627 &amp; "_8"</f>
        <v>43_8</v>
      </c>
      <c r="AC627" s="29" t="str">
        <f>D628 &amp; "_8"</f>
        <v>86_8</v>
      </c>
      <c r="AD627" s="12"/>
      <c r="AE627" s="10" t="str">
        <f>D627 &amp; "_9"</f>
        <v>43_9</v>
      </c>
      <c r="AF627" s="10" t="str">
        <f>D628 &amp; "_9"</f>
        <v>86_9</v>
      </c>
      <c r="AG627" s="12"/>
      <c r="AH627" s="10" t="str">
        <f>D627 &amp; "_10"</f>
        <v>43_10</v>
      </c>
      <c r="AI627" s="10" t="str">
        <f>D628 &amp; "_10"</f>
        <v>86_10</v>
      </c>
      <c r="AK627"/>
    </row>
    <row r="628" spans="1:37" x14ac:dyDescent="0.25">
      <c r="A628" s="49"/>
      <c r="B628" s="50"/>
      <c r="D628" s="7">
        <v>86</v>
      </c>
      <c r="F628" s="2" t="s">
        <v>0</v>
      </c>
      <c r="G628" s="2" t="s">
        <v>2410</v>
      </c>
      <c r="H628" s="2" t="s">
        <v>2411</v>
      </c>
      <c r="J628" s="2" t="s">
        <v>2412</v>
      </c>
      <c r="K628" s="2" t="s">
        <v>2413</v>
      </c>
      <c r="M628" s="2" t="s">
        <v>2414</v>
      </c>
      <c r="N628" s="2" t="s">
        <v>2415</v>
      </c>
      <c r="P628" s="2" t="s">
        <v>2416</v>
      </c>
      <c r="Q628" s="2" t="s">
        <v>2417</v>
      </c>
      <c r="S628" s="2" t="s">
        <v>2418</v>
      </c>
      <c r="T628" s="2" t="s">
        <v>2419</v>
      </c>
      <c r="V628" s="2" t="s">
        <v>2420</v>
      </c>
      <c r="W628" s="2" t="s">
        <v>2421</v>
      </c>
      <c r="Y628" s="2" t="s">
        <v>2422</v>
      </c>
      <c r="Z628" s="2" t="s">
        <v>2423</v>
      </c>
      <c r="AB628" s="2" t="s">
        <v>2424</v>
      </c>
      <c r="AC628" s="2" t="s">
        <v>2425</v>
      </c>
      <c r="AE628" s="2" t="s">
        <v>2426</v>
      </c>
      <c r="AF628" s="2" t="s">
        <v>2427</v>
      </c>
      <c r="AH628" s="2" t="s">
        <v>2428</v>
      </c>
      <c r="AI628" s="2" t="s">
        <v>2429</v>
      </c>
      <c r="AK628"/>
    </row>
    <row r="629" spans="1:37" x14ac:dyDescent="0.25">
      <c r="A629" s="49"/>
      <c r="B629" s="50"/>
      <c r="D629" s="7"/>
      <c r="F629" s="2" t="s">
        <v>1</v>
      </c>
      <c r="G629" s="2" t="s">
        <v>2411</v>
      </c>
      <c r="H629" s="2" t="s">
        <v>2410</v>
      </c>
      <c r="J629" s="2" t="s">
        <v>2413</v>
      </c>
      <c r="K629" s="2" t="s">
        <v>2412</v>
      </c>
      <c r="M629" s="2" t="s">
        <v>2415</v>
      </c>
      <c r="N629" s="2" t="s">
        <v>2414</v>
      </c>
      <c r="P629" s="2" t="s">
        <v>2417</v>
      </c>
      <c r="Q629" s="2" t="s">
        <v>2416</v>
      </c>
      <c r="S629" s="2" t="s">
        <v>2419</v>
      </c>
      <c r="T629" s="2" t="s">
        <v>2418</v>
      </c>
      <c r="V629" s="2" t="s">
        <v>2421</v>
      </c>
      <c r="W629" s="2" t="s">
        <v>2420</v>
      </c>
      <c r="Y629" s="2" t="s">
        <v>2423</v>
      </c>
      <c r="Z629" s="2" t="s">
        <v>2422</v>
      </c>
      <c r="AB629" s="2" t="s">
        <v>2425</v>
      </c>
      <c r="AC629" s="2" t="s">
        <v>2424</v>
      </c>
      <c r="AE629" s="2" t="s">
        <v>2427</v>
      </c>
      <c r="AF629" s="2" t="s">
        <v>2426</v>
      </c>
      <c r="AH629" s="2" t="s">
        <v>2429</v>
      </c>
      <c r="AI629" s="2" t="s">
        <v>2428</v>
      </c>
      <c r="AK629"/>
    </row>
    <row r="630" spans="1:37" x14ac:dyDescent="0.25">
      <c r="A630" s="49"/>
      <c r="B630" s="50"/>
      <c r="D630" s="7"/>
    </row>
    <row r="631" spans="1:37" ht="14.25" thickBot="1" x14ac:dyDescent="0.3">
      <c r="A631" s="49"/>
      <c r="B631" s="50"/>
      <c r="D631" s="7"/>
      <c r="E631" s="9"/>
      <c r="F631" s="2"/>
      <c r="G631" s="43" t="s">
        <v>3690</v>
      </c>
      <c r="H631" s="44"/>
      <c r="I631" s="4"/>
      <c r="J631" s="43" t="s">
        <v>3691</v>
      </c>
      <c r="K631" s="44"/>
      <c r="L631" s="4"/>
      <c r="M631" s="43" t="s">
        <v>3692</v>
      </c>
      <c r="N631" s="44"/>
      <c r="O631" s="4"/>
      <c r="P631" s="43" t="s">
        <v>3693</v>
      </c>
      <c r="Q631" s="44"/>
      <c r="R631" s="4"/>
      <c r="S631" s="43" t="s">
        <v>3694</v>
      </c>
      <c r="T631" s="44"/>
      <c r="U631" s="4"/>
      <c r="V631" s="43" t="s">
        <v>3695</v>
      </c>
      <c r="W631" s="44"/>
      <c r="X631" s="4"/>
      <c r="Y631" s="43" t="s">
        <v>3696</v>
      </c>
      <c r="Z631" s="44"/>
      <c r="AA631" s="4"/>
      <c r="AB631" s="43" t="s">
        <v>3697</v>
      </c>
      <c r="AC631" s="44"/>
      <c r="AD631" s="4"/>
      <c r="AE631" s="43" t="s">
        <v>3698</v>
      </c>
      <c r="AF631" s="44"/>
      <c r="AG631" s="4"/>
      <c r="AH631" s="43" t="s">
        <v>3699</v>
      </c>
      <c r="AI631" s="44"/>
    </row>
    <row r="632" spans="1:37" ht="14.25" thickTop="1" x14ac:dyDescent="0.25">
      <c r="A632" s="49"/>
      <c r="B632" s="50"/>
      <c r="F632" s="2" t="s">
        <v>3795</v>
      </c>
      <c r="G632" s="23" t="str">
        <f>D627 &amp; "_11"</f>
        <v>43_11</v>
      </c>
      <c r="H632" s="24" t="str">
        <f>D628 &amp; "_11"</f>
        <v>86_11</v>
      </c>
      <c r="I632" s="12"/>
      <c r="J632" s="25" t="str">
        <f>D627 &amp; "_12"</f>
        <v>43_12</v>
      </c>
      <c r="K632" s="26" t="str">
        <f>D628 &amp; "_12"</f>
        <v>86_12</v>
      </c>
      <c r="L632" s="12"/>
      <c r="M632" s="25" t="str">
        <f>D627 &amp; "_13"</f>
        <v>43_13</v>
      </c>
      <c r="N632" s="26" t="str">
        <f>D628 &amp; "_13"</f>
        <v>86_13</v>
      </c>
      <c r="O632" s="12"/>
      <c r="P632" s="10" t="str">
        <f>D627 &amp; "_14"</f>
        <v>43_14</v>
      </c>
      <c r="Q632" s="10" t="str">
        <f>D628 &amp; "_14"</f>
        <v>86_14</v>
      </c>
      <c r="R632" s="12"/>
      <c r="S632" s="10" t="str">
        <f>D627 &amp; "_15"</f>
        <v>43_15</v>
      </c>
      <c r="T632" s="10" t="str">
        <f>D628 &amp; "_15"</f>
        <v>86_15</v>
      </c>
      <c r="U632" s="12"/>
      <c r="V632" s="10" t="str">
        <f>D627 &amp; "_16"</f>
        <v>43_16</v>
      </c>
      <c r="W632" s="10" t="str">
        <f>D628 &amp; "_16"</f>
        <v>86_16</v>
      </c>
      <c r="X632" s="12"/>
      <c r="Y632" s="10" t="str">
        <f>D627 &amp; "_17"</f>
        <v>43_17</v>
      </c>
      <c r="Z632" s="10" t="str">
        <f>D628 &amp; "_17"</f>
        <v>86_17</v>
      </c>
      <c r="AA632" s="12"/>
      <c r="AB632" s="10" t="str">
        <f>D627 &amp; "_18"</f>
        <v>43_18</v>
      </c>
      <c r="AC632" s="29" t="str">
        <f>D628 &amp; "_18"</f>
        <v>86_18</v>
      </c>
      <c r="AD632" s="12"/>
      <c r="AE632" s="10" t="str">
        <f>D627 &amp; "_19"</f>
        <v>43_19</v>
      </c>
      <c r="AF632" s="10" t="str">
        <f>D628 &amp; "_19"</f>
        <v>86_19</v>
      </c>
      <c r="AG632" s="12"/>
      <c r="AH632" s="10" t="str">
        <f>D627 &amp; "_20"</f>
        <v>43_20</v>
      </c>
      <c r="AI632" s="10" t="str">
        <f>D628 &amp; "_20"</f>
        <v>86_20</v>
      </c>
    </row>
    <row r="633" spans="1:37" x14ac:dyDescent="0.25">
      <c r="A633" s="49"/>
      <c r="B633" s="50"/>
      <c r="F633" s="2" t="s">
        <v>0</v>
      </c>
      <c r="G633" s="2" t="s">
        <v>2430</v>
      </c>
      <c r="H633" s="2" t="s">
        <v>2431</v>
      </c>
      <c r="J633" s="2" t="s">
        <v>2432</v>
      </c>
      <c r="K633" s="2" t="s">
        <v>2433</v>
      </c>
      <c r="M633" s="2" t="s">
        <v>2434</v>
      </c>
      <c r="N633" s="2" t="s">
        <v>2435</v>
      </c>
      <c r="P633" s="2" t="s">
        <v>2436</v>
      </c>
      <c r="Q633" s="2" t="s">
        <v>2437</v>
      </c>
      <c r="S633" s="2" t="s">
        <v>2438</v>
      </c>
      <c r="T633" s="2" t="s">
        <v>2439</v>
      </c>
      <c r="V633" s="2" t="s">
        <v>2440</v>
      </c>
      <c r="W633" s="2" t="s">
        <v>2441</v>
      </c>
      <c r="Y633" s="2" t="s">
        <v>2442</v>
      </c>
      <c r="Z633" s="2" t="s">
        <v>2443</v>
      </c>
      <c r="AB633" s="2" t="s">
        <v>2444</v>
      </c>
      <c r="AC633" s="2" t="s">
        <v>2445</v>
      </c>
      <c r="AE633" s="2" t="s">
        <v>2446</v>
      </c>
      <c r="AF633" s="2" t="s">
        <v>2447</v>
      </c>
      <c r="AH633" s="2" t="s">
        <v>2448</v>
      </c>
      <c r="AI633" s="2" t="s">
        <v>2449</v>
      </c>
    </row>
    <row r="634" spans="1:37" ht="14.25" thickBot="1" x14ac:dyDescent="0.3">
      <c r="A634" s="51"/>
      <c r="B634" s="52"/>
      <c r="F634" s="2" t="s">
        <v>1</v>
      </c>
      <c r="G634" s="2" t="s">
        <v>2431</v>
      </c>
      <c r="H634" s="2" t="s">
        <v>2430</v>
      </c>
      <c r="J634" s="2" t="s">
        <v>2433</v>
      </c>
      <c r="K634" s="2" t="s">
        <v>2432</v>
      </c>
      <c r="M634" s="2" t="s">
        <v>2435</v>
      </c>
      <c r="N634" s="2" t="s">
        <v>2434</v>
      </c>
      <c r="P634" s="2" t="s">
        <v>2437</v>
      </c>
      <c r="Q634" s="2" t="s">
        <v>2436</v>
      </c>
      <c r="S634" s="2" t="s">
        <v>2439</v>
      </c>
      <c r="T634" s="2" t="s">
        <v>2438</v>
      </c>
      <c r="V634" s="2" t="s">
        <v>2441</v>
      </c>
      <c r="W634" s="2" t="s">
        <v>2440</v>
      </c>
      <c r="Y634" s="2" t="s">
        <v>2443</v>
      </c>
      <c r="Z634" s="2" t="s">
        <v>2442</v>
      </c>
      <c r="AB634" s="2" t="s">
        <v>2445</v>
      </c>
      <c r="AC634" s="2" t="s">
        <v>2444</v>
      </c>
      <c r="AE634" s="2" t="s">
        <v>2447</v>
      </c>
      <c r="AF634" s="2" t="s">
        <v>2446</v>
      </c>
      <c r="AH634" s="2" t="s">
        <v>2449</v>
      </c>
      <c r="AI634" s="2" t="s">
        <v>2448</v>
      </c>
    </row>
    <row r="635" spans="1:37" x14ac:dyDescent="0.25">
      <c r="A635"/>
      <c r="B635"/>
      <c r="C635"/>
      <c r="D635"/>
    </row>
  </sheetData>
  <mergeCells count="1281">
    <mergeCell ref="V4:W4"/>
    <mergeCell ref="Y4:Z4"/>
    <mergeCell ref="AB4:AC4"/>
    <mergeCell ref="AE4:AF4"/>
    <mergeCell ref="AH4:AI4"/>
    <mergeCell ref="G7:H7"/>
    <mergeCell ref="J7:K7"/>
    <mergeCell ref="M7:N7"/>
    <mergeCell ref="P7:Q7"/>
    <mergeCell ref="S7:T7"/>
    <mergeCell ref="A3:B634"/>
    <mergeCell ref="G4:H4"/>
    <mergeCell ref="J4:K4"/>
    <mergeCell ref="M4:N4"/>
    <mergeCell ref="P4:Q4"/>
    <mergeCell ref="S4:T4"/>
    <mergeCell ref="V10:W10"/>
    <mergeCell ref="Y10:Z10"/>
    <mergeCell ref="AB10:AC10"/>
    <mergeCell ref="AE10:AF10"/>
    <mergeCell ref="AH10:AI10"/>
    <mergeCell ref="G15:H15"/>
    <mergeCell ref="J15:K15"/>
    <mergeCell ref="M15:N15"/>
    <mergeCell ref="P15:Q15"/>
    <mergeCell ref="S15:T15"/>
    <mergeCell ref="V7:W7"/>
    <mergeCell ref="Y7:Z7"/>
    <mergeCell ref="AB7:AC7"/>
    <mergeCell ref="AE7:AF7"/>
    <mergeCell ref="AH7:AI7"/>
    <mergeCell ref="G10:H10"/>
    <mergeCell ref="J10:K10"/>
    <mergeCell ref="M10:N10"/>
    <mergeCell ref="P10:Q10"/>
    <mergeCell ref="S10:T10"/>
    <mergeCell ref="V18:W18"/>
    <mergeCell ref="Y18:Z18"/>
    <mergeCell ref="AB18:AC18"/>
    <mergeCell ref="AE18:AF18"/>
    <mergeCell ref="AH18:AI18"/>
    <mergeCell ref="G21:H21"/>
    <mergeCell ref="J21:K21"/>
    <mergeCell ref="M21:N21"/>
    <mergeCell ref="P21:Q21"/>
    <mergeCell ref="S21:T21"/>
    <mergeCell ref="V15:W15"/>
    <mergeCell ref="Y15:Z15"/>
    <mergeCell ref="AB15:AC15"/>
    <mergeCell ref="AE15:AF15"/>
    <mergeCell ref="AH15:AI15"/>
    <mergeCell ref="G18:H18"/>
    <mergeCell ref="J18:K18"/>
    <mergeCell ref="M18:N18"/>
    <mergeCell ref="P18:Q18"/>
    <mergeCell ref="S18:T18"/>
    <mergeCell ref="V26:W26"/>
    <mergeCell ref="Y26:Z26"/>
    <mergeCell ref="AB26:AC26"/>
    <mergeCell ref="AE26:AF26"/>
    <mergeCell ref="AH26:AI26"/>
    <mergeCell ref="G31:H31"/>
    <mergeCell ref="J31:K31"/>
    <mergeCell ref="M31:N31"/>
    <mergeCell ref="P31:Q31"/>
    <mergeCell ref="S31:T31"/>
    <mergeCell ref="V21:W21"/>
    <mergeCell ref="Y21:Z21"/>
    <mergeCell ref="AB21:AC21"/>
    <mergeCell ref="AE21:AF21"/>
    <mergeCell ref="AH21:AI21"/>
    <mergeCell ref="G26:H26"/>
    <mergeCell ref="J26:K26"/>
    <mergeCell ref="M26:N26"/>
    <mergeCell ref="P26:Q26"/>
    <mergeCell ref="S26:T26"/>
    <mergeCell ref="V36:W36"/>
    <mergeCell ref="Y36:Z36"/>
    <mergeCell ref="AB36:AC36"/>
    <mergeCell ref="AE36:AF36"/>
    <mergeCell ref="AH36:AI36"/>
    <mergeCell ref="G41:H41"/>
    <mergeCell ref="J41:K41"/>
    <mergeCell ref="M41:N41"/>
    <mergeCell ref="P41:Q41"/>
    <mergeCell ref="S41:T41"/>
    <mergeCell ref="V31:W31"/>
    <mergeCell ref="Y31:Z31"/>
    <mergeCell ref="AB31:AC31"/>
    <mergeCell ref="AE31:AF31"/>
    <mergeCell ref="AH31:AI31"/>
    <mergeCell ref="G36:H36"/>
    <mergeCell ref="J36:K36"/>
    <mergeCell ref="M36:N36"/>
    <mergeCell ref="P36:Q36"/>
    <mergeCell ref="S36:T36"/>
    <mergeCell ref="V46:W46"/>
    <mergeCell ref="Y46:Z46"/>
    <mergeCell ref="AB46:AC46"/>
    <mergeCell ref="AE46:AF46"/>
    <mergeCell ref="AH46:AI46"/>
    <mergeCell ref="G51:H51"/>
    <mergeCell ref="J51:K51"/>
    <mergeCell ref="M51:N51"/>
    <mergeCell ref="P51:Q51"/>
    <mergeCell ref="S51:T51"/>
    <mergeCell ref="V41:W41"/>
    <mergeCell ref="Y41:Z41"/>
    <mergeCell ref="AB41:AC41"/>
    <mergeCell ref="AE41:AF41"/>
    <mergeCell ref="AH41:AI41"/>
    <mergeCell ref="G46:H46"/>
    <mergeCell ref="J46:K46"/>
    <mergeCell ref="M46:N46"/>
    <mergeCell ref="P46:Q46"/>
    <mergeCell ref="S46:T46"/>
    <mergeCell ref="V56:W56"/>
    <mergeCell ref="Y56:Z56"/>
    <mergeCell ref="AB56:AC56"/>
    <mergeCell ref="AE56:AF56"/>
    <mergeCell ref="AH56:AI56"/>
    <mergeCell ref="G61:H61"/>
    <mergeCell ref="J61:K61"/>
    <mergeCell ref="M61:N61"/>
    <mergeCell ref="P61:Q61"/>
    <mergeCell ref="S61:T61"/>
    <mergeCell ref="V51:W51"/>
    <mergeCell ref="Y51:Z51"/>
    <mergeCell ref="AB51:AC51"/>
    <mergeCell ref="AE51:AF51"/>
    <mergeCell ref="AH51:AI51"/>
    <mergeCell ref="G56:H56"/>
    <mergeCell ref="J56:K56"/>
    <mergeCell ref="M56:N56"/>
    <mergeCell ref="P56:Q56"/>
    <mergeCell ref="S56:T56"/>
    <mergeCell ref="V66:W66"/>
    <mergeCell ref="Y66:Z66"/>
    <mergeCell ref="AB66:AC66"/>
    <mergeCell ref="AE66:AF66"/>
    <mergeCell ref="AH66:AI66"/>
    <mergeCell ref="G71:H71"/>
    <mergeCell ref="J71:K71"/>
    <mergeCell ref="M71:N71"/>
    <mergeCell ref="P71:Q71"/>
    <mergeCell ref="S71:T71"/>
    <mergeCell ref="V61:W61"/>
    <mergeCell ref="Y61:Z61"/>
    <mergeCell ref="AB61:AC61"/>
    <mergeCell ref="AE61:AF61"/>
    <mergeCell ref="AH61:AI61"/>
    <mergeCell ref="G66:H66"/>
    <mergeCell ref="J66:K66"/>
    <mergeCell ref="M66:N66"/>
    <mergeCell ref="P66:Q66"/>
    <mergeCell ref="S66:T66"/>
    <mergeCell ref="V76:W76"/>
    <mergeCell ref="Y76:Z76"/>
    <mergeCell ref="AB76:AC76"/>
    <mergeCell ref="AE76:AF76"/>
    <mergeCell ref="AH76:AI76"/>
    <mergeCell ref="G81:H81"/>
    <mergeCell ref="J81:K81"/>
    <mergeCell ref="M81:N81"/>
    <mergeCell ref="P81:Q81"/>
    <mergeCell ref="S81:T81"/>
    <mergeCell ref="V71:W71"/>
    <mergeCell ref="Y71:Z71"/>
    <mergeCell ref="AB71:AC71"/>
    <mergeCell ref="AE71:AF71"/>
    <mergeCell ref="AH71:AI71"/>
    <mergeCell ref="G76:H76"/>
    <mergeCell ref="J76:K76"/>
    <mergeCell ref="M76:N76"/>
    <mergeCell ref="P76:Q76"/>
    <mergeCell ref="S76:T76"/>
    <mergeCell ref="V86:W86"/>
    <mergeCell ref="Y86:Z86"/>
    <mergeCell ref="AB86:AC86"/>
    <mergeCell ref="AE86:AF86"/>
    <mergeCell ref="AH86:AI86"/>
    <mergeCell ref="G91:H91"/>
    <mergeCell ref="J91:K91"/>
    <mergeCell ref="M91:N91"/>
    <mergeCell ref="P91:Q91"/>
    <mergeCell ref="S91:T91"/>
    <mergeCell ref="V81:W81"/>
    <mergeCell ref="Y81:Z81"/>
    <mergeCell ref="AB81:AC81"/>
    <mergeCell ref="AE81:AF81"/>
    <mergeCell ref="AH81:AI81"/>
    <mergeCell ref="G86:H86"/>
    <mergeCell ref="J86:K86"/>
    <mergeCell ref="M86:N86"/>
    <mergeCell ref="P86:Q86"/>
    <mergeCell ref="S86:T86"/>
    <mergeCell ref="V96:W96"/>
    <mergeCell ref="Y96:Z96"/>
    <mergeCell ref="AB96:AC96"/>
    <mergeCell ref="AE96:AF96"/>
    <mergeCell ref="AH96:AI96"/>
    <mergeCell ref="G101:H101"/>
    <mergeCell ref="J101:K101"/>
    <mergeCell ref="M101:N101"/>
    <mergeCell ref="P101:Q101"/>
    <mergeCell ref="S101:T101"/>
    <mergeCell ref="V91:W91"/>
    <mergeCell ref="Y91:Z91"/>
    <mergeCell ref="AB91:AC91"/>
    <mergeCell ref="AE91:AF91"/>
    <mergeCell ref="AH91:AI91"/>
    <mergeCell ref="G96:H96"/>
    <mergeCell ref="J96:K96"/>
    <mergeCell ref="M96:N96"/>
    <mergeCell ref="P96:Q96"/>
    <mergeCell ref="S96:T96"/>
    <mergeCell ref="V106:W106"/>
    <mergeCell ref="Y106:Z106"/>
    <mergeCell ref="AB106:AC106"/>
    <mergeCell ref="AE106:AF106"/>
    <mergeCell ref="AH106:AI106"/>
    <mergeCell ref="G111:H111"/>
    <mergeCell ref="J111:K111"/>
    <mergeCell ref="M111:N111"/>
    <mergeCell ref="P111:Q111"/>
    <mergeCell ref="S111:T111"/>
    <mergeCell ref="V101:W101"/>
    <mergeCell ref="Y101:Z101"/>
    <mergeCell ref="AB101:AC101"/>
    <mergeCell ref="AE101:AF101"/>
    <mergeCell ref="AH101:AI101"/>
    <mergeCell ref="G106:H106"/>
    <mergeCell ref="J106:K106"/>
    <mergeCell ref="M106:N106"/>
    <mergeCell ref="P106:Q106"/>
    <mergeCell ref="S106:T106"/>
    <mergeCell ref="V116:W116"/>
    <mergeCell ref="Y116:Z116"/>
    <mergeCell ref="AB116:AC116"/>
    <mergeCell ref="AE116:AF116"/>
    <mergeCell ref="AH116:AI116"/>
    <mergeCell ref="G121:H121"/>
    <mergeCell ref="J121:K121"/>
    <mergeCell ref="M121:N121"/>
    <mergeCell ref="P121:Q121"/>
    <mergeCell ref="S121:T121"/>
    <mergeCell ref="V111:W111"/>
    <mergeCell ref="Y111:Z111"/>
    <mergeCell ref="AB111:AC111"/>
    <mergeCell ref="AE111:AF111"/>
    <mergeCell ref="AH111:AI111"/>
    <mergeCell ref="G116:H116"/>
    <mergeCell ref="J116:K116"/>
    <mergeCell ref="M116:N116"/>
    <mergeCell ref="P116:Q116"/>
    <mergeCell ref="S116:T116"/>
    <mergeCell ref="V126:W126"/>
    <mergeCell ref="Y126:Z126"/>
    <mergeCell ref="AB126:AC126"/>
    <mergeCell ref="AE126:AF126"/>
    <mergeCell ref="AH126:AI126"/>
    <mergeCell ref="G131:H131"/>
    <mergeCell ref="J131:K131"/>
    <mergeCell ref="M131:N131"/>
    <mergeCell ref="P131:Q131"/>
    <mergeCell ref="S131:T131"/>
    <mergeCell ref="V121:W121"/>
    <mergeCell ref="Y121:Z121"/>
    <mergeCell ref="AB121:AC121"/>
    <mergeCell ref="AE121:AF121"/>
    <mergeCell ref="AH121:AI121"/>
    <mergeCell ref="G126:H126"/>
    <mergeCell ref="J126:K126"/>
    <mergeCell ref="M126:N126"/>
    <mergeCell ref="P126:Q126"/>
    <mergeCell ref="S126:T126"/>
    <mergeCell ref="V136:W136"/>
    <mergeCell ref="Y136:Z136"/>
    <mergeCell ref="AB136:AC136"/>
    <mergeCell ref="AE136:AF136"/>
    <mergeCell ref="AH136:AI136"/>
    <mergeCell ref="G141:H141"/>
    <mergeCell ref="J141:K141"/>
    <mergeCell ref="M141:N141"/>
    <mergeCell ref="P141:Q141"/>
    <mergeCell ref="S141:T141"/>
    <mergeCell ref="V131:W131"/>
    <mergeCell ref="Y131:Z131"/>
    <mergeCell ref="AB131:AC131"/>
    <mergeCell ref="AE131:AF131"/>
    <mergeCell ref="AH131:AI131"/>
    <mergeCell ref="G136:H136"/>
    <mergeCell ref="J136:K136"/>
    <mergeCell ref="M136:N136"/>
    <mergeCell ref="P136:Q136"/>
    <mergeCell ref="S136:T136"/>
    <mergeCell ref="V146:W146"/>
    <mergeCell ref="Y146:Z146"/>
    <mergeCell ref="AB146:AC146"/>
    <mergeCell ref="AE146:AF146"/>
    <mergeCell ref="AH146:AI146"/>
    <mergeCell ref="G151:H151"/>
    <mergeCell ref="J151:K151"/>
    <mergeCell ref="M151:N151"/>
    <mergeCell ref="P151:Q151"/>
    <mergeCell ref="S151:T151"/>
    <mergeCell ref="V141:W141"/>
    <mergeCell ref="Y141:Z141"/>
    <mergeCell ref="AB141:AC141"/>
    <mergeCell ref="AE141:AF141"/>
    <mergeCell ref="AH141:AI141"/>
    <mergeCell ref="G146:H146"/>
    <mergeCell ref="J146:K146"/>
    <mergeCell ref="M146:N146"/>
    <mergeCell ref="P146:Q146"/>
    <mergeCell ref="S146:T146"/>
    <mergeCell ref="V156:W156"/>
    <mergeCell ref="Y156:Z156"/>
    <mergeCell ref="AB156:AC156"/>
    <mergeCell ref="AE156:AF156"/>
    <mergeCell ref="AH156:AI156"/>
    <mergeCell ref="G161:H161"/>
    <mergeCell ref="J161:K161"/>
    <mergeCell ref="M161:N161"/>
    <mergeCell ref="P161:Q161"/>
    <mergeCell ref="S161:T161"/>
    <mergeCell ref="V151:W151"/>
    <mergeCell ref="Y151:Z151"/>
    <mergeCell ref="AB151:AC151"/>
    <mergeCell ref="AE151:AF151"/>
    <mergeCell ref="AH151:AI151"/>
    <mergeCell ref="G156:H156"/>
    <mergeCell ref="J156:K156"/>
    <mergeCell ref="M156:N156"/>
    <mergeCell ref="P156:Q156"/>
    <mergeCell ref="S156:T156"/>
    <mergeCell ref="V166:W166"/>
    <mergeCell ref="Y166:Z166"/>
    <mergeCell ref="AB166:AC166"/>
    <mergeCell ref="AE166:AF166"/>
    <mergeCell ref="AH166:AI166"/>
    <mergeCell ref="G171:H171"/>
    <mergeCell ref="J171:K171"/>
    <mergeCell ref="M171:N171"/>
    <mergeCell ref="P171:Q171"/>
    <mergeCell ref="S171:T171"/>
    <mergeCell ref="V161:W161"/>
    <mergeCell ref="Y161:Z161"/>
    <mergeCell ref="AB161:AC161"/>
    <mergeCell ref="AE161:AF161"/>
    <mergeCell ref="AH161:AI161"/>
    <mergeCell ref="G166:H166"/>
    <mergeCell ref="J166:K166"/>
    <mergeCell ref="M166:N166"/>
    <mergeCell ref="P166:Q166"/>
    <mergeCell ref="S166:T166"/>
    <mergeCell ref="V176:W176"/>
    <mergeCell ref="Y176:Z176"/>
    <mergeCell ref="AB176:AC176"/>
    <mergeCell ref="AE176:AF176"/>
    <mergeCell ref="AH176:AI176"/>
    <mergeCell ref="G181:H181"/>
    <mergeCell ref="J181:K181"/>
    <mergeCell ref="M181:N181"/>
    <mergeCell ref="P181:Q181"/>
    <mergeCell ref="S181:T181"/>
    <mergeCell ref="V171:W171"/>
    <mergeCell ref="Y171:Z171"/>
    <mergeCell ref="AB171:AC171"/>
    <mergeCell ref="AE171:AF171"/>
    <mergeCell ref="AH171:AI171"/>
    <mergeCell ref="G176:H176"/>
    <mergeCell ref="J176:K176"/>
    <mergeCell ref="M176:N176"/>
    <mergeCell ref="P176:Q176"/>
    <mergeCell ref="S176:T176"/>
    <mergeCell ref="V186:W186"/>
    <mergeCell ref="Y186:Z186"/>
    <mergeCell ref="AB186:AC186"/>
    <mergeCell ref="AE186:AF186"/>
    <mergeCell ref="AH186:AI186"/>
    <mergeCell ref="G191:H191"/>
    <mergeCell ref="J191:K191"/>
    <mergeCell ref="M191:N191"/>
    <mergeCell ref="P191:Q191"/>
    <mergeCell ref="S191:T191"/>
    <mergeCell ref="V181:W181"/>
    <mergeCell ref="Y181:Z181"/>
    <mergeCell ref="AB181:AC181"/>
    <mergeCell ref="AE181:AF181"/>
    <mergeCell ref="AH181:AI181"/>
    <mergeCell ref="G186:H186"/>
    <mergeCell ref="J186:K186"/>
    <mergeCell ref="M186:N186"/>
    <mergeCell ref="P186:Q186"/>
    <mergeCell ref="S186:T186"/>
    <mergeCell ref="V196:W196"/>
    <mergeCell ref="Y196:Z196"/>
    <mergeCell ref="AB196:AC196"/>
    <mergeCell ref="AE196:AF196"/>
    <mergeCell ref="AH196:AI196"/>
    <mergeCell ref="G201:H201"/>
    <mergeCell ref="J201:K201"/>
    <mergeCell ref="M201:N201"/>
    <mergeCell ref="P201:Q201"/>
    <mergeCell ref="S201:T201"/>
    <mergeCell ref="V191:W191"/>
    <mergeCell ref="Y191:Z191"/>
    <mergeCell ref="AB191:AC191"/>
    <mergeCell ref="AE191:AF191"/>
    <mergeCell ref="AH191:AI191"/>
    <mergeCell ref="G196:H196"/>
    <mergeCell ref="J196:K196"/>
    <mergeCell ref="M196:N196"/>
    <mergeCell ref="P196:Q196"/>
    <mergeCell ref="S196:T196"/>
    <mergeCell ref="V206:W206"/>
    <mergeCell ref="Y206:Z206"/>
    <mergeCell ref="AB206:AC206"/>
    <mergeCell ref="AE206:AF206"/>
    <mergeCell ref="AH206:AI206"/>
    <mergeCell ref="G211:H211"/>
    <mergeCell ref="J211:K211"/>
    <mergeCell ref="M211:N211"/>
    <mergeCell ref="P211:Q211"/>
    <mergeCell ref="S211:T211"/>
    <mergeCell ref="V201:W201"/>
    <mergeCell ref="Y201:Z201"/>
    <mergeCell ref="AB201:AC201"/>
    <mergeCell ref="AE201:AF201"/>
    <mergeCell ref="AH201:AI201"/>
    <mergeCell ref="G206:H206"/>
    <mergeCell ref="J206:K206"/>
    <mergeCell ref="M206:N206"/>
    <mergeCell ref="P206:Q206"/>
    <mergeCell ref="S206:T206"/>
    <mergeCell ref="V216:W216"/>
    <mergeCell ref="Y216:Z216"/>
    <mergeCell ref="AB216:AC216"/>
    <mergeCell ref="AE216:AF216"/>
    <mergeCell ref="AH216:AI216"/>
    <mergeCell ref="G221:H221"/>
    <mergeCell ref="J221:K221"/>
    <mergeCell ref="M221:N221"/>
    <mergeCell ref="P221:Q221"/>
    <mergeCell ref="S221:T221"/>
    <mergeCell ref="V211:W211"/>
    <mergeCell ref="Y211:Z211"/>
    <mergeCell ref="AB211:AC211"/>
    <mergeCell ref="AE211:AF211"/>
    <mergeCell ref="AH211:AI211"/>
    <mergeCell ref="G216:H216"/>
    <mergeCell ref="J216:K216"/>
    <mergeCell ref="M216:N216"/>
    <mergeCell ref="P216:Q216"/>
    <mergeCell ref="S216:T216"/>
    <mergeCell ref="V226:W226"/>
    <mergeCell ref="Y226:Z226"/>
    <mergeCell ref="AB226:AC226"/>
    <mergeCell ref="AE226:AF226"/>
    <mergeCell ref="AH226:AI226"/>
    <mergeCell ref="G231:H231"/>
    <mergeCell ref="J231:K231"/>
    <mergeCell ref="M231:N231"/>
    <mergeCell ref="P231:Q231"/>
    <mergeCell ref="S231:T231"/>
    <mergeCell ref="V221:W221"/>
    <mergeCell ref="Y221:Z221"/>
    <mergeCell ref="AB221:AC221"/>
    <mergeCell ref="AE221:AF221"/>
    <mergeCell ref="AH221:AI221"/>
    <mergeCell ref="G226:H226"/>
    <mergeCell ref="J226:K226"/>
    <mergeCell ref="M226:N226"/>
    <mergeCell ref="P226:Q226"/>
    <mergeCell ref="S226:T226"/>
    <mergeCell ref="V236:W236"/>
    <mergeCell ref="Y236:Z236"/>
    <mergeCell ref="AB236:AC236"/>
    <mergeCell ref="AE236:AF236"/>
    <mergeCell ref="AH236:AI236"/>
    <mergeCell ref="G241:H241"/>
    <mergeCell ref="J241:K241"/>
    <mergeCell ref="M241:N241"/>
    <mergeCell ref="P241:Q241"/>
    <mergeCell ref="S241:T241"/>
    <mergeCell ref="V231:W231"/>
    <mergeCell ref="Y231:Z231"/>
    <mergeCell ref="AB231:AC231"/>
    <mergeCell ref="AE231:AF231"/>
    <mergeCell ref="AH231:AI231"/>
    <mergeCell ref="G236:H236"/>
    <mergeCell ref="J236:K236"/>
    <mergeCell ref="M236:N236"/>
    <mergeCell ref="P236:Q236"/>
    <mergeCell ref="S236:T236"/>
    <mergeCell ref="V246:W246"/>
    <mergeCell ref="Y246:Z246"/>
    <mergeCell ref="AB246:AC246"/>
    <mergeCell ref="AE246:AF246"/>
    <mergeCell ref="AH246:AI246"/>
    <mergeCell ref="G251:H251"/>
    <mergeCell ref="J251:K251"/>
    <mergeCell ref="M251:N251"/>
    <mergeCell ref="P251:Q251"/>
    <mergeCell ref="S251:T251"/>
    <mergeCell ref="V241:W241"/>
    <mergeCell ref="Y241:Z241"/>
    <mergeCell ref="AB241:AC241"/>
    <mergeCell ref="AE241:AF241"/>
    <mergeCell ref="AH241:AI241"/>
    <mergeCell ref="G246:H246"/>
    <mergeCell ref="J246:K246"/>
    <mergeCell ref="M246:N246"/>
    <mergeCell ref="P246:Q246"/>
    <mergeCell ref="S246:T246"/>
    <mergeCell ref="V256:W256"/>
    <mergeCell ref="Y256:Z256"/>
    <mergeCell ref="AB256:AC256"/>
    <mergeCell ref="AE256:AF256"/>
    <mergeCell ref="AH256:AI256"/>
    <mergeCell ref="G261:H261"/>
    <mergeCell ref="J261:K261"/>
    <mergeCell ref="M261:N261"/>
    <mergeCell ref="P261:Q261"/>
    <mergeCell ref="S261:T261"/>
    <mergeCell ref="V251:W251"/>
    <mergeCell ref="Y251:Z251"/>
    <mergeCell ref="AB251:AC251"/>
    <mergeCell ref="AE251:AF251"/>
    <mergeCell ref="AH251:AI251"/>
    <mergeCell ref="G256:H256"/>
    <mergeCell ref="J256:K256"/>
    <mergeCell ref="M256:N256"/>
    <mergeCell ref="P256:Q256"/>
    <mergeCell ref="S256:T256"/>
    <mergeCell ref="V266:W266"/>
    <mergeCell ref="Y266:Z266"/>
    <mergeCell ref="AB266:AC266"/>
    <mergeCell ref="AE266:AF266"/>
    <mergeCell ref="AH266:AI266"/>
    <mergeCell ref="G271:H271"/>
    <mergeCell ref="J271:K271"/>
    <mergeCell ref="M271:N271"/>
    <mergeCell ref="P271:Q271"/>
    <mergeCell ref="S271:T271"/>
    <mergeCell ref="V261:W261"/>
    <mergeCell ref="Y261:Z261"/>
    <mergeCell ref="AB261:AC261"/>
    <mergeCell ref="AE261:AF261"/>
    <mergeCell ref="AH261:AI261"/>
    <mergeCell ref="G266:H266"/>
    <mergeCell ref="J266:K266"/>
    <mergeCell ref="M266:N266"/>
    <mergeCell ref="P266:Q266"/>
    <mergeCell ref="S266:T266"/>
    <mergeCell ref="V276:W276"/>
    <mergeCell ref="Y276:Z276"/>
    <mergeCell ref="AB276:AC276"/>
    <mergeCell ref="AE276:AF276"/>
    <mergeCell ref="AH276:AI276"/>
    <mergeCell ref="G281:H281"/>
    <mergeCell ref="J281:K281"/>
    <mergeCell ref="M281:N281"/>
    <mergeCell ref="P281:Q281"/>
    <mergeCell ref="S281:T281"/>
    <mergeCell ref="V271:W271"/>
    <mergeCell ref="Y271:Z271"/>
    <mergeCell ref="AB271:AC271"/>
    <mergeCell ref="AE271:AF271"/>
    <mergeCell ref="AH271:AI271"/>
    <mergeCell ref="G276:H276"/>
    <mergeCell ref="J276:K276"/>
    <mergeCell ref="M276:N276"/>
    <mergeCell ref="P276:Q276"/>
    <mergeCell ref="S276:T276"/>
    <mergeCell ref="V286:W286"/>
    <mergeCell ref="Y286:Z286"/>
    <mergeCell ref="AB286:AC286"/>
    <mergeCell ref="AE286:AF286"/>
    <mergeCell ref="AH286:AI286"/>
    <mergeCell ref="G291:H291"/>
    <mergeCell ref="J291:K291"/>
    <mergeCell ref="M291:N291"/>
    <mergeCell ref="P291:Q291"/>
    <mergeCell ref="S291:T291"/>
    <mergeCell ref="V281:W281"/>
    <mergeCell ref="Y281:Z281"/>
    <mergeCell ref="AB281:AC281"/>
    <mergeCell ref="AE281:AF281"/>
    <mergeCell ref="AH281:AI281"/>
    <mergeCell ref="G286:H286"/>
    <mergeCell ref="J286:K286"/>
    <mergeCell ref="M286:N286"/>
    <mergeCell ref="P286:Q286"/>
    <mergeCell ref="S286:T286"/>
    <mergeCell ref="V296:W296"/>
    <mergeCell ref="Y296:Z296"/>
    <mergeCell ref="AB296:AC296"/>
    <mergeCell ref="AE296:AF296"/>
    <mergeCell ref="AH296:AI296"/>
    <mergeCell ref="G301:H301"/>
    <mergeCell ref="J301:K301"/>
    <mergeCell ref="M301:N301"/>
    <mergeCell ref="P301:Q301"/>
    <mergeCell ref="S301:T301"/>
    <mergeCell ref="V291:W291"/>
    <mergeCell ref="Y291:Z291"/>
    <mergeCell ref="AB291:AC291"/>
    <mergeCell ref="AE291:AF291"/>
    <mergeCell ref="AH291:AI291"/>
    <mergeCell ref="G296:H296"/>
    <mergeCell ref="J296:K296"/>
    <mergeCell ref="M296:N296"/>
    <mergeCell ref="P296:Q296"/>
    <mergeCell ref="S296:T296"/>
    <mergeCell ref="V306:W306"/>
    <mergeCell ref="Y306:Z306"/>
    <mergeCell ref="AB306:AC306"/>
    <mergeCell ref="AE306:AF306"/>
    <mergeCell ref="AH306:AI306"/>
    <mergeCell ref="G311:H311"/>
    <mergeCell ref="J311:K311"/>
    <mergeCell ref="M311:N311"/>
    <mergeCell ref="P311:Q311"/>
    <mergeCell ref="S311:T311"/>
    <mergeCell ref="V301:W301"/>
    <mergeCell ref="Y301:Z301"/>
    <mergeCell ref="AB301:AC301"/>
    <mergeCell ref="AE301:AF301"/>
    <mergeCell ref="AH301:AI301"/>
    <mergeCell ref="G306:H306"/>
    <mergeCell ref="J306:K306"/>
    <mergeCell ref="M306:N306"/>
    <mergeCell ref="P306:Q306"/>
    <mergeCell ref="S306:T306"/>
    <mergeCell ref="V316:W316"/>
    <mergeCell ref="Y316:Z316"/>
    <mergeCell ref="AB316:AC316"/>
    <mergeCell ref="AE316:AF316"/>
    <mergeCell ref="AH316:AI316"/>
    <mergeCell ref="G321:H321"/>
    <mergeCell ref="J321:K321"/>
    <mergeCell ref="M321:N321"/>
    <mergeCell ref="P321:Q321"/>
    <mergeCell ref="S321:T321"/>
    <mergeCell ref="V311:W311"/>
    <mergeCell ref="Y311:Z311"/>
    <mergeCell ref="AB311:AC311"/>
    <mergeCell ref="AE311:AF311"/>
    <mergeCell ref="AH311:AI311"/>
    <mergeCell ref="G316:H316"/>
    <mergeCell ref="J316:K316"/>
    <mergeCell ref="M316:N316"/>
    <mergeCell ref="P316:Q316"/>
    <mergeCell ref="S316:T316"/>
    <mergeCell ref="V326:W326"/>
    <mergeCell ref="Y326:Z326"/>
    <mergeCell ref="AB326:AC326"/>
    <mergeCell ref="AE326:AF326"/>
    <mergeCell ref="AH326:AI326"/>
    <mergeCell ref="G331:H331"/>
    <mergeCell ref="J331:K331"/>
    <mergeCell ref="M331:N331"/>
    <mergeCell ref="P331:Q331"/>
    <mergeCell ref="S331:T331"/>
    <mergeCell ref="V321:W321"/>
    <mergeCell ref="Y321:Z321"/>
    <mergeCell ref="AB321:AC321"/>
    <mergeCell ref="AE321:AF321"/>
    <mergeCell ref="AH321:AI321"/>
    <mergeCell ref="G326:H326"/>
    <mergeCell ref="J326:K326"/>
    <mergeCell ref="M326:N326"/>
    <mergeCell ref="P326:Q326"/>
    <mergeCell ref="S326:T326"/>
    <mergeCell ref="V336:W336"/>
    <mergeCell ref="Y336:Z336"/>
    <mergeCell ref="AB336:AC336"/>
    <mergeCell ref="AE336:AF336"/>
    <mergeCell ref="AH336:AI336"/>
    <mergeCell ref="G341:H341"/>
    <mergeCell ref="J341:K341"/>
    <mergeCell ref="M341:N341"/>
    <mergeCell ref="P341:Q341"/>
    <mergeCell ref="S341:T341"/>
    <mergeCell ref="V331:W331"/>
    <mergeCell ref="Y331:Z331"/>
    <mergeCell ref="AB331:AC331"/>
    <mergeCell ref="AE331:AF331"/>
    <mergeCell ref="AH331:AI331"/>
    <mergeCell ref="G336:H336"/>
    <mergeCell ref="J336:K336"/>
    <mergeCell ref="M336:N336"/>
    <mergeCell ref="P336:Q336"/>
    <mergeCell ref="S336:T336"/>
    <mergeCell ref="V346:W346"/>
    <mergeCell ref="Y346:Z346"/>
    <mergeCell ref="AB346:AC346"/>
    <mergeCell ref="AE346:AF346"/>
    <mergeCell ref="AH346:AI346"/>
    <mergeCell ref="G351:H351"/>
    <mergeCell ref="J351:K351"/>
    <mergeCell ref="M351:N351"/>
    <mergeCell ref="P351:Q351"/>
    <mergeCell ref="S351:T351"/>
    <mergeCell ref="V341:W341"/>
    <mergeCell ref="Y341:Z341"/>
    <mergeCell ref="AB341:AC341"/>
    <mergeCell ref="AE341:AF341"/>
    <mergeCell ref="AH341:AI341"/>
    <mergeCell ref="G346:H346"/>
    <mergeCell ref="J346:K346"/>
    <mergeCell ref="M346:N346"/>
    <mergeCell ref="P346:Q346"/>
    <mergeCell ref="S346:T346"/>
    <mergeCell ref="V356:W356"/>
    <mergeCell ref="Y356:Z356"/>
    <mergeCell ref="AB356:AC356"/>
    <mergeCell ref="AE356:AF356"/>
    <mergeCell ref="AH356:AI356"/>
    <mergeCell ref="G361:H361"/>
    <mergeCell ref="J361:K361"/>
    <mergeCell ref="M361:N361"/>
    <mergeCell ref="P361:Q361"/>
    <mergeCell ref="S361:T361"/>
    <mergeCell ref="V351:W351"/>
    <mergeCell ref="Y351:Z351"/>
    <mergeCell ref="AB351:AC351"/>
    <mergeCell ref="AE351:AF351"/>
    <mergeCell ref="AH351:AI351"/>
    <mergeCell ref="G356:H356"/>
    <mergeCell ref="J356:K356"/>
    <mergeCell ref="M356:N356"/>
    <mergeCell ref="P356:Q356"/>
    <mergeCell ref="S356:T356"/>
    <mergeCell ref="V366:W366"/>
    <mergeCell ref="Y366:Z366"/>
    <mergeCell ref="AB366:AC366"/>
    <mergeCell ref="AE366:AF366"/>
    <mergeCell ref="AH366:AI366"/>
    <mergeCell ref="G371:H371"/>
    <mergeCell ref="J371:K371"/>
    <mergeCell ref="M371:N371"/>
    <mergeCell ref="P371:Q371"/>
    <mergeCell ref="S371:T371"/>
    <mergeCell ref="V361:W361"/>
    <mergeCell ref="Y361:Z361"/>
    <mergeCell ref="AB361:AC361"/>
    <mergeCell ref="AE361:AF361"/>
    <mergeCell ref="AH361:AI361"/>
    <mergeCell ref="G366:H366"/>
    <mergeCell ref="J366:K366"/>
    <mergeCell ref="M366:N366"/>
    <mergeCell ref="P366:Q366"/>
    <mergeCell ref="S366:T366"/>
    <mergeCell ref="V376:W376"/>
    <mergeCell ref="Y376:Z376"/>
    <mergeCell ref="AB376:AC376"/>
    <mergeCell ref="AE376:AF376"/>
    <mergeCell ref="AH376:AI376"/>
    <mergeCell ref="G381:H381"/>
    <mergeCell ref="J381:K381"/>
    <mergeCell ref="M381:N381"/>
    <mergeCell ref="P381:Q381"/>
    <mergeCell ref="S381:T381"/>
    <mergeCell ref="V371:W371"/>
    <mergeCell ref="Y371:Z371"/>
    <mergeCell ref="AB371:AC371"/>
    <mergeCell ref="AE371:AF371"/>
    <mergeCell ref="AH371:AI371"/>
    <mergeCell ref="G376:H376"/>
    <mergeCell ref="J376:K376"/>
    <mergeCell ref="M376:N376"/>
    <mergeCell ref="P376:Q376"/>
    <mergeCell ref="S376:T376"/>
    <mergeCell ref="V386:W386"/>
    <mergeCell ref="Y386:Z386"/>
    <mergeCell ref="AB386:AC386"/>
    <mergeCell ref="AE386:AF386"/>
    <mergeCell ref="AH386:AI386"/>
    <mergeCell ref="G391:H391"/>
    <mergeCell ref="J391:K391"/>
    <mergeCell ref="M391:N391"/>
    <mergeCell ref="P391:Q391"/>
    <mergeCell ref="S391:T391"/>
    <mergeCell ref="V381:W381"/>
    <mergeCell ref="Y381:Z381"/>
    <mergeCell ref="AB381:AC381"/>
    <mergeCell ref="AE381:AF381"/>
    <mergeCell ref="AH381:AI381"/>
    <mergeCell ref="G386:H386"/>
    <mergeCell ref="J386:K386"/>
    <mergeCell ref="M386:N386"/>
    <mergeCell ref="P386:Q386"/>
    <mergeCell ref="S386:T386"/>
    <mergeCell ref="V396:W396"/>
    <mergeCell ref="Y396:Z396"/>
    <mergeCell ref="AB396:AC396"/>
    <mergeCell ref="AE396:AF396"/>
    <mergeCell ref="AH396:AI396"/>
    <mergeCell ref="G401:H401"/>
    <mergeCell ref="J401:K401"/>
    <mergeCell ref="M401:N401"/>
    <mergeCell ref="P401:Q401"/>
    <mergeCell ref="S401:T401"/>
    <mergeCell ref="V391:W391"/>
    <mergeCell ref="Y391:Z391"/>
    <mergeCell ref="AB391:AC391"/>
    <mergeCell ref="AE391:AF391"/>
    <mergeCell ref="AH391:AI391"/>
    <mergeCell ref="G396:H396"/>
    <mergeCell ref="J396:K396"/>
    <mergeCell ref="M396:N396"/>
    <mergeCell ref="P396:Q396"/>
    <mergeCell ref="S396:T396"/>
    <mergeCell ref="V406:W406"/>
    <mergeCell ref="Y406:Z406"/>
    <mergeCell ref="AB406:AC406"/>
    <mergeCell ref="AE406:AF406"/>
    <mergeCell ref="AH406:AI406"/>
    <mergeCell ref="G411:H411"/>
    <mergeCell ref="J411:K411"/>
    <mergeCell ref="M411:N411"/>
    <mergeCell ref="P411:Q411"/>
    <mergeCell ref="S411:T411"/>
    <mergeCell ref="V401:W401"/>
    <mergeCell ref="Y401:Z401"/>
    <mergeCell ref="AB401:AC401"/>
    <mergeCell ref="AE401:AF401"/>
    <mergeCell ref="AH401:AI401"/>
    <mergeCell ref="G406:H406"/>
    <mergeCell ref="J406:K406"/>
    <mergeCell ref="M406:N406"/>
    <mergeCell ref="P406:Q406"/>
    <mergeCell ref="S406:T406"/>
    <mergeCell ref="V416:W416"/>
    <mergeCell ref="Y416:Z416"/>
    <mergeCell ref="AB416:AC416"/>
    <mergeCell ref="AE416:AF416"/>
    <mergeCell ref="AH416:AI416"/>
    <mergeCell ref="G421:H421"/>
    <mergeCell ref="J421:K421"/>
    <mergeCell ref="M421:N421"/>
    <mergeCell ref="P421:Q421"/>
    <mergeCell ref="S421:T421"/>
    <mergeCell ref="V411:W411"/>
    <mergeCell ref="Y411:Z411"/>
    <mergeCell ref="AB411:AC411"/>
    <mergeCell ref="AE411:AF411"/>
    <mergeCell ref="AH411:AI411"/>
    <mergeCell ref="G416:H416"/>
    <mergeCell ref="J416:K416"/>
    <mergeCell ref="M416:N416"/>
    <mergeCell ref="P416:Q416"/>
    <mergeCell ref="S416:T416"/>
    <mergeCell ref="V426:W426"/>
    <mergeCell ref="Y426:Z426"/>
    <mergeCell ref="AB426:AC426"/>
    <mergeCell ref="AE426:AF426"/>
    <mergeCell ref="AH426:AI426"/>
    <mergeCell ref="G431:H431"/>
    <mergeCell ref="J431:K431"/>
    <mergeCell ref="M431:N431"/>
    <mergeCell ref="P431:Q431"/>
    <mergeCell ref="S431:T431"/>
    <mergeCell ref="V421:W421"/>
    <mergeCell ref="Y421:Z421"/>
    <mergeCell ref="AB421:AC421"/>
    <mergeCell ref="AE421:AF421"/>
    <mergeCell ref="AH421:AI421"/>
    <mergeCell ref="G426:H426"/>
    <mergeCell ref="J426:K426"/>
    <mergeCell ref="M426:N426"/>
    <mergeCell ref="P426:Q426"/>
    <mergeCell ref="S426:T426"/>
    <mergeCell ref="V436:W436"/>
    <mergeCell ref="Y436:Z436"/>
    <mergeCell ref="AB436:AC436"/>
    <mergeCell ref="AE436:AF436"/>
    <mergeCell ref="AH436:AI436"/>
    <mergeCell ref="G441:H441"/>
    <mergeCell ref="J441:K441"/>
    <mergeCell ref="M441:N441"/>
    <mergeCell ref="P441:Q441"/>
    <mergeCell ref="S441:T441"/>
    <mergeCell ref="V431:W431"/>
    <mergeCell ref="Y431:Z431"/>
    <mergeCell ref="AB431:AC431"/>
    <mergeCell ref="AE431:AF431"/>
    <mergeCell ref="AH431:AI431"/>
    <mergeCell ref="G436:H436"/>
    <mergeCell ref="J436:K436"/>
    <mergeCell ref="M436:N436"/>
    <mergeCell ref="P436:Q436"/>
    <mergeCell ref="S436:T436"/>
    <mergeCell ref="V446:W446"/>
    <mergeCell ref="Y446:Z446"/>
    <mergeCell ref="AB446:AC446"/>
    <mergeCell ref="AE446:AF446"/>
    <mergeCell ref="AH446:AI446"/>
    <mergeCell ref="G451:H451"/>
    <mergeCell ref="J451:K451"/>
    <mergeCell ref="M451:N451"/>
    <mergeCell ref="P451:Q451"/>
    <mergeCell ref="S451:T451"/>
    <mergeCell ref="V441:W441"/>
    <mergeCell ref="Y441:Z441"/>
    <mergeCell ref="AB441:AC441"/>
    <mergeCell ref="AE441:AF441"/>
    <mergeCell ref="AH441:AI441"/>
    <mergeCell ref="G446:H446"/>
    <mergeCell ref="J446:K446"/>
    <mergeCell ref="M446:N446"/>
    <mergeCell ref="P446:Q446"/>
    <mergeCell ref="S446:T446"/>
    <mergeCell ref="V456:W456"/>
    <mergeCell ref="Y456:Z456"/>
    <mergeCell ref="AB456:AC456"/>
    <mergeCell ref="AE456:AF456"/>
    <mergeCell ref="AH456:AI456"/>
    <mergeCell ref="G461:H461"/>
    <mergeCell ref="J461:K461"/>
    <mergeCell ref="M461:N461"/>
    <mergeCell ref="P461:Q461"/>
    <mergeCell ref="S461:T461"/>
    <mergeCell ref="V451:W451"/>
    <mergeCell ref="Y451:Z451"/>
    <mergeCell ref="AB451:AC451"/>
    <mergeCell ref="AE451:AF451"/>
    <mergeCell ref="AH451:AI451"/>
    <mergeCell ref="G456:H456"/>
    <mergeCell ref="J456:K456"/>
    <mergeCell ref="M456:N456"/>
    <mergeCell ref="P456:Q456"/>
    <mergeCell ref="S456:T456"/>
    <mergeCell ref="V466:W466"/>
    <mergeCell ref="Y466:Z466"/>
    <mergeCell ref="AB466:AC466"/>
    <mergeCell ref="AE466:AF466"/>
    <mergeCell ref="AH466:AI466"/>
    <mergeCell ref="G471:H471"/>
    <mergeCell ref="J471:K471"/>
    <mergeCell ref="M471:N471"/>
    <mergeCell ref="P471:Q471"/>
    <mergeCell ref="S471:T471"/>
    <mergeCell ref="V461:W461"/>
    <mergeCell ref="Y461:Z461"/>
    <mergeCell ref="AB461:AC461"/>
    <mergeCell ref="AE461:AF461"/>
    <mergeCell ref="AH461:AI461"/>
    <mergeCell ref="G466:H466"/>
    <mergeCell ref="J466:K466"/>
    <mergeCell ref="M466:N466"/>
    <mergeCell ref="P466:Q466"/>
    <mergeCell ref="S466:T466"/>
    <mergeCell ref="V476:W476"/>
    <mergeCell ref="Y476:Z476"/>
    <mergeCell ref="AB476:AC476"/>
    <mergeCell ref="AE476:AF476"/>
    <mergeCell ref="AH476:AI476"/>
    <mergeCell ref="G481:H481"/>
    <mergeCell ref="J481:K481"/>
    <mergeCell ref="M481:N481"/>
    <mergeCell ref="P481:Q481"/>
    <mergeCell ref="S481:T481"/>
    <mergeCell ref="V471:W471"/>
    <mergeCell ref="Y471:Z471"/>
    <mergeCell ref="AB471:AC471"/>
    <mergeCell ref="AE471:AF471"/>
    <mergeCell ref="AH471:AI471"/>
    <mergeCell ref="G476:H476"/>
    <mergeCell ref="J476:K476"/>
    <mergeCell ref="M476:N476"/>
    <mergeCell ref="P476:Q476"/>
    <mergeCell ref="S476:T476"/>
    <mergeCell ref="V486:W486"/>
    <mergeCell ref="Y486:Z486"/>
    <mergeCell ref="AB486:AC486"/>
    <mergeCell ref="AE486:AF486"/>
    <mergeCell ref="AH486:AI486"/>
    <mergeCell ref="G491:H491"/>
    <mergeCell ref="J491:K491"/>
    <mergeCell ref="M491:N491"/>
    <mergeCell ref="P491:Q491"/>
    <mergeCell ref="S491:T491"/>
    <mergeCell ref="V481:W481"/>
    <mergeCell ref="Y481:Z481"/>
    <mergeCell ref="AB481:AC481"/>
    <mergeCell ref="AE481:AF481"/>
    <mergeCell ref="AH481:AI481"/>
    <mergeCell ref="G486:H486"/>
    <mergeCell ref="J486:K486"/>
    <mergeCell ref="M486:N486"/>
    <mergeCell ref="P486:Q486"/>
    <mergeCell ref="S486:T486"/>
    <mergeCell ref="V496:W496"/>
    <mergeCell ref="Y496:Z496"/>
    <mergeCell ref="AB496:AC496"/>
    <mergeCell ref="AE496:AF496"/>
    <mergeCell ref="AH496:AI496"/>
    <mergeCell ref="G501:H501"/>
    <mergeCell ref="J501:K501"/>
    <mergeCell ref="M501:N501"/>
    <mergeCell ref="P501:Q501"/>
    <mergeCell ref="S501:T501"/>
    <mergeCell ref="V491:W491"/>
    <mergeCell ref="Y491:Z491"/>
    <mergeCell ref="AB491:AC491"/>
    <mergeCell ref="AE491:AF491"/>
    <mergeCell ref="AH491:AI491"/>
    <mergeCell ref="G496:H496"/>
    <mergeCell ref="J496:K496"/>
    <mergeCell ref="M496:N496"/>
    <mergeCell ref="P496:Q496"/>
    <mergeCell ref="S496:T496"/>
    <mergeCell ref="V506:W506"/>
    <mergeCell ref="Y506:Z506"/>
    <mergeCell ref="AB506:AC506"/>
    <mergeCell ref="AE506:AF506"/>
    <mergeCell ref="AH506:AI506"/>
    <mergeCell ref="G511:H511"/>
    <mergeCell ref="J511:K511"/>
    <mergeCell ref="M511:N511"/>
    <mergeCell ref="P511:Q511"/>
    <mergeCell ref="S511:T511"/>
    <mergeCell ref="V501:W501"/>
    <mergeCell ref="Y501:Z501"/>
    <mergeCell ref="AB501:AC501"/>
    <mergeCell ref="AE501:AF501"/>
    <mergeCell ref="AH501:AI501"/>
    <mergeCell ref="G506:H506"/>
    <mergeCell ref="J506:K506"/>
    <mergeCell ref="M506:N506"/>
    <mergeCell ref="P506:Q506"/>
    <mergeCell ref="S506:T506"/>
    <mergeCell ref="V516:W516"/>
    <mergeCell ref="Y516:Z516"/>
    <mergeCell ref="AB516:AC516"/>
    <mergeCell ref="AE516:AF516"/>
    <mergeCell ref="AH516:AI516"/>
    <mergeCell ref="G521:H521"/>
    <mergeCell ref="J521:K521"/>
    <mergeCell ref="M521:N521"/>
    <mergeCell ref="P521:Q521"/>
    <mergeCell ref="S521:T521"/>
    <mergeCell ref="V511:W511"/>
    <mergeCell ref="Y511:Z511"/>
    <mergeCell ref="AB511:AC511"/>
    <mergeCell ref="AE511:AF511"/>
    <mergeCell ref="AH511:AI511"/>
    <mergeCell ref="G516:H516"/>
    <mergeCell ref="J516:K516"/>
    <mergeCell ref="M516:N516"/>
    <mergeCell ref="P516:Q516"/>
    <mergeCell ref="S516:T516"/>
    <mergeCell ref="V526:W526"/>
    <mergeCell ref="Y526:Z526"/>
    <mergeCell ref="AB526:AC526"/>
    <mergeCell ref="AE526:AF526"/>
    <mergeCell ref="AH526:AI526"/>
    <mergeCell ref="G531:H531"/>
    <mergeCell ref="J531:K531"/>
    <mergeCell ref="M531:N531"/>
    <mergeCell ref="P531:Q531"/>
    <mergeCell ref="S531:T531"/>
    <mergeCell ref="V521:W521"/>
    <mergeCell ref="Y521:Z521"/>
    <mergeCell ref="AB521:AC521"/>
    <mergeCell ref="AE521:AF521"/>
    <mergeCell ref="AH521:AI521"/>
    <mergeCell ref="G526:H526"/>
    <mergeCell ref="J526:K526"/>
    <mergeCell ref="M526:N526"/>
    <mergeCell ref="P526:Q526"/>
    <mergeCell ref="S526:T526"/>
    <mergeCell ref="V536:W536"/>
    <mergeCell ref="Y536:Z536"/>
    <mergeCell ref="AB536:AC536"/>
    <mergeCell ref="AE536:AF536"/>
    <mergeCell ref="AH536:AI536"/>
    <mergeCell ref="G541:H541"/>
    <mergeCell ref="J541:K541"/>
    <mergeCell ref="M541:N541"/>
    <mergeCell ref="P541:Q541"/>
    <mergeCell ref="S541:T541"/>
    <mergeCell ref="V531:W531"/>
    <mergeCell ref="Y531:Z531"/>
    <mergeCell ref="AB531:AC531"/>
    <mergeCell ref="AE531:AF531"/>
    <mergeCell ref="AH531:AI531"/>
    <mergeCell ref="G536:H536"/>
    <mergeCell ref="J536:K536"/>
    <mergeCell ref="M536:N536"/>
    <mergeCell ref="P536:Q536"/>
    <mergeCell ref="S536:T536"/>
    <mergeCell ref="V546:W546"/>
    <mergeCell ref="Y546:Z546"/>
    <mergeCell ref="AB546:AC546"/>
    <mergeCell ref="AE546:AF546"/>
    <mergeCell ref="AH546:AI546"/>
    <mergeCell ref="G551:H551"/>
    <mergeCell ref="J551:K551"/>
    <mergeCell ref="M551:N551"/>
    <mergeCell ref="P551:Q551"/>
    <mergeCell ref="S551:T551"/>
    <mergeCell ref="V541:W541"/>
    <mergeCell ref="Y541:Z541"/>
    <mergeCell ref="AB541:AC541"/>
    <mergeCell ref="AE541:AF541"/>
    <mergeCell ref="AH541:AI541"/>
    <mergeCell ref="G546:H546"/>
    <mergeCell ref="J546:K546"/>
    <mergeCell ref="M546:N546"/>
    <mergeCell ref="P546:Q546"/>
    <mergeCell ref="S546:T546"/>
    <mergeCell ref="V556:W556"/>
    <mergeCell ref="Y556:Z556"/>
    <mergeCell ref="AB556:AC556"/>
    <mergeCell ref="AE556:AF556"/>
    <mergeCell ref="AH556:AI556"/>
    <mergeCell ref="G561:H561"/>
    <mergeCell ref="J561:K561"/>
    <mergeCell ref="M561:N561"/>
    <mergeCell ref="P561:Q561"/>
    <mergeCell ref="S561:T561"/>
    <mergeCell ref="V551:W551"/>
    <mergeCell ref="Y551:Z551"/>
    <mergeCell ref="AB551:AC551"/>
    <mergeCell ref="AE551:AF551"/>
    <mergeCell ref="AH551:AI551"/>
    <mergeCell ref="G556:H556"/>
    <mergeCell ref="J556:K556"/>
    <mergeCell ref="M556:N556"/>
    <mergeCell ref="P556:Q556"/>
    <mergeCell ref="S556:T556"/>
    <mergeCell ref="V566:W566"/>
    <mergeCell ref="Y566:Z566"/>
    <mergeCell ref="AB566:AC566"/>
    <mergeCell ref="AE566:AF566"/>
    <mergeCell ref="AH566:AI566"/>
    <mergeCell ref="G571:H571"/>
    <mergeCell ref="J571:K571"/>
    <mergeCell ref="M571:N571"/>
    <mergeCell ref="P571:Q571"/>
    <mergeCell ref="S571:T571"/>
    <mergeCell ref="V561:W561"/>
    <mergeCell ref="Y561:Z561"/>
    <mergeCell ref="AB561:AC561"/>
    <mergeCell ref="AE561:AF561"/>
    <mergeCell ref="AH561:AI561"/>
    <mergeCell ref="G566:H566"/>
    <mergeCell ref="J566:K566"/>
    <mergeCell ref="M566:N566"/>
    <mergeCell ref="P566:Q566"/>
    <mergeCell ref="S566:T566"/>
    <mergeCell ref="V576:W576"/>
    <mergeCell ref="Y576:Z576"/>
    <mergeCell ref="AB576:AC576"/>
    <mergeCell ref="AE576:AF576"/>
    <mergeCell ref="AH576:AI576"/>
    <mergeCell ref="G581:H581"/>
    <mergeCell ref="J581:K581"/>
    <mergeCell ref="M581:N581"/>
    <mergeCell ref="P581:Q581"/>
    <mergeCell ref="S581:T581"/>
    <mergeCell ref="V571:W571"/>
    <mergeCell ref="Y571:Z571"/>
    <mergeCell ref="AB571:AC571"/>
    <mergeCell ref="AE571:AF571"/>
    <mergeCell ref="AH571:AI571"/>
    <mergeCell ref="G576:H576"/>
    <mergeCell ref="J576:K576"/>
    <mergeCell ref="M576:N576"/>
    <mergeCell ref="P576:Q576"/>
    <mergeCell ref="S576:T576"/>
    <mergeCell ref="V586:W586"/>
    <mergeCell ref="Y586:Z586"/>
    <mergeCell ref="AB586:AC586"/>
    <mergeCell ref="AE586:AF586"/>
    <mergeCell ref="AH586:AI586"/>
    <mergeCell ref="G591:H591"/>
    <mergeCell ref="J591:K591"/>
    <mergeCell ref="M591:N591"/>
    <mergeCell ref="P591:Q591"/>
    <mergeCell ref="S591:T591"/>
    <mergeCell ref="V581:W581"/>
    <mergeCell ref="Y581:Z581"/>
    <mergeCell ref="AB581:AC581"/>
    <mergeCell ref="AE581:AF581"/>
    <mergeCell ref="AH581:AI581"/>
    <mergeCell ref="G586:H586"/>
    <mergeCell ref="J586:K586"/>
    <mergeCell ref="M586:N586"/>
    <mergeCell ref="P586:Q586"/>
    <mergeCell ref="S586:T586"/>
    <mergeCell ref="V596:W596"/>
    <mergeCell ref="Y596:Z596"/>
    <mergeCell ref="AB596:AC596"/>
    <mergeCell ref="AE596:AF596"/>
    <mergeCell ref="AH596:AI596"/>
    <mergeCell ref="G601:H601"/>
    <mergeCell ref="J601:K601"/>
    <mergeCell ref="M601:N601"/>
    <mergeCell ref="P601:Q601"/>
    <mergeCell ref="S601:T601"/>
    <mergeCell ref="V591:W591"/>
    <mergeCell ref="Y591:Z591"/>
    <mergeCell ref="AB591:AC591"/>
    <mergeCell ref="AE591:AF591"/>
    <mergeCell ref="AH591:AI591"/>
    <mergeCell ref="G596:H596"/>
    <mergeCell ref="J596:K596"/>
    <mergeCell ref="M596:N596"/>
    <mergeCell ref="P596:Q596"/>
    <mergeCell ref="S596:T596"/>
    <mergeCell ref="V606:W606"/>
    <mergeCell ref="Y606:Z606"/>
    <mergeCell ref="AB606:AC606"/>
    <mergeCell ref="AE606:AF606"/>
    <mergeCell ref="AH606:AI606"/>
    <mergeCell ref="G611:H611"/>
    <mergeCell ref="J611:K611"/>
    <mergeCell ref="M611:N611"/>
    <mergeCell ref="P611:Q611"/>
    <mergeCell ref="S611:T611"/>
    <mergeCell ref="V601:W601"/>
    <mergeCell ref="Y601:Z601"/>
    <mergeCell ref="AB601:AC601"/>
    <mergeCell ref="AE601:AF601"/>
    <mergeCell ref="AH601:AI601"/>
    <mergeCell ref="G606:H606"/>
    <mergeCell ref="J606:K606"/>
    <mergeCell ref="M606:N606"/>
    <mergeCell ref="P606:Q606"/>
    <mergeCell ref="S606:T606"/>
    <mergeCell ref="V616:W616"/>
    <mergeCell ref="Y616:Z616"/>
    <mergeCell ref="AB616:AC616"/>
    <mergeCell ref="AE616:AF616"/>
    <mergeCell ref="AH616:AI616"/>
    <mergeCell ref="G621:H621"/>
    <mergeCell ref="J621:K621"/>
    <mergeCell ref="M621:N621"/>
    <mergeCell ref="P621:Q621"/>
    <mergeCell ref="S621:T621"/>
    <mergeCell ref="V611:W611"/>
    <mergeCell ref="Y611:Z611"/>
    <mergeCell ref="AB611:AC611"/>
    <mergeCell ref="AE611:AF611"/>
    <mergeCell ref="AH611:AI611"/>
    <mergeCell ref="G616:H616"/>
    <mergeCell ref="J616:K616"/>
    <mergeCell ref="M616:N616"/>
    <mergeCell ref="P616:Q616"/>
    <mergeCell ref="S616:T616"/>
    <mergeCell ref="V631:W631"/>
    <mergeCell ref="Y631:Z631"/>
    <mergeCell ref="AB631:AC631"/>
    <mergeCell ref="AE631:AF631"/>
    <mergeCell ref="AH631:AI631"/>
    <mergeCell ref="V626:W626"/>
    <mergeCell ref="Y626:Z626"/>
    <mergeCell ref="AB626:AC626"/>
    <mergeCell ref="AE626:AF626"/>
    <mergeCell ref="AH626:AI626"/>
    <mergeCell ref="G631:H631"/>
    <mergeCell ref="J631:K631"/>
    <mergeCell ref="M631:N631"/>
    <mergeCell ref="P631:Q631"/>
    <mergeCell ref="S631:T631"/>
    <mergeCell ref="V621:W621"/>
    <mergeCell ref="Y621:Z621"/>
    <mergeCell ref="AB621:AC621"/>
    <mergeCell ref="AE621:AF621"/>
    <mergeCell ref="AH621:AI621"/>
    <mergeCell ref="G626:H626"/>
    <mergeCell ref="J626:K626"/>
    <mergeCell ref="M626:N626"/>
    <mergeCell ref="P626:Q626"/>
    <mergeCell ref="S626:T62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24"/>
  <sheetViews>
    <sheetView zoomScale="70" zoomScaleNormal="70" workbookViewId="0">
      <selection activeCell="AC339" sqref="AC339"/>
    </sheetView>
  </sheetViews>
  <sheetFormatPr defaultRowHeight="13.5" x14ac:dyDescent="0.25"/>
  <cols>
    <col min="1" max="2" width="9.140625" style="35"/>
    <col min="3" max="3" width="22.140625" style="35" bestFit="1" customWidth="1"/>
    <col min="4" max="5" width="9.140625" style="35"/>
    <col min="6" max="29" width="7.5703125" style="35" customWidth="1"/>
    <col min="30" max="16384" width="9.140625" style="35"/>
  </cols>
  <sheetData>
    <row r="1" spans="1:30" x14ac:dyDescent="0.25">
      <c r="C1" s="35" t="s">
        <v>3801</v>
      </c>
      <c r="D1" s="35">
        <v>2.8</v>
      </c>
    </row>
    <row r="2" spans="1:30" ht="14.25" thickBot="1" x14ac:dyDescent="0.3">
      <c r="C2" s="35" t="s">
        <v>3802</v>
      </c>
      <c r="D2" s="35">
        <v>2</v>
      </c>
    </row>
    <row r="3" spans="1:30" x14ac:dyDescent="0.25">
      <c r="A3" s="47" t="s">
        <v>3769</v>
      </c>
      <c r="B3" s="48"/>
    </row>
    <row r="4" spans="1:30" ht="14.25" thickBot="1" x14ac:dyDescent="0.3">
      <c r="A4" s="49"/>
      <c r="B4" s="50"/>
      <c r="C4" s="30" t="str">
        <f>"BANK" &amp; D5</f>
        <v>BANK1</v>
      </c>
      <c r="D4" s="4"/>
      <c r="E4" s="4"/>
      <c r="F4" s="38"/>
      <c r="G4" s="45" t="str">
        <f>"CHIP #" &amp; (((D5 - 1) * 32) + 1)</f>
        <v>CHIP #1</v>
      </c>
      <c r="H4" s="45"/>
      <c r="I4" s="4"/>
      <c r="J4" s="45" t="str">
        <f>"CHIP #" &amp; (((D5 - 1) * 32) + 2)</f>
        <v>CHIP #2</v>
      </c>
      <c r="K4" s="46"/>
      <c r="L4" s="4"/>
      <c r="M4" s="45" t="str">
        <f>"CHIP #" &amp; (((D5 - 1) * 32) + 3)</f>
        <v>CHIP #3</v>
      </c>
      <c r="N4" s="46"/>
      <c r="O4" s="4"/>
      <c r="P4" s="43" t="str">
        <f>"CHIP #" &amp; (((D5 - 1) * 32) + 4)</f>
        <v>CHIP #4</v>
      </c>
      <c r="Q4" s="44"/>
      <c r="R4" s="4"/>
      <c r="S4" s="43" t="str">
        <f>"CHIP #" &amp; (((D5 - 1) * 32) + 5)</f>
        <v>CHIP #5</v>
      </c>
      <c r="T4" s="44"/>
      <c r="U4" s="4"/>
      <c r="V4" s="43" t="str">
        <f>"CHIP #" &amp; (((D5 - 1) * 32) + 6)</f>
        <v>CHIP #6</v>
      </c>
      <c r="W4" s="44"/>
      <c r="X4" s="4"/>
      <c r="Y4" s="43" t="str">
        <f>"CHIP #" &amp; (((D5 - 1) * 32) + 7)</f>
        <v>CHIP #7</v>
      </c>
      <c r="Z4" s="44"/>
      <c r="AA4" s="4"/>
      <c r="AB4" s="43" t="str">
        <f>"CHIP #" &amp; (((D5 - 1) * 32) + 8)</f>
        <v>CHIP #8</v>
      </c>
      <c r="AC4" s="44"/>
    </row>
    <row r="5" spans="1:30" ht="15" thickTop="1" thickBot="1" x14ac:dyDescent="0.3">
      <c r="A5" s="49"/>
      <c r="B5" s="50"/>
      <c r="C5" s="31"/>
      <c r="D5" s="32">
        <v>1</v>
      </c>
      <c r="E5" s="21" t="str">
        <f>"CSN" &amp; (((D5 - 1) * 4) + 0)</f>
        <v>CSN0</v>
      </c>
      <c r="F5" s="40" t="s">
        <v>3796</v>
      </c>
      <c r="G5" s="10" t="str">
        <f>D5 &amp; "_1"</f>
        <v>1_1</v>
      </c>
      <c r="H5" s="10" t="str">
        <f>D6 &amp; "_1"</f>
        <v>41_1</v>
      </c>
      <c r="I5" s="12"/>
      <c r="J5" s="10" t="str">
        <f>D5 &amp; "_2"</f>
        <v>1_2</v>
      </c>
      <c r="K5" s="10" t="str">
        <f>D6 &amp; "_2"</f>
        <v>41_2</v>
      </c>
      <c r="L5" s="12"/>
      <c r="M5" s="10" t="str">
        <f>D5 &amp; "_3"</f>
        <v>1_3</v>
      </c>
      <c r="N5" s="10" t="str">
        <f>D6 &amp; "_3"</f>
        <v>41_3</v>
      </c>
      <c r="O5" s="12"/>
      <c r="P5" s="10" t="str">
        <f>D5 &amp; "_4"</f>
        <v>1_4</v>
      </c>
      <c r="Q5" s="10" t="str">
        <f>D6 &amp; "_4"</f>
        <v>41_4</v>
      </c>
      <c r="R5" s="12"/>
      <c r="S5" s="10" t="str">
        <f>D5 &amp; "_5"</f>
        <v>1_5</v>
      </c>
      <c r="T5" s="10" t="str">
        <f>D6 &amp; "_5"</f>
        <v>41_5</v>
      </c>
      <c r="U5" s="12"/>
      <c r="V5" s="10" t="str">
        <f>D5 &amp; "_6"</f>
        <v>1_6</v>
      </c>
      <c r="W5" s="10" t="str">
        <f>D6 &amp; "_6"</f>
        <v>41_6</v>
      </c>
      <c r="X5" s="12"/>
      <c r="Y5" s="10" t="str">
        <f>D5 &amp; "_7"</f>
        <v>1_7</v>
      </c>
      <c r="Z5" s="10" t="str">
        <f>D6 &amp; "_7"</f>
        <v>41_7</v>
      </c>
      <c r="AA5" s="12"/>
      <c r="AB5" s="10" t="str">
        <f>D5 &amp; "_8"</f>
        <v>1_8</v>
      </c>
      <c r="AC5" s="29" t="str">
        <f>D6 &amp; "_8"</f>
        <v>41_8</v>
      </c>
    </row>
    <row r="6" spans="1:30" ht="14.25" thickTop="1" x14ac:dyDescent="0.25">
      <c r="A6" s="49"/>
      <c r="B6" s="50"/>
      <c r="C6" s="33"/>
      <c r="D6" s="17">
        <v>41</v>
      </c>
    </row>
    <row r="7" spans="1:30" ht="14.25" thickBot="1" x14ac:dyDescent="0.3">
      <c r="A7" s="49"/>
      <c r="B7" s="50"/>
      <c r="D7" s="18"/>
      <c r="E7" s="39"/>
      <c r="F7" s="38"/>
      <c r="G7" s="45" t="str">
        <f>"CHIP #" &amp; (((D5 - 1) * 32) + 9)</f>
        <v>CHIP #9</v>
      </c>
      <c r="H7" s="46"/>
      <c r="I7" s="4"/>
      <c r="J7" s="45" t="str">
        <f>"CHIP #" &amp; (((D5 - 1) * 32) + 10)</f>
        <v>CHIP #10</v>
      </c>
      <c r="K7" s="46"/>
      <c r="L7" s="4"/>
      <c r="M7" s="45" t="str">
        <f>"CHIP #" &amp; (((D5 - 1) * 32) + 11)</f>
        <v>CHIP #11</v>
      </c>
      <c r="N7" s="46"/>
      <c r="O7" s="4"/>
      <c r="P7" s="43" t="str">
        <f>"CHIP #" &amp; (((D5 - 1) * 32) + 12)</f>
        <v>CHIP #12</v>
      </c>
      <c r="Q7" s="44"/>
      <c r="R7" s="4"/>
      <c r="S7" s="43" t="str">
        <f>"CHIP #" &amp; (((D5 - 1) * 32) + 13)</f>
        <v>CHIP #13</v>
      </c>
      <c r="T7" s="44"/>
      <c r="U7" s="4"/>
      <c r="V7" s="43" t="str">
        <f>"CHIP #" &amp; (((D5 - 1) * 32) + 14)</f>
        <v>CHIP #14</v>
      </c>
      <c r="W7" s="44"/>
      <c r="X7" s="4"/>
      <c r="Y7" s="43" t="str">
        <f>"CHIP #" &amp; (((D5 - 1) * 32) + 15)</f>
        <v>CHIP #15</v>
      </c>
      <c r="Z7" s="44"/>
      <c r="AA7" s="4"/>
      <c r="AB7" s="43" t="str">
        <f>"CHIP #" &amp; (((D5 - 1) * 32) + 16)</f>
        <v>CHIP #16</v>
      </c>
      <c r="AC7" s="44"/>
    </row>
    <row r="8" spans="1:30" ht="15" thickTop="1" thickBot="1" x14ac:dyDescent="0.3">
      <c r="A8" s="49"/>
      <c r="B8" s="50"/>
      <c r="D8" s="19"/>
      <c r="E8" s="21" t="str">
        <f>"CSN" &amp; (((D5 - 1) * 4) + 1)</f>
        <v>CSN1</v>
      </c>
      <c r="F8" s="10" t="s">
        <v>3796</v>
      </c>
      <c r="G8" s="10" t="str">
        <f>D5 &amp; "_9"</f>
        <v>1_9</v>
      </c>
      <c r="H8" s="10" t="str">
        <f>D6 &amp; "_9"</f>
        <v>41_9</v>
      </c>
      <c r="I8" s="12"/>
      <c r="J8" s="10" t="str">
        <f>D5 &amp; "_10"</f>
        <v>1_10</v>
      </c>
      <c r="K8" s="10" t="str">
        <f>D6 &amp; "_10"</f>
        <v>41_10</v>
      </c>
      <c r="L8" s="12"/>
      <c r="M8" s="10" t="str">
        <f>D5 &amp; "_11"</f>
        <v>1_11</v>
      </c>
      <c r="N8" s="10" t="str">
        <f>D6 &amp; "_11"</f>
        <v>41_11</v>
      </c>
      <c r="O8" s="12"/>
      <c r="P8" s="10" t="str">
        <f>D5 &amp; "_12"</f>
        <v>1_12</v>
      </c>
      <c r="Q8" s="10" t="str">
        <f>D6 &amp; "_12"</f>
        <v>41_12</v>
      </c>
      <c r="R8" s="12"/>
      <c r="S8" s="10" t="str">
        <f>D5 &amp; "_13"</f>
        <v>1_13</v>
      </c>
      <c r="T8" s="10" t="str">
        <f>D6 &amp; "_13"</f>
        <v>41_13</v>
      </c>
      <c r="U8" s="12"/>
      <c r="V8" s="10" t="str">
        <f>D5 &amp; "_14"</f>
        <v>1_14</v>
      </c>
      <c r="W8" s="10" t="str">
        <f>D6 &amp; "_14"</f>
        <v>41_14</v>
      </c>
      <c r="X8" s="12"/>
      <c r="Y8" s="10" t="str">
        <f>D5 &amp; "_15"</f>
        <v>1_15</v>
      </c>
      <c r="Z8" s="29" t="str">
        <f>D6 &amp; "_15"</f>
        <v>41_15</v>
      </c>
      <c r="AB8" s="10" t="str">
        <f>D5 &amp; "_16"</f>
        <v>1_16</v>
      </c>
      <c r="AC8" s="10" t="str">
        <f>D6 &amp; "_16"</f>
        <v>41_16</v>
      </c>
      <c r="AD8" s="12"/>
    </row>
    <row r="9" spans="1:30" ht="14.25" thickTop="1" x14ac:dyDescent="0.25">
      <c r="A9" s="49"/>
      <c r="B9" s="50"/>
      <c r="D9" s="17"/>
      <c r="F9" s="12"/>
    </row>
    <row r="10" spans="1:30" ht="14.25" thickBot="1" x14ac:dyDescent="0.3">
      <c r="A10" s="49"/>
      <c r="B10" s="50"/>
      <c r="D10" s="18"/>
      <c r="E10" s="9"/>
      <c r="F10" s="36"/>
      <c r="G10" s="45" t="str">
        <f>"CHIP #" &amp; (((D5 - 1) * 32) + 17)</f>
        <v>CHIP #17</v>
      </c>
      <c r="H10" s="46"/>
      <c r="I10" s="4"/>
      <c r="J10" s="45" t="str">
        <f>"CHIP #" &amp; (((D5 - 1) * 32) + 18)</f>
        <v>CHIP #18</v>
      </c>
      <c r="K10" s="46"/>
      <c r="L10" s="4"/>
      <c r="M10" s="45" t="str">
        <f>"CHIP #" &amp; (((D5 - 1) * 32) + 19)</f>
        <v>CHIP #19</v>
      </c>
      <c r="N10" s="46"/>
      <c r="O10" s="4"/>
      <c r="P10" s="43" t="str">
        <f>"CHIP #" &amp; (((D5 - 1) * 32) + 20)</f>
        <v>CHIP #20</v>
      </c>
      <c r="Q10" s="44"/>
      <c r="R10" s="4"/>
      <c r="S10" s="43" t="str">
        <f>"CHIP #" &amp; (((D5 - 1) * 32) + 21)</f>
        <v>CHIP #21</v>
      </c>
      <c r="T10" s="44"/>
      <c r="U10" s="4"/>
      <c r="V10" s="43" t="str">
        <f>"CHIP #" &amp; (((D5 - 1) * 32) + 22)</f>
        <v>CHIP #22</v>
      </c>
      <c r="W10" s="44"/>
      <c r="X10" s="4"/>
      <c r="Y10" s="43" t="str">
        <f>"CHIP #" &amp; (((D5 - 1) * 32) + 23)</f>
        <v>CHIP #23</v>
      </c>
      <c r="Z10" s="44"/>
      <c r="AA10" s="4"/>
      <c r="AB10" s="43" t="str">
        <f>"CHIP #" &amp; (((D5 - 1) * 32) + 24)</f>
        <v>CHIP #24</v>
      </c>
      <c r="AC10" s="44"/>
    </row>
    <row r="11" spans="1:30" ht="15" thickTop="1" thickBot="1" x14ac:dyDescent="0.3">
      <c r="A11" s="49"/>
      <c r="B11" s="50"/>
      <c r="D11" s="19"/>
      <c r="E11" s="16" t="str">
        <f>"CSN" &amp; (((D5 - 1) * 4) + 2)</f>
        <v>CSN2</v>
      </c>
      <c r="F11" s="37" t="s">
        <v>3796</v>
      </c>
      <c r="G11" s="10" t="str">
        <f>D5 &amp; "_17"</f>
        <v>1_17</v>
      </c>
      <c r="H11" s="10" t="str">
        <f>D6 &amp; "_17"</f>
        <v>41_17</v>
      </c>
      <c r="I11" s="12"/>
      <c r="J11" s="10" t="str">
        <f>D5 &amp; "_18"</f>
        <v>1_18</v>
      </c>
      <c r="K11" s="10" t="str">
        <f>D6 &amp; "_18"</f>
        <v>41_18</v>
      </c>
      <c r="L11" s="12"/>
      <c r="M11" s="10" t="str">
        <f>D5 &amp; "_19"</f>
        <v>1_19</v>
      </c>
      <c r="N11" s="10" t="str">
        <f>D6 &amp; "_19"</f>
        <v>41_19</v>
      </c>
      <c r="O11" s="12"/>
      <c r="P11" s="10" t="str">
        <f>D5 &amp; "_20"</f>
        <v>1_20</v>
      </c>
      <c r="Q11" s="10" t="str">
        <f>D6 &amp; "_20"</f>
        <v>41_20</v>
      </c>
      <c r="R11" s="12"/>
      <c r="S11" s="10" t="str">
        <f>D5 &amp; "_21"</f>
        <v>1_21</v>
      </c>
      <c r="T11" s="10" t="str">
        <f>D6 &amp; "_21"</f>
        <v>41_21</v>
      </c>
      <c r="U11" s="12"/>
      <c r="V11" s="10" t="str">
        <f>D5 &amp; "_22"</f>
        <v>1_22</v>
      </c>
      <c r="W11" s="10" t="str">
        <f>D6 &amp; "_22"</f>
        <v>41_22</v>
      </c>
      <c r="X11" s="12"/>
      <c r="Y11" s="10" t="str">
        <f>D5 &amp; "_23"</f>
        <v>1_23</v>
      </c>
      <c r="Z11" s="29" t="str">
        <f>D6 &amp; "_23"</f>
        <v>41_23</v>
      </c>
      <c r="AB11" s="10" t="str">
        <f>D5 &amp; "_24"</f>
        <v>1_24</v>
      </c>
      <c r="AC11" s="10" t="str">
        <f>D6 &amp; "_24"</f>
        <v>41_24</v>
      </c>
      <c r="AD11" s="12"/>
    </row>
    <row r="12" spans="1:30" ht="14.25" thickTop="1" x14ac:dyDescent="0.25">
      <c r="A12" s="49"/>
      <c r="B12" s="50"/>
      <c r="D12" s="17"/>
      <c r="F12" s="12"/>
    </row>
    <row r="13" spans="1:30" ht="14.25" thickBot="1" x14ac:dyDescent="0.3">
      <c r="A13" s="49"/>
      <c r="B13" s="50"/>
      <c r="D13" s="18"/>
      <c r="E13" s="9"/>
      <c r="F13" s="36"/>
      <c r="G13" s="45" t="str">
        <f>"CHIP #" &amp; (((D5 - 1) * 32) + 25)</f>
        <v>CHIP #25</v>
      </c>
      <c r="H13" s="46"/>
      <c r="I13" s="4"/>
      <c r="J13" s="45" t="str">
        <f>"CHIP #" &amp; (((D5 - 1) * 32) + 26)</f>
        <v>CHIP #26</v>
      </c>
      <c r="K13" s="46"/>
      <c r="L13" s="4"/>
      <c r="M13" s="45" t="str">
        <f>"CHIP #" &amp; (((D5 - 1) * 32) + 27)</f>
        <v>CHIP #27</v>
      </c>
      <c r="N13" s="46"/>
      <c r="O13" s="4"/>
      <c r="P13" s="43" t="str">
        <f>"CHIP #" &amp; (((D5 - 1) * 32) + 28)</f>
        <v>CHIP #28</v>
      </c>
      <c r="Q13" s="44"/>
      <c r="R13" s="4"/>
      <c r="S13" s="43" t="str">
        <f>"CHIP #" &amp; (((D5 - 1) * 32) + 29)</f>
        <v>CHIP #29</v>
      </c>
      <c r="T13" s="44"/>
      <c r="U13" s="4"/>
      <c r="V13" s="43" t="str">
        <f>"CHIP #" &amp; (((D5 - 1) * 32) + 30)</f>
        <v>CHIP #30</v>
      </c>
      <c r="W13" s="44"/>
      <c r="X13" s="4"/>
      <c r="Y13" s="43" t="str">
        <f>"CHIP #" &amp; (((D5 - 1) * 32) + 31)</f>
        <v>CHIP #31</v>
      </c>
      <c r="Z13" s="44"/>
      <c r="AA13" s="4"/>
      <c r="AB13" s="43" t="str">
        <f>"CHIP #" &amp; (((D5 - 1) * 32) + 32)</f>
        <v>CHIP #32</v>
      </c>
      <c r="AC13" s="44"/>
    </row>
    <row r="14" spans="1:30" ht="15" thickTop="1" thickBot="1" x14ac:dyDescent="0.3">
      <c r="A14" s="49"/>
      <c r="B14" s="50"/>
      <c r="D14" s="20"/>
      <c r="E14" s="16" t="str">
        <f>"CSN" &amp; (((D5 - 1) * 4) + 3)</f>
        <v>CSN3</v>
      </c>
      <c r="F14" s="37" t="s">
        <v>3796</v>
      </c>
      <c r="G14" s="10" t="str">
        <f>D5 &amp; "_25"</f>
        <v>1_25</v>
      </c>
      <c r="H14" s="10" t="str">
        <f>D6 &amp; "_25"</f>
        <v>41_25</v>
      </c>
      <c r="I14" s="12"/>
      <c r="J14" s="10" t="str">
        <f>D5 &amp; "_26"</f>
        <v>1_26</v>
      </c>
      <c r="K14" s="10" t="str">
        <f>D6 &amp; "_26"</f>
        <v>41_26</v>
      </c>
      <c r="L14" s="12"/>
      <c r="M14" s="10" t="str">
        <f>D5 &amp; "_27"</f>
        <v>1_27</v>
      </c>
      <c r="N14" s="10" t="str">
        <f>D6 &amp; "_27"</f>
        <v>41_27</v>
      </c>
      <c r="O14" s="12"/>
      <c r="P14" s="10" t="str">
        <f>D5 &amp; "_28"</f>
        <v>1_28</v>
      </c>
      <c r="Q14" s="10" t="str">
        <f>D6 &amp; "_28"</f>
        <v>41_28</v>
      </c>
      <c r="R14" s="12"/>
      <c r="S14" s="10" t="str">
        <f>D5 &amp; "_29"</f>
        <v>1_29</v>
      </c>
      <c r="T14" s="10" t="str">
        <f>D6 &amp; "_29"</f>
        <v>41_29</v>
      </c>
      <c r="U14" s="12"/>
      <c r="V14" s="10" t="str">
        <f>D5 &amp; "_30"</f>
        <v>1_30</v>
      </c>
      <c r="W14" s="10" t="str">
        <f>D6 &amp; "_30"</f>
        <v>41_30</v>
      </c>
      <c r="X14" s="12"/>
      <c r="Y14" s="10" t="str">
        <f>D5 &amp; "_31"</f>
        <v>1_31</v>
      </c>
      <c r="Z14" s="29" t="str">
        <f>D6 &amp; "_31"</f>
        <v>41_31</v>
      </c>
      <c r="AB14" s="10" t="str">
        <f>D5 &amp; "_32"</f>
        <v>1_32</v>
      </c>
      <c r="AC14" s="29" t="str">
        <f>D6 &amp; "_32"</f>
        <v>41_32</v>
      </c>
    </row>
    <row r="15" spans="1:30" ht="14.25" thickTop="1" x14ac:dyDescent="0.25">
      <c r="A15" s="49"/>
      <c r="B15" s="50"/>
    </row>
    <row r="16" spans="1:30" x14ac:dyDescent="0.25">
      <c r="A16" s="49"/>
      <c r="B16" s="50"/>
    </row>
    <row r="17" spans="1:29" ht="14.25" thickBot="1" x14ac:dyDescent="0.3">
      <c r="A17" s="49"/>
      <c r="B17" s="50"/>
      <c r="C17" s="30" t="str">
        <f>"BANK" &amp; D18</f>
        <v>BANK2</v>
      </c>
      <c r="D17" s="4"/>
      <c r="E17" s="4"/>
      <c r="F17" s="38"/>
      <c r="G17" s="45" t="str">
        <f>"CHIP #" &amp; (((D18 - 1) * 32) + 1)</f>
        <v>CHIP #33</v>
      </c>
      <c r="H17" s="45"/>
      <c r="I17" s="4"/>
      <c r="J17" s="45" t="str">
        <f>"CHIP #" &amp; (((D18 - 1) * 32) + 2)</f>
        <v>CHIP #34</v>
      </c>
      <c r="K17" s="46"/>
      <c r="L17" s="4"/>
      <c r="M17" s="45" t="str">
        <f>"CHIP #" &amp; (((D18 - 1) * 32) + 3)</f>
        <v>CHIP #35</v>
      </c>
      <c r="N17" s="46"/>
      <c r="O17" s="4"/>
      <c r="P17" s="43" t="str">
        <f>"CHIP #" &amp; (((D18 - 1) * 32) + 4)</f>
        <v>CHIP #36</v>
      </c>
      <c r="Q17" s="44"/>
      <c r="R17" s="4"/>
      <c r="S17" s="43" t="str">
        <f>"CHIP #" &amp; (((D18 - 1) * 32) + 5)</f>
        <v>CHIP #37</v>
      </c>
      <c r="T17" s="44"/>
      <c r="U17" s="4"/>
      <c r="V17" s="43" t="str">
        <f>"CHIP #" &amp; (((D18 - 1) * 32) + 6)</f>
        <v>CHIP #38</v>
      </c>
      <c r="W17" s="44"/>
      <c r="X17" s="4"/>
      <c r="Y17" s="43" t="str">
        <f>"CHIP #" &amp; (((D18 - 1) * 32) + 7)</f>
        <v>CHIP #39</v>
      </c>
      <c r="Z17" s="44"/>
      <c r="AA17" s="4"/>
      <c r="AB17" s="43" t="str">
        <f>"CHIP #" &amp; (((D18 - 1) * 32) + 8)</f>
        <v>CHIP #40</v>
      </c>
      <c r="AC17" s="44"/>
    </row>
    <row r="18" spans="1:29" ht="15" thickTop="1" thickBot="1" x14ac:dyDescent="0.3">
      <c r="A18" s="49"/>
      <c r="B18" s="50"/>
      <c r="C18" s="31"/>
      <c r="D18" s="32">
        <f>D5+1</f>
        <v>2</v>
      </c>
      <c r="E18" s="21" t="str">
        <f>"CSN" &amp; (((D18 - 1) * 4) + 0)</f>
        <v>CSN4</v>
      </c>
      <c r="F18" s="40" t="s">
        <v>3796</v>
      </c>
      <c r="G18" s="10" t="str">
        <f>D18 &amp; "_1"</f>
        <v>2_1</v>
      </c>
      <c r="H18" s="10" t="str">
        <f>D19 &amp; "_1"</f>
        <v>42_1</v>
      </c>
      <c r="I18" s="12"/>
      <c r="J18" s="10" t="str">
        <f>D18 &amp; "_2"</f>
        <v>2_2</v>
      </c>
      <c r="K18" s="10" t="str">
        <f>D19 &amp; "_2"</f>
        <v>42_2</v>
      </c>
      <c r="L18" s="12"/>
      <c r="M18" s="10" t="str">
        <f>D18 &amp; "_3"</f>
        <v>2_3</v>
      </c>
      <c r="N18" s="10" t="str">
        <f>D19 &amp; "_3"</f>
        <v>42_3</v>
      </c>
      <c r="O18" s="12"/>
      <c r="P18" s="10" t="str">
        <f>D18 &amp; "_4"</f>
        <v>2_4</v>
      </c>
      <c r="Q18" s="10" t="str">
        <f>D19 &amp; "_4"</f>
        <v>42_4</v>
      </c>
      <c r="R18" s="12"/>
      <c r="S18" s="10" t="str">
        <f>D18 &amp; "_5"</f>
        <v>2_5</v>
      </c>
      <c r="T18" s="10" t="str">
        <f>D19 &amp; "_5"</f>
        <v>42_5</v>
      </c>
      <c r="U18" s="12"/>
      <c r="V18" s="10" t="str">
        <f>D18 &amp; "_6"</f>
        <v>2_6</v>
      </c>
      <c r="W18" s="10" t="str">
        <f>D19 &amp; "_6"</f>
        <v>42_6</v>
      </c>
      <c r="X18" s="12"/>
      <c r="Y18" s="10" t="str">
        <f>D18 &amp; "_7"</f>
        <v>2_7</v>
      </c>
      <c r="Z18" s="10" t="str">
        <f>D19 &amp; "_7"</f>
        <v>42_7</v>
      </c>
      <c r="AA18" s="12"/>
      <c r="AB18" s="10" t="str">
        <f>D18 &amp; "_8"</f>
        <v>2_8</v>
      </c>
      <c r="AC18" s="29" t="str">
        <f>D19 &amp; "_8"</f>
        <v>42_8</v>
      </c>
    </row>
    <row r="19" spans="1:29" ht="14.25" thickTop="1" x14ac:dyDescent="0.25">
      <c r="A19" s="49"/>
      <c r="B19" s="50"/>
      <c r="C19" s="33"/>
      <c r="D19" s="17">
        <f>D6+1</f>
        <v>42</v>
      </c>
    </row>
    <row r="20" spans="1:29" ht="14.25" thickBot="1" x14ac:dyDescent="0.3">
      <c r="A20" s="49"/>
      <c r="B20" s="50"/>
      <c r="D20" s="18"/>
      <c r="E20" s="39"/>
      <c r="F20" s="38"/>
      <c r="G20" s="45" t="str">
        <f>"CHIP #" &amp; (((D18 - 1) * 32) + 9)</f>
        <v>CHIP #41</v>
      </c>
      <c r="H20" s="46"/>
      <c r="I20" s="4"/>
      <c r="J20" s="45" t="str">
        <f>"CHIP #" &amp; (((D18 - 1) * 32) + 10)</f>
        <v>CHIP #42</v>
      </c>
      <c r="K20" s="46"/>
      <c r="L20" s="4"/>
      <c r="M20" s="45" t="str">
        <f>"CHIP #" &amp; (((D18 - 1) * 32) + 11)</f>
        <v>CHIP #43</v>
      </c>
      <c r="N20" s="46"/>
      <c r="O20" s="4"/>
      <c r="P20" s="43" t="str">
        <f>"CHIP #" &amp; (((D18 - 1) * 32) + 12)</f>
        <v>CHIP #44</v>
      </c>
      <c r="Q20" s="44"/>
      <c r="R20" s="4"/>
      <c r="S20" s="43" t="str">
        <f>"CHIP #" &amp; (((D18 - 1) * 32) + 13)</f>
        <v>CHIP #45</v>
      </c>
      <c r="T20" s="44"/>
      <c r="U20" s="4"/>
      <c r="V20" s="43" t="str">
        <f>"CHIP #" &amp; (((D18 - 1) * 32) + 14)</f>
        <v>CHIP #46</v>
      </c>
      <c r="W20" s="44"/>
      <c r="X20" s="4"/>
      <c r="Y20" s="43" t="str">
        <f>"CHIP #" &amp; (((D18 - 1) * 32) + 15)</f>
        <v>CHIP #47</v>
      </c>
      <c r="Z20" s="44"/>
      <c r="AA20" s="4"/>
      <c r="AB20" s="43" t="str">
        <f>"CHIP #" &amp; (((D18 - 1) * 32) + 16)</f>
        <v>CHIP #48</v>
      </c>
      <c r="AC20" s="44"/>
    </row>
    <row r="21" spans="1:29" ht="15" thickTop="1" thickBot="1" x14ac:dyDescent="0.3">
      <c r="A21" s="49"/>
      <c r="B21" s="50"/>
      <c r="D21" s="19"/>
      <c r="E21" s="21" t="str">
        <f>"CSN" &amp; (((D18 - 1) * 4) + 1)</f>
        <v>CSN5</v>
      </c>
      <c r="F21" s="10" t="s">
        <v>3796</v>
      </c>
      <c r="G21" s="10" t="str">
        <f>D18 &amp; "_9"</f>
        <v>2_9</v>
      </c>
      <c r="H21" s="10" t="str">
        <f>D19 &amp; "_9"</f>
        <v>42_9</v>
      </c>
      <c r="I21" s="12"/>
      <c r="J21" s="10" t="str">
        <f>D18 &amp; "_10"</f>
        <v>2_10</v>
      </c>
      <c r="K21" s="10" t="str">
        <f>D19 &amp; "_10"</f>
        <v>42_10</v>
      </c>
      <c r="L21" s="12"/>
      <c r="M21" s="10" t="str">
        <f>D18 &amp; "_11"</f>
        <v>2_11</v>
      </c>
      <c r="N21" s="10" t="str">
        <f>D19 &amp; "_11"</f>
        <v>42_11</v>
      </c>
      <c r="O21" s="12"/>
      <c r="P21" s="10" t="str">
        <f>D18 &amp; "_12"</f>
        <v>2_12</v>
      </c>
      <c r="Q21" s="10" t="str">
        <f>D19 &amp; "_12"</f>
        <v>42_12</v>
      </c>
      <c r="R21" s="12"/>
      <c r="S21" s="10" t="str">
        <f>D18 &amp; "_13"</f>
        <v>2_13</v>
      </c>
      <c r="T21" s="10" t="str">
        <f>D19 &amp; "_13"</f>
        <v>42_13</v>
      </c>
      <c r="U21" s="12"/>
      <c r="V21" s="10" t="str">
        <f>D18 &amp; "_14"</f>
        <v>2_14</v>
      </c>
      <c r="W21" s="10" t="str">
        <f>D19 &amp; "_14"</f>
        <v>42_14</v>
      </c>
      <c r="X21" s="12"/>
      <c r="Y21" s="10" t="str">
        <f>D18 &amp; "_15"</f>
        <v>2_15</v>
      </c>
      <c r="Z21" s="29" t="str">
        <f>D19 &amp; "_15"</f>
        <v>42_15</v>
      </c>
      <c r="AB21" s="10" t="str">
        <f>D18 &amp; "_16"</f>
        <v>2_16</v>
      </c>
      <c r="AC21" s="10" t="str">
        <f>D19 &amp; "_16"</f>
        <v>42_16</v>
      </c>
    </row>
    <row r="22" spans="1:29" ht="14.25" thickTop="1" x14ac:dyDescent="0.25">
      <c r="A22" s="49"/>
      <c r="B22" s="50"/>
      <c r="D22" s="17"/>
      <c r="F22" s="12"/>
    </row>
    <row r="23" spans="1:29" ht="14.25" thickBot="1" x14ac:dyDescent="0.3">
      <c r="A23" s="49"/>
      <c r="B23" s="50"/>
      <c r="D23" s="18"/>
      <c r="E23" s="9"/>
      <c r="F23" s="36"/>
      <c r="G23" s="45" t="str">
        <f>"CHIP #" &amp; (((D18 - 1) * 32) + 17)</f>
        <v>CHIP #49</v>
      </c>
      <c r="H23" s="46"/>
      <c r="I23" s="4"/>
      <c r="J23" s="45" t="str">
        <f>"CHIP #" &amp; (((D18 - 1) * 32) + 18)</f>
        <v>CHIP #50</v>
      </c>
      <c r="K23" s="46"/>
      <c r="L23" s="4"/>
      <c r="M23" s="45" t="str">
        <f>"CHIP #" &amp; (((D18 - 1) * 32) + 19)</f>
        <v>CHIP #51</v>
      </c>
      <c r="N23" s="46"/>
      <c r="O23" s="4"/>
      <c r="P23" s="43" t="str">
        <f>"CHIP #" &amp; (((D18 - 1) * 32) + 20)</f>
        <v>CHIP #52</v>
      </c>
      <c r="Q23" s="44"/>
      <c r="R23" s="4"/>
      <c r="S23" s="43" t="str">
        <f>"CHIP #" &amp; (((D18 - 1) * 32) + 21)</f>
        <v>CHIP #53</v>
      </c>
      <c r="T23" s="44"/>
      <c r="U23" s="4"/>
      <c r="V23" s="43" t="str">
        <f>"CHIP #" &amp; (((D18 - 1) * 32) + 22)</f>
        <v>CHIP #54</v>
      </c>
      <c r="W23" s="44"/>
      <c r="X23" s="4"/>
      <c r="Y23" s="43" t="str">
        <f>"CHIP #" &amp; (((D18 - 1) * 32) + 23)</f>
        <v>CHIP #55</v>
      </c>
      <c r="Z23" s="44"/>
      <c r="AA23" s="4"/>
      <c r="AB23" s="43" t="str">
        <f>"CHIP #" &amp; (((D18 - 1) * 32) + 24)</f>
        <v>CHIP #56</v>
      </c>
      <c r="AC23" s="44"/>
    </row>
    <row r="24" spans="1:29" ht="15" thickTop="1" thickBot="1" x14ac:dyDescent="0.3">
      <c r="A24" s="49"/>
      <c r="B24" s="50"/>
      <c r="D24" s="19"/>
      <c r="E24" s="16" t="str">
        <f>"CSN" &amp; (((D18 - 1) * 4) + 2)</f>
        <v>CSN6</v>
      </c>
      <c r="F24" s="37" t="s">
        <v>3796</v>
      </c>
      <c r="G24" s="10" t="str">
        <f>D18 &amp; "_17"</f>
        <v>2_17</v>
      </c>
      <c r="H24" s="10" t="str">
        <f>D19 &amp; "_17"</f>
        <v>42_17</v>
      </c>
      <c r="I24" s="12"/>
      <c r="J24" s="10" t="str">
        <f>D18 &amp; "_18"</f>
        <v>2_18</v>
      </c>
      <c r="K24" s="10" t="str">
        <f>D19 &amp; "_18"</f>
        <v>42_18</v>
      </c>
      <c r="L24" s="12"/>
      <c r="M24" s="10" t="str">
        <f>D18 &amp; "_19"</f>
        <v>2_19</v>
      </c>
      <c r="N24" s="10" t="str">
        <f>D19 &amp; "_19"</f>
        <v>42_19</v>
      </c>
      <c r="O24" s="12"/>
      <c r="P24" s="10" t="str">
        <f>D18 &amp; "_20"</f>
        <v>2_20</v>
      </c>
      <c r="Q24" s="10" t="str">
        <f>D19 &amp; "_20"</f>
        <v>42_20</v>
      </c>
      <c r="R24" s="12"/>
      <c r="S24" s="10" t="str">
        <f>D18 &amp; "_21"</f>
        <v>2_21</v>
      </c>
      <c r="T24" s="10" t="str">
        <f>D19 &amp; "_21"</f>
        <v>42_21</v>
      </c>
      <c r="U24" s="12"/>
      <c r="V24" s="10" t="str">
        <f>D18 &amp; "_22"</f>
        <v>2_22</v>
      </c>
      <c r="W24" s="10" t="str">
        <f>D19 &amp; "_22"</f>
        <v>42_22</v>
      </c>
      <c r="X24" s="12"/>
      <c r="Y24" s="10" t="str">
        <f>D18 &amp; "_23"</f>
        <v>2_23</v>
      </c>
      <c r="Z24" s="29" t="str">
        <f>D19 &amp; "_23"</f>
        <v>42_23</v>
      </c>
      <c r="AB24" s="10" t="str">
        <f>D18 &amp; "_24"</f>
        <v>2_24</v>
      </c>
      <c r="AC24" s="10" t="str">
        <f>D19 &amp; "_24"</f>
        <v>42_24</v>
      </c>
    </row>
    <row r="25" spans="1:29" ht="14.25" thickTop="1" x14ac:dyDescent="0.25">
      <c r="A25" s="49"/>
      <c r="B25" s="50"/>
      <c r="D25" s="17"/>
      <c r="F25" s="12"/>
    </row>
    <row r="26" spans="1:29" ht="14.25" thickBot="1" x14ac:dyDescent="0.3">
      <c r="A26" s="49"/>
      <c r="B26" s="50"/>
      <c r="D26" s="18"/>
      <c r="E26" s="9"/>
      <c r="F26" s="36"/>
      <c r="G26" s="45" t="str">
        <f>"CHIP #" &amp; (((D18 - 1) * 32) + 25)</f>
        <v>CHIP #57</v>
      </c>
      <c r="H26" s="46"/>
      <c r="I26" s="4"/>
      <c r="J26" s="45" t="str">
        <f>"CHIP #" &amp; (((D18 - 1) * 32) + 26)</f>
        <v>CHIP #58</v>
      </c>
      <c r="K26" s="46"/>
      <c r="L26" s="4"/>
      <c r="M26" s="45" t="str">
        <f>"CHIP #" &amp; (((D18 - 1) * 32) + 27)</f>
        <v>CHIP #59</v>
      </c>
      <c r="N26" s="46"/>
      <c r="O26" s="4"/>
      <c r="P26" s="43" t="str">
        <f>"CHIP #" &amp; (((D18 - 1) * 32) + 28)</f>
        <v>CHIP #60</v>
      </c>
      <c r="Q26" s="44"/>
      <c r="R26" s="4"/>
      <c r="S26" s="43" t="str">
        <f>"CHIP #" &amp; (((D18 - 1) * 32) + 29)</f>
        <v>CHIP #61</v>
      </c>
      <c r="T26" s="44"/>
      <c r="U26" s="4"/>
      <c r="V26" s="43" t="str">
        <f>"CHIP #" &amp; (((D18 - 1) * 32) + 30)</f>
        <v>CHIP #62</v>
      </c>
      <c r="W26" s="44"/>
      <c r="X26" s="4"/>
      <c r="Y26" s="43" t="str">
        <f>"CHIP #" &amp; (((D18 - 1) * 32) + 31)</f>
        <v>CHIP #63</v>
      </c>
      <c r="Z26" s="44"/>
      <c r="AA26" s="4"/>
      <c r="AB26" s="43" t="str">
        <f>"CHIP #" &amp; (((D18 - 1) * 32) + 32)</f>
        <v>CHIP #64</v>
      </c>
      <c r="AC26" s="44"/>
    </row>
    <row r="27" spans="1:29" ht="15" thickTop="1" thickBot="1" x14ac:dyDescent="0.3">
      <c r="A27" s="49"/>
      <c r="B27" s="50"/>
      <c r="D27" s="20"/>
      <c r="E27" s="16" t="str">
        <f>"CSN" &amp; (((D18 - 1) * 4) + 3)</f>
        <v>CSN7</v>
      </c>
      <c r="F27" s="37" t="s">
        <v>3796</v>
      </c>
      <c r="G27" s="10" t="str">
        <f>D18 &amp; "_25"</f>
        <v>2_25</v>
      </c>
      <c r="H27" s="10" t="str">
        <f>D19 &amp; "_25"</f>
        <v>42_25</v>
      </c>
      <c r="I27" s="12"/>
      <c r="J27" s="10" t="str">
        <f>D18 &amp; "_26"</f>
        <v>2_26</v>
      </c>
      <c r="K27" s="10" t="str">
        <f>D19 &amp; "_26"</f>
        <v>42_26</v>
      </c>
      <c r="L27" s="12"/>
      <c r="M27" s="10" t="str">
        <f>D18 &amp; "_27"</f>
        <v>2_27</v>
      </c>
      <c r="N27" s="10" t="str">
        <f>D19 &amp; "_27"</f>
        <v>42_27</v>
      </c>
      <c r="O27" s="12"/>
      <c r="P27" s="10" t="str">
        <f>D18 &amp; "_28"</f>
        <v>2_28</v>
      </c>
      <c r="Q27" s="10" t="str">
        <f>D19 &amp; "_28"</f>
        <v>42_28</v>
      </c>
      <c r="R27" s="12"/>
      <c r="S27" s="10" t="str">
        <f>D18 &amp; "_29"</f>
        <v>2_29</v>
      </c>
      <c r="T27" s="10" t="str">
        <f>D19 &amp; "_29"</f>
        <v>42_29</v>
      </c>
      <c r="U27" s="12"/>
      <c r="V27" s="10" t="str">
        <f>D18 &amp; "_30"</f>
        <v>2_30</v>
      </c>
      <c r="W27" s="10" t="str">
        <f>D19 &amp; "_30"</f>
        <v>42_30</v>
      </c>
      <c r="X27" s="12"/>
      <c r="Y27" s="10" t="str">
        <f>D18 &amp; "_31"</f>
        <v>2_31</v>
      </c>
      <c r="Z27" s="29" t="str">
        <f>D19 &amp; "_31"</f>
        <v>42_31</v>
      </c>
      <c r="AB27" s="10" t="str">
        <f>D18 &amp; "_32"</f>
        <v>2_32</v>
      </c>
      <c r="AC27" s="29" t="str">
        <f>D19 &amp; "_32"</f>
        <v>42_32</v>
      </c>
    </row>
    <row r="28" spans="1:29" ht="14.25" thickTop="1" x14ac:dyDescent="0.25">
      <c r="A28" s="49"/>
      <c r="B28" s="50"/>
      <c r="C28" s="12"/>
    </row>
    <row r="29" spans="1:29" x14ac:dyDescent="0.25">
      <c r="A29" s="49"/>
      <c r="B29" s="50"/>
      <c r="C29" s="12"/>
    </row>
    <row r="30" spans="1:29" ht="14.25" thickBot="1" x14ac:dyDescent="0.3">
      <c r="A30" s="49"/>
      <c r="B30" s="50"/>
      <c r="C30" s="30" t="str">
        <f>"BANK" &amp; D31</f>
        <v>BANK3</v>
      </c>
      <c r="D30" s="4"/>
      <c r="E30" s="4"/>
      <c r="F30" s="38"/>
      <c r="G30" s="45" t="str">
        <f>"CHIP #" &amp; (((D31 - 1) * 32) + 1)</f>
        <v>CHIP #65</v>
      </c>
      <c r="H30" s="45"/>
      <c r="I30" s="4"/>
      <c r="J30" s="45" t="str">
        <f>"CHIP #" &amp; (((D31 - 1) * 32) + 2)</f>
        <v>CHIP #66</v>
      </c>
      <c r="K30" s="46"/>
      <c r="L30" s="4"/>
      <c r="M30" s="45" t="str">
        <f>"CHIP #" &amp; (((D31 - 1) * 32) + 3)</f>
        <v>CHIP #67</v>
      </c>
      <c r="N30" s="46"/>
      <c r="O30" s="4"/>
      <c r="P30" s="43" t="str">
        <f>"CHIP #" &amp; (((D31 - 1) * 32) + 4)</f>
        <v>CHIP #68</v>
      </c>
      <c r="Q30" s="44"/>
      <c r="R30" s="4"/>
      <c r="S30" s="43" t="str">
        <f>"CHIP #" &amp; (((D31 - 1) * 32) + 5)</f>
        <v>CHIP #69</v>
      </c>
      <c r="T30" s="44"/>
      <c r="U30" s="4"/>
      <c r="V30" s="43" t="str">
        <f>"CHIP #" &amp; (((D31 - 1) * 32) + 6)</f>
        <v>CHIP #70</v>
      </c>
      <c r="W30" s="44"/>
      <c r="X30" s="4"/>
      <c r="Y30" s="43" t="str">
        <f>"CHIP #" &amp; (((D31 - 1) * 32) + 7)</f>
        <v>CHIP #71</v>
      </c>
      <c r="Z30" s="44"/>
      <c r="AA30" s="4"/>
      <c r="AB30" s="43" t="str">
        <f>"CHIP #" &amp; (((D31 - 1) * 32) + 8)</f>
        <v>CHIP #72</v>
      </c>
      <c r="AC30" s="44"/>
    </row>
    <row r="31" spans="1:29" ht="15" thickTop="1" thickBot="1" x14ac:dyDescent="0.3">
      <c r="A31" s="49"/>
      <c r="B31" s="50"/>
      <c r="C31" s="31"/>
      <c r="D31" s="32">
        <f>D18+1</f>
        <v>3</v>
      </c>
      <c r="E31" s="21" t="str">
        <f>"CSN" &amp; (((D31 - 1) * 4) + 0)</f>
        <v>CSN8</v>
      </c>
      <c r="F31" s="40" t="s">
        <v>3796</v>
      </c>
      <c r="G31" s="10" t="str">
        <f>D31 &amp; "_1"</f>
        <v>3_1</v>
      </c>
      <c r="H31" s="10" t="str">
        <f>D32 &amp; "_1"</f>
        <v>43_1</v>
      </c>
      <c r="I31" s="12"/>
      <c r="J31" s="10" t="str">
        <f>D31 &amp; "_2"</f>
        <v>3_2</v>
      </c>
      <c r="K31" s="10" t="str">
        <f>D32 &amp; "_2"</f>
        <v>43_2</v>
      </c>
      <c r="L31" s="12"/>
      <c r="M31" s="10" t="str">
        <f>D31 &amp; "_3"</f>
        <v>3_3</v>
      </c>
      <c r="N31" s="10" t="str">
        <f>D32 &amp; "_3"</f>
        <v>43_3</v>
      </c>
      <c r="O31" s="12"/>
      <c r="P31" s="10" t="str">
        <f>D31 &amp; "_4"</f>
        <v>3_4</v>
      </c>
      <c r="Q31" s="10" t="str">
        <f>D32 &amp; "_4"</f>
        <v>43_4</v>
      </c>
      <c r="R31" s="12"/>
      <c r="S31" s="10" t="str">
        <f>D31 &amp; "_5"</f>
        <v>3_5</v>
      </c>
      <c r="T31" s="10" t="str">
        <f>D32 &amp; "_5"</f>
        <v>43_5</v>
      </c>
      <c r="U31" s="12"/>
      <c r="V31" s="10" t="str">
        <f>D31 &amp; "_6"</f>
        <v>3_6</v>
      </c>
      <c r="W31" s="10" t="str">
        <f>D32 &amp; "_6"</f>
        <v>43_6</v>
      </c>
      <c r="X31" s="12"/>
      <c r="Y31" s="10" t="str">
        <f>D31 &amp; "_7"</f>
        <v>3_7</v>
      </c>
      <c r="Z31" s="10" t="str">
        <f>D32 &amp; "_7"</f>
        <v>43_7</v>
      </c>
      <c r="AA31" s="12"/>
      <c r="AB31" s="10" t="str">
        <f>D31 &amp; "_8"</f>
        <v>3_8</v>
      </c>
      <c r="AC31" s="29" t="str">
        <f>D32 &amp; "_8"</f>
        <v>43_8</v>
      </c>
    </row>
    <row r="32" spans="1:29" ht="14.25" thickTop="1" x14ac:dyDescent="0.25">
      <c r="A32" s="49"/>
      <c r="B32" s="50"/>
      <c r="C32" s="33"/>
      <c r="D32" s="17">
        <f>D19+1</f>
        <v>43</v>
      </c>
    </row>
    <row r="33" spans="1:29" ht="14.25" thickBot="1" x14ac:dyDescent="0.3">
      <c r="A33" s="49"/>
      <c r="B33" s="50"/>
      <c r="D33" s="18"/>
      <c r="E33" s="39"/>
      <c r="F33" s="38"/>
      <c r="G33" s="45" t="str">
        <f>"CHIP #" &amp; (((D31 - 1) * 32) + 9)</f>
        <v>CHIP #73</v>
      </c>
      <c r="H33" s="46"/>
      <c r="I33" s="4"/>
      <c r="J33" s="45" t="str">
        <f>"CHIP #" &amp; (((D31 - 1) * 32) + 10)</f>
        <v>CHIP #74</v>
      </c>
      <c r="K33" s="46"/>
      <c r="L33" s="4"/>
      <c r="M33" s="45" t="str">
        <f>"CHIP #" &amp; (((D31 - 1) * 32) + 11)</f>
        <v>CHIP #75</v>
      </c>
      <c r="N33" s="46"/>
      <c r="O33" s="4"/>
      <c r="P33" s="43" t="str">
        <f>"CHIP #" &amp; (((D31 - 1) * 32) + 12)</f>
        <v>CHIP #76</v>
      </c>
      <c r="Q33" s="44"/>
      <c r="R33" s="4"/>
      <c r="S33" s="43" t="str">
        <f>"CHIP #" &amp; (((D31 - 1) * 32) + 13)</f>
        <v>CHIP #77</v>
      </c>
      <c r="T33" s="44"/>
      <c r="U33" s="4"/>
      <c r="V33" s="43" t="str">
        <f>"CHIP #" &amp; (((D31 - 1) * 32) + 14)</f>
        <v>CHIP #78</v>
      </c>
      <c r="W33" s="44"/>
      <c r="X33" s="4"/>
      <c r="Y33" s="43" t="str">
        <f>"CHIP #" &amp; (((D31 - 1) * 32) + 15)</f>
        <v>CHIP #79</v>
      </c>
      <c r="Z33" s="44"/>
      <c r="AA33" s="4"/>
      <c r="AB33" s="43" t="str">
        <f>"CHIP #" &amp; (((D31 - 1) * 32) + 16)</f>
        <v>CHIP #80</v>
      </c>
      <c r="AC33" s="44"/>
    </row>
    <row r="34" spans="1:29" ht="15" thickTop="1" thickBot="1" x14ac:dyDescent="0.3">
      <c r="A34" s="49"/>
      <c r="B34" s="50"/>
      <c r="D34" s="19"/>
      <c r="E34" s="21" t="str">
        <f>"CSN" &amp; (((D31 - 1) * 4) + 1)</f>
        <v>CSN9</v>
      </c>
      <c r="F34" s="10" t="s">
        <v>3796</v>
      </c>
      <c r="G34" s="10" t="str">
        <f>D31 &amp; "_9"</f>
        <v>3_9</v>
      </c>
      <c r="H34" s="10" t="str">
        <f>D32 &amp; "_9"</f>
        <v>43_9</v>
      </c>
      <c r="I34" s="12"/>
      <c r="J34" s="10" t="str">
        <f>D31 &amp; "_10"</f>
        <v>3_10</v>
      </c>
      <c r="K34" s="10" t="str">
        <f>D32 &amp; "_10"</f>
        <v>43_10</v>
      </c>
      <c r="L34" s="12"/>
      <c r="M34" s="10" t="str">
        <f>D31 &amp; "_11"</f>
        <v>3_11</v>
      </c>
      <c r="N34" s="10" t="str">
        <f>D32 &amp; "_11"</f>
        <v>43_11</v>
      </c>
      <c r="O34" s="12"/>
      <c r="P34" s="10" t="str">
        <f>D31 &amp; "_12"</f>
        <v>3_12</v>
      </c>
      <c r="Q34" s="10" t="str">
        <f>D32 &amp; "_12"</f>
        <v>43_12</v>
      </c>
      <c r="R34" s="12"/>
      <c r="S34" s="10" t="str">
        <f>D31 &amp; "_13"</f>
        <v>3_13</v>
      </c>
      <c r="T34" s="10" t="str">
        <f>D32 &amp; "_13"</f>
        <v>43_13</v>
      </c>
      <c r="U34" s="12"/>
      <c r="V34" s="10" t="str">
        <f>D31 &amp; "_14"</f>
        <v>3_14</v>
      </c>
      <c r="W34" s="10" t="str">
        <f>D32 &amp; "_14"</f>
        <v>43_14</v>
      </c>
      <c r="X34" s="12"/>
      <c r="Y34" s="10" t="str">
        <f>D31 &amp; "_15"</f>
        <v>3_15</v>
      </c>
      <c r="Z34" s="29" t="str">
        <f>D32 &amp; "_15"</f>
        <v>43_15</v>
      </c>
      <c r="AB34" s="10" t="str">
        <f>D31 &amp; "_16"</f>
        <v>3_16</v>
      </c>
      <c r="AC34" s="10" t="str">
        <f>D32 &amp; "_16"</f>
        <v>43_16</v>
      </c>
    </row>
    <row r="35" spans="1:29" ht="14.25" thickTop="1" x14ac:dyDescent="0.25">
      <c r="A35" s="49"/>
      <c r="B35" s="50"/>
      <c r="D35" s="17"/>
      <c r="F35" s="12"/>
    </row>
    <row r="36" spans="1:29" ht="14.25" thickBot="1" x14ac:dyDescent="0.3">
      <c r="A36" s="49"/>
      <c r="B36" s="50"/>
      <c r="D36" s="18"/>
      <c r="E36" s="9"/>
      <c r="F36" s="36"/>
      <c r="G36" s="45" t="str">
        <f>"CHIP #" &amp; (((D31 - 1) * 32) + 17)</f>
        <v>CHIP #81</v>
      </c>
      <c r="H36" s="46"/>
      <c r="I36" s="4"/>
      <c r="J36" s="45" t="str">
        <f>"CHIP #" &amp; (((D31 - 1) * 32) + 18)</f>
        <v>CHIP #82</v>
      </c>
      <c r="K36" s="46"/>
      <c r="L36" s="4"/>
      <c r="M36" s="45" t="str">
        <f>"CHIP #" &amp; (((D31 - 1) * 32) + 19)</f>
        <v>CHIP #83</v>
      </c>
      <c r="N36" s="46"/>
      <c r="O36" s="4"/>
      <c r="P36" s="43" t="str">
        <f>"CHIP #" &amp; (((D31 - 1) * 32) + 20)</f>
        <v>CHIP #84</v>
      </c>
      <c r="Q36" s="44"/>
      <c r="R36" s="4"/>
      <c r="S36" s="43" t="str">
        <f>"CHIP #" &amp; (((D31 - 1) * 32) + 21)</f>
        <v>CHIP #85</v>
      </c>
      <c r="T36" s="44"/>
      <c r="U36" s="4"/>
      <c r="V36" s="43" t="str">
        <f>"CHIP #" &amp; (((D31 - 1) * 32) + 22)</f>
        <v>CHIP #86</v>
      </c>
      <c r="W36" s="44"/>
      <c r="X36" s="4"/>
      <c r="Y36" s="43" t="str">
        <f>"CHIP #" &amp; (((D31 - 1) * 32) + 23)</f>
        <v>CHIP #87</v>
      </c>
      <c r="Z36" s="44"/>
      <c r="AA36" s="4"/>
      <c r="AB36" s="43" t="str">
        <f>"CHIP #" &amp; (((D31 - 1) * 32) + 24)</f>
        <v>CHIP #88</v>
      </c>
      <c r="AC36" s="44"/>
    </row>
    <row r="37" spans="1:29" ht="15" thickTop="1" thickBot="1" x14ac:dyDescent="0.3">
      <c r="A37" s="49"/>
      <c r="B37" s="50"/>
      <c r="D37" s="19"/>
      <c r="E37" s="16" t="str">
        <f>"CSN" &amp; (((D31 - 1) * 4) + 2)</f>
        <v>CSN10</v>
      </c>
      <c r="F37" s="37" t="s">
        <v>3796</v>
      </c>
      <c r="G37" s="10" t="str">
        <f>D31 &amp; "_17"</f>
        <v>3_17</v>
      </c>
      <c r="H37" s="10" t="str">
        <f>D32 &amp; "_17"</f>
        <v>43_17</v>
      </c>
      <c r="I37" s="12"/>
      <c r="J37" s="10" t="str">
        <f>D31 &amp; "_18"</f>
        <v>3_18</v>
      </c>
      <c r="K37" s="10" t="str">
        <f>D32 &amp; "_18"</f>
        <v>43_18</v>
      </c>
      <c r="L37" s="12"/>
      <c r="M37" s="10" t="str">
        <f>D31 &amp; "_19"</f>
        <v>3_19</v>
      </c>
      <c r="N37" s="10" t="str">
        <f>D32 &amp; "_19"</f>
        <v>43_19</v>
      </c>
      <c r="O37" s="12"/>
      <c r="P37" s="10" t="str">
        <f>D31 &amp; "_20"</f>
        <v>3_20</v>
      </c>
      <c r="Q37" s="10" t="str">
        <f>D32 &amp; "_20"</f>
        <v>43_20</v>
      </c>
      <c r="R37" s="12"/>
      <c r="S37" s="10" t="str">
        <f>D31 &amp; "_21"</f>
        <v>3_21</v>
      </c>
      <c r="T37" s="10" t="str">
        <f>D32 &amp; "_21"</f>
        <v>43_21</v>
      </c>
      <c r="U37" s="12"/>
      <c r="V37" s="10" t="str">
        <f>D31 &amp; "_22"</f>
        <v>3_22</v>
      </c>
      <c r="W37" s="10" t="str">
        <f>D32 &amp; "_22"</f>
        <v>43_22</v>
      </c>
      <c r="X37" s="12"/>
      <c r="Y37" s="10" t="str">
        <f>D31 &amp; "_23"</f>
        <v>3_23</v>
      </c>
      <c r="Z37" s="29" t="str">
        <f>D32 &amp; "_23"</f>
        <v>43_23</v>
      </c>
      <c r="AB37" s="10" t="str">
        <f>D31 &amp; "_24"</f>
        <v>3_24</v>
      </c>
      <c r="AC37" s="10" t="str">
        <f>D32 &amp; "_24"</f>
        <v>43_24</v>
      </c>
    </row>
    <row r="38" spans="1:29" ht="14.25" thickTop="1" x14ac:dyDescent="0.25">
      <c r="A38" s="49"/>
      <c r="B38" s="50"/>
      <c r="D38" s="17"/>
      <c r="F38" s="12"/>
    </row>
    <row r="39" spans="1:29" ht="14.25" thickBot="1" x14ac:dyDescent="0.3">
      <c r="A39" s="49"/>
      <c r="B39" s="50"/>
      <c r="D39" s="18"/>
      <c r="E39" s="9"/>
      <c r="F39" s="36"/>
      <c r="G39" s="45" t="str">
        <f>"CHIP #" &amp; (((D31 - 1) * 32) + 25)</f>
        <v>CHIP #89</v>
      </c>
      <c r="H39" s="46"/>
      <c r="I39" s="4"/>
      <c r="J39" s="45" t="str">
        <f>"CHIP #" &amp; (((D31 - 1) * 32) + 26)</f>
        <v>CHIP #90</v>
      </c>
      <c r="K39" s="46"/>
      <c r="L39" s="4"/>
      <c r="M39" s="45" t="str">
        <f>"CHIP #" &amp; (((D31 - 1) * 32) + 27)</f>
        <v>CHIP #91</v>
      </c>
      <c r="N39" s="46"/>
      <c r="O39" s="4"/>
      <c r="P39" s="43" t="str">
        <f>"CHIP #" &amp; (((D31 - 1) * 32) + 28)</f>
        <v>CHIP #92</v>
      </c>
      <c r="Q39" s="44"/>
      <c r="R39" s="4"/>
      <c r="S39" s="43" t="str">
        <f>"CHIP #" &amp; (((D31 - 1) * 32) + 29)</f>
        <v>CHIP #93</v>
      </c>
      <c r="T39" s="44"/>
      <c r="U39" s="4"/>
      <c r="V39" s="43" t="str">
        <f>"CHIP #" &amp; (((D31 - 1) * 32) + 30)</f>
        <v>CHIP #94</v>
      </c>
      <c r="W39" s="44"/>
      <c r="X39" s="4"/>
      <c r="Y39" s="43" t="str">
        <f>"CHIP #" &amp; (((D31 - 1) * 32) + 31)</f>
        <v>CHIP #95</v>
      </c>
      <c r="Z39" s="44"/>
      <c r="AA39" s="4"/>
      <c r="AB39" s="43" t="str">
        <f>"CHIP #" &amp; (((D31 - 1) * 32) + 32)</f>
        <v>CHIP #96</v>
      </c>
      <c r="AC39" s="44"/>
    </row>
    <row r="40" spans="1:29" ht="15" thickTop="1" thickBot="1" x14ac:dyDescent="0.3">
      <c r="A40" s="49"/>
      <c r="B40" s="50"/>
      <c r="D40" s="20"/>
      <c r="E40" s="16" t="str">
        <f>"CSN" &amp; (((D31 - 1) * 4) + 3)</f>
        <v>CSN11</v>
      </c>
      <c r="F40" s="37" t="s">
        <v>3796</v>
      </c>
      <c r="G40" s="10" t="str">
        <f>D31 &amp; "_25"</f>
        <v>3_25</v>
      </c>
      <c r="H40" s="10" t="str">
        <f>D32 &amp; "_25"</f>
        <v>43_25</v>
      </c>
      <c r="I40" s="12"/>
      <c r="J40" s="10" t="str">
        <f>D31 &amp; "_26"</f>
        <v>3_26</v>
      </c>
      <c r="K40" s="10" t="str">
        <f>D32 &amp; "_26"</f>
        <v>43_26</v>
      </c>
      <c r="L40" s="12"/>
      <c r="M40" s="10" t="str">
        <f>D31 &amp; "_27"</f>
        <v>3_27</v>
      </c>
      <c r="N40" s="10" t="str">
        <f>D32 &amp; "_27"</f>
        <v>43_27</v>
      </c>
      <c r="O40" s="12"/>
      <c r="P40" s="10" t="str">
        <f>D31 &amp; "_28"</f>
        <v>3_28</v>
      </c>
      <c r="Q40" s="10" t="str">
        <f>D32 &amp; "_28"</f>
        <v>43_28</v>
      </c>
      <c r="R40" s="12"/>
      <c r="S40" s="10" t="str">
        <f>D31 &amp; "_29"</f>
        <v>3_29</v>
      </c>
      <c r="T40" s="10" t="str">
        <f>D32 &amp; "_29"</f>
        <v>43_29</v>
      </c>
      <c r="U40" s="12"/>
      <c r="V40" s="10" t="str">
        <f>D31 &amp; "_30"</f>
        <v>3_30</v>
      </c>
      <c r="W40" s="10" t="str">
        <f>D32 &amp; "_30"</f>
        <v>43_30</v>
      </c>
      <c r="X40" s="12"/>
      <c r="Y40" s="10" t="str">
        <f>D31 &amp; "_31"</f>
        <v>3_31</v>
      </c>
      <c r="Z40" s="29" t="str">
        <f>D32 &amp; "_31"</f>
        <v>43_31</v>
      </c>
      <c r="AB40" s="10" t="str">
        <f>D31 &amp; "_32"</f>
        <v>3_32</v>
      </c>
      <c r="AC40" s="29" t="str">
        <f>D32 &amp; "_32"</f>
        <v>43_32</v>
      </c>
    </row>
    <row r="41" spans="1:29" ht="14.25" thickTop="1" x14ac:dyDescent="0.25">
      <c r="A41" s="49"/>
      <c r="B41" s="50"/>
    </row>
    <row r="42" spans="1:29" x14ac:dyDescent="0.25">
      <c r="A42" s="49"/>
      <c r="B42" s="50"/>
    </row>
    <row r="43" spans="1:29" ht="14.25" thickBot="1" x14ac:dyDescent="0.3">
      <c r="A43" s="49"/>
      <c r="B43" s="50"/>
      <c r="C43" s="30" t="str">
        <f>"BANK" &amp; D44</f>
        <v>BANK4</v>
      </c>
      <c r="D43" s="4"/>
      <c r="E43" s="4"/>
      <c r="F43" s="38"/>
      <c r="G43" s="45" t="str">
        <f>"CHIP #" &amp; (((D44 - 1) * 32) + 1)</f>
        <v>CHIP #97</v>
      </c>
      <c r="H43" s="45"/>
      <c r="I43" s="4"/>
      <c r="J43" s="45" t="str">
        <f>"CHIP #" &amp; (((D44 - 1) * 32) + 2)</f>
        <v>CHIP #98</v>
      </c>
      <c r="K43" s="46"/>
      <c r="L43" s="4"/>
      <c r="M43" s="45" t="str">
        <f>"CHIP #" &amp; (((D44 - 1) * 32) + 3)</f>
        <v>CHIP #99</v>
      </c>
      <c r="N43" s="46"/>
      <c r="O43" s="4"/>
      <c r="P43" s="43" t="str">
        <f>"CHIP #" &amp; (((D44 - 1) * 32) + 4)</f>
        <v>CHIP #100</v>
      </c>
      <c r="Q43" s="44"/>
      <c r="R43" s="4"/>
      <c r="S43" s="43" t="str">
        <f>"CHIP #" &amp; (((D44 - 1) * 32) + 5)</f>
        <v>CHIP #101</v>
      </c>
      <c r="T43" s="44"/>
      <c r="U43" s="4"/>
      <c r="V43" s="43" t="str">
        <f>"CHIP #" &amp; (((D44 - 1) * 32) + 6)</f>
        <v>CHIP #102</v>
      </c>
      <c r="W43" s="44"/>
      <c r="X43" s="4"/>
      <c r="Y43" s="43" t="str">
        <f>"CHIP #" &amp; (((D44 - 1) * 32) + 7)</f>
        <v>CHIP #103</v>
      </c>
      <c r="Z43" s="44"/>
      <c r="AA43" s="4"/>
      <c r="AB43" s="43" t="str">
        <f>"CHIP #" &amp; (((D44 - 1) * 32) + 8)</f>
        <v>CHIP #104</v>
      </c>
      <c r="AC43" s="44"/>
    </row>
    <row r="44" spans="1:29" ht="15" thickTop="1" thickBot="1" x14ac:dyDescent="0.3">
      <c r="A44" s="49"/>
      <c r="B44" s="50"/>
      <c r="C44" s="31"/>
      <c r="D44" s="32">
        <f>D31+1</f>
        <v>4</v>
      </c>
      <c r="E44" s="21" t="str">
        <f>"CSN" &amp; (((D44 - 1) * 4) + 0)</f>
        <v>CSN12</v>
      </c>
      <c r="F44" s="40" t="s">
        <v>3796</v>
      </c>
      <c r="G44" s="10" t="str">
        <f>D44 &amp; "_1"</f>
        <v>4_1</v>
      </c>
      <c r="H44" s="10" t="str">
        <f>D45 &amp; "_1"</f>
        <v>44_1</v>
      </c>
      <c r="I44" s="12"/>
      <c r="J44" s="10" t="str">
        <f>D44 &amp; "_2"</f>
        <v>4_2</v>
      </c>
      <c r="K44" s="10" t="str">
        <f>D45 &amp; "_2"</f>
        <v>44_2</v>
      </c>
      <c r="L44" s="12"/>
      <c r="M44" s="10" t="str">
        <f>D44 &amp; "_3"</f>
        <v>4_3</v>
      </c>
      <c r="N44" s="10" t="str">
        <f>D45 &amp; "_3"</f>
        <v>44_3</v>
      </c>
      <c r="O44" s="12"/>
      <c r="P44" s="10" t="str">
        <f>D44 &amp; "_4"</f>
        <v>4_4</v>
      </c>
      <c r="Q44" s="10" t="str">
        <f>D45 &amp; "_4"</f>
        <v>44_4</v>
      </c>
      <c r="R44" s="12"/>
      <c r="S44" s="10" t="str">
        <f>D44 &amp; "_5"</f>
        <v>4_5</v>
      </c>
      <c r="T44" s="10" t="str">
        <f>D45 &amp; "_5"</f>
        <v>44_5</v>
      </c>
      <c r="U44" s="12"/>
      <c r="V44" s="10" t="str">
        <f>D44 &amp; "_6"</f>
        <v>4_6</v>
      </c>
      <c r="W44" s="10" t="str">
        <f>D45 &amp; "_6"</f>
        <v>44_6</v>
      </c>
      <c r="X44" s="12"/>
      <c r="Y44" s="10" t="str">
        <f>D44 &amp; "_7"</f>
        <v>4_7</v>
      </c>
      <c r="Z44" s="10" t="str">
        <f>D45 &amp; "_7"</f>
        <v>44_7</v>
      </c>
      <c r="AA44" s="12"/>
      <c r="AB44" s="10" t="str">
        <f>D44 &amp; "_8"</f>
        <v>4_8</v>
      </c>
      <c r="AC44" s="29" t="str">
        <f>D45 &amp; "_8"</f>
        <v>44_8</v>
      </c>
    </row>
    <row r="45" spans="1:29" ht="14.25" thickTop="1" x14ac:dyDescent="0.25">
      <c r="A45" s="49"/>
      <c r="B45" s="50"/>
      <c r="C45" s="33"/>
      <c r="D45" s="17">
        <f>D32+1</f>
        <v>44</v>
      </c>
    </row>
    <row r="46" spans="1:29" ht="14.25" thickBot="1" x14ac:dyDescent="0.3">
      <c r="A46" s="49"/>
      <c r="B46" s="50"/>
      <c r="D46" s="18"/>
      <c r="E46" s="39"/>
      <c r="F46" s="38"/>
      <c r="G46" s="45" t="str">
        <f>"CHIP #" &amp; (((D44 - 1) * 32) + 9)</f>
        <v>CHIP #105</v>
      </c>
      <c r="H46" s="46"/>
      <c r="I46" s="4"/>
      <c r="J46" s="45" t="str">
        <f>"CHIP #" &amp; (((D44 - 1) * 32) + 10)</f>
        <v>CHIP #106</v>
      </c>
      <c r="K46" s="46"/>
      <c r="L46" s="4"/>
      <c r="M46" s="45" t="str">
        <f>"CHIP #" &amp; (((D44 - 1) * 32) + 11)</f>
        <v>CHIP #107</v>
      </c>
      <c r="N46" s="46"/>
      <c r="O46" s="4"/>
      <c r="P46" s="43" t="str">
        <f>"CHIP #" &amp; (((D44 - 1) * 32) + 12)</f>
        <v>CHIP #108</v>
      </c>
      <c r="Q46" s="44"/>
      <c r="R46" s="4"/>
      <c r="S46" s="43" t="str">
        <f>"CHIP #" &amp; (((D44 - 1) * 32) + 13)</f>
        <v>CHIP #109</v>
      </c>
      <c r="T46" s="44"/>
      <c r="U46" s="4"/>
      <c r="V46" s="43" t="str">
        <f>"CHIP #" &amp; (((D44 - 1) * 32) + 14)</f>
        <v>CHIP #110</v>
      </c>
      <c r="W46" s="44"/>
      <c r="X46" s="4"/>
      <c r="Y46" s="43" t="str">
        <f>"CHIP #" &amp; (((D44 - 1) * 32) + 15)</f>
        <v>CHIP #111</v>
      </c>
      <c r="Z46" s="44"/>
      <c r="AA46" s="4"/>
      <c r="AB46" s="43" t="str">
        <f>"CHIP #" &amp; (((D44 - 1) * 32) + 16)</f>
        <v>CHIP #112</v>
      </c>
      <c r="AC46" s="44"/>
    </row>
    <row r="47" spans="1:29" ht="15" thickTop="1" thickBot="1" x14ac:dyDescent="0.3">
      <c r="A47" s="49"/>
      <c r="B47" s="50"/>
      <c r="D47" s="19"/>
      <c r="E47" s="21" t="str">
        <f>"CSN" &amp; (((D44 - 1) * 4) + 1)</f>
        <v>CSN13</v>
      </c>
      <c r="F47" s="10" t="s">
        <v>3796</v>
      </c>
      <c r="G47" s="10" t="str">
        <f>D44 &amp; "_9"</f>
        <v>4_9</v>
      </c>
      <c r="H47" s="10" t="str">
        <f>D45 &amp; "_9"</f>
        <v>44_9</v>
      </c>
      <c r="I47" s="12"/>
      <c r="J47" s="10" t="str">
        <f>D44 &amp; "_10"</f>
        <v>4_10</v>
      </c>
      <c r="K47" s="10" t="str">
        <f>D45 &amp; "_10"</f>
        <v>44_10</v>
      </c>
      <c r="L47" s="12"/>
      <c r="M47" s="10" t="str">
        <f>D44 &amp; "_11"</f>
        <v>4_11</v>
      </c>
      <c r="N47" s="10" t="str">
        <f>D45 &amp; "_11"</f>
        <v>44_11</v>
      </c>
      <c r="O47" s="12"/>
      <c r="P47" s="10" t="str">
        <f>D44 &amp; "_12"</f>
        <v>4_12</v>
      </c>
      <c r="Q47" s="10" t="str">
        <f>D45 &amp; "_12"</f>
        <v>44_12</v>
      </c>
      <c r="R47" s="12"/>
      <c r="S47" s="10" t="str">
        <f>D44 &amp; "_13"</f>
        <v>4_13</v>
      </c>
      <c r="T47" s="10" t="str">
        <f>D45 &amp; "_13"</f>
        <v>44_13</v>
      </c>
      <c r="U47" s="12"/>
      <c r="V47" s="10" t="str">
        <f>D44 &amp; "_14"</f>
        <v>4_14</v>
      </c>
      <c r="W47" s="10" t="str">
        <f>D45 &amp; "_14"</f>
        <v>44_14</v>
      </c>
      <c r="X47" s="12"/>
      <c r="Y47" s="10" t="str">
        <f>D44 &amp; "_15"</f>
        <v>4_15</v>
      </c>
      <c r="Z47" s="29" t="str">
        <f>D45 &amp; "_15"</f>
        <v>44_15</v>
      </c>
      <c r="AB47" s="10" t="str">
        <f>D44 &amp; "_16"</f>
        <v>4_16</v>
      </c>
      <c r="AC47" s="10" t="str">
        <f>D45 &amp; "_16"</f>
        <v>44_16</v>
      </c>
    </row>
    <row r="48" spans="1:29" ht="14.25" thickTop="1" x14ac:dyDescent="0.25">
      <c r="A48" s="49"/>
      <c r="B48" s="50"/>
      <c r="D48" s="17"/>
      <c r="F48" s="12"/>
    </row>
    <row r="49" spans="1:29" ht="14.25" thickBot="1" x14ac:dyDescent="0.3">
      <c r="A49" s="49"/>
      <c r="B49" s="50"/>
      <c r="D49" s="18"/>
      <c r="E49" s="9"/>
      <c r="F49" s="36"/>
      <c r="G49" s="45" t="str">
        <f>"CHIP #" &amp; (((D44 - 1) * 32) + 17)</f>
        <v>CHIP #113</v>
      </c>
      <c r="H49" s="46"/>
      <c r="I49" s="4"/>
      <c r="J49" s="45" t="str">
        <f>"CHIP #" &amp; (((D44 - 1) * 32) + 18)</f>
        <v>CHIP #114</v>
      </c>
      <c r="K49" s="46"/>
      <c r="L49" s="4"/>
      <c r="M49" s="45" t="str">
        <f>"CHIP #" &amp; (((D44 - 1) * 32) + 19)</f>
        <v>CHIP #115</v>
      </c>
      <c r="N49" s="46"/>
      <c r="O49" s="4"/>
      <c r="P49" s="43" t="str">
        <f>"CHIP #" &amp; (((D44 - 1) * 32) + 20)</f>
        <v>CHIP #116</v>
      </c>
      <c r="Q49" s="44"/>
      <c r="R49" s="4"/>
      <c r="S49" s="43" t="str">
        <f>"CHIP #" &amp; (((D44 - 1) * 32) + 21)</f>
        <v>CHIP #117</v>
      </c>
      <c r="T49" s="44"/>
      <c r="U49" s="4"/>
      <c r="V49" s="43" t="str">
        <f>"CHIP #" &amp; (((D44 - 1) * 32) + 22)</f>
        <v>CHIP #118</v>
      </c>
      <c r="W49" s="44"/>
      <c r="X49" s="4"/>
      <c r="Y49" s="43" t="str">
        <f>"CHIP #" &amp; (((D44 - 1) * 32) + 23)</f>
        <v>CHIP #119</v>
      </c>
      <c r="Z49" s="44"/>
      <c r="AA49" s="4"/>
      <c r="AB49" s="43" t="str">
        <f>"CHIP #" &amp; (((D44 - 1) * 32) + 24)</f>
        <v>CHIP #120</v>
      </c>
      <c r="AC49" s="44"/>
    </row>
    <row r="50" spans="1:29" ht="15" thickTop="1" thickBot="1" x14ac:dyDescent="0.3">
      <c r="A50" s="49"/>
      <c r="B50" s="50"/>
      <c r="D50" s="19"/>
      <c r="E50" s="16" t="str">
        <f>"CSN" &amp; (((D44 - 1) * 4) + 2)</f>
        <v>CSN14</v>
      </c>
      <c r="F50" s="37" t="s">
        <v>3796</v>
      </c>
      <c r="G50" s="10" t="str">
        <f>D44 &amp; "_17"</f>
        <v>4_17</v>
      </c>
      <c r="H50" s="10" t="str">
        <f>D45 &amp; "_17"</f>
        <v>44_17</v>
      </c>
      <c r="I50" s="12"/>
      <c r="J50" s="10" t="str">
        <f>D44 &amp; "_18"</f>
        <v>4_18</v>
      </c>
      <c r="K50" s="10" t="str">
        <f>D45 &amp; "_18"</f>
        <v>44_18</v>
      </c>
      <c r="L50" s="12"/>
      <c r="M50" s="10" t="str">
        <f>D44 &amp; "_19"</f>
        <v>4_19</v>
      </c>
      <c r="N50" s="10" t="str">
        <f>D45 &amp; "_19"</f>
        <v>44_19</v>
      </c>
      <c r="O50" s="12"/>
      <c r="P50" s="10" t="str">
        <f>D44 &amp; "_20"</f>
        <v>4_20</v>
      </c>
      <c r="Q50" s="10" t="str">
        <f>D45 &amp; "_20"</f>
        <v>44_20</v>
      </c>
      <c r="R50" s="12"/>
      <c r="S50" s="10" t="str">
        <f>D44 &amp; "_21"</f>
        <v>4_21</v>
      </c>
      <c r="T50" s="10" t="str">
        <f>D45 &amp; "_21"</f>
        <v>44_21</v>
      </c>
      <c r="U50" s="12"/>
      <c r="V50" s="10" t="str">
        <f>D44 &amp; "_22"</f>
        <v>4_22</v>
      </c>
      <c r="W50" s="10" t="str">
        <f>D45 &amp; "_22"</f>
        <v>44_22</v>
      </c>
      <c r="X50" s="12"/>
      <c r="Y50" s="10" t="str">
        <f>D44 &amp; "_23"</f>
        <v>4_23</v>
      </c>
      <c r="Z50" s="29" t="str">
        <f>D45 &amp; "_23"</f>
        <v>44_23</v>
      </c>
      <c r="AB50" s="10" t="str">
        <f>D44 &amp; "_24"</f>
        <v>4_24</v>
      </c>
      <c r="AC50" s="10" t="str">
        <f>D45 &amp; "_24"</f>
        <v>44_24</v>
      </c>
    </row>
    <row r="51" spans="1:29" ht="14.25" thickTop="1" x14ac:dyDescent="0.25">
      <c r="A51" s="49"/>
      <c r="B51" s="50"/>
      <c r="D51" s="17"/>
      <c r="F51" s="12"/>
    </row>
    <row r="52" spans="1:29" ht="14.25" thickBot="1" x14ac:dyDescent="0.3">
      <c r="A52" s="49"/>
      <c r="B52" s="50"/>
      <c r="D52" s="18"/>
      <c r="E52" s="9"/>
      <c r="F52" s="36"/>
      <c r="G52" s="45" t="str">
        <f>"CHIP #" &amp; (((D44 - 1) * 32) + 25)</f>
        <v>CHIP #121</v>
      </c>
      <c r="H52" s="46"/>
      <c r="I52" s="4"/>
      <c r="J52" s="45" t="str">
        <f>"CHIP #" &amp; (((D44 - 1) * 32) + 26)</f>
        <v>CHIP #122</v>
      </c>
      <c r="K52" s="46"/>
      <c r="L52" s="4"/>
      <c r="M52" s="45" t="str">
        <f>"CHIP #" &amp; (((D44 - 1) * 32) + 27)</f>
        <v>CHIP #123</v>
      </c>
      <c r="N52" s="46"/>
      <c r="O52" s="4"/>
      <c r="P52" s="43" t="str">
        <f>"CHIP #" &amp; (((D44 - 1) * 32) + 28)</f>
        <v>CHIP #124</v>
      </c>
      <c r="Q52" s="44"/>
      <c r="R52" s="4"/>
      <c r="S52" s="43" t="str">
        <f>"CHIP #" &amp; (((D44 - 1) * 32) + 29)</f>
        <v>CHIP #125</v>
      </c>
      <c r="T52" s="44"/>
      <c r="U52" s="4"/>
      <c r="V52" s="43" t="str">
        <f>"CHIP #" &amp; (((D44 - 1) * 32) + 30)</f>
        <v>CHIP #126</v>
      </c>
      <c r="W52" s="44"/>
      <c r="X52" s="4"/>
      <c r="Y52" s="43" t="str">
        <f>"CHIP #" &amp; (((D44 - 1) * 32) + 31)</f>
        <v>CHIP #127</v>
      </c>
      <c r="Z52" s="44"/>
      <c r="AA52" s="4"/>
      <c r="AB52" s="43" t="str">
        <f>"CHIP #" &amp; (((D44 - 1) * 32) + 32)</f>
        <v>CHIP #128</v>
      </c>
      <c r="AC52" s="44"/>
    </row>
    <row r="53" spans="1:29" ht="15" thickTop="1" thickBot="1" x14ac:dyDescent="0.3">
      <c r="A53" s="49"/>
      <c r="B53" s="50"/>
      <c r="D53" s="20"/>
      <c r="E53" s="16" t="str">
        <f>"CSN" &amp; (((D44 - 1) * 4) + 3)</f>
        <v>CSN15</v>
      </c>
      <c r="F53" s="37" t="s">
        <v>3796</v>
      </c>
      <c r="G53" s="10" t="str">
        <f>D44 &amp; "_25"</f>
        <v>4_25</v>
      </c>
      <c r="H53" s="10" t="str">
        <f>D45 &amp; "_25"</f>
        <v>44_25</v>
      </c>
      <c r="I53" s="12"/>
      <c r="J53" s="10" t="str">
        <f>D44 &amp; "_26"</f>
        <v>4_26</v>
      </c>
      <c r="K53" s="10" t="str">
        <f>D45 &amp; "_26"</f>
        <v>44_26</v>
      </c>
      <c r="L53" s="12"/>
      <c r="M53" s="10" t="str">
        <f>D44 &amp; "_27"</f>
        <v>4_27</v>
      </c>
      <c r="N53" s="10" t="str">
        <f>D45 &amp; "_27"</f>
        <v>44_27</v>
      </c>
      <c r="O53" s="12"/>
      <c r="P53" s="10" t="str">
        <f>D44 &amp; "_28"</f>
        <v>4_28</v>
      </c>
      <c r="Q53" s="10" t="str">
        <f>D45 &amp; "_28"</f>
        <v>44_28</v>
      </c>
      <c r="R53" s="12"/>
      <c r="S53" s="10" t="str">
        <f>D44 &amp; "_29"</f>
        <v>4_29</v>
      </c>
      <c r="T53" s="10" t="str">
        <f>D45 &amp; "_29"</f>
        <v>44_29</v>
      </c>
      <c r="U53" s="12"/>
      <c r="V53" s="10" t="str">
        <f>D44 &amp; "_30"</f>
        <v>4_30</v>
      </c>
      <c r="W53" s="10" t="str">
        <f>D45 &amp; "_30"</f>
        <v>44_30</v>
      </c>
      <c r="X53" s="12"/>
      <c r="Y53" s="10" t="str">
        <f>D44 &amp; "_31"</f>
        <v>4_31</v>
      </c>
      <c r="Z53" s="29" t="str">
        <f>D45 &amp; "_31"</f>
        <v>44_31</v>
      </c>
      <c r="AB53" s="10" t="str">
        <f>D44 &amp; "_32"</f>
        <v>4_32</v>
      </c>
      <c r="AC53" s="29" t="str">
        <f>D45 &amp; "_32"</f>
        <v>44_32</v>
      </c>
    </row>
    <row r="54" spans="1:29" ht="14.25" thickTop="1" x14ac:dyDescent="0.25">
      <c r="A54" s="49"/>
      <c r="B54" s="50"/>
    </row>
    <row r="55" spans="1:29" x14ac:dyDescent="0.25">
      <c r="A55" s="49"/>
      <c r="B55" s="50"/>
    </row>
    <row r="56" spans="1:29" ht="14.25" thickBot="1" x14ac:dyDescent="0.3">
      <c r="A56" s="49"/>
      <c r="B56" s="50"/>
      <c r="C56" s="30" t="str">
        <f>"BANK" &amp; D57</f>
        <v>BANK5</v>
      </c>
      <c r="D56" s="4"/>
      <c r="E56" s="4"/>
      <c r="F56" s="38"/>
      <c r="G56" s="45" t="str">
        <f>"CHIP #" &amp; (((D57 - 1) * 32) + 1)</f>
        <v>CHIP #129</v>
      </c>
      <c r="H56" s="45"/>
      <c r="I56" s="4"/>
      <c r="J56" s="45" t="str">
        <f>"CHIP #" &amp; (((D57 - 1) * 32) + 2)</f>
        <v>CHIP #130</v>
      </c>
      <c r="K56" s="46"/>
      <c r="L56" s="4"/>
      <c r="M56" s="45" t="str">
        <f>"CHIP #" &amp; (((D57 - 1) * 32) + 3)</f>
        <v>CHIP #131</v>
      </c>
      <c r="N56" s="46"/>
      <c r="O56" s="4"/>
      <c r="P56" s="43" t="str">
        <f>"CHIP #" &amp; (((D57 - 1) * 32) + 4)</f>
        <v>CHIP #132</v>
      </c>
      <c r="Q56" s="44"/>
      <c r="R56" s="4"/>
      <c r="S56" s="43" t="str">
        <f>"CHIP #" &amp; (((D57 - 1) * 32) + 5)</f>
        <v>CHIP #133</v>
      </c>
      <c r="T56" s="44"/>
      <c r="U56" s="4"/>
      <c r="V56" s="43" t="str">
        <f>"CHIP #" &amp; (((D57 - 1) * 32) + 6)</f>
        <v>CHIP #134</v>
      </c>
      <c r="W56" s="44"/>
      <c r="X56" s="4"/>
      <c r="Y56" s="43" t="str">
        <f>"CHIP #" &amp; (((D57 - 1) * 32) + 7)</f>
        <v>CHIP #135</v>
      </c>
      <c r="Z56" s="44"/>
      <c r="AA56" s="4"/>
      <c r="AB56" s="43" t="str">
        <f>"CHIP #" &amp; (((D57 - 1) * 32) + 8)</f>
        <v>CHIP #136</v>
      </c>
      <c r="AC56" s="44"/>
    </row>
    <row r="57" spans="1:29" ht="15" thickTop="1" thickBot="1" x14ac:dyDescent="0.3">
      <c r="A57" s="49"/>
      <c r="B57" s="50"/>
      <c r="C57" s="31"/>
      <c r="D57" s="32">
        <f>D44+1</f>
        <v>5</v>
      </c>
      <c r="E57" s="21" t="str">
        <f>"CSN" &amp; (((D57 - 1) * 4) + 0)</f>
        <v>CSN16</v>
      </c>
      <c r="F57" s="40" t="s">
        <v>3796</v>
      </c>
      <c r="G57" s="10" t="str">
        <f>D57 &amp; "_1"</f>
        <v>5_1</v>
      </c>
      <c r="H57" s="10" t="str">
        <f>D58 &amp; "_1"</f>
        <v>45_1</v>
      </c>
      <c r="I57" s="12"/>
      <c r="J57" s="10" t="str">
        <f>D57 &amp; "_2"</f>
        <v>5_2</v>
      </c>
      <c r="K57" s="10" t="str">
        <f>D58 &amp; "_2"</f>
        <v>45_2</v>
      </c>
      <c r="L57" s="12"/>
      <c r="M57" s="10" t="str">
        <f>D57 &amp; "_3"</f>
        <v>5_3</v>
      </c>
      <c r="N57" s="10" t="str">
        <f>D58 &amp; "_3"</f>
        <v>45_3</v>
      </c>
      <c r="O57" s="12"/>
      <c r="P57" s="10" t="str">
        <f>D57 &amp; "_4"</f>
        <v>5_4</v>
      </c>
      <c r="Q57" s="10" t="str">
        <f>D58 &amp; "_4"</f>
        <v>45_4</v>
      </c>
      <c r="R57" s="12"/>
      <c r="S57" s="10" t="str">
        <f>D57 &amp; "_5"</f>
        <v>5_5</v>
      </c>
      <c r="T57" s="10" t="str">
        <f>D58 &amp; "_5"</f>
        <v>45_5</v>
      </c>
      <c r="U57" s="12"/>
      <c r="V57" s="10" t="str">
        <f>D57 &amp; "_6"</f>
        <v>5_6</v>
      </c>
      <c r="W57" s="10" t="str">
        <f>D58 &amp; "_6"</f>
        <v>45_6</v>
      </c>
      <c r="X57" s="12"/>
      <c r="Y57" s="10" t="str">
        <f>D57 &amp; "_7"</f>
        <v>5_7</v>
      </c>
      <c r="Z57" s="10" t="str">
        <f>D58 &amp; "_7"</f>
        <v>45_7</v>
      </c>
      <c r="AA57" s="12"/>
      <c r="AB57" s="10" t="str">
        <f>D57 &amp; "_8"</f>
        <v>5_8</v>
      </c>
      <c r="AC57" s="29" t="str">
        <f>D58 &amp; "_8"</f>
        <v>45_8</v>
      </c>
    </row>
    <row r="58" spans="1:29" ht="14.25" thickTop="1" x14ac:dyDescent="0.25">
      <c r="A58" s="49"/>
      <c r="B58" s="50"/>
      <c r="C58" s="33"/>
      <c r="D58" s="17">
        <f>D45+1</f>
        <v>45</v>
      </c>
    </row>
    <row r="59" spans="1:29" ht="14.25" thickBot="1" x14ac:dyDescent="0.3">
      <c r="A59" s="49"/>
      <c r="B59" s="50"/>
      <c r="D59" s="18"/>
      <c r="E59" s="39"/>
      <c r="F59" s="38"/>
      <c r="G59" s="45" t="str">
        <f>"CHIP #" &amp; (((D57 - 1) * 32) + 9)</f>
        <v>CHIP #137</v>
      </c>
      <c r="H59" s="46"/>
      <c r="I59" s="4"/>
      <c r="J59" s="45" t="str">
        <f>"CHIP #" &amp; (((D57 - 1) * 32) + 10)</f>
        <v>CHIP #138</v>
      </c>
      <c r="K59" s="46"/>
      <c r="L59" s="4"/>
      <c r="M59" s="45" t="str">
        <f>"CHIP #" &amp; (((D57 - 1) * 32) + 11)</f>
        <v>CHIP #139</v>
      </c>
      <c r="N59" s="46"/>
      <c r="O59" s="4"/>
      <c r="P59" s="43" t="str">
        <f>"CHIP #" &amp; (((D57 - 1) * 32) + 12)</f>
        <v>CHIP #140</v>
      </c>
      <c r="Q59" s="44"/>
      <c r="R59" s="4"/>
      <c r="S59" s="43" t="str">
        <f>"CHIP #" &amp; (((D57 - 1) * 32) + 13)</f>
        <v>CHIP #141</v>
      </c>
      <c r="T59" s="44"/>
      <c r="U59" s="4"/>
      <c r="V59" s="43" t="str">
        <f>"CHIP #" &amp; (((D57 - 1) * 32) + 14)</f>
        <v>CHIP #142</v>
      </c>
      <c r="W59" s="44"/>
      <c r="X59" s="4"/>
      <c r="Y59" s="43" t="str">
        <f>"CHIP #" &amp; (((D57 - 1) * 32) + 15)</f>
        <v>CHIP #143</v>
      </c>
      <c r="Z59" s="44"/>
      <c r="AA59" s="4"/>
      <c r="AB59" s="43" t="str">
        <f>"CHIP #" &amp; (((D57 - 1) * 32) + 16)</f>
        <v>CHIP #144</v>
      </c>
      <c r="AC59" s="44"/>
    </row>
    <row r="60" spans="1:29" ht="15" thickTop="1" thickBot="1" x14ac:dyDescent="0.3">
      <c r="A60" s="49"/>
      <c r="B60" s="50"/>
      <c r="D60" s="19"/>
      <c r="E60" s="21" t="str">
        <f>"CSN" &amp; (((D57 - 1) * 4) + 1)</f>
        <v>CSN17</v>
      </c>
      <c r="F60" s="10" t="s">
        <v>3796</v>
      </c>
      <c r="G60" s="10" t="str">
        <f>D57 &amp; "_9"</f>
        <v>5_9</v>
      </c>
      <c r="H60" s="10" t="str">
        <f>D58 &amp; "_9"</f>
        <v>45_9</v>
      </c>
      <c r="I60" s="12"/>
      <c r="J60" s="10" t="str">
        <f>D57 &amp; "_10"</f>
        <v>5_10</v>
      </c>
      <c r="K60" s="10" t="str">
        <f>D58 &amp; "_10"</f>
        <v>45_10</v>
      </c>
      <c r="L60" s="12"/>
      <c r="M60" s="10" t="str">
        <f>D57 &amp; "_11"</f>
        <v>5_11</v>
      </c>
      <c r="N60" s="10" t="str">
        <f>D58 &amp; "_11"</f>
        <v>45_11</v>
      </c>
      <c r="O60" s="12"/>
      <c r="P60" s="10" t="str">
        <f>D57 &amp; "_12"</f>
        <v>5_12</v>
      </c>
      <c r="Q60" s="10" t="str">
        <f>D58 &amp; "_12"</f>
        <v>45_12</v>
      </c>
      <c r="R60" s="12"/>
      <c r="S60" s="10" t="str">
        <f>D57 &amp; "_13"</f>
        <v>5_13</v>
      </c>
      <c r="T60" s="10" t="str">
        <f>D58 &amp; "_13"</f>
        <v>45_13</v>
      </c>
      <c r="U60" s="12"/>
      <c r="V60" s="10" t="str">
        <f>D57 &amp; "_14"</f>
        <v>5_14</v>
      </c>
      <c r="W60" s="10" t="str">
        <f>D58 &amp; "_14"</f>
        <v>45_14</v>
      </c>
      <c r="X60" s="12"/>
      <c r="Y60" s="10" t="str">
        <f>D57 &amp; "_15"</f>
        <v>5_15</v>
      </c>
      <c r="Z60" s="29" t="str">
        <f>D58 &amp; "_15"</f>
        <v>45_15</v>
      </c>
      <c r="AB60" s="10" t="str">
        <f>D57 &amp; "_16"</f>
        <v>5_16</v>
      </c>
      <c r="AC60" s="10" t="str">
        <f>D58 &amp; "_16"</f>
        <v>45_16</v>
      </c>
    </row>
    <row r="61" spans="1:29" ht="14.25" thickTop="1" x14ac:dyDescent="0.25">
      <c r="A61" s="49"/>
      <c r="B61" s="50"/>
      <c r="D61" s="17"/>
      <c r="F61" s="12"/>
    </row>
    <row r="62" spans="1:29" ht="14.25" thickBot="1" x14ac:dyDescent="0.3">
      <c r="A62" s="49"/>
      <c r="B62" s="50"/>
      <c r="D62" s="18"/>
      <c r="E62" s="9"/>
      <c r="F62" s="36"/>
      <c r="G62" s="45" t="str">
        <f>"CHIP #" &amp; (((D57 - 1) * 32) + 17)</f>
        <v>CHIP #145</v>
      </c>
      <c r="H62" s="46"/>
      <c r="I62" s="4"/>
      <c r="J62" s="45" t="str">
        <f>"CHIP #" &amp; (((D57 - 1) * 32) + 18)</f>
        <v>CHIP #146</v>
      </c>
      <c r="K62" s="46"/>
      <c r="L62" s="4"/>
      <c r="M62" s="45" t="str">
        <f>"CHIP #" &amp; (((D57 - 1) * 32) + 19)</f>
        <v>CHIP #147</v>
      </c>
      <c r="N62" s="46"/>
      <c r="O62" s="4"/>
      <c r="P62" s="43" t="str">
        <f>"CHIP #" &amp; (((D57 - 1) * 32) + 20)</f>
        <v>CHIP #148</v>
      </c>
      <c r="Q62" s="44"/>
      <c r="R62" s="4"/>
      <c r="S62" s="43" t="str">
        <f>"CHIP #" &amp; (((D57 - 1) * 32) + 21)</f>
        <v>CHIP #149</v>
      </c>
      <c r="T62" s="44"/>
      <c r="U62" s="4"/>
      <c r="V62" s="43" t="str">
        <f>"CHIP #" &amp; (((D57 - 1) * 32) + 22)</f>
        <v>CHIP #150</v>
      </c>
      <c r="W62" s="44"/>
      <c r="X62" s="4"/>
      <c r="Y62" s="43" t="str">
        <f>"CHIP #" &amp; (((D57 - 1) * 32) + 23)</f>
        <v>CHIP #151</v>
      </c>
      <c r="Z62" s="44"/>
      <c r="AA62" s="4"/>
      <c r="AB62" s="43" t="str">
        <f>"CHIP #" &amp; (((D57 - 1) * 32) + 24)</f>
        <v>CHIP #152</v>
      </c>
      <c r="AC62" s="44"/>
    </row>
    <row r="63" spans="1:29" ht="15" thickTop="1" thickBot="1" x14ac:dyDescent="0.3">
      <c r="A63" s="49"/>
      <c r="B63" s="50"/>
      <c r="D63" s="19"/>
      <c r="E63" s="16" t="str">
        <f>"CSN" &amp; (((D57 - 1) * 4) + 2)</f>
        <v>CSN18</v>
      </c>
      <c r="F63" s="37" t="s">
        <v>3796</v>
      </c>
      <c r="G63" s="10" t="str">
        <f>D57 &amp; "_17"</f>
        <v>5_17</v>
      </c>
      <c r="H63" s="10" t="str">
        <f>D58 &amp; "_17"</f>
        <v>45_17</v>
      </c>
      <c r="I63" s="12"/>
      <c r="J63" s="10" t="str">
        <f>D57 &amp; "_18"</f>
        <v>5_18</v>
      </c>
      <c r="K63" s="10" t="str">
        <f>D58 &amp; "_18"</f>
        <v>45_18</v>
      </c>
      <c r="L63" s="12"/>
      <c r="M63" s="10" t="str">
        <f>D57 &amp; "_19"</f>
        <v>5_19</v>
      </c>
      <c r="N63" s="10" t="str">
        <f>D58 &amp; "_19"</f>
        <v>45_19</v>
      </c>
      <c r="O63" s="12"/>
      <c r="P63" s="10" t="str">
        <f>D57 &amp; "_20"</f>
        <v>5_20</v>
      </c>
      <c r="Q63" s="10" t="str">
        <f>D58 &amp; "_20"</f>
        <v>45_20</v>
      </c>
      <c r="R63" s="12"/>
      <c r="S63" s="10" t="str">
        <f>D57 &amp; "_21"</f>
        <v>5_21</v>
      </c>
      <c r="T63" s="10" t="str">
        <f>D58 &amp; "_21"</f>
        <v>45_21</v>
      </c>
      <c r="U63" s="12"/>
      <c r="V63" s="10" t="str">
        <f>D57 &amp; "_22"</f>
        <v>5_22</v>
      </c>
      <c r="W63" s="10" t="str">
        <f>D58 &amp; "_22"</f>
        <v>45_22</v>
      </c>
      <c r="X63" s="12"/>
      <c r="Y63" s="10" t="str">
        <f>D57 &amp; "_23"</f>
        <v>5_23</v>
      </c>
      <c r="Z63" s="29" t="str">
        <f>D58 &amp; "_23"</f>
        <v>45_23</v>
      </c>
      <c r="AB63" s="10" t="str">
        <f>D57 &amp; "_24"</f>
        <v>5_24</v>
      </c>
      <c r="AC63" s="10" t="str">
        <f>D58 &amp; "_24"</f>
        <v>45_24</v>
      </c>
    </row>
    <row r="64" spans="1:29" ht="14.25" thickTop="1" x14ac:dyDescent="0.25">
      <c r="A64" s="49"/>
      <c r="B64" s="50"/>
      <c r="D64" s="17"/>
      <c r="F64" s="12"/>
    </row>
    <row r="65" spans="1:29" ht="14.25" thickBot="1" x14ac:dyDescent="0.3">
      <c r="A65" s="49"/>
      <c r="B65" s="50"/>
      <c r="D65" s="18"/>
      <c r="E65" s="9"/>
      <c r="F65" s="36"/>
      <c r="G65" s="45" t="str">
        <f>"CHIP #" &amp; (((D57 - 1) * 32) + 25)</f>
        <v>CHIP #153</v>
      </c>
      <c r="H65" s="46"/>
      <c r="I65" s="4"/>
      <c r="J65" s="45" t="str">
        <f>"CHIP #" &amp; (((D57 - 1) * 32) + 26)</f>
        <v>CHIP #154</v>
      </c>
      <c r="K65" s="46"/>
      <c r="L65" s="4"/>
      <c r="M65" s="45" t="str">
        <f>"CHIP #" &amp; (((D57 - 1) * 32) + 27)</f>
        <v>CHIP #155</v>
      </c>
      <c r="N65" s="46"/>
      <c r="O65" s="4"/>
      <c r="P65" s="43" t="str">
        <f>"CHIP #" &amp; (((D57 - 1) * 32) + 28)</f>
        <v>CHIP #156</v>
      </c>
      <c r="Q65" s="44"/>
      <c r="R65" s="4"/>
      <c r="S65" s="43" t="str">
        <f>"CHIP #" &amp; (((D57 - 1) * 32) + 29)</f>
        <v>CHIP #157</v>
      </c>
      <c r="T65" s="44"/>
      <c r="U65" s="4"/>
      <c r="V65" s="43" t="str">
        <f>"CHIP #" &amp; (((D57 - 1) * 32) + 30)</f>
        <v>CHIP #158</v>
      </c>
      <c r="W65" s="44"/>
      <c r="X65" s="4"/>
      <c r="Y65" s="43" t="str">
        <f>"CHIP #" &amp; (((D57 - 1) * 32) + 31)</f>
        <v>CHIP #159</v>
      </c>
      <c r="Z65" s="44"/>
      <c r="AA65" s="4"/>
      <c r="AB65" s="43" t="str">
        <f>"CHIP #" &amp; (((D57 - 1) * 32) + 32)</f>
        <v>CHIP #160</v>
      </c>
      <c r="AC65" s="44"/>
    </row>
    <row r="66" spans="1:29" ht="15" thickTop="1" thickBot="1" x14ac:dyDescent="0.3">
      <c r="A66" s="49"/>
      <c r="B66" s="50"/>
      <c r="D66" s="20"/>
      <c r="E66" s="16" t="str">
        <f>"CSN" &amp; (((D57 - 1) * 4) + 3)</f>
        <v>CSN19</v>
      </c>
      <c r="F66" s="37" t="s">
        <v>3796</v>
      </c>
      <c r="G66" s="10" t="str">
        <f>D57 &amp; "_25"</f>
        <v>5_25</v>
      </c>
      <c r="H66" s="10" t="str">
        <f>D58 &amp; "_25"</f>
        <v>45_25</v>
      </c>
      <c r="I66" s="12"/>
      <c r="J66" s="10" t="str">
        <f>D57 &amp; "_26"</f>
        <v>5_26</v>
      </c>
      <c r="K66" s="10" t="str">
        <f>D58 &amp; "_26"</f>
        <v>45_26</v>
      </c>
      <c r="L66" s="12"/>
      <c r="M66" s="10" t="str">
        <f>D57 &amp; "_27"</f>
        <v>5_27</v>
      </c>
      <c r="N66" s="10" t="str">
        <f>D58 &amp; "_27"</f>
        <v>45_27</v>
      </c>
      <c r="O66" s="12"/>
      <c r="P66" s="10" t="str">
        <f>D57 &amp; "_28"</f>
        <v>5_28</v>
      </c>
      <c r="Q66" s="10" t="str">
        <f>D58 &amp; "_28"</f>
        <v>45_28</v>
      </c>
      <c r="R66" s="12"/>
      <c r="S66" s="10" t="str">
        <f>D57 &amp; "_29"</f>
        <v>5_29</v>
      </c>
      <c r="T66" s="10" t="str">
        <f>D58 &amp; "_29"</f>
        <v>45_29</v>
      </c>
      <c r="U66" s="12"/>
      <c r="V66" s="10" t="str">
        <f>D57 &amp; "_30"</f>
        <v>5_30</v>
      </c>
      <c r="W66" s="10" t="str">
        <f>D58 &amp; "_30"</f>
        <v>45_30</v>
      </c>
      <c r="X66" s="12"/>
      <c r="Y66" s="10" t="str">
        <f>D57 &amp; "_31"</f>
        <v>5_31</v>
      </c>
      <c r="Z66" s="29" t="str">
        <f>D58 &amp; "_31"</f>
        <v>45_31</v>
      </c>
      <c r="AB66" s="10" t="str">
        <f>D57 &amp; "_32"</f>
        <v>5_32</v>
      </c>
      <c r="AC66" s="29" t="str">
        <f>D58 &amp; "_32"</f>
        <v>45_32</v>
      </c>
    </row>
    <row r="67" spans="1:29" ht="14.25" thickTop="1" x14ac:dyDescent="0.25">
      <c r="A67" s="49"/>
      <c r="B67" s="50"/>
    </row>
    <row r="68" spans="1:29" x14ac:dyDescent="0.25">
      <c r="A68" s="49"/>
      <c r="B68" s="50"/>
    </row>
    <row r="69" spans="1:29" ht="14.25" thickBot="1" x14ac:dyDescent="0.3">
      <c r="A69" s="49"/>
      <c r="B69" s="50"/>
      <c r="C69" s="30" t="str">
        <f>"BANK" &amp; D70</f>
        <v>BANK6</v>
      </c>
      <c r="D69" s="4"/>
      <c r="E69" s="4"/>
      <c r="F69" s="38"/>
      <c r="G69" s="45" t="str">
        <f>"CHIP #" &amp; (((D70 - 1) * 32) + 1)</f>
        <v>CHIP #161</v>
      </c>
      <c r="H69" s="45"/>
      <c r="I69" s="4"/>
      <c r="J69" s="45" t="str">
        <f>"CHIP #" &amp; (((D70 - 1) * 32) + 2)</f>
        <v>CHIP #162</v>
      </c>
      <c r="K69" s="46"/>
      <c r="L69" s="4"/>
      <c r="M69" s="45" t="str">
        <f>"CHIP #" &amp; (((D70 - 1) * 32) + 3)</f>
        <v>CHIP #163</v>
      </c>
      <c r="N69" s="46"/>
      <c r="O69" s="4"/>
      <c r="P69" s="43" t="str">
        <f>"CHIP #" &amp; (((D70 - 1) * 32) + 4)</f>
        <v>CHIP #164</v>
      </c>
      <c r="Q69" s="44"/>
      <c r="R69" s="4"/>
      <c r="S69" s="43" t="str">
        <f>"CHIP #" &amp; (((D70 - 1) * 32) + 5)</f>
        <v>CHIP #165</v>
      </c>
      <c r="T69" s="44"/>
      <c r="U69" s="4"/>
      <c r="V69" s="43" t="str">
        <f>"CHIP #" &amp; (((D70 - 1) * 32) + 6)</f>
        <v>CHIP #166</v>
      </c>
      <c r="W69" s="44"/>
      <c r="X69" s="4"/>
      <c r="Y69" s="43" t="str">
        <f>"CHIP #" &amp; (((D70 - 1) * 32) + 7)</f>
        <v>CHIP #167</v>
      </c>
      <c r="Z69" s="44"/>
      <c r="AA69" s="4"/>
      <c r="AB69" s="43" t="str">
        <f>"CHIP #" &amp; (((D70 - 1) * 32) + 8)</f>
        <v>CHIP #168</v>
      </c>
      <c r="AC69" s="44"/>
    </row>
    <row r="70" spans="1:29" ht="15" thickTop="1" thickBot="1" x14ac:dyDescent="0.3">
      <c r="A70" s="49"/>
      <c r="B70" s="50"/>
      <c r="C70" s="31"/>
      <c r="D70" s="32">
        <f>D57+1</f>
        <v>6</v>
      </c>
      <c r="E70" s="21" t="str">
        <f>"CSN" &amp; (((D70 - 1) * 4) + 0)</f>
        <v>CSN20</v>
      </c>
      <c r="F70" s="40" t="s">
        <v>3796</v>
      </c>
      <c r="G70" s="10" t="str">
        <f>D70 &amp; "_1"</f>
        <v>6_1</v>
      </c>
      <c r="H70" s="10" t="str">
        <f>D71 &amp; "_1"</f>
        <v>46_1</v>
      </c>
      <c r="I70" s="12"/>
      <c r="J70" s="10" t="str">
        <f>D70 &amp; "_2"</f>
        <v>6_2</v>
      </c>
      <c r="K70" s="10" t="str">
        <f>D71 &amp; "_2"</f>
        <v>46_2</v>
      </c>
      <c r="L70" s="12"/>
      <c r="M70" s="10" t="str">
        <f>D70 &amp; "_3"</f>
        <v>6_3</v>
      </c>
      <c r="N70" s="10" t="str">
        <f>D71 &amp; "_3"</f>
        <v>46_3</v>
      </c>
      <c r="O70" s="12"/>
      <c r="P70" s="10" t="str">
        <f>D70 &amp; "_4"</f>
        <v>6_4</v>
      </c>
      <c r="Q70" s="10" t="str">
        <f>D71 &amp; "_4"</f>
        <v>46_4</v>
      </c>
      <c r="R70" s="12"/>
      <c r="S70" s="10" t="str">
        <f>D70 &amp; "_5"</f>
        <v>6_5</v>
      </c>
      <c r="T70" s="10" t="str">
        <f>D71 &amp; "_5"</f>
        <v>46_5</v>
      </c>
      <c r="U70" s="12"/>
      <c r="V70" s="10" t="str">
        <f>D70 &amp; "_6"</f>
        <v>6_6</v>
      </c>
      <c r="W70" s="10" t="str">
        <f>D71 &amp; "_6"</f>
        <v>46_6</v>
      </c>
      <c r="X70" s="12"/>
      <c r="Y70" s="10" t="str">
        <f>D70 &amp; "_7"</f>
        <v>6_7</v>
      </c>
      <c r="Z70" s="10" t="str">
        <f>D71 &amp; "_7"</f>
        <v>46_7</v>
      </c>
      <c r="AA70" s="12"/>
      <c r="AB70" s="10" t="str">
        <f>D70 &amp; "_8"</f>
        <v>6_8</v>
      </c>
      <c r="AC70" s="29" t="str">
        <f>D71 &amp; "_8"</f>
        <v>46_8</v>
      </c>
    </row>
    <row r="71" spans="1:29" ht="14.25" thickTop="1" x14ac:dyDescent="0.25">
      <c r="A71" s="49"/>
      <c r="B71" s="50"/>
      <c r="C71" s="33"/>
      <c r="D71" s="17">
        <f>D58+1</f>
        <v>46</v>
      </c>
    </row>
    <row r="72" spans="1:29" ht="14.25" thickBot="1" x14ac:dyDescent="0.3">
      <c r="A72" s="49"/>
      <c r="B72" s="50"/>
      <c r="D72" s="18"/>
      <c r="E72" s="39"/>
      <c r="F72" s="38"/>
      <c r="G72" s="45" t="str">
        <f>"CHIP #" &amp; (((D70 - 1) * 32) + 9)</f>
        <v>CHIP #169</v>
      </c>
      <c r="H72" s="46"/>
      <c r="I72" s="4"/>
      <c r="J72" s="45" t="str">
        <f>"CHIP #" &amp; (((D70 - 1) * 32) + 10)</f>
        <v>CHIP #170</v>
      </c>
      <c r="K72" s="46"/>
      <c r="L72" s="4"/>
      <c r="M72" s="45" t="str">
        <f>"CHIP #" &amp; (((D70 - 1) * 32) + 11)</f>
        <v>CHIP #171</v>
      </c>
      <c r="N72" s="46"/>
      <c r="O72" s="4"/>
      <c r="P72" s="43" t="str">
        <f>"CHIP #" &amp; (((D70 - 1) * 32) + 12)</f>
        <v>CHIP #172</v>
      </c>
      <c r="Q72" s="44"/>
      <c r="R72" s="4"/>
      <c r="S72" s="43" t="str">
        <f>"CHIP #" &amp; (((D70 - 1) * 32) + 13)</f>
        <v>CHIP #173</v>
      </c>
      <c r="T72" s="44"/>
      <c r="U72" s="4"/>
      <c r="V72" s="43" t="str">
        <f>"CHIP #" &amp; (((D70 - 1) * 32) + 14)</f>
        <v>CHIP #174</v>
      </c>
      <c r="W72" s="44"/>
      <c r="X72" s="4"/>
      <c r="Y72" s="43" t="str">
        <f>"CHIP #" &amp; (((D70 - 1) * 32) + 15)</f>
        <v>CHIP #175</v>
      </c>
      <c r="Z72" s="44"/>
      <c r="AA72" s="4"/>
      <c r="AB72" s="43" t="str">
        <f>"CHIP #" &amp; (((D70 - 1) * 32) + 16)</f>
        <v>CHIP #176</v>
      </c>
      <c r="AC72" s="44"/>
    </row>
    <row r="73" spans="1:29" ht="15" thickTop="1" thickBot="1" x14ac:dyDescent="0.3">
      <c r="A73" s="49"/>
      <c r="B73" s="50"/>
      <c r="D73" s="19"/>
      <c r="E73" s="21" t="str">
        <f>"CSN" &amp; (((D70 - 1) * 4) + 1)</f>
        <v>CSN21</v>
      </c>
      <c r="F73" s="10" t="s">
        <v>3796</v>
      </c>
      <c r="G73" s="10" t="str">
        <f>D70 &amp; "_9"</f>
        <v>6_9</v>
      </c>
      <c r="H73" s="10" t="str">
        <f>D71 &amp; "_9"</f>
        <v>46_9</v>
      </c>
      <c r="I73" s="12"/>
      <c r="J73" s="10" t="str">
        <f>D70 &amp; "_10"</f>
        <v>6_10</v>
      </c>
      <c r="K73" s="10" t="str">
        <f>D71 &amp; "_10"</f>
        <v>46_10</v>
      </c>
      <c r="L73" s="12"/>
      <c r="M73" s="10" t="str">
        <f>D70 &amp; "_11"</f>
        <v>6_11</v>
      </c>
      <c r="N73" s="10" t="str">
        <f>D71 &amp; "_11"</f>
        <v>46_11</v>
      </c>
      <c r="O73" s="12"/>
      <c r="P73" s="10" t="str">
        <f>D70 &amp; "_12"</f>
        <v>6_12</v>
      </c>
      <c r="Q73" s="10" t="str">
        <f>D71 &amp; "_12"</f>
        <v>46_12</v>
      </c>
      <c r="R73" s="12"/>
      <c r="S73" s="10" t="str">
        <f>D70 &amp; "_13"</f>
        <v>6_13</v>
      </c>
      <c r="T73" s="10" t="str">
        <f>D71 &amp; "_13"</f>
        <v>46_13</v>
      </c>
      <c r="U73" s="12"/>
      <c r="V73" s="10" t="str">
        <f>D70 &amp; "_14"</f>
        <v>6_14</v>
      </c>
      <c r="W73" s="10" t="str">
        <f>D71 &amp; "_14"</f>
        <v>46_14</v>
      </c>
      <c r="X73" s="12"/>
      <c r="Y73" s="10" t="str">
        <f>D70 &amp; "_15"</f>
        <v>6_15</v>
      </c>
      <c r="Z73" s="29" t="str">
        <f>D71 &amp; "_15"</f>
        <v>46_15</v>
      </c>
      <c r="AB73" s="10" t="str">
        <f>D70 &amp; "_16"</f>
        <v>6_16</v>
      </c>
      <c r="AC73" s="10" t="str">
        <f>D71 &amp; "_16"</f>
        <v>46_16</v>
      </c>
    </row>
    <row r="74" spans="1:29" ht="14.25" thickTop="1" x14ac:dyDescent="0.25">
      <c r="A74" s="49"/>
      <c r="B74" s="50"/>
      <c r="D74" s="17"/>
      <c r="F74" s="12"/>
    </row>
    <row r="75" spans="1:29" ht="14.25" thickBot="1" x14ac:dyDescent="0.3">
      <c r="A75" s="49"/>
      <c r="B75" s="50"/>
      <c r="D75" s="18"/>
      <c r="E75" s="9"/>
      <c r="F75" s="36"/>
      <c r="G75" s="45" t="str">
        <f>"CHIP #" &amp; (((D70 - 1) * 32) + 17)</f>
        <v>CHIP #177</v>
      </c>
      <c r="H75" s="46"/>
      <c r="I75" s="4"/>
      <c r="J75" s="45" t="str">
        <f>"CHIP #" &amp; (((D70 - 1) * 32) + 18)</f>
        <v>CHIP #178</v>
      </c>
      <c r="K75" s="46"/>
      <c r="L75" s="4"/>
      <c r="M75" s="45" t="str">
        <f>"CHIP #" &amp; (((D70 - 1) * 32) + 19)</f>
        <v>CHIP #179</v>
      </c>
      <c r="N75" s="46"/>
      <c r="O75" s="4"/>
      <c r="P75" s="43" t="str">
        <f>"CHIP #" &amp; (((D70 - 1) * 32) + 20)</f>
        <v>CHIP #180</v>
      </c>
      <c r="Q75" s="44"/>
      <c r="R75" s="4"/>
      <c r="S75" s="43" t="str">
        <f>"CHIP #" &amp; (((D70 - 1) * 32) + 21)</f>
        <v>CHIP #181</v>
      </c>
      <c r="T75" s="44"/>
      <c r="U75" s="4"/>
      <c r="V75" s="43" t="str">
        <f>"CHIP #" &amp; (((D70 - 1) * 32) + 22)</f>
        <v>CHIP #182</v>
      </c>
      <c r="W75" s="44"/>
      <c r="X75" s="4"/>
      <c r="Y75" s="43" t="str">
        <f>"CHIP #" &amp; (((D70 - 1) * 32) + 23)</f>
        <v>CHIP #183</v>
      </c>
      <c r="Z75" s="44"/>
      <c r="AA75" s="4"/>
      <c r="AB75" s="43" t="str">
        <f>"CHIP #" &amp; (((D70 - 1) * 32) + 24)</f>
        <v>CHIP #184</v>
      </c>
      <c r="AC75" s="44"/>
    </row>
    <row r="76" spans="1:29" ht="15" thickTop="1" thickBot="1" x14ac:dyDescent="0.3">
      <c r="A76" s="49"/>
      <c r="B76" s="50"/>
      <c r="D76" s="19"/>
      <c r="E76" s="16" t="str">
        <f>"CSN" &amp; (((D70 - 1) * 4) + 2)</f>
        <v>CSN22</v>
      </c>
      <c r="F76" s="37" t="s">
        <v>3796</v>
      </c>
      <c r="G76" s="10" t="str">
        <f>D70 &amp; "_17"</f>
        <v>6_17</v>
      </c>
      <c r="H76" s="10" t="str">
        <f>D71 &amp; "_17"</f>
        <v>46_17</v>
      </c>
      <c r="I76" s="12"/>
      <c r="J76" s="10" t="str">
        <f>D70 &amp; "_18"</f>
        <v>6_18</v>
      </c>
      <c r="K76" s="10" t="str">
        <f>D71 &amp; "_18"</f>
        <v>46_18</v>
      </c>
      <c r="L76" s="12"/>
      <c r="M76" s="10" t="str">
        <f>D70 &amp; "_19"</f>
        <v>6_19</v>
      </c>
      <c r="N76" s="10" t="str">
        <f>D71 &amp; "_19"</f>
        <v>46_19</v>
      </c>
      <c r="O76" s="12"/>
      <c r="P76" s="10" t="str">
        <f>D70 &amp; "_20"</f>
        <v>6_20</v>
      </c>
      <c r="Q76" s="10" t="str">
        <f>D71 &amp; "_20"</f>
        <v>46_20</v>
      </c>
      <c r="R76" s="12"/>
      <c r="S76" s="10" t="str">
        <f>D70 &amp; "_21"</f>
        <v>6_21</v>
      </c>
      <c r="T76" s="10" t="str">
        <f>D71 &amp; "_21"</f>
        <v>46_21</v>
      </c>
      <c r="U76" s="12"/>
      <c r="V76" s="10" t="str">
        <f>D70 &amp; "_22"</f>
        <v>6_22</v>
      </c>
      <c r="W76" s="10" t="str">
        <f>D71 &amp; "_22"</f>
        <v>46_22</v>
      </c>
      <c r="X76" s="12"/>
      <c r="Y76" s="10" t="str">
        <f>D70 &amp; "_23"</f>
        <v>6_23</v>
      </c>
      <c r="Z76" s="29" t="str">
        <f>D71 &amp; "_23"</f>
        <v>46_23</v>
      </c>
      <c r="AB76" s="10" t="str">
        <f>D70 &amp; "_24"</f>
        <v>6_24</v>
      </c>
      <c r="AC76" s="10" t="str">
        <f>D71 &amp; "_24"</f>
        <v>46_24</v>
      </c>
    </row>
    <row r="77" spans="1:29" ht="14.25" thickTop="1" x14ac:dyDescent="0.25">
      <c r="A77" s="49"/>
      <c r="B77" s="50"/>
      <c r="D77" s="17"/>
      <c r="F77" s="12"/>
    </row>
    <row r="78" spans="1:29" ht="14.25" thickBot="1" x14ac:dyDescent="0.3">
      <c r="A78" s="49"/>
      <c r="B78" s="50"/>
      <c r="D78" s="18"/>
      <c r="E78" s="9"/>
      <c r="F78" s="36"/>
      <c r="G78" s="45" t="str">
        <f>"CHIP #" &amp; (((D70 - 1) * 32) + 25)</f>
        <v>CHIP #185</v>
      </c>
      <c r="H78" s="46"/>
      <c r="I78" s="4"/>
      <c r="J78" s="45" t="str">
        <f>"CHIP #" &amp; (((D70 - 1) * 32) + 26)</f>
        <v>CHIP #186</v>
      </c>
      <c r="K78" s="46"/>
      <c r="L78" s="4"/>
      <c r="M78" s="45" t="str">
        <f>"CHIP #" &amp; (((D70 - 1) * 32) + 27)</f>
        <v>CHIP #187</v>
      </c>
      <c r="N78" s="46"/>
      <c r="O78" s="4"/>
      <c r="P78" s="43" t="str">
        <f>"CHIP #" &amp; (((D70 - 1) * 32) + 28)</f>
        <v>CHIP #188</v>
      </c>
      <c r="Q78" s="44"/>
      <c r="R78" s="4"/>
      <c r="S78" s="43" t="str">
        <f>"CHIP #" &amp; (((D70 - 1) * 32) + 29)</f>
        <v>CHIP #189</v>
      </c>
      <c r="T78" s="44"/>
      <c r="U78" s="4"/>
      <c r="V78" s="43" t="str">
        <f>"CHIP #" &amp; (((D70 - 1) * 32) + 30)</f>
        <v>CHIP #190</v>
      </c>
      <c r="W78" s="44"/>
      <c r="X78" s="4"/>
      <c r="Y78" s="43" t="str">
        <f>"CHIP #" &amp; (((D70 - 1) * 32) + 31)</f>
        <v>CHIP #191</v>
      </c>
      <c r="Z78" s="44"/>
      <c r="AA78" s="4"/>
      <c r="AB78" s="43" t="str">
        <f>"CHIP #" &amp; (((D70 - 1) * 32) + 32)</f>
        <v>CHIP #192</v>
      </c>
      <c r="AC78" s="44"/>
    </row>
    <row r="79" spans="1:29" ht="15" thickTop="1" thickBot="1" x14ac:dyDescent="0.3">
      <c r="A79" s="49"/>
      <c r="B79" s="50"/>
      <c r="D79" s="20"/>
      <c r="E79" s="16" t="str">
        <f>"CSN" &amp; (((D70 - 1) * 4) + 3)</f>
        <v>CSN23</v>
      </c>
      <c r="F79" s="37" t="s">
        <v>3796</v>
      </c>
      <c r="G79" s="10" t="str">
        <f>D70 &amp; "_25"</f>
        <v>6_25</v>
      </c>
      <c r="H79" s="10" t="str">
        <f>D71 &amp; "_25"</f>
        <v>46_25</v>
      </c>
      <c r="I79" s="12"/>
      <c r="J79" s="10" t="str">
        <f>D70 &amp; "_26"</f>
        <v>6_26</v>
      </c>
      <c r="K79" s="10" t="str">
        <f>D71 &amp; "_26"</f>
        <v>46_26</v>
      </c>
      <c r="L79" s="12"/>
      <c r="M79" s="10" t="str">
        <f>D70 &amp; "_27"</f>
        <v>6_27</v>
      </c>
      <c r="N79" s="10" t="str">
        <f>D71 &amp; "_27"</f>
        <v>46_27</v>
      </c>
      <c r="O79" s="12"/>
      <c r="P79" s="10" t="str">
        <f>D70 &amp; "_28"</f>
        <v>6_28</v>
      </c>
      <c r="Q79" s="10" t="str">
        <f>D71 &amp; "_28"</f>
        <v>46_28</v>
      </c>
      <c r="R79" s="12"/>
      <c r="S79" s="10" t="str">
        <f>D70 &amp; "_29"</f>
        <v>6_29</v>
      </c>
      <c r="T79" s="10" t="str">
        <f>D71 &amp; "_29"</f>
        <v>46_29</v>
      </c>
      <c r="U79" s="12"/>
      <c r="V79" s="10" t="str">
        <f>D70 &amp; "_30"</f>
        <v>6_30</v>
      </c>
      <c r="W79" s="10" t="str">
        <f>D71 &amp; "_30"</f>
        <v>46_30</v>
      </c>
      <c r="X79" s="12"/>
      <c r="Y79" s="10" t="str">
        <f>D70 &amp; "_31"</f>
        <v>6_31</v>
      </c>
      <c r="Z79" s="29" t="str">
        <f>D71 &amp; "_31"</f>
        <v>46_31</v>
      </c>
      <c r="AB79" s="10" t="str">
        <f>D70 &amp; "_32"</f>
        <v>6_32</v>
      </c>
      <c r="AC79" s="29" t="str">
        <f>D71 &amp; "_32"</f>
        <v>46_32</v>
      </c>
    </row>
    <row r="80" spans="1:29" ht="14.25" thickTop="1" x14ac:dyDescent="0.25">
      <c r="A80" s="49"/>
      <c r="B80" s="50"/>
    </row>
    <row r="81" spans="1:29" x14ac:dyDescent="0.25">
      <c r="A81" s="49"/>
      <c r="B81" s="50"/>
    </row>
    <row r="82" spans="1:29" ht="14.25" thickBot="1" x14ac:dyDescent="0.3">
      <c r="A82" s="49"/>
      <c r="B82" s="50"/>
      <c r="C82" s="30" t="str">
        <f>"BANK" &amp; D83</f>
        <v>BANK7</v>
      </c>
      <c r="D82" s="4"/>
      <c r="E82" s="4"/>
      <c r="F82" s="38"/>
      <c r="G82" s="45" t="str">
        <f>"CHIP #" &amp; (((D83 - 1) * 32) + 1)</f>
        <v>CHIP #193</v>
      </c>
      <c r="H82" s="45"/>
      <c r="I82" s="4"/>
      <c r="J82" s="45" t="str">
        <f>"CHIP #" &amp; (((D83 - 1) * 32) + 2)</f>
        <v>CHIP #194</v>
      </c>
      <c r="K82" s="46"/>
      <c r="L82" s="4"/>
      <c r="M82" s="45" t="str">
        <f>"CHIP #" &amp; (((D83 - 1) * 32) + 3)</f>
        <v>CHIP #195</v>
      </c>
      <c r="N82" s="46"/>
      <c r="O82" s="4"/>
      <c r="P82" s="43" t="str">
        <f>"CHIP #" &amp; (((D83 - 1) * 32) + 4)</f>
        <v>CHIP #196</v>
      </c>
      <c r="Q82" s="44"/>
      <c r="R82" s="4"/>
      <c r="S82" s="43" t="str">
        <f>"CHIP #" &amp; (((D83 - 1) * 32) + 5)</f>
        <v>CHIP #197</v>
      </c>
      <c r="T82" s="44"/>
      <c r="U82" s="4"/>
      <c r="V82" s="43" t="str">
        <f>"CHIP #" &amp; (((D83 - 1) * 32) + 6)</f>
        <v>CHIP #198</v>
      </c>
      <c r="W82" s="44"/>
      <c r="X82" s="4"/>
      <c r="Y82" s="43" t="str">
        <f>"CHIP #" &amp; (((D83 - 1) * 32) + 7)</f>
        <v>CHIP #199</v>
      </c>
      <c r="Z82" s="44"/>
      <c r="AA82" s="4"/>
      <c r="AB82" s="43" t="str">
        <f>"CHIP #" &amp; (((D83 - 1) * 32) + 8)</f>
        <v>CHIP #200</v>
      </c>
      <c r="AC82" s="44"/>
    </row>
    <row r="83" spans="1:29" ht="15" thickTop="1" thickBot="1" x14ac:dyDescent="0.3">
      <c r="A83" s="49"/>
      <c r="B83" s="50"/>
      <c r="C83" s="31"/>
      <c r="D83" s="32">
        <f>D70+1</f>
        <v>7</v>
      </c>
      <c r="E83" s="21" t="str">
        <f>"CSN" &amp; (((D83 - 1) * 4) + 0)</f>
        <v>CSN24</v>
      </c>
      <c r="F83" s="40" t="s">
        <v>3796</v>
      </c>
      <c r="G83" s="10" t="str">
        <f>D83 &amp; "_1"</f>
        <v>7_1</v>
      </c>
      <c r="H83" s="10" t="str">
        <f>D84 &amp; "_1"</f>
        <v>47_1</v>
      </c>
      <c r="I83" s="12"/>
      <c r="J83" s="10" t="str">
        <f>D83 &amp; "_2"</f>
        <v>7_2</v>
      </c>
      <c r="K83" s="10" t="str">
        <f>D84 &amp; "_2"</f>
        <v>47_2</v>
      </c>
      <c r="L83" s="12"/>
      <c r="M83" s="10" t="str">
        <f>D83 &amp; "_3"</f>
        <v>7_3</v>
      </c>
      <c r="N83" s="10" t="str">
        <f>D84 &amp; "_3"</f>
        <v>47_3</v>
      </c>
      <c r="O83" s="12"/>
      <c r="P83" s="10" t="str">
        <f>D83 &amp; "_4"</f>
        <v>7_4</v>
      </c>
      <c r="Q83" s="10" t="str">
        <f>D84 &amp; "_4"</f>
        <v>47_4</v>
      </c>
      <c r="R83" s="12"/>
      <c r="S83" s="10" t="str">
        <f>D83 &amp; "_5"</f>
        <v>7_5</v>
      </c>
      <c r="T83" s="10" t="str">
        <f>D84 &amp; "_5"</f>
        <v>47_5</v>
      </c>
      <c r="U83" s="12"/>
      <c r="V83" s="10" t="str">
        <f>D83 &amp; "_6"</f>
        <v>7_6</v>
      </c>
      <c r="W83" s="10" t="str">
        <f>D84 &amp; "_6"</f>
        <v>47_6</v>
      </c>
      <c r="X83" s="12"/>
      <c r="Y83" s="10" t="str">
        <f>D83 &amp; "_7"</f>
        <v>7_7</v>
      </c>
      <c r="Z83" s="10" t="str">
        <f>D84 &amp; "_7"</f>
        <v>47_7</v>
      </c>
      <c r="AA83" s="12"/>
      <c r="AB83" s="10" t="str">
        <f>D83 &amp; "_8"</f>
        <v>7_8</v>
      </c>
      <c r="AC83" s="29" t="str">
        <f>D84 &amp; "_8"</f>
        <v>47_8</v>
      </c>
    </row>
    <row r="84" spans="1:29" ht="14.25" thickTop="1" x14ac:dyDescent="0.25">
      <c r="A84" s="49"/>
      <c r="B84" s="50"/>
      <c r="C84" s="33"/>
      <c r="D84" s="17">
        <f>D71+1</f>
        <v>47</v>
      </c>
    </row>
    <row r="85" spans="1:29" ht="14.25" thickBot="1" x14ac:dyDescent="0.3">
      <c r="A85" s="49"/>
      <c r="B85" s="50"/>
      <c r="D85" s="18"/>
      <c r="E85" s="39"/>
      <c r="F85" s="38"/>
      <c r="G85" s="45" t="str">
        <f>"CHIP #" &amp; (((D83 - 1) * 32) + 9)</f>
        <v>CHIP #201</v>
      </c>
      <c r="H85" s="46"/>
      <c r="I85" s="4"/>
      <c r="J85" s="45" t="str">
        <f>"CHIP #" &amp; (((D83 - 1) * 32) + 10)</f>
        <v>CHIP #202</v>
      </c>
      <c r="K85" s="46"/>
      <c r="L85" s="4"/>
      <c r="M85" s="45" t="str">
        <f>"CHIP #" &amp; (((D83 - 1) * 32) + 11)</f>
        <v>CHIP #203</v>
      </c>
      <c r="N85" s="46"/>
      <c r="O85" s="4"/>
      <c r="P85" s="43" t="str">
        <f>"CHIP #" &amp; (((D83 - 1) * 32) + 12)</f>
        <v>CHIP #204</v>
      </c>
      <c r="Q85" s="44"/>
      <c r="R85" s="4"/>
      <c r="S85" s="43" t="str">
        <f>"CHIP #" &amp; (((D83 - 1) * 32) + 13)</f>
        <v>CHIP #205</v>
      </c>
      <c r="T85" s="44"/>
      <c r="U85" s="4"/>
      <c r="V85" s="43" t="str">
        <f>"CHIP #" &amp; (((D83 - 1) * 32) + 14)</f>
        <v>CHIP #206</v>
      </c>
      <c r="W85" s="44"/>
      <c r="X85" s="4"/>
      <c r="Y85" s="43" t="str">
        <f>"CHIP #" &amp; (((D83 - 1) * 32) + 15)</f>
        <v>CHIP #207</v>
      </c>
      <c r="Z85" s="44"/>
      <c r="AA85" s="4"/>
      <c r="AB85" s="43" t="str">
        <f>"CHIP #" &amp; (((D83 - 1) * 32) + 16)</f>
        <v>CHIP #208</v>
      </c>
      <c r="AC85" s="44"/>
    </row>
    <row r="86" spans="1:29" ht="15" thickTop="1" thickBot="1" x14ac:dyDescent="0.3">
      <c r="A86" s="49"/>
      <c r="B86" s="50"/>
      <c r="D86" s="19"/>
      <c r="E86" s="21" t="str">
        <f>"CSN" &amp; (((D83 - 1) * 4) + 1)</f>
        <v>CSN25</v>
      </c>
      <c r="F86" s="10" t="s">
        <v>3796</v>
      </c>
      <c r="G86" s="10" t="str">
        <f>D83 &amp; "_9"</f>
        <v>7_9</v>
      </c>
      <c r="H86" s="10" t="str">
        <f>D84 &amp; "_9"</f>
        <v>47_9</v>
      </c>
      <c r="I86" s="12"/>
      <c r="J86" s="10" t="str">
        <f>D83 &amp; "_10"</f>
        <v>7_10</v>
      </c>
      <c r="K86" s="10" t="str">
        <f>D84 &amp; "_10"</f>
        <v>47_10</v>
      </c>
      <c r="L86" s="12"/>
      <c r="M86" s="10" t="str">
        <f>D83 &amp; "_11"</f>
        <v>7_11</v>
      </c>
      <c r="N86" s="10" t="str">
        <f>D84 &amp; "_11"</f>
        <v>47_11</v>
      </c>
      <c r="O86" s="12"/>
      <c r="P86" s="10" t="str">
        <f>D83 &amp; "_12"</f>
        <v>7_12</v>
      </c>
      <c r="Q86" s="10" t="str">
        <f>D84 &amp; "_12"</f>
        <v>47_12</v>
      </c>
      <c r="R86" s="12"/>
      <c r="S86" s="10" t="str">
        <f>D83 &amp; "_13"</f>
        <v>7_13</v>
      </c>
      <c r="T86" s="10" t="str">
        <f>D84 &amp; "_13"</f>
        <v>47_13</v>
      </c>
      <c r="U86" s="12"/>
      <c r="V86" s="10" t="str">
        <f>D83 &amp; "_14"</f>
        <v>7_14</v>
      </c>
      <c r="W86" s="10" t="str">
        <f>D84 &amp; "_14"</f>
        <v>47_14</v>
      </c>
      <c r="X86" s="12"/>
      <c r="Y86" s="10" t="str">
        <f>D83 &amp; "_15"</f>
        <v>7_15</v>
      </c>
      <c r="Z86" s="29" t="str">
        <f>D84 &amp; "_15"</f>
        <v>47_15</v>
      </c>
      <c r="AB86" s="10" t="str">
        <f>D83 &amp; "_16"</f>
        <v>7_16</v>
      </c>
      <c r="AC86" s="10" t="str">
        <f>D84 &amp; "_16"</f>
        <v>47_16</v>
      </c>
    </row>
    <row r="87" spans="1:29" ht="14.25" thickTop="1" x14ac:dyDescent="0.25">
      <c r="A87" s="49"/>
      <c r="B87" s="50"/>
      <c r="D87" s="17"/>
      <c r="F87" s="12"/>
    </row>
    <row r="88" spans="1:29" ht="14.25" thickBot="1" x14ac:dyDescent="0.3">
      <c r="A88" s="49"/>
      <c r="B88" s="50"/>
      <c r="D88" s="18"/>
      <c r="E88" s="9"/>
      <c r="F88" s="36"/>
      <c r="G88" s="45" t="str">
        <f>"CHIP #" &amp; (((D83 - 1) * 32) + 17)</f>
        <v>CHIP #209</v>
      </c>
      <c r="H88" s="46"/>
      <c r="I88" s="4"/>
      <c r="J88" s="45" t="str">
        <f>"CHIP #" &amp; (((D83 - 1) * 32) + 18)</f>
        <v>CHIP #210</v>
      </c>
      <c r="K88" s="46"/>
      <c r="L88" s="4"/>
      <c r="M88" s="45" t="str">
        <f>"CHIP #" &amp; (((D83 - 1) * 32) + 19)</f>
        <v>CHIP #211</v>
      </c>
      <c r="N88" s="46"/>
      <c r="O88" s="4"/>
      <c r="P88" s="43" t="str">
        <f>"CHIP #" &amp; (((D83 - 1) * 32) + 20)</f>
        <v>CHIP #212</v>
      </c>
      <c r="Q88" s="44"/>
      <c r="R88" s="4"/>
      <c r="S88" s="43" t="str">
        <f>"CHIP #" &amp; (((D83 - 1) * 32) + 21)</f>
        <v>CHIP #213</v>
      </c>
      <c r="T88" s="44"/>
      <c r="U88" s="4"/>
      <c r="V88" s="43" t="str">
        <f>"CHIP #" &amp; (((D83 - 1) * 32) + 22)</f>
        <v>CHIP #214</v>
      </c>
      <c r="W88" s="44"/>
      <c r="X88" s="4"/>
      <c r="Y88" s="43" t="str">
        <f>"CHIP #" &amp; (((D83 - 1) * 32) + 23)</f>
        <v>CHIP #215</v>
      </c>
      <c r="Z88" s="44"/>
      <c r="AA88" s="4"/>
      <c r="AB88" s="43" t="str">
        <f>"CHIP #" &amp; (((D83 - 1) * 32) + 24)</f>
        <v>CHIP #216</v>
      </c>
      <c r="AC88" s="44"/>
    </row>
    <row r="89" spans="1:29" ht="15" thickTop="1" thickBot="1" x14ac:dyDescent="0.3">
      <c r="A89" s="49"/>
      <c r="B89" s="50"/>
      <c r="D89" s="19"/>
      <c r="E89" s="16" t="str">
        <f>"CSN" &amp; (((D83 - 1) * 4) + 2)</f>
        <v>CSN26</v>
      </c>
      <c r="F89" s="37" t="s">
        <v>3796</v>
      </c>
      <c r="G89" s="10" t="str">
        <f>D83 &amp; "_17"</f>
        <v>7_17</v>
      </c>
      <c r="H89" s="10" t="str">
        <f>D84 &amp; "_17"</f>
        <v>47_17</v>
      </c>
      <c r="I89" s="12"/>
      <c r="J89" s="10" t="str">
        <f>D83 &amp; "_18"</f>
        <v>7_18</v>
      </c>
      <c r="K89" s="10" t="str">
        <f>D84 &amp; "_18"</f>
        <v>47_18</v>
      </c>
      <c r="L89" s="12"/>
      <c r="M89" s="10" t="str">
        <f>D83 &amp; "_19"</f>
        <v>7_19</v>
      </c>
      <c r="N89" s="10" t="str">
        <f>D84 &amp; "_19"</f>
        <v>47_19</v>
      </c>
      <c r="O89" s="12"/>
      <c r="P89" s="10" t="str">
        <f>D83 &amp; "_20"</f>
        <v>7_20</v>
      </c>
      <c r="Q89" s="10" t="str">
        <f>D84 &amp; "_20"</f>
        <v>47_20</v>
      </c>
      <c r="R89" s="12"/>
      <c r="S89" s="10" t="str">
        <f>D83 &amp; "_21"</f>
        <v>7_21</v>
      </c>
      <c r="T89" s="10" t="str">
        <f>D84 &amp; "_21"</f>
        <v>47_21</v>
      </c>
      <c r="U89" s="12"/>
      <c r="V89" s="10" t="str">
        <f>D83 &amp; "_22"</f>
        <v>7_22</v>
      </c>
      <c r="W89" s="10" t="str">
        <f>D84 &amp; "_22"</f>
        <v>47_22</v>
      </c>
      <c r="X89" s="12"/>
      <c r="Y89" s="10" t="str">
        <f>D83 &amp; "_23"</f>
        <v>7_23</v>
      </c>
      <c r="Z89" s="29" t="str">
        <f>D84 &amp; "_23"</f>
        <v>47_23</v>
      </c>
      <c r="AB89" s="10" t="str">
        <f>D83 &amp; "_24"</f>
        <v>7_24</v>
      </c>
      <c r="AC89" s="10" t="str">
        <f>D84 &amp; "_24"</f>
        <v>47_24</v>
      </c>
    </row>
    <row r="90" spans="1:29" ht="14.25" thickTop="1" x14ac:dyDescent="0.25">
      <c r="A90" s="49"/>
      <c r="B90" s="50"/>
      <c r="D90" s="17"/>
      <c r="F90" s="12"/>
    </row>
    <row r="91" spans="1:29" ht="14.25" thickBot="1" x14ac:dyDescent="0.3">
      <c r="A91" s="49"/>
      <c r="B91" s="50"/>
      <c r="D91" s="18"/>
      <c r="E91" s="9"/>
      <c r="F91" s="36"/>
      <c r="G91" s="45" t="str">
        <f>"CHIP #" &amp; (((D83 - 1) * 32) + 25)</f>
        <v>CHIP #217</v>
      </c>
      <c r="H91" s="46"/>
      <c r="I91" s="4"/>
      <c r="J91" s="45" t="str">
        <f>"CHIP #" &amp; (((D83 - 1) * 32) + 26)</f>
        <v>CHIP #218</v>
      </c>
      <c r="K91" s="46"/>
      <c r="L91" s="4"/>
      <c r="M91" s="45" t="str">
        <f>"CHIP #" &amp; (((D83 - 1) * 32) + 27)</f>
        <v>CHIP #219</v>
      </c>
      <c r="N91" s="46"/>
      <c r="O91" s="4"/>
      <c r="P91" s="43" t="str">
        <f>"CHIP #" &amp; (((D83 - 1) * 32) + 28)</f>
        <v>CHIP #220</v>
      </c>
      <c r="Q91" s="44"/>
      <c r="R91" s="4"/>
      <c r="S91" s="43" t="str">
        <f>"CHIP #" &amp; (((D83 - 1) * 32) + 29)</f>
        <v>CHIP #221</v>
      </c>
      <c r="T91" s="44"/>
      <c r="U91" s="4"/>
      <c r="V91" s="43" t="str">
        <f>"CHIP #" &amp; (((D83 - 1) * 32) + 30)</f>
        <v>CHIP #222</v>
      </c>
      <c r="W91" s="44"/>
      <c r="X91" s="4"/>
      <c r="Y91" s="43" t="str">
        <f>"CHIP #" &amp; (((D83 - 1) * 32) + 31)</f>
        <v>CHIP #223</v>
      </c>
      <c r="Z91" s="44"/>
      <c r="AA91" s="4"/>
      <c r="AB91" s="43" t="str">
        <f>"CHIP #" &amp; (((D83 - 1) * 32) + 32)</f>
        <v>CHIP #224</v>
      </c>
      <c r="AC91" s="44"/>
    </row>
    <row r="92" spans="1:29" ht="15" thickTop="1" thickBot="1" x14ac:dyDescent="0.3">
      <c r="A92" s="49"/>
      <c r="B92" s="50"/>
      <c r="D92" s="20"/>
      <c r="E92" s="16" t="str">
        <f>"CSN" &amp; (((D83 - 1) * 4) + 3)</f>
        <v>CSN27</v>
      </c>
      <c r="F92" s="37" t="s">
        <v>3796</v>
      </c>
      <c r="G92" s="10" t="str">
        <f>D83 &amp; "_25"</f>
        <v>7_25</v>
      </c>
      <c r="H92" s="10" t="str">
        <f>D84 &amp; "_25"</f>
        <v>47_25</v>
      </c>
      <c r="I92" s="12"/>
      <c r="J92" s="10" t="str">
        <f>D83 &amp; "_26"</f>
        <v>7_26</v>
      </c>
      <c r="K92" s="10" t="str">
        <f>D84 &amp; "_26"</f>
        <v>47_26</v>
      </c>
      <c r="L92" s="12"/>
      <c r="M92" s="10" t="str">
        <f>D83 &amp; "_27"</f>
        <v>7_27</v>
      </c>
      <c r="N92" s="10" t="str">
        <f>D84 &amp; "_27"</f>
        <v>47_27</v>
      </c>
      <c r="O92" s="12"/>
      <c r="P92" s="10" t="str">
        <f>D83 &amp; "_28"</f>
        <v>7_28</v>
      </c>
      <c r="Q92" s="10" t="str">
        <f>D84 &amp; "_28"</f>
        <v>47_28</v>
      </c>
      <c r="R92" s="12"/>
      <c r="S92" s="10" t="str">
        <f>D83 &amp; "_29"</f>
        <v>7_29</v>
      </c>
      <c r="T92" s="10" t="str">
        <f>D84 &amp; "_29"</f>
        <v>47_29</v>
      </c>
      <c r="U92" s="12"/>
      <c r="V92" s="10" t="str">
        <f>D83 &amp; "_30"</f>
        <v>7_30</v>
      </c>
      <c r="W92" s="10" t="str">
        <f>D84 &amp; "_30"</f>
        <v>47_30</v>
      </c>
      <c r="X92" s="12"/>
      <c r="Y92" s="10" t="str">
        <f>D83 &amp; "_31"</f>
        <v>7_31</v>
      </c>
      <c r="Z92" s="29" t="str">
        <f>D84 &amp; "_31"</f>
        <v>47_31</v>
      </c>
      <c r="AB92" s="10" t="str">
        <f>D83 &amp; "_32"</f>
        <v>7_32</v>
      </c>
      <c r="AC92" s="29" t="str">
        <f>D84 &amp; "_32"</f>
        <v>47_32</v>
      </c>
    </row>
    <row r="93" spans="1:29" ht="14.25" thickTop="1" x14ac:dyDescent="0.25">
      <c r="A93" s="49"/>
      <c r="B93" s="50"/>
    </row>
    <row r="94" spans="1:29" x14ac:dyDescent="0.25">
      <c r="A94" s="49"/>
      <c r="B94" s="50"/>
    </row>
    <row r="95" spans="1:29" ht="14.25" thickBot="1" x14ac:dyDescent="0.3">
      <c r="A95" s="49"/>
      <c r="B95" s="50"/>
      <c r="C95" s="30" t="str">
        <f>"BANK" &amp; D96</f>
        <v>BANK8</v>
      </c>
      <c r="D95" s="4"/>
      <c r="E95" s="4"/>
      <c r="F95" s="38"/>
      <c r="G95" s="45" t="str">
        <f>"CHIP #" &amp; (((D96 - 1) * 32) + 1)</f>
        <v>CHIP #225</v>
      </c>
      <c r="H95" s="45"/>
      <c r="I95" s="4"/>
      <c r="J95" s="45" t="str">
        <f>"CHIP #" &amp; (((D96 - 1) * 32) + 2)</f>
        <v>CHIP #226</v>
      </c>
      <c r="K95" s="46"/>
      <c r="L95" s="4"/>
      <c r="M95" s="45" t="str">
        <f>"CHIP #" &amp; (((D96 - 1) * 32) + 3)</f>
        <v>CHIP #227</v>
      </c>
      <c r="N95" s="46"/>
      <c r="O95" s="4"/>
      <c r="P95" s="43" t="str">
        <f>"CHIP #" &amp; (((D96 - 1) * 32) + 4)</f>
        <v>CHIP #228</v>
      </c>
      <c r="Q95" s="44"/>
      <c r="R95" s="4"/>
      <c r="S95" s="43" t="str">
        <f>"CHIP #" &amp; (((D96 - 1) * 32) + 5)</f>
        <v>CHIP #229</v>
      </c>
      <c r="T95" s="44"/>
      <c r="U95" s="4"/>
      <c r="V95" s="43" t="str">
        <f>"CHIP #" &amp; (((D96 - 1) * 32) + 6)</f>
        <v>CHIP #230</v>
      </c>
      <c r="W95" s="44"/>
      <c r="X95" s="4"/>
      <c r="Y95" s="43" t="str">
        <f>"CHIP #" &amp; (((D96 - 1) * 32) + 7)</f>
        <v>CHIP #231</v>
      </c>
      <c r="Z95" s="44"/>
      <c r="AA95" s="4"/>
      <c r="AB95" s="43" t="str">
        <f>"CHIP #" &amp; (((D96 - 1) * 32) + 8)</f>
        <v>CHIP #232</v>
      </c>
      <c r="AC95" s="44"/>
    </row>
    <row r="96" spans="1:29" ht="15" thickTop="1" thickBot="1" x14ac:dyDescent="0.3">
      <c r="A96" s="49"/>
      <c r="B96" s="50"/>
      <c r="C96" s="31"/>
      <c r="D96" s="32">
        <f>D83+1</f>
        <v>8</v>
      </c>
      <c r="E96" s="21" t="str">
        <f>"CSN" &amp; (((D96 - 1) * 4) + 0)</f>
        <v>CSN28</v>
      </c>
      <c r="F96" s="40" t="s">
        <v>3796</v>
      </c>
      <c r="G96" s="10" t="str">
        <f>D96 &amp; "_1"</f>
        <v>8_1</v>
      </c>
      <c r="H96" s="10" t="str">
        <f>D97 &amp; "_1"</f>
        <v>48_1</v>
      </c>
      <c r="I96" s="12"/>
      <c r="J96" s="10" t="str">
        <f>D96 &amp; "_2"</f>
        <v>8_2</v>
      </c>
      <c r="K96" s="10" t="str">
        <f>D97 &amp; "_2"</f>
        <v>48_2</v>
      </c>
      <c r="L96" s="12"/>
      <c r="M96" s="10" t="str">
        <f>D96 &amp; "_3"</f>
        <v>8_3</v>
      </c>
      <c r="N96" s="10" t="str">
        <f>D97 &amp; "_3"</f>
        <v>48_3</v>
      </c>
      <c r="O96" s="12"/>
      <c r="P96" s="10" t="str">
        <f>D96 &amp; "_4"</f>
        <v>8_4</v>
      </c>
      <c r="Q96" s="10" t="str">
        <f>D97 &amp; "_4"</f>
        <v>48_4</v>
      </c>
      <c r="R96" s="12"/>
      <c r="S96" s="10" t="str">
        <f>D96 &amp; "_5"</f>
        <v>8_5</v>
      </c>
      <c r="T96" s="10" t="str">
        <f>D97 &amp; "_5"</f>
        <v>48_5</v>
      </c>
      <c r="U96" s="12"/>
      <c r="V96" s="10" t="str">
        <f>D96 &amp; "_6"</f>
        <v>8_6</v>
      </c>
      <c r="W96" s="10" t="str">
        <f>D97 &amp; "_6"</f>
        <v>48_6</v>
      </c>
      <c r="X96" s="12"/>
      <c r="Y96" s="10" t="str">
        <f>D96 &amp; "_7"</f>
        <v>8_7</v>
      </c>
      <c r="Z96" s="10" t="str">
        <f>D97 &amp; "_7"</f>
        <v>48_7</v>
      </c>
      <c r="AA96" s="12"/>
      <c r="AB96" s="10" t="str">
        <f>D96 &amp; "_8"</f>
        <v>8_8</v>
      </c>
      <c r="AC96" s="29" t="str">
        <f>D97 &amp; "_8"</f>
        <v>48_8</v>
      </c>
    </row>
    <row r="97" spans="1:29" ht="14.25" thickTop="1" x14ac:dyDescent="0.25">
      <c r="A97" s="49"/>
      <c r="B97" s="50"/>
      <c r="C97" s="33"/>
      <c r="D97" s="17">
        <f>D84+1</f>
        <v>48</v>
      </c>
    </row>
    <row r="98" spans="1:29" ht="14.25" thickBot="1" x14ac:dyDescent="0.3">
      <c r="A98" s="49"/>
      <c r="B98" s="50"/>
      <c r="D98" s="18"/>
      <c r="E98" s="39"/>
      <c r="F98" s="38"/>
      <c r="G98" s="45" t="str">
        <f>"CHIP #" &amp; (((D96 - 1) * 32) + 9)</f>
        <v>CHIP #233</v>
      </c>
      <c r="H98" s="46"/>
      <c r="I98" s="4"/>
      <c r="J98" s="45" t="str">
        <f>"CHIP #" &amp; (((D96 - 1) * 32) + 10)</f>
        <v>CHIP #234</v>
      </c>
      <c r="K98" s="46"/>
      <c r="L98" s="4"/>
      <c r="M98" s="45" t="str">
        <f>"CHIP #" &amp; (((D96 - 1) * 32) + 11)</f>
        <v>CHIP #235</v>
      </c>
      <c r="N98" s="46"/>
      <c r="O98" s="4"/>
      <c r="P98" s="43" t="str">
        <f>"CHIP #" &amp; (((D96 - 1) * 32) + 12)</f>
        <v>CHIP #236</v>
      </c>
      <c r="Q98" s="44"/>
      <c r="R98" s="4"/>
      <c r="S98" s="43" t="str">
        <f>"CHIP #" &amp; (((D96 - 1) * 32) + 13)</f>
        <v>CHIP #237</v>
      </c>
      <c r="T98" s="44"/>
      <c r="U98" s="4"/>
      <c r="V98" s="43" t="str">
        <f>"CHIP #" &amp; (((D96 - 1) * 32) + 14)</f>
        <v>CHIP #238</v>
      </c>
      <c r="W98" s="44"/>
      <c r="X98" s="4"/>
      <c r="Y98" s="43" t="str">
        <f>"CHIP #" &amp; (((D96 - 1) * 32) + 15)</f>
        <v>CHIP #239</v>
      </c>
      <c r="Z98" s="44"/>
      <c r="AA98" s="4"/>
      <c r="AB98" s="43" t="str">
        <f>"CHIP #" &amp; (((D96 - 1) * 32) + 16)</f>
        <v>CHIP #240</v>
      </c>
      <c r="AC98" s="44"/>
    </row>
    <row r="99" spans="1:29" ht="15" thickTop="1" thickBot="1" x14ac:dyDescent="0.3">
      <c r="A99" s="49"/>
      <c r="B99" s="50"/>
      <c r="D99" s="19"/>
      <c r="E99" s="21" t="str">
        <f>"CSN" &amp; (((D96 - 1) * 4) + 1)</f>
        <v>CSN29</v>
      </c>
      <c r="F99" s="10" t="s">
        <v>3796</v>
      </c>
      <c r="G99" s="10" t="str">
        <f>D96 &amp; "_9"</f>
        <v>8_9</v>
      </c>
      <c r="H99" s="10" t="str">
        <f>D97 &amp; "_9"</f>
        <v>48_9</v>
      </c>
      <c r="I99" s="12"/>
      <c r="J99" s="10" t="str">
        <f>D96 &amp; "_10"</f>
        <v>8_10</v>
      </c>
      <c r="K99" s="10" t="str">
        <f>D97 &amp; "_10"</f>
        <v>48_10</v>
      </c>
      <c r="L99" s="12"/>
      <c r="M99" s="10" t="str">
        <f>D96 &amp; "_11"</f>
        <v>8_11</v>
      </c>
      <c r="N99" s="10" t="str">
        <f>D97 &amp; "_11"</f>
        <v>48_11</v>
      </c>
      <c r="O99" s="12"/>
      <c r="P99" s="10" t="str">
        <f>D96 &amp; "_12"</f>
        <v>8_12</v>
      </c>
      <c r="Q99" s="10" t="str">
        <f>D97 &amp; "_12"</f>
        <v>48_12</v>
      </c>
      <c r="R99" s="12"/>
      <c r="S99" s="10" t="str">
        <f>D96 &amp; "_13"</f>
        <v>8_13</v>
      </c>
      <c r="T99" s="10" t="str">
        <f>D97 &amp; "_13"</f>
        <v>48_13</v>
      </c>
      <c r="U99" s="12"/>
      <c r="V99" s="10" t="str">
        <f>D96 &amp; "_14"</f>
        <v>8_14</v>
      </c>
      <c r="W99" s="10" t="str">
        <f>D97 &amp; "_14"</f>
        <v>48_14</v>
      </c>
      <c r="X99" s="12"/>
      <c r="Y99" s="10" t="str">
        <f>D96 &amp; "_15"</f>
        <v>8_15</v>
      </c>
      <c r="Z99" s="29" t="str">
        <f>D97 &amp; "_15"</f>
        <v>48_15</v>
      </c>
      <c r="AB99" s="10" t="str">
        <f>D96 &amp; "_16"</f>
        <v>8_16</v>
      </c>
      <c r="AC99" s="10" t="str">
        <f>D97 &amp; "_16"</f>
        <v>48_16</v>
      </c>
    </row>
    <row r="100" spans="1:29" ht="14.25" thickTop="1" x14ac:dyDescent="0.25">
      <c r="A100" s="49"/>
      <c r="B100" s="50"/>
      <c r="D100" s="17"/>
      <c r="F100" s="12"/>
    </row>
    <row r="101" spans="1:29" ht="14.25" thickBot="1" x14ac:dyDescent="0.3">
      <c r="A101" s="49"/>
      <c r="B101" s="50"/>
      <c r="D101" s="18"/>
      <c r="E101" s="9"/>
      <c r="F101" s="36"/>
      <c r="G101" s="45" t="str">
        <f>"CHIP #" &amp; (((D96 - 1) * 32) + 17)</f>
        <v>CHIP #241</v>
      </c>
      <c r="H101" s="46"/>
      <c r="I101" s="4"/>
      <c r="J101" s="45" t="str">
        <f>"CHIP #" &amp; (((D96 - 1) * 32) + 18)</f>
        <v>CHIP #242</v>
      </c>
      <c r="K101" s="46"/>
      <c r="L101" s="4"/>
      <c r="M101" s="45" t="str">
        <f>"CHIP #" &amp; (((D96 - 1) * 32) + 19)</f>
        <v>CHIP #243</v>
      </c>
      <c r="N101" s="46"/>
      <c r="O101" s="4"/>
      <c r="P101" s="43" t="str">
        <f>"CHIP #" &amp; (((D96 - 1) * 32) + 20)</f>
        <v>CHIP #244</v>
      </c>
      <c r="Q101" s="44"/>
      <c r="R101" s="4"/>
      <c r="S101" s="43" t="str">
        <f>"CHIP #" &amp; (((D96 - 1) * 32) + 21)</f>
        <v>CHIP #245</v>
      </c>
      <c r="T101" s="44"/>
      <c r="U101" s="4"/>
      <c r="V101" s="43" t="str">
        <f>"CHIP #" &amp; (((D96 - 1) * 32) + 22)</f>
        <v>CHIP #246</v>
      </c>
      <c r="W101" s="44"/>
      <c r="X101" s="4"/>
      <c r="Y101" s="43" t="str">
        <f>"CHIP #" &amp; (((D96 - 1) * 32) + 23)</f>
        <v>CHIP #247</v>
      </c>
      <c r="Z101" s="44"/>
      <c r="AA101" s="4"/>
      <c r="AB101" s="43" t="str">
        <f>"CHIP #" &amp; (((D96 - 1) * 32) + 24)</f>
        <v>CHIP #248</v>
      </c>
      <c r="AC101" s="44"/>
    </row>
    <row r="102" spans="1:29" ht="15" thickTop="1" thickBot="1" x14ac:dyDescent="0.3">
      <c r="A102" s="49"/>
      <c r="B102" s="50"/>
      <c r="D102" s="19"/>
      <c r="E102" s="16" t="str">
        <f>"CSN" &amp; (((D96 - 1) * 4) + 2)</f>
        <v>CSN30</v>
      </c>
      <c r="F102" s="37" t="s">
        <v>3796</v>
      </c>
      <c r="G102" s="10" t="str">
        <f>D96 &amp; "_17"</f>
        <v>8_17</v>
      </c>
      <c r="H102" s="10" t="str">
        <f>D97 &amp; "_17"</f>
        <v>48_17</v>
      </c>
      <c r="I102" s="12"/>
      <c r="J102" s="10" t="str">
        <f>D96 &amp; "_18"</f>
        <v>8_18</v>
      </c>
      <c r="K102" s="10" t="str">
        <f>D97 &amp; "_18"</f>
        <v>48_18</v>
      </c>
      <c r="L102" s="12"/>
      <c r="M102" s="10" t="str">
        <f>D96 &amp; "_19"</f>
        <v>8_19</v>
      </c>
      <c r="N102" s="10" t="str">
        <f>D97 &amp; "_19"</f>
        <v>48_19</v>
      </c>
      <c r="O102" s="12"/>
      <c r="P102" s="10" t="str">
        <f>D96 &amp; "_20"</f>
        <v>8_20</v>
      </c>
      <c r="Q102" s="10" t="str">
        <f>D97 &amp; "_20"</f>
        <v>48_20</v>
      </c>
      <c r="R102" s="12"/>
      <c r="S102" s="10" t="str">
        <f>D96 &amp; "_21"</f>
        <v>8_21</v>
      </c>
      <c r="T102" s="10" t="str">
        <f>D97 &amp; "_21"</f>
        <v>48_21</v>
      </c>
      <c r="U102" s="12"/>
      <c r="V102" s="10" t="str">
        <f>D96 &amp; "_22"</f>
        <v>8_22</v>
      </c>
      <c r="W102" s="10" t="str">
        <f>D97 &amp; "_22"</f>
        <v>48_22</v>
      </c>
      <c r="X102" s="12"/>
      <c r="Y102" s="10" t="str">
        <f>D96 &amp; "_23"</f>
        <v>8_23</v>
      </c>
      <c r="Z102" s="29" t="str">
        <f>D97 &amp; "_23"</f>
        <v>48_23</v>
      </c>
      <c r="AB102" s="10" t="str">
        <f>D96 &amp; "_24"</f>
        <v>8_24</v>
      </c>
      <c r="AC102" s="10" t="str">
        <f>D97 &amp; "_24"</f>
        <v>48_24</v>
      </c>
    </row>
    <row r="103" spans="1:29" ht="14.25" thickTop="1" x14ac:dyDescent="0.25">
      <c r="A103" s="49"/>
      <c r="B103" s="50"/>
      <c r="D103" s="17"/>
      <c r="F103" s="12"/>
    </row>
    <row r="104" spans="1:29" ht="14.25" thickBot="1" x14ac:dyDescent="0.3">
      <c r="A104" s="49"/>
      <c r="B104" s="50"/>
      <c r="D104" s="18"/>
      <c r="E104" s="9"/>
      <c r="F104" s="36"/>
      <c r="G104" s="45" t="str">
        <f>"CHIP #" &amp; (((D96 - 1) * 32) + 25)</f>
        <v>CHIP #249</v>
      </c>
      <c r="H104" s="46"/>
      <c r="I104" s="4"/>
      <c r="J104" s="45" t="str">
        <f>"CHIP #" &amp; (((D96 - 1) * 32) + 26)</f>
        <v>CHIP #250</v>
      </c>
      <c r="K104" s="46"/>
      <c r="L104" s="4"/>
      <c r="M104" s="45" t="str">
        <f>"CHIP #" &amp; (((D96 - 1) * 32) + 27)</f>
        <v>CHIP #251</v>
      </c>
      <c r="N104" s="46"/>
      <c r="O104" s="4"/>
      <c r="P104" s="43" t="str">
        <f>"CHIP #" &amp; (((D96 - 1) * 32) + 28)</f>
        <v>CHIP #252</v>
      </c>
      <c r="Q104" s="44"/>
      <c r="R104" s="4"/>
      <c r="S104" s="43" t="str">
        <f>"CHIP #" &amp; (((D96 - 1) * 32) + 29)</f>
        <v>CHIP #253</v>
      </c>
      <c r="T104" s="44"/>
      <c r="U104" s="4"/>
      <c r="V104" s="43" t="str">
        <f>"CHIP #" &amp; (((D96 - 1) * 32) + 30)</f>
        <v>CHIP #254</v>
      </c>
      <c r="W104" s="44"/>
      <c r="X104" s="4"/>
      <c r="Y104" s="43" t="str">
        <f>"CHIP #" &amp; (((D96 - 1) * 32) + 31)</f>
        <v>CHIP #255</v>
      </c>
      <c r="Z104" s="44"/>
      <c r="AA104" s="4"/>
      <c r="AB104" s="43" t="str">
        <f>"CHIP #" &amp; (((D96 - 1) * 32) + 32)</f>
        <v>CHIP #256</v>
      </c>
      <c r="AC104" s="44"/>
    </row>
    <row r="105" spans="1:29" ht="15" thickTop="1" thickBot="1" x14ac:dyDescent="0.3">
      <c r="A105" s="49"/>
      <c r="B105" s="50"/>
      <c r="D105" s="20"/>
      <c r="E105" s="16" t="str">
        <f>"CSN" &amp; (((D96 - 1) * 4) + 3)</f>
        <v>CSN31</v>
      </c>
      <c r="F105" s="37" t="s">
        <v>3796</v>
      </c>
      <c r="G105" s="10" t="str">
        <f>D96 &amp; "_25"</f>
        <v>8_25</v>
      </c>
      <c r="H105" s="10" t="str">
        <f>D97 &amp; "_25"</f>
        <v>48_25</v>
      </c>
      <c r="I105" s="12"/>
      <c r="J105" s="10" t="str">
        <f>D96 &amp; "_26"</f>
        <v>8_26</v>
      </c>
      <c r="K105" s="10" t="str">
        <f>D97 &amp; "_26"</f>
        <v>48_26</v>
      </c>
      <c r="L105" s="12"/>
      <c r="M105" s="10" t="str">
        <f>D96 &amp; "_27"</f>
        <v>8_27</v>
      </c>
      <c r="N105" s="10" t="str">
        <f>D97 &amp; "_27"</f>
        <v>48_27</v>
      </c>
      <c r="O105" s="12"/>
      <c r="P105" s="10" t="str">
        <f>D96 &amp; "_28"</f>
        <v>8_28</v>
      </c>
      <c r="Q105" s="10" t="str">
        <f>D97 &amp; "_28"</f>
        <v>48_28</v>
      </c>
      <c r="R105" s="12"/>
      <c r="S105" s="10" t="str">
        <f>D96 &amp; "_29"</f>
        <v>8_29</v>
      </c>
      <c r="T105" s="10" t="str">
        <f>D97 &amp; "_29"</f>
        <v>48_29</v>
      </c>
      <c r="U105" s="12"/>
      <c r="V105" s="10" t="str">
        <f>D96 &amp; "_30"</f>
        <v>8_30</v>
      </c>
      <c r="W105" s="10" t="str">
        <f>D97 &amp; "_30"</f>
        <v>48_30</v>
      </c>
      <c r="X105" s="12"/>
      <c r="Y105" s="10" t="str">
        <f>D96 &amp; "_31"</f>
        <v>8_31</v>
      </c>
      <c r="Z105" s="29" t="str">
        <f>D97 &amp; "_31"</f>
        <v>48_31</v>
      </c>
      <c r="AB105" s="10" t="str">
        <f>D96 &amp; "_32"</f>
        <v>8_32</v>
      </c>
      <c r="AC105" s="29" t="str">
        <f>D97 &amp; "_32"</f>
        <v>48_32</v>
      </c>
    </row>
    <row r="106" spans="1:29" ht="14.25" thickTop="1" x14ac:dyDescent="0.25">
      <c r="A106" s="49"/>
      <c r="B106" s="50"/>
    </row>
    <row r="107" spans="1:29" x14ac:dyDescent="0.25">
      <c r="A107" s="49"/>
      <c r="B107" s="50"/>
    </row>
    <row r="108" spans="1:29" ht="14.25" thickBot="1" x14ac:dyDescent="0.3">
      <c r="A108" s="49"/>
      <c r="B108" s="50"/>
      <c r="C108" s="30" t="str">
        <f>"BANK" &amp; D109</f>
        <v>BANK9</v>
      </c>
      <c r="D108" s="4"/>
      <c r="E108" s="4"/>
      <c r="F108" s="38"/>
      <c r="G108" s="45" t="str">
        <f>"CHIP #" &amp; (((D109 - 1) * 32) + 1)</f>
        <v>CHIP #257</v>
      </c>
      <c r="H108" s="45"/>
      <c r="I108" s="4"/>
      <c r="J108" s="45" t="str">
        <f>"CHIP #" &amp; (((D109 - 1) * 32) + 2)</f>
        <v>CHIP #258</v>
      </c>
      <c r="K108" s="46"/>
      <c r="L108" s="4"/>
      <c r="M108" s="45" t="str">
        <f>"CHIP #" &amp; (((D109 - 1) * 32) + 3)</f>
        <v>CHIP #259</v>
      </c>
      <c r="N108" s="46"/>
      <c r="O108" s="4"/>
      <c r="P108" s="43" t="str">
        <f>"CHIP #" &amp; (((D109 - 1) * 32) + 4)</f>
        <v>CHIP #260</v>
      </c>
      <c r="Q108" s="44"/>
      <c r="R108" s="4"/>
      <c r="S108" s="43" t="str">
        <f>"CHIP #" &amp; (((D109 - 1) * 32) + 5)</f>
        <v>CHIP #261</v>
      </c>
      <c r="T108" s="44"/>
      <c r="U108" s="4"/>
      <c r="V108" s="43" t="str">
        <f>"CHIP #" &amp; (((D109 - 1) * 32) + 6)</f>
        <v>CHIP #262</v>
      </c>
      <c r="W108" s="44"/>
      <c r="X108" s="4"/>
      <c r="Y108" s="43" t="str">
        <f>"CHIP #" &amp; (((D109 - 1) * 32) + 7)</f>
        <v>CHIP #263</v>
      </c>
      <c r="Z108" s="44"/>
      <c r="AA108" s="4"/>
      <c r="AB108" s="43" t="str">
        <f>"CHIP #" &amp; (((D109 - 1) * 32) + 8)</f>
        <v>CHIP #264</v>
      </c>
      <c r="AC108" s="44"/>
    </row>
    <row r="109" spans="1:29" ht="15" thickTop="1" thickBot="1" x14ac:dyDescent="0.3">
      <c r="A109" s="49"/>
      <c r="B109" s="50"/>
      <c r="C109" s="31"/>
      <c r="D109" s="32">
        <f>D96+1</f>
        <v>9</v>
      </c>
      <c r="E109" s="21" t="str">
        <f>"CSN" &amp; (((D109 - 1) * 4) + 0)</f>
        <v>CSN32</v>
      </c>
      <c r="F109" s="40" t="s">
        <v>3796</v>
      </c>
      <c r="G109" s="10" t="str">
        <f>D109 &amp; "_1"</f>
        <v>9_1</v>
      </c>
      <c r="H109" s="10" t="str">
        <f>D110 &amp; "_1"</f>
        <v>49_1</v>
      </c>
      <c r="I109" s="12"/>
      <c r="J109" s="10" t="str">
        <f>D109 &amp; "_2"</f>
        <v>9_2</v>
      </c>
      <c r="K109" s="10" t="str">
        <f>D110 &amp; "_2"</f>
        <v>49_2</v>
      </c>
      <c r="L109" s="12"/>
      <c r="M109" s="10" t="str">
        <f>D109 &amp; "_3"</f>
        <v>9_3</v>
      </c>
      <c r="N109" s="10" t="str">
        <f>D110 &amp; "_3"</f>
        <v>49_3</v>
      </c>
      <c r="O109" s="12"/>
      <c r="P109" s="10" t="str">
        <f>D109 &amp; "_4"</f>
        <v>9_4</v>
      </c>
      <c r="Q109" s="10" t="str">
        <f>D110 &amp; "_4"</f>
        <v>49_4</v>
      </c>
      <c r="R109" s="12"/>
      <c r="S109" s="10" t="str">
        <f>D109 &amp; "_5"</f>
        <v>9_5</v>
      </c>
      <c r="T109" s="10" t="str">
        <f>D110 &amp; "_5"</f>
        <v>49_5</v>
      </c>
      <c r="U109" s="12"/>
      <c r="V109" s="10" t="str">
        <f>D109 &amp; "_6"</f>
        <v>9_6</v>
      </c>
      <c r="W109" s="10" t="str">
        <f>D110 &amp; "_6"</f>
        <v>49_6</v>
      </c>
      <c r="X109" s="12"/>
      <c r="Y109" s="10" t="str">
        <f>D109 &amp; "_7"</f>
        <v>9_7</v>
      </c>
      <c r="Z109" s="10" t="str">
        <f>D110 &amp; "_7"</f>
        <v>49_7</v>
      </c>
      <c r="AA109" s="12"/>
      <c r="AB109" s="10" t="str">
        <f>D109 &amp; "_8"</f>
        <v>9_8</v>
      </c>
      <c r="AC109" s="29" t="str">
        <f>D110 &amp; "_8"</f>
        <v>49_8</v>
      </c>
    </row>
    <row r="110" spans="1:29" ht="14.25" thickTop="1" x14ac:dyDescent="0.25">
      <c r="A110" s="49"/>
      <c r="B110" s="50"/>
      <c r="C110" s="33"/>
      <c r="D110" s="17">
        <f>D97+1</f>
        <v>49</v>
      </c>
    </row>
    <row r="111" spans="1:29" ht="14.25" thickBot="1" x14ac:dyDescent="0.3">
      <c r="A111" s="49"/>
      <c r="B111" s="50"/>
      <c r="D111" s="18"/>
      <c r="E111" s="39"/>
      <c r="F111" s="38"/>
      <c r="G111" s="45" t="str">
        <f>"CHIP #" &amp; (((D109 - 1) * 32) + 9)</f>
        <v>CHIP #265</v>
      </c>
      <c r="H111" s="46"/>
      <c r="I111" s="4"/>
      <c r="J111" s="45" t="str">
        <f>"CHIP #" &amp; (((D109 - 1) * 32) + 10)</f>
        <v>CHIP #266</v>
      </c>
      <c r="K111" s="46"/>
      <c r="L111" s="4"/>
      <c r="M111" s="45" t="str">
        <f>"CHIP #" &amp; (((D109 - 1) * 32) + 11)</f>
        <v>CHIP #267</v>
      </c>
      <c r="N111" s="46"/>
      <c r="O111" s="4"/>
      <c r="P111" s="43" t="str">
        <f>"CHIP #" &amp; (((D109 - 1) * 32) + 12)</f>
        <v>CHIP #268</v>
      </c>
      <c r="Q111" s="44"/>
      <c r="R111" s="4"/>
      <c r="S111" s="43" t="str">
        <f>"CHIP #" &amp; (((D109 - 1) * 32) + 13)</f>
        <v>CHIP #269</v>
      </c>
      <c r="T111" s="44"/>
      <c r="U111" s="4"/>
      <c r="V111" s="43" t="str">
        <f>"CHIP #" &amp; (((D109 - 1) * 32) + 14)</f>
        <v>CHIP #270</v>
      </c>
      <c r="W111" s="44"/>
      <c r="X111" s="4"/>
      <c r="Y111" s="43" t="str">
        <f>"CHIP #" &amp; (((D109 - 1) * 32) + 15)</f>
        <v>CHIP #271</v>
      </c>
      <c r="Z111" s="44"/>
      <c r="AA111" s="4"/>
      <c r="AB111" s="43" t="str">
        <f>"CHIP #" &amp; (((D109 - 1) * 32) + 16)</f>
        <v>CHIP #272</v>
      </c>
      <c r="AC111" s="44"/>
    </row>
    <row r="112" spans="1:29" ht="15" thickTop="1" thickBot="1" x14ac:dyDescent="0.3">
      <c r="A112" s="49"/>
      <c r="B112" s="50"/>
      <c r="D112" s="19"/>
      <c r="E112" s="21" t="str">
        <f>"CSN" &amp; (((D109 - 1) * 4) + 1)</f>
        <v>CSN33</v>
      </c>
      <c r="F112" s="10" t="s">
        <v>3796</v>
      </c>
      <c r="G112" s="10" t="str">
        <f>D109 &amp; "_9"</f>
        <v>9_9</v>
      </c>
      <c r="H112" s="10" t="str">
        <f>D110 &amp; "_9"</f>
        <v>49_9</v>
      </c>
      <c r="I112" s="12"/>
      <c r="J112" s="10" t="str">
        <f>D109 &amp; "_10"</f>
        <v>9_10</v>
      </c>
      <c r="K112" s="10" t="str">
        <f>D110 &amp; "_10"</f>
        <v>49_10</v>
      </c>
      <c r="L112" s="12"/>
      <c r="M112" s="10" t="str">
        <f>D109 &amp; "_11"</f>
        <v>9_11</v>
      </c>
      <c r="N112" s="10" t="str">
        <f>D110 &amp; "_11"</f>
        <v>49_11</v>
      </c>
      <c r="O112" s="12"/>
      <c r="P112" s="10" t="str">
        <f>D109 &amp; "_12"</f>
        <v>9_12</v>
      </c>
      <c r="Q112" s="10" t="str">
        <f>D110 &amp; "_12"</f>
        <v>49_12</v>
      </c>
      <c r="R112" s="12"/>
      <c r="S112" s="10" t="str">
        <f>D109 &amp; "_13"</f>
        <v>9_13</v>
      </c>
      <c r="T112" s="10" t="str">
        <f>D110 &amp; "_13"</f>
        <v>49_13</v>
      </c>
      <c r="U112" s="12"/>
      <c r="V112" s="10" t="str">
        <f>D109 &amp; "_14"</f>
        <v>9_14</v>
      </c>
      <c r="W112" s="10" t="str">
        <f>D110 &amp; "_14"</f>
        <v>49_14</v>
      </c>
      <c r="X112" s="12"/>
      <c r="Y112" s="10" t="str">
        <f>D109 &amp; "_15"</f>
        <v>9_15</v>
      </c>
      <c r="Z112" s="29" t="str">
        <f>D110 &amp; "_15"</f>
        <v>49_15</v>
      </c>
      <c r="AB112" s="10" t="str">
        <f>D109 &amp; "_16"</f>
        <v>9_16</v>
      </c>
      <c r="AC112" s="10" t="str">
        <f>D110 &amp; "_16"</f>
        <v>49_16</v>
      </c>
    </row>
    <row r="113" spans="1:29" ht="14.25" thickTop="1" x14ac:dyDescent="0.25">
      <c r="A113" s="49"/>
      <c r="B113" s="50"/>
      <c r="D113" s="17"/>
      <c r="F113" s="12"/>
    </row>
    <row r="114" spans="1:29" ht="14.25" thickBot="1" x14ac:dyDescent="0.3">
      <c r="A114" s="49"/>
      <c r="B114" s="50"/>
      <c r="D114" s="18"/>
      <c r="E114" s="9"/>
      <c r="F114" s="36"/>
      <c r="G114" s="45" t="str">
        <f>"CHIP #" &amp; (((D109 - 1) * 32) + 17)</f>
        <v>CHIP #273</v>
      </c>
      <c r="H114" s="46"/>
      <c r="I114" s="4"/>
      <c r="J114" s="45" t="str">
        <f>"CHIP #" &amp; (((D109 - 1) * 32) + 18)</f>
        <v>CHIP #274</v>
      </c>
      <c r="K114" s="46"/>
      <c r="L114" s="4"/>
      <c r="M114" s="45" t="str">
        <f>"CHIP #" &amp; (((D109 - 1) * 32) + 19)</f>
        <v>CHIP #275</v>
      </c>
      <c r="N114" s="46"/>
      <c r="O114" s="4"/>
      <c r="P114" s="43" t="str">
        <f>"CHIP #" &amp; (((D109 - 1) * 32) + 20)</f>
        <v>CHIP #276</v>
      </c>
      <c r="Q114" s="44"/>
      <c r="R114" s="4"/>
      <c r="S114" s="43" t="str">
        <f>"CHIP #" &amp; (((D109 - 1) * 32) + 21)</f>
        <v>CHIP #277</v>
      </c>
      <c r="T114" s="44"/>
      <c r="U114" s="4"/>
      <c r="V114" s="43" t="str">
        <f>"CHIP #" &amp; (((D109 - 1) * 32) + 22)</f>
        <v>CHIP #278</v>
      </c>
      <c r="W114" s="44"/>
      <c r="X114" s="4"/>
      <c r="Y114" s="43" t="str">
        <f>"CHIP #" &amp; (((D109 - 1) * 32) + 23)</f>
        <v>CHIP #279</v>
      </c>
      <c r="Z114" s="44"/>
      <c r="AA114" s="4"/>
      <c r="AB114" s="43" t="str">
        <f>"CHIP #" &amp; (((D109 - 1) * 32) + 24)</f>
        <v>CHIP #280</v>
      </c>
      <c r="AC114" s="44"/>
    </row>
    <row r="115" spans="1:29" ht="15" thickTop="1" thickBot="1" x14ac:dyDescent="0.3">
      <c r="A115" s="49"/>
      <c r="B115" s="50"/>
      <c r="D115" s="19"/>
      <c r="E115" s="16" t="str">
        <f>"CSN" &amp; (((D109 - 1) * 4) + 2)</f>
        <v>CSN34</v>
      </c>
      <c r="F115" s="37" t="s">
        <v>3796</v>
      </c>
      <c r="G115" s="10" t="str">
        <f>D109 &amp; "_17"</f>
        <v>9_17</v>
      </c>
      <c r="H115" s="10" t="str">
        <f>D110 &amp; "_17"</f>
        <v>49_17</v>
      </c>
      <c r="I115" s="12"/>
      <c r="J115" s="10" t="str">
        <f>D109 &amp; "_18"</f>
        <v>9_18</v>
      </c>
      <c r="K115" s="10" t="str">
        <f>D110 &amp; "_18"</f>
        <v>49_18</v>
      </c>
      <c r="L115" s="12"/>
      <c r="M115" s="10" t="str">
        <f>D109 &amp; "_19"</f>
        <v>9_19</v>
      </c>
      <c r="N115" s="10" t="str">
        <f>D110 &amp; "_19"</f>
        <v>49_19</v>
      </c>
      <c r="O115" s="12"/>
      <c r="P115" s="10" t="str">
        <f>D109 &amp; "_20"</f>
        <v>9_20</v>
      </c>
      <c r="Q115" s="10" t="str">
        <f>D110 &amp; "_20"</f>
        <v>49_20</v>
      </c>
      <c r="R115" s="12"/>
      <c r="S115" s="10" t="str">
        <f>D109 &amp; "_21"</f>
        <v>9_21</v>
      </c>
      <c r="T115" s="10" t="str">
        <f>D110 &amp; "_21"</f>
        <v>49_21</v>
      </c>
      <c r="U115" s="12"/>
      <c r="V115" s="10" t="str">
        <f>D109 &amp; "_22"</f>
        <v>9_22</v>
      </c>
      <c r="W115" s="10" t="str">
        <f>D110 &amp; "_22"</f>
        <v>49_22</v>
      </c>
      <c r="X115" s="12"/>
      <c r="Y115" s="10" t="str">
        <f>D109 &amp; "_23"</f>
        <v>9_23</v>
      </c>
      <c r="Z115" s="29" t="str">
        <f>D110 &amp; "_23"</f>
        <v>49_23</v>
      </c>
      <c r="AB115" s="10" t="str">
        <f>D109 &amp; "_24"</f>
        <v>9_24</v>
      </c>
      <c r="AC115" s="10" t="str">
        <f>D110 &amp; "_24"</f>
        <v>49_24</v>
      </c>
    </row>
    <row r="116" spans="1:29" ht="14.25" thickTop="1" x14ac:dyDescent="0.25">
      <c r="A116" s="49"/>
      <c r="B116" s="50"/>
      <c r="D116" s="17"/>
      <c r="F116" s="12"/>
    </row>
    <row r="117" spans="1:29" ht="14.25" thickBot="1" x14ac:dyDescent="0.3">
      <c r="A117" s="49"/>
      <c r="B117" s="50"/>
      <c r="D117" s="18"/>
      <c r="E117" s="9"/>
      <c r="F117" s="36"/>
      <c r="G117" s="45" t="str">
        <f>"CHIP #" &amp; (((D109 - 1) * 32) + 25)</f>
        <v>CHIP #281</v>
      </c>
      <c r="H117" s="46"/>
      <c r="I117" s="4"/>
      <c r="J117" s="45" t="str">
        <f>"CHIP #" &amp; (((D109 - 1) * 32) + 26)</f>
        <v>CHIP #282</v>
      </c>
      <c r="K117" s="46"/>
      <c r="L117" s="4"/>
      <c r="M117" s="45" t="str">
        <f>"CHIP #" &amp; (((D109 - 1) * 32) + 27)</f>
        <v>CHIP #283</v>
      </c>
      <c r="N117" s="46"/>
      <c r="O117" s="4"/>
      <c r="P117" s="43" t="str">
        <f>"CHIP #" &amp; (((D109 - 1) * 32) + 28)</f>
        <v>CHIP #284</v>
      </c>
      <c r="Q117" s="44"/>
      <c r="R117" s="4"/>
      <c r="S117" s="43" t="str">
        <f>"CHIP #" &amp; (((D109 - 1) * 32) + 29)</f>
        <v>CHIP #285</v>
      </c>
      <c r="T117" s="44"/>
      <c r="U117" s="4"/>
      <c r="V117" s="43" t="str">
        <f>"CHIP #" &amp; (((D109 - 1) * 32) + 30)</f>
        <v>CHIP #286</v>
      </c>
      <c r="W117" s="44"/>
      <c r="X117" s="4"/>
      <c r="Y117" s="43" t="str">
        <f>"CHIP #" &amp; (((D109 - 1) * 32) + 31)</f>
        <v>CHIP #287</v>
      </c>
      <c r="Z117" s="44"/>
      <c r="AA117" s="4"/>
      <c r="AB117" s="43" t="str">
        <f>"CHIP #" &amp; (((D109 - 1) * 32) + 32)</f>
        <v>CHIP #288</v>
      </c>
      <c r="AC117" s="44"/>
    </row>
    <row r="118" spans="1:29" ht="15" thickTop="1" thickBot="1" x14ac:dyDescent="0.3">
      <c r="A118" s="49"/>
      <c r="B118" s="50"/>
      <c r="D118" s="20"/>
      <c r="E118" s="16" t="str">
        <f>"CSN" &amp; (((D109 - 1) * 4) + 3)</f>
        <v>CSN35</v>
      </c>
      <c r="F118" s="37" t="s">
        <v>3796</v>
      </c>
      <c r="G118" s="10" t="str">
        <f>D109 &amp; "_25"</f>
        <v>9_25</v>
      </c>
      <c r="H118" s="10" t="str">
        <f>D110 &amp; "_25"</f>
        <v>49_25</v>
      </c>
      <c r="I118" s="12"/>
      <c r="J118" s="10" t="str">
        <f>D109 &amp; "_26"</f>
        <v>9_26</v>
      </c>
      <c r="K118" s="10" t="str">
        <f>D110 &amp; "_26"</f>
        <v>49_26</v>
      </c>
      <c r="L118" s="12"/>
      <c r="M118" s="10" t="str">
        <f>D109 &amp; "_27"</f>
        <v>9_27</v>
      </c>
      <c r="N118" s="10" t="str">
        <f>D110 &amp; "_27"</f>
        <v>49_27</v>
      </c>
      <c r="O118" s="12"/>
      <c r="P118" s="10" t="str">
        <f>D109 &amp; "_28"</f>
        <v>9_28</v>
      </c>
      <c r="Q118" s="10" t="str">
        <f>D110 &amp; "_28"</f>
        <v>49_28</v>
      </c>
      <c r="R118" s="12"/>
      <c r="S118" s="10" t="str">
        <f>D109 &amp; "_29"</f>
        <v>9_29</v>
      </c>
      <c r="T118" s="10" t="str">
        <f>D110 &amp; "_29"</f>
        <v>49_29</v>
      </c>
      <c r="U118" s="12"/>
      <c r="V118" s="10" t="str">
        <f>D109 &amp; "_30"</f>
        <v>9_30</v>
      </c>
      <c r="W118" s="10" t="str">
        <f>D110 &amp; "_30"</f>
        <v>49_30</v>
      </c>
      <c r="X118" s="12"/>
      <c r="Y118" s="10" t="str">
        <f>D109 &amp; "_31"</f>
        <v>9_31</v>
      </c>
      <c r="Z118" s="29" t="str">
        <f>D110 &amp; "_31"</f>
        <v>49_31</v>
      </c>
      <c r="AB118" s="10" t="str">
        <f>D109 &amp; "_32"</f>
        <v>9_32</v>
      </c>
      <c r="AC118" s="29" t="str">
        <f>D110 &amp; "_32"</f>
        <v>49_32</v>
      </c>
    </row>
    <row r="119" spans="1:29" ht="14.25" thickTop="1" x14ac:dyDescent="0.25">
      <c r="A119" s="49"/>
      <c r="B119" s="50"/>
    </row>
    <row r="120" spans="1:29" x14ac:dyDescent="0.25">
      <c r="A120" s="49"/>
      <c r="B120" s="50"/>
    </row>
    <row r="121" spans="1:29" ht="14.25" thickBot="1" x14ac:dyDescent="0.3">
      <c r="A121" s="49"/>
      <c r="B121" s="50"/>
      <c r="C121" s="30" t="str">
        <f>"BANK" &amp; D122</f>
        <v>BANK10</v>
      </c>
      <c r="D121" s="4"/>
      <c r="E121" s="4"/>
      <c r="F121" s="38"/>
      <c r="G121" s="45" t="str">
        <f>"CHIP #" &amp; (((D122 - 1) * 32) + 1)</f>
        <v>CHIP #289</v>
      </c>
      <c r="H121" s="45"/>
      <c r="I121" s="4"/>
      <c r="J121" s="45" t="str">
        <f>"CHIP #" &amp; (((D122 - 1) * 32) + 2)</f>
        <v>CHIP #290</v>
      </c>
      <c r="K121" s="46"/>
      <c r="L121" s="4"/>
      <c r="M121" s="45" t="str">
        <f>"CHIP #" &amp; (((D122 - 1) * 32) + 3)</f>
        <v>CHIP #291</v>
      </c>
      <c r="N121" s="46"/>
      <c r="O121" s="4"/>
      <c r="P121" s="43" t="str">
        <f>"CHIP #" &amp; (((D122 - 1) * 32) + 4)</f>
        <v>CHIP #292</v>
      </c>
      <c r="Q121" s="44"/>
      <c r="R121" s="4"/>
      <c r="S121" s="43" t="str">
        <f>"CHIP #" &amp; (((D122 - 1) * 32) + 5)</f>
        <v>CHIP #293</v>
      </c>
      <c r="T121" s="44"/>
      <c r="U121" s="4"/>
      <c r="V121" s="43" t="str">
        <f>"CHIP #" &amp; (((D122 - 1) * 32) + 6)</f>
        <v>CHIP #294</v>
      </c>
      <c r="W121" s="44"/>
      <c r="X121" s="4"/>
      <c r="Y121" s="43" t="str">
        <f>"CHIP #" &amp; (((D122 - 1) * 32) + 7)</f>
        <v>CHIP #295</v>
      </c>
      <c r="Z121" s="44"/>
      <c r="AA121" s="4"/>
      <c r="AB121" s="43" t="str">
        <f>"CHIP #" &amp; (((D122 - 1) * 32) + 8)</f>
        <v>CHIP #296</v>
      </c>
      <c r="AC121" s="44"/>
    </row>
    <row r="122" spans="1:29" ht="15" thickTop="1" thickBot="1" x14ac:dyDescent="0.3">
      <c r="A122" s="49"/>
      <c r="B122" s="50"/>
      <c r="C122" s="31"/>
      <c r="D122" s="32">
        <f>D109+1</f>
        <v>10</v>
      </c>
      <c r="E122" s="21" t="str">
        <f>"CSN" &amp; (((D122 - 1) * 4) + 0)</f>
        <v>CSN36</v>
      </c>
      <c r="F122" s="40" t="s">
        <v>3796</v>
      </c>
      <c r="G122" s="10" t="str">
        <f>D122 &amp; "_1"</f>
        <v>10_1</v>
      </c>
      <c r="H122" s="10" t="str">
        <f>D123 &amp; "_1"</f>
        <v>50_1</v>
      </c>
      <c r="I122" s="12"/>
      <c r="J122" s="10" t="str">
        <f>D122 &amp; "_2"</f>
        <v>10_2</v>
      </c>
      <c r="K122" s="10" t="str">
        <f>D123 &amp; "_2"</f>
        <v>50_2</v>
      </c>
      <c r="L122" s="12"/>
      <c r="M122" s="10" t="str">
        <f>D122 &amp; "_3"</f>
        <v>10_3</v>
      </c>
      <c r="N122" s="10" t="str">
        <f>D123 &amp; "_3"</f>
        <v>50_3</v>
      </c>
      <c r="O122" s="12"/>
      <c r="P122" s="10" t="str">
        <f>D122 &amp; "_4"</f>
        <v>10_4</v>
      </c>
      <c r="Q122" s="10" t="str">
        <f>D123 &amp; "_4"</f>
        <v>50_4</v>
      </c>
      <c r="R122" s="12"/>
      <c r="S122" s="10" t="str">
        <f>D122 &amp; "_5"</f>
        <v>10_5</v>
      </c>
      <c r="T122" s="10" t="str">
        <f>D123 &amp; "_5"</f>
        <v>50_5</v>
      </c>
      <c r="U122" s="12"/>
      <c r="V122" s="10" t="str">
        <f>D122 &amp; "_6"</f>
        <v>10_6</v>
      </c>
      <c r="W122" s="10" t="str">
        <f>D123 &amp; "_6"</f>
        <v>50_6</v>
      </c>
      <c r="X122" s="12"/>
      <c r="Y122" s="10" t="str">
        <f>D122 &amp; "_7"</f>
        <v>10_7</v>
      </c>
      <c r="Z122" s="10" t="str">
        <f>D123 &amp; "_7"</f>
        <v>50_7</v>
      </c>
      <c r="AA122" s="12"/>
      <c r="AB122" s="10" t="str">
        <f>D122 &amp; "_8"</f>
        <v>10_8</v>
      </c>
      <c r="AC122" s="29" t="str">
        <f>D123 &amp; "_8"</f>
        <v>50_8</v>
      </c>
    </row>
    <row r="123" spans="1:29" ht="14.25" thickTop="1" x14ac:dyDescent="0.25">
      <c r="A123" s="49"/>
      <c r="B123" s="50"/>
      <c r="C123" s="33"/>
      <c r="D123" s="17">
        <f>D110+1</f>
        <v>50</v>
      </c>
    </row>
    <row r="124" spans="1:29" ht="14.25" thickBot="1" x14ac:dyDescent="0.3">
      <c r="A124" s="49"/>
      <c r="B124" s="50"/>
      <c r="D124" s="18"/>
      <c r="E124" s="39"/>
      <c r="F124" s="38"/>
      <c r="G124" s="45" t="str">
        <f>"CHIP #" &amp; (((D122 - 1) * 32) + 9)</f>
        <v>CHIP #297</v>
      </c>
      <c r="H124" s="46"/>
      <c r="I124" s="4"/>
      <c r="J124" s="45" t="str">
        <f>"CHIP #" &amp; (((D122 - 1) * 32) + 10)</f>
        <v>CHIP #298</v>
      </c>
      <c r="K124" s="46"/>
      <c r="L124" s="4"/>
      <c r="M124" s="45" t="str">
        <f>"CHIP #" &amp; (((D122 - 1) * 32) + 11)</f>
        <v>CHIP #299</v>
      </c>
      <c r="N124" s="46"/>
      <c r="O124" s="4"/>
      <c r="P124" s="43" t="str">
        <f>"CHIP #" &amp; (((D122 - 1) * 32) + 12)</f>
        <v>CHIP #300</v>
      </c>
      <c r="Q124" s="44"/>
      <c r="R124" s="4"/>
      <c r="S124" s="43" t="str">
        <f>"CHIP #" &amp; (((D122 - 1) * 32) + 13)</f>
        <v>CHIP #301</v>
      </c>
      <c r="T124" s="44"/>
      <c r="U124" s="4"/>
      <c r="V124" s="43" t="str">
        <f>"CHIP #" &amp; (((D122 - 1) * 32) + 14)</f>
        <v>CHIP #302</v>
      </c>
      <c r="W124" s="44"/>
      <c r="X124" s="4"/>
      <c r="Y124" s="43" t="str">
        <f>"CHIP #" &amp; (((D122 - 1) * 32) + 15)</f>
        <v>CHIP #303</v>
      </c>
      <c r="Z124" s="44"/>
      <c r="AA124" s="4"/>
      <c r="AB124" s="43" t="str">
        <f>"CHIP #" &amp; (((D122 - 1) * 32) + 16)</f>
        <v>CHIP #304</v>
      </c>
      <c r="AC124" s="44"/>
    </row>
    <row r="125" spans="1:29" ht="15" thickTop="1" thickBot="1" x14ac:dyDescent="0.3">
      <c r="A125" s="49"/>
      <c r="B125" s="50"/>
      <c r="D125" s="19"/>
      <c r="E125" s="21" t="str">
        <f>"CSN" &amp; (((D122 - 1) * 4) + 1)</f>
        <v>CSN37</v>
      </c>
      <c r="F125" s="10" t="s">
        <v>3796</v>
      </c>
      <c r="G125" s="10" t="str">
        <f>D122 &amp; "_9"</f>
        <v>10_9</v>
      </c>
      <c r="H125" s="10" t="str">
        <f>D123 &amp; "_9"</f>
        <v>50_9</v>
      </c>
      <c r="I125" s="12"/>
      <c r="J125" s="10" t="str">
        <f>D122 &amp; "_10"</f>
        <v>10_10</v>
      </c>
      <c r="K125" s="10" t="str">
        <f>D123 &amp; "_10"</f>
        <v>50_10</v>
      </c>
      <c r="L125" s="12"/>
      <c r="M125" s="10" t="str">
        <f>D122 &amp; "_11"</f>
        <v>10_11</v>
      </c>
      <c r="N125" s="10" t="str">
        <f>D123 &amp; "_11"</f>
        <v>50_11</v>
      </c>
      <c r="O125" s="12"/>
      <c r="P125" s="10" t="str">
        <f>D122 &amp; "_12"</f>
        <v>10_12</v>
      </c>
      <c r="Q125" s="10" t="str">
        <f>D123 &amp; "_12"</f>
        <v>50_12</v>
      </c>
      <c r="R125" s="12"/>
      <c r="S125" s="10" t="str">
        <f>D122 &amp; "_13"</f>
        <v>10_13</v>
      </c>
      <c r="T125" s="10" t="str">
        <f>D123 &amp; "_13"</f>
        <v>50_13</v>
      </c>
      <c r="U125" s="12"/>
      <c r="V125" s="10" t="str">
        <f>D122 &amp; "_14"</f>
        <v>10_14</v>
      </c>
      <c r="W125" s="10" t="str">
        <f>D123 &amp; "_14"</f>
        <v>50_14</v>
      </c>
      <c r="X125" s="12"/>
      <c r="Y125" s="10" t="str">
        <f>D122 &amp; "_15"</f>
        <v>10_15</v>
      </c>
      <c r="Z125" s="29" t="str">
        <f>D123 &amp; "_15"</f>
        <v>50_15</v>
      </c>
      <c r="AB125" s="10" t="str">
        <f>D122 &amp; "_16"</f>
        <v>10_16</v>
      </c>
      <c r="AC125" s="10" t="str">
        <f>D123 &amp; "_16"</f>
        <v>50_16</v>
      </c>
    </row>
    <row r="126" spans="1:29" ht="14.25" thickTop="1" x14ac:dyDescent="0.25">
      <c r="A126" s="49"/>
      <c r="B126" s="50"/>
      <c r="D126" s="17"/>
      <c r="F126" s="12"/>
    </row>
    <row r="127" spans="1:29" ht="14.25" thickBot="1" x14ac:dyDescent="0.3">
      <c r="A127" s="49"/>
      <c r="B127" s="50"/>
      <c r="D127" s="18"/>
      <c r="E127" s="9"/>
      <c r="F127" s="36"/>
      <c r="G127" s="45" t="str">
        <f>"CHIP #" &amp; (((D122 - 1) * 32) + 17)</f>
        <v>CHIP #305</v>
      </c>
      <c r="H127" s="46"/>
      <c r="I127" s="4"/>
      <c r="J127" s="45" t="str">
        <f>"CHIP #" &amp; (((D122 - 1) * 32) + 18)</f>
        <v>CHIP #306</v>
      </c>
      <c r="K127" s="46"/>
      <c r="L127" s="4"/>
      <c r="M127" s="45" t="str">
        <f>"CHIP #" &amp; (((D122 - 1) * 32) + 19)</f>
        <v>CHIP #307</v>
      </c>
      <c r="N127" s="46"/>
      <c r="O127" s="4"/>
      <c r="P127" s="43" t="str">
        <f>"CHIP #" &amp; (((D122 - 1) * 32) + 20)</f>
        <v>CHIP #308</v>
      </c>
      <c r="Q127" s="44"/>
      <c r="R127" s="4"/>
      <c r="S127" s="43" t="str">
        <f>"CHIP #" &amp; (((D122 - 1) * 32) + 21)</f>
        <v>CHIP #309</v>
      </c>
      <c r="T127" s="44"/>
      <c r="U127" s="4"/>
      <c r="V127" s="43" t="str">
        <f>"CHIP #" &amp; (((D122 - 1) * 32) + 22)</f>
        <v>CHIP #310</v>
      </c>
      <c r="W127" s="44"/>
      <c r="X127" s="4"/>
      <c r="Y127" s="43" t="str">
        <f>"CHIP #" &amp; (((D122 - 1) * 32) + 23)</f>
        <v>CHIP #311</v>
      </c>
      <c r="Z127" s="44"/>
      <c r="AA127" s="4"/>
      <c r="AB127" s="43" t="str">
        <f>"CHIP #" &amp; (((D122 - 1) * 32) + 24)</f>
        <v>CHIP #312</v>
      </c>
      <c r="AC127" s="44"/>
    </row>
    <row r="128" spans="1:29" ht="15" thickTop="1" thickBot="1" x14ac:dyDescent="0.3">
      <c r="A128" s="49"/>
      <c r="B128" s="50"/>
      <c r="D128" s="19"/>
      <c r="E128" s="16" t="str">
        <f>"CSN" &amp; (((D122 - 1) * 4) + 2)</f>
        <v>CSN38</v>
      </c>
      <c r="F128" s="37" t="s">
        <v>3796</v>
      </c>
      <c r="G128" s="10" t="str">
        <f>D122 &amp; "_17"</f>
        <v>10_17</v>
      </c>
      <c r="H128" s="10" t="str">
        <f>D123 &amp; "_17"</f>
        <v>50_17</v>
      </c>
      <c r="I128" s="12"/>
      <c r="J128" s="10" t="str">
        <f>D122 &amp; "_18"</f>
        <v>10_18</v>
      </c>
      <c r="K128" s="10" t="str">
        <f>D123 &amp; "_18"</f>
        <v>50_18</v>
      </c>
      <c r="L128" s="12"/>
      <c r="M128" s="10" t="str">
        <f>D122 &amp; "_19"</f>
        <v>10_19</v>
      </c>
      <c r="N128" s="10" t="str">
        <f>D123 &amp; "_19"</f>
        <v>50_19</v>
      </c>
      <c r="O128" s="12"/>
      <c r="P128" s="10" t="str">
        <f>D122 &amp; "_20"</f>
        <v>10_20</v>
      </c>
      <c r="Q128" s="10" t="str">
        <f>D123 &amp; "_20"</f>
        <v>50_20</v>
      </c>
      <c r="R128" s="12"/>
      <c r="S128" s="10" t="str">
        <f>D122 &amp; "_21"</f>
        <v>10_21</v>
      </c>
      <c r="T128" s="10" t="str">
        <f>D123 &amp; "_21"</f>
        <v>50_21</v>
      </c>
      <c r="U128" s="12"/>
      <c r="V128" s="10" t="str">
        <f>D122 &amp; "_22"</f>
        <v>10_22</v>
      </c>
      <c r="W128" s="10" t="str">
        <f>D123 &amp; "_22"</f>
        <v>50_22</v>
      </c>
      <c r="X128" s="12"/>
      <c r="Y128" s="10" t="str">
        <f>D122 &amp; "_23"</f>
        <v>10_23</v>
      </c>
      <c r="Z128" s="29" t="str">
        <f>D123 &amp; "_23"</f>
        <v>50_23</v>
      </c>
      <c r="AB128" s="10" t="str">
        <f>D122 &amp; "_24"</f>
        <v>10_24</v>
      </c>
      <c r="AC128" s="10" t="str">
        <f>D123 &amp; "_24"</f>
        <v>50_24</v>
      </c>
    </row>
    <row r="129" spans="1:29" ht="14.25" thickTop="1" x14ac:dyDescent="0.25">
      <c r="A129" s="49"/>
      <c r="B129" s="50"/>
      <c r="D129" s="17"/>
      <c r="F129" s="12"/>
    </row>
    <row r="130" spans="1:29" ht="14.25" thickBot="1" x14ac:dyDescent="0.3">
      <c r="A130" s="49"/>
      <c r="B130" s="50"/>
      <c r="D130" s="18"/>
      <c r="E130" s="9"/>
      <c r="F130" s="36"/>
      <c r="G130" s="45" t="str">
        <f>"CHIP #" &amp; (((D122 - 1) * 32) + 25)</f>
        <v>CHIP #313</v>
      </c>
      <c r="H130" s="46"/>
      <c r="I130" s="4"/>
      <c r="J130" s="45" t="str">
        <f>"CHIP #" &amp; (((D122 - 1) * 32) + 26)</f>
        <v>CHIP #314</v>
      </c>
      <c r="K130" s="46"/>
      <c r="L130" s="4"/>
      <c r="M130" s="45" t="str">
        <f>"CHIP #" &amp; (((D122 - 1) * 32) + 27)</f>
        <v>CHIP #315</v>
      </c>
      <c r="N130" s="46"/>
      <c r="O130" s="4"/>
      <c r="P130" s="43" t="str">
        <f>"CHIP #" &amp; (((D122 - 1) * 32) + 28)</f>
        <v>CHIP #316</v>
      </c>
      <c r="Q130" s="44"/>
      <c r="R130" s="4"/>
      <c r="S130" s="43" t="str">
        <f>"CHIP #" &amp; (((D122 - 1) * 32) + 29)</f>
        <v>CHIP #317</v>
      </c>
      <c r="T130" s="44"/>
      <c r="U130" s="4"/>
      <c r="V130" s="43" t="str">
        <f>"CHIP #" &amp; (((D122 - 1) * 32) + 30)</f>
        <v>CHIP #318</v>
      </c>
      <c r="W130" s="44"/>
      <c r="X130" s="4"/>
      <c r="Y130" s="43" t="str">
        <f>"CHIP #" &amp; (((D122 - 1) * 32) + 31)</f>
        <v>CHIP #319</v>
      </c>
      <c r="Z130" s="44"/>
      <c r="AA130" s="4"/>
      <c r="AB130" s="43" t="str">
        <f>"CHIP #" &amp; (((D122 - 1) * 32) + 32)</f>
        <v>CHIP #320</v>
      </c>
      <c r="AC130" s="44"/>
    </row>
    <row r="131" spans="1:29" ht="15" thickTop="1" thickBot="1" x14ac:dyDescent="0.3">
      <c r="A131" s="49"/>
      <c r="B131" s="50"/>
      <c r="D131" s="20"/>
      <c r="E131" s="16" t="str">
        <f>"CSN" &amp; (((D122 - 1) * 4) + 3)</f>
        <v>CSN39</v>
      </c>
      <c r="F131" s="37" t="s">
        <v>3796</v>
      </c>
      <c r="G131" s="10" t="str">
        <f>D122 &amp; "_25"</f>
        <v>10_25</v>
      </c>
      <c r="H131" s="10" t="str">
        <f>D123 &amp; "_25"</f>
        <v>50_25</v>
      </c>
      <c r="I131" s="12"/>
      <c r="J131" s="10" t="str">
        <f>D122 &amp; "_26"</f>
        <v>10_26</v>
      </c>
      <c r="K131" s="10" t="str">
        <f>D123 &amp; "_26"</f>
        <v>50_26</v>
      </c>
      <c r="L131" s="12"/>
      <c r="M131" s="10" t="str">
        <f>D122 &amp; "_27"</f>
        <v>10_27</v>
      </c>
      <c r="N131" s="10" t="str">
        <f>D123 &amp; "_27"</f>
        <v>50_27</v>
      </c>
      <c r="O131" s="12"/>
      <c r="P131" s="10" t="str">
        <f>D122 &amp; "_28"</f>
        <v>10_28</v>
      </c>
      <c r="Q131" s="10" t="str">
        <f>D123 &amp; "_28"</f>
        <v>50_28</v>
      </c>
      <c r="R131" s="12"/>
      <c r="S131" s="10" t="str">
        <f>D122 &amp; "_29"</f>
        <v>10_29</v>
      </c>
      <c r="T131" s="10" t="str">
        <f>D123 &amp; "_29"</f>
        <v>50_29</v>
      </c>
      <c r="U131" s="12"/>
      <c r="V131" s="10" t="str">
        <f>D122 &amp; "_30"</f>
        <v>10_30</v>
      </c>
      <c r="W131" s="10" t="str">
        <f>D123 &amp; "_30"</f>
        <v>50_30</v>
      </c>
      <c r="X131" s="12"/>
      <c r="Y131" s="10" t="str">
        <f>D122 &amp; "_31"</f>
        <v>10_31</v>
      </c>
      <c r="Z131" s="29" t="str">
        <f>D123 &amp; "_31"</f>
        <v>50_31</v>
      </c>
      <c r="AB131" s="10" t="str">
        <f>D122 &amp; "_32"</f>
        <v>10_32</v>
      </c>
      <c r="AC131" s="29" t="str">
        <f>D123 &amp; "_32"</f>
        <v>50_32</v>
      </c>
    </row>
    <row r="132" spans="1:29" ht="14.25" thickTop="1" x14ac:dyDescent="0.25">
      <c r="A132" s="49"/>
      <c r="B132" s="50"/>
    </row>
    <row r="133" spans="1:29" x14ac:dyDescent="0.25">
      <c r="A133" s="49"/>
      <c r="B133" s="50"/>
    </row>
    <row r="134" spans="1:29" ht="14.25" thickBot="1" x14ac:dyDescent="0.3">
      <c r="A134" s="49"/>
      <c r="B134" s="50"/>
      <c r="C134" s="30" t="str">
        <f>"BANK" &amp; D135</f>
        <v>BANK11</v>
      </c>
      <c r="D134" s="4"/>
      <c r="E134" s="4"/>
      <c r="F134" s="38"/>
      <c r="G134" s="45" t="str">
        <f>"CHIP #" &amp; (((D135 - 1) * 32) + 1)</f>
        <v>CHIP #321</v>
      </c>
      <c r="H134" s="45"/>
      <c r="I134" s="4"/>
      <c r="J134" s="45" t="str">
        <f>"CHIP #" &amp; (((D135 - 1) * 32) + 2)</f>
        <v>CHIP #322</v>
      </c>
      <c r="K134" s="46"/>
      <c r="L134" s="4"/>
      <c r="M134" s="45" t="str">
        <f>"CHIP #" &amp; (((D135 - 1) * 32) + 3)</f>
        <v>CHIP #323</v>
      </c>
      <c r="N134" s="46"/>
      <c r="O134" s="4"/>
      <c r="P134" s="43" t="str">
        <f>"CHIP #" &amp; (((D135 - 1) * 32) + 4)</f>
        <v>CHIP #324</v>
      </c>
      <c r="Q134" s="44"/>
      <c r="R134" s="4"/>
      <c r="S134" s="43" t="str">
        <f>"CHIP #" &amp; (((D135 - 1) * 32) + 5)</f>
        <v>CHIP #325</v>
      </c>
      <c r="T134" s="44"/>
      <c r="U134" s="4"/>
      <c r="V134" s="43" t="str">
        <f>"CHIP #" &amp; (((D135 - 1) * 32) + 6)</f>
        <v>CHIP #326</v>
      </c>
      <c r="W134" s="44"/>
      <c r="X134" s="4"/>
      <c r="Y134" s="43" t="str">
        <f>"CHIP #" &amp; (((D135 - 1) * 32) + 7)</f>
        <v>CHIP #327</v>
      </c>
      <c r="Z134" s="44"/>
      <c r="AA134" s="4"/>
      <c r="AB134" s="43" t="str">
        <f>"CHIP #" &amp; (((D135 - 1) * 32) + 8)</f>
        <v>CHIP #328</v>
      </c>
      <c r="AC134" s="44"/>
    </row>
    <row r="135" spans="1:29" ht="15" thickTop="1" thickBot="1" x14ac:dyDescent="0.3">
      <c r="A135" s="49"/>
      <c r="B135" s="50"/>
      <c r="C135" s="31"/>
      <c r="D135" s="32">
        <f>D122+1</f>
        <v>11</v>
      </c>
      <c r="E135" s="21" t="str">
        <f>"CSN" &amp; (((D135 - 1) * 4) + 0)</f>
        <v>CSN40</v>
      </c>
      <c r="F135" s="40" t="s">
        <v>3796</v>
      </c>
      <c r="G135" s="10" t="str">
        <f>D135 &amp; "_1"</f>
        <v>11_1</v>
      </c>
      <c r="H135" s="10" t="str">
        <f>D136 &amp; "_1"</f>
        <v>51_1</v>
      </c>
      <c r="I135" s="12"/>
      <c r="J135" s="10" t="str">
        <f>D135 &amp; "_2"</f>
        <v>11_2</v>
      </c>
      <c r="K135" s="10" t="str">
        <f>D136 &amp; "_2"</f>
        <v>51_2</v>
      </c>
      <c r="L135" s="12"/>
      <c r="M135" s="10" t="str">
        <f>D135 &amp; "_3"</f>
        <v>11_3</v>
      </c>
      <c r="N135" s="10" t="str">
        <f>D136 &amp; "_3"</f>
        <v>51_3</v>
      </c>
      <c r="O135" s="12"/>
      <c r="P135" s="10" t="str">
        <f>D135 &amp; "_4"</f>
        <v>11_4</v>
      </c>
      <c r="Q135" s="10" t="str">
        <f>D136 &amp; "_4"</f>
        <v>51_4</v>
      </c>
      <c r="R135" s="12"/>
      <c r="S135" s="10" t="str">
        <f>D135 &amp; "_5"</f>
        <v>11_5</v>
      </c>
      <c r="T135" s="10" t="str">
        <f>D136 &amp; "_5"</f>
        <v>51_5</v>
      </c>
      <c r="U135" s="12"/>
      <c r="V135" s="10" t="str">
        <f>D135 &amp; "_6"</f>
        <v>11_6</v>
      </c>
      <c r="W135" s="10" t="str">
        <f>D136 &amp; "_6"</f>
        <v>51_6</v>
      </c>
      <c r="X135" s="12"/>
      <c r="Y135" s="10" t="str">
        <f>D135 &amp; "_7"</f>
        <v>11_7</v>
      </c>
      <c r="Z135" s="10" t="str">
        <f>D136 &amp; "_7"</f>
        <v>51_7</v>
      </c>
      <c r="AA135" s="12"/>
      <c r="AB135" s="10" t="str">
        <f>D135 &amp; "_8"</f>
        <v>11_8</v>
      </c>
      <c r="AC135" s="29" t="str">
        <f>D136 &amp; "_8"</f>
        <v>51_8</v>
      </c>
    </row>
    <row r="136" spans="1:29" ht="14.25" thickTop="1" x14ac:dyDescent="0.25">
      <c r="A136" s="49"/>
      <c r="B136" s="50"/>
      <c r="C136" s="33"/>
      <c r="D136" s="17">
        <f>D123+1</f>
        <v>51</v>
      </c>
    </row>
    <row r="137" spans="1:29" ht="14.25" thickBot="1" x14ac:dyDescent="0.3">
      <c r="A137" s="49"/>
      <c r="B137" s="50"/>
      <c r="D137" s="18"/>
      <c r="E137" s="39"/>
      <c r="F137" s="38"/>
      <c r="G137" s="45" t="str">
        <f>"CHIP #" &amp; (((D135 - 1) * 32) + 9)</f>
        <v>CHIP #329</v>
      </c>
      <c r="H137" s="46"/>
      <c r="I137" s="4"/>
      <c r="J137" s="45" t="str">
        <f>"CHIP #" &amp; (((D135 - 1) * 32) + 10)</f>
        <v>CHIP #330</v>
      </c>
      <c r="K137" s="46"/>
      <c r="L137" s="4"/>
      <c r="M137" s="45" t="str">
        <f>"CHIP #" &amp; (((D135 - 1) * 32) + 11)</f>
        <v>CHIP #331</v>
      </c>
      <c r="N137" s="46"/>
      <c r="O137" s="4"/>
      <c r="P137" s="43" t="str">
        <f>"CHIP #" &amp; (((D135 - 1) * 32) + 12)</f>
        <v>CHIP #332</v>
      </c>
      <c r="Q137" s="44"/>
      <c r="R137" s="4"/>
      <c r="S137" s="43" t="str">
        <f>"CHIP #" &amp; (((D135 - 1) * 32) + 13)</f>
        <v>CHIP #333</v>
      </c>
      <c r="T137" s="44"/>
      <c r="U137" s="4"/>
      <c r="V137" s="43" t="str">
        <f>"CHIP #" &amp; (((D135 - 1) * 32) + 14)</f>
        <v>CHIP #334</v>
      </c>
      <c r="W137" s="44"/>
      <c r="X137" s="4"/>
      <c r="Y137" s="43" t="str">
        <f>"CHIP #" &amp; (((D135 - 1) * 32) + 15)</f>
        <v>CHIP #335</v>
      </c>
      <c r="Z137" s="44"/>
      <c r="AA137" s="4"/>
      <c r="AB137" s="43" t="str">
        <f>"CHIP #" &amp; (((D135 - 1) * 32) + 16)</f>
        <v>CHIP #336</v>
      </c>
      <c r="AC137" s="44"/>
    </row>
    <row r="138" spans="1:29" ht="15" thickTop="1" thickBot="1" x14ac:dyDescent="0.3">
      <c r="A138" s="49"/>
      <c r="B138" s="50"/>
      <c r="D138" s="19"/>
      <c r="E138" s="21" t="str">
        <f>"CSN" &amp; (((D135 - 1) * 4) + 1)</f>
        <v>CSN41</v>
      </c>
      <c r="F138" s="10" t="s">
        <v>3796</v>
      </c>
      <c r="G138" s="10" t="str">
        <f>D135 &amp; "_9"</f>
        <v>11_9</v>
      </c>
      <c r="H138" s="10" t="str">
        <f>D136 &amp; "_9"</f>
        <v>51_9</v>
      </c>
      <c r="I138" s="12"/>
      <c r="J138" s="10" t="str">
        <f>D135 &amp; "_10"</f>
        <v>11_10</v>
      </c>
      <c r="K138" s="10" t="str">
        <f>D136 &amp; "_10"</f>
        <v>51_10</v>
      </c>
      <c r="L138" s="12"/>
      <c r="M138" s="10" t="str">
        <f>D135 &amp; "_11"</f>
        <v>11_11</v>
      </c>
      <c r="N138" s="10" t="str">
        <f>D136 &amp; "_11"</f>
        <v>51_11</v>
      </c>
      <c r="O138" s="12"/>
      <c r="P138" s="10" t="str">
        <f>D135 &amp; "_12"</f>
        <v>11_12</v>
      </c>
      <c r="Q138" s="10" t="str">
        <f>D136 &amp; "_12"</f>
        <v>51_12</v>
      </c>
      <c r="R138" s="12"/>
      <c r="S138" s="10" t="str">
        <f>D135 &amp; "_13"</f>
        <v>11_13</v>
      </c>
      <c r="T138" s="10" t="str">
        <f>D136 &amp; "_13"</f>
        <v>51_13</v>
      </c>
      <c r="U138" s="12"/>
      <c r="V138" s="10" t="str">
        <f>D135 &amp; "_14"</f>
        <v>11_14</v>
      </c>
      <c r="W138" s="10" t="str">
        <f>D136 &amp; "_14"</f>
        <v>51_14</v>
      </c>
      <c r="X138" s="12"/>
      <c r="Y138" s="10" t="str">
        <f>D135 &amp; "_15"</f>
        <v>11_15</v>
      </c>
      <c r="Z138" s="29" t="str">
        <f>D136 &amp; "_15"</f>
        <v>51_15</v>
      </c>
      <c r="AB138" s="10" t="str">
        <f>D135 &amp; "_16"</f>
        <v>11_16</v>
      </c>
      <c r="AC138" s="10" t="str">
        <f>D136 &amp; "_16"</f>
        <v>51_16</v>
      </c>
    </row>
    <row r="139" spans="1:29" ht="14.25" thickTop="1" x14ac:dyDescent="0.25">
      <c r="A139" s="49"/>
      <c r="B139" s="50"/>
      <c r="D139" s="17"/>
      <c r="F139" s="12"/>
    </row>
    <row r="140" spans="1:29" ht="14.25" thickBot="1" x14ac:dyDescent="0.3">
      <c r="A140" s="49"/>
      <c r="B140" s="50"/>
      <c r="D140" s="18"/>
      <c r="E140" s="9"/>
      <c r="F140" s="36"/>
      <c r="G140" s="45" t="str">
        <f>"CHIP #" &amp; (((D135 - 1) * 32) + 17)</f>
        <v>CHIP #337</v>
      </c>
      <c r="H140" s="46"/>
      <c r="I140" s="4"/>
      <c r="J140" s="45" t="str">
        <f>"CHIP #" &amp; (((D135 - 1) * 32) + 18)</f>
        <v>CHIP #338</v>
      </c>
      <c r="K140" s="46"/>
      <c r="L140" s="4"/>
      <c r="M140" s="45" t="str">
        <f>"CHIP #" &amp; (((D135 - 1) * 32) + 19)</f>
        <v>CHIP #339</v>
      </c>
      <c r="N140" s="46"/>
      <c r="O140" s="4"/>
      <c r="P140" s="43" t="str">
        <f>"CHIP #" &amp; (((D135 - 1) * 32) + 20)</f>
        <v>CHIP #340</v>
      </c>
      <c r="Q140" s="44"/>
      <c r="R140" s="4"/>
      <c r="S140" s="43" t="str">
        <f>"CHIP #" &amp; (((D135 - 1) * 32) + 21)</f>
        <v>CHIP #341</v>
      </c>
      <c r="T140" s="44"/>
      <c r="U140" s="4"/>
      <c r="V140" s="43" t="str">
        <f>"CHIP #" &amp; (((D135 - 1) * 32) + 22)</f>
        <v>CHIP #342</v>
      </c>
      <c r="W140" s="44"/>
      <c r="X140" s="4"/>
      <c r="Y140" s="43" t="str">
        <f>"CHIP #" &amp; (((D135 - 1) * 32) + 23)</f>
        <v>CHIP #343</v>
      </c>
      <c r="Z140" s="44"/>
      <c r="AA140" s="4"/>
      <c r="AB140" s="43" t="str">
        <f>"CHIP #" &amp; (((D135 - 1) * 32) + 24)</f>
        <v>CHIP #344</v>
      </c>
      <c r="AC140" s="44"/>
    </row>
    <row r="141" spans="1:29" ht="15" thickTop="1" thickBot="1" x14ac:dyDescent="0.3">
      <c r="A141" s="49"/>
      <c r="B141" s="50"/>
      <c r="D141" s="19"/>
      <c r="E141" s="16" t="str">
        <f>"CSN" &amp; (((D135 - 1) * 4) + 2)</f>
        <v>CSN42</v>
      </c>
      <c r="F141" s="37" t="s">
        <v>3796</v>
      </c>
      <c r="G141" s="10" t="str">
        <f>D135 &amp; "_17"</f>
        <v>11_17</v>
      </c>
      <c r="H141" s="10" t="str">
        <f>D136 &amp; "_17"</f>
        <v>51_17</v>
      </c>
      <c r="I141" s="12"/>
      <c r="J141" s="10" t="str">
        <f>D135 &amp; "_18"</f>
        <v>11_18</v>
      </c>
      <c r="K141" s="10" t="str">
        <f>D136 &amp; "_18"</f>
        <v>51_18</v>
      </c>
      <c r="L141" s="12"/>
      <c r="M141" s="10" t="str">
        <f>D135 &amp; "_19"</f>
        <v>11_19</v>
      </c>
      <c r="N141" s="10" t="str">
        <f>D136 &amp; "_19"</f>
        <v>51_19</v>
      </c>
      <c r="O141" s="12"/>
      <c r="P141" s="10" t="str">
        <f>D135 &amp; "_20"</f>
        <v>11_20</v>
      </c>
      <c r="Q141" s="10" t="str">
        <f>D136 &amp; "_20"</f>
        <v>51_20</v>
      </c>
      <c r="R141" s="12"/>
      <c r="S141" s="10" t="str">
        <f>D135 &amp; "_21"</f>
        <v>11_21</v>
      </c>
      <c r="T141" s="10" t="str">
        <f>D136 &amp; "_21"</f>
        <v>51_21</v>
      </c>
      <c r="U141" s="12"/>
      <c r="V141" s="10" t="str">
        <f>D135 &amp; "_22"</f>
        <v>11_22</v>
      </c>
      <c r="W141" s="10" t="str">
        <f>D136 &amp; "_22"</f>
        <v>51_22</v>
      </c>
      <c r="X141" s="12"/>
      <c r="Y141" s="10" t="str">
        <f>D135 &amp; "_23"</f>
        <v>11_23</v>
      </c>
      <c r="Z141" s="29" t="str">
        <f>D136 &amp; "_23"</f>
        <v>51_23</v>
      </c>
      <c r="AB141" s="10" t="str">
        <f>D135 &amp; "_24"</f>
        <v>11_24</v>
      </c>
      <c r="AC141" s="10" t="str">
        <f>D136 &amp; "_24"</f>
        <v>51_24</v>
      </c>
    </row>
    <row r="142" spans="1:29" ht="14.25" thickTop="1" x14ac:dyDescent="0.25">
      <c r="A142" s="49"/>
      <c r="B142" s="50"/>
      <c r="D142" s="17"/>
      <c r="F142" s="12"/>
    </row>
    <row r="143" spans="1:29" ht="14.25" thickBot="1" x14ac:dyDescent="0.3">
      <c r="A143" s="49"/>
      <c r="B143" s="50"/>
      <c r="D143" s="18"/>
      <c r="E143" s="9"/>
      <c r="F143" s="36"/>
      <c r="G143" s="45" t="str">
        <f>"CHIP #" &amp; (((D135 - 1) * 32) + 25)</f>
        <v>CHIP #345</v>
      </c>
      <c r="H143" s="46"/>
      <c r="I143" s="4"/>
      <c r="J143" s="45" t="str">
        <f>"CHIP #" &amp; (((D135 - 1) * 32) + 26)</f>
        <v>CHIP #346</v>
      </c>
      <c r="K143" s="46"/>
      <c r="L143" s="4"/>
      <c r="M143" s="45" t="str">
        <f>"CHIP #" &amp; (((D135 - 1) * 32) + 27)</f>
        <v>CHIP #347</v>
      </c>
      <c r="N143" s="46"/>
      <c r="O143" s="4"/>
      <c r="P143" s="43" t="str">
        <f>"CHIP #" &amp; (((D135 - 1) * 32) + 28)</f>
        <v>CHIP #348</v>
      </c>
      <c r="Q143" s="44"/>
      <c r="R143" s="4"/>
      <c r="S143" s="43" t="str">
        <f>"CHIP #" &amp; (((D135 - 1) * 32) + 29)</f>
        <v>CHIP #349</v>
      </c>
      <c r="T143" s="44"/>
      <c r="U143" s="4"/>
      <c r="V143" s="43" t="str">
        <f>"CHIP #" &amp; (((D135 - 1) * 32) + 30)</f>
        <v>CHIP #350</v>
      </c>
      <c r="W143" s="44"/>
      <c r="X143" s="4"/>
      <c r="Y143" s="43" t="str">
        <f>"CHIP #" &amp; (((D135 - 1) * 32) + 31)</f>
        <v>CHIP #351</v>
      </c>
      <c r="Z143" s="44"/>
      <c r="AA143" s="4"/>
      <c r="AB143" s="43" t="str">
        <f>"CHIP #" &amp; (((D135 - 1) * 32) + 32)</f>
        <v>CHIP #352</v>
      </c>
      <c r="AC143" s="44"/>
    </row>
    <row r="144" spans="1:29" ht="15" thickTop="1" thickBot="1" x14ac:dyDescent="0.3">
      <c r="A144" s="49"/>
      <c r="B144" s="50"/>
      <c r="D144" s="20"/>
      <c r="E144" s="16" t="str">
        <f>"CSN" &amp; (((D135 - 1) * 4) + 3)</f>
        <v>CSN43</v>
      </c>
      <c r="F144" s="37" t="s">
        <v>3796</v>
      </c>
      <c r="G144" s="10" t="str">
        <f>D135 &amp; "_25"</f>
        <v>11_25</v>
      </c>
      <c r="H144" s="10" t="str">
        <f>D136 &amp; "_25"</f>
        <v>51_25</v>
      </c>
      <c r="I144" s="12"/>
      <c r="J144" s="10" t="str">
        <f>D135 &amp; "_26"</f>
        <v>11_26</v>
      </c>
      <c r="K144" s="10" t="str">
        <f>D136 &amp; "_26"</f>
        <v>51_26</v>
      </c>
      <c r="L144" s="12"/>
      <c r="M144" s="10" t="str">
        <f>D135 &amp; "_27"</f>
        <v>11_27</v>
      </c>
      <c r="N144" s="10" t="str">
        <f>D136 &amp; "_27"</f>
        <v>51_27</v>
      </c>
      <c r="O144" s="12"/>
      <c r="P144" s="10" t="str">
        <f>D135 &amp; "_28"</f>
        <v>11_28</v>
      </c>
      <c r="Q144" s="10" t="str">
        <f>D136 &amp; "_28"</f>
        <v>51_28</v>
      </c>
      <c r="R144" s="12"/>
      <c r="S144" s="10" t="str">
        <f>D135 &amp; "_29"</f>
        <v>11_29</v>
      </c>
      <c r="T144" s="10" t="str">
        <f>D136 &amp; "_29"</f>
        <v>51_29</v>
      </c>
      <c r="U144" s="12"/>
      <c r="V144" s="10" t="str">
        <f>D135 &amp; "_30"</f>
        <v>11_30</v>
      </c>
      <c r="W144" s="10" t="str">
        <f>D136 &amp; "_30"</f>
        <v>51_30</v>
      </c>
      <c r="X144" s="12"/>
      <c r="Y144" s="10" t="str">
        <f>D135 &amp; "_31"</f>
        <v>11_31</v>
      </c>
      <c r="Z144" s="29" t="str">
        <f>D136 &amp; "_31"</f>
        <v>51_31</v>
      </c>
      <c r="AB144" s="10" t="str">
        <f>D135 &amp; "_32"</f>
        <v>11_32</v>
      </c>
      <c r="AC144" s="29" t="str">
        <f>D136 &amp; "_32"</f>
        <v>51_32</v>
      </c>
    </row>
    <row r="145" spans="1:29" ht="14.25" thickTop="1" x14ac:dyDescent="0.25">
      <c r="A145" s="49"/>
      <c r="B145" s="50"/>
    </row>
    <row r="146" spans="1:29" x14ac:dyDescent="0.25">
      <c r="A146" s="49"/>
      <c r="B146" s="50"/>
    </row>
    <row r="147" spans="1:29" ht="14.25" thickBot="1" x14ac:dyDescent="0.3">
      <c r="A147" s="49"/>
      <c r="B147" s="50"/>
      <c r="C147" s="30" t="str">
        <f>"BANK" &amp; D148</f>
        <v>BANK12</v>
      </c>
      <c r="D147" s="4"/>
      <c r="E147" s="4"/>
      <c r="F147" s="38"/>
      <c r="G147" s="45" t="str">
        <f>"CHIP #" &amp; (((D148 - 1) * 32) + 1)</f>
        <v>CHIP #353</v>
      </c>
      <c r="H147" s="45"/>
      <c r="I147" s="4"/>
      <c r="J147" s="45" t="str">
        <f>"CHIP #" &amp; (((D148 - 1) * 32) + 2)</f>
        <v>CHIP #354</v>
      </c>
      <c r="K147" s="46"/>
      <c r="L147" s="4"/>
      <c r="M147" s="45" t="str">
        <f>"CHIP #" &amp; (((D148 - 1) * 32) + 3)</f>
        <v>CHIP #355</v>
      </c>
      <c r="N147" s="46"/>
      <c r="O147" s="4"/>
      <c r="P147" s="43" t="str">
        <f>"CHIP #" &amp; (((D148 - 1) * 32) + 4)</f>
        <v>CHIP #356</v>
      </c>
      <c r="Q147" s="44"/>
      <c r="R147" s="4"/>
      <c r="S147" s="43" t="str">
        <f>"CHIP #" &amp; (((D148 - 1) * 32) + 5)</f>
        <v>CHIP #357</v>
      </c>
      <c r="T147" s="44"/>
      <c r="U147" s="4"/>
      <c r="V147" s="43" t="str">
        <f>"CHIP #" &amp; (((D148 - 1) * 32) + 6)</f>
        <v>CHIP #358</v>
      </c>
      <c r="W147" s="44"/>
      <c r="X147" s="4"/>
      <c r="Y147" s="43" t="str">
        <f>"CHIP #" &amp; (((D148 - 1) * 32) + 7)</f>
        <v>CHIP #359</v>
      </c>
      <c r="Z147" s="44"/>
      <c r="AA147" s="4"/>
      <c r="AB147" s="43" t="str">
        <f>"CHIP #" &amp; (((D148 - 1) * 32) + 8)</f>
        <v>CHIP #360</v>
      </c>
      <c r="AC147" s="44"/>
    </row>
    <row r="148" spans="1:29" ht="15" thickTop="1" thickBot="1" x14ac:dyDescent="0.3">
      <c r="A148" s="49"/>
      <c r="B148" s="50"/>
      <c r="C148" s="31"/>
      <c r="D148" s="32">
        <f>D135+1</f>
        <v>12</v>
      </c>
      <c r="E148" s="21" t="str">
        <f>"CSN" &amp; (((D148 - 1) * 4) + 0)</f>
        <v>CSN44</v>
      </c>
      <c r="F148" s="40" t="s">
        <v>3796</v>
      </c>
      <c r="G148" s="10" t="str">
        <f>D148 &amp; "_1"</f>
        <v>12_1</v>
      </c>
      <c r="H148" s="10" t="str">
        <f>D149 &amp; "_1"</f>
        <v>52_1</v>
      </c>
      <c r="I148" s="12"/>
      <c r="J148" s="10" t="str">
        <f>D148 &amp; "_2"</f>
        <v>12_2</v>
      </c>
      <c r="K148" s="10" t="str">
        <f>D149 &amp; "_2"</f>
        <v>52_2</v>
      </c>
      <c r="L148" s="12"/>
      <c r="M148" s="10" t="str">
        <f>D148 &amp; "_3"</f>
        <v>12_3</v>
      </c>
      <c r="N148" s="10" t="str">
        <f>D149 &amp; "_3"</f>
        <v>52_3</v>
      </c>
      <c r="O148" s="12"/>
      <c r="P148" s="10" t="str">
        <f>D148 &amp; "_4"</f>
        <v>12_4</v>
      </c>
      <c r="Q148" s="10" t="str">
        <f>D149 &amp; "_4"</f>
        <v>52_4</v>
      </c>
      <c r="R148" s="12"/>
      <c r="S148" s="10" t="str">
        <f>D148 &amp; "_5"</f>
        <v>12_5</v>
      </c>
      <c r="T148" s="10" t="str">
        <f>D149 &amp; "_5"</f>
        <v>52_5</v>
      </c>
      <c r="U148" s="12"/>
      <c r="V148" s="10" t="str">
        <f>D148 &amp; "_6"</f>
        <v>12_6</v>
      </c>
      <c r="W148" s="10" t="str">
        <f>D149 &amp; "_6"</f>
        <v>52_6</v>
      </c>
      <c r="X148" s="12"/>
      <c r="Y148" s="10" t="str">
        <f>D148 &amp; "_7"</f>
        <v>12_7</v>
      </c>
      <c r="Z148" s="10" t="str">
        <f>D149 &amp; "_7"</f>
        <v>52_7</v>
      </c>
      <c r="AA148" s="12"/>
      <c r="AB148" s="10" t="str">
        <f>D148 &amp; "_8"</f>
        <v>12_8</v>
      </c>
      <c r="AC148" s="29" t="str">
        <f>D149 &amp; "_8"</f>
        <v>52_8</v>
      </c>
    </row>
    <row r="149" spans="1:29" ht="14.25" thickTop="1" x14ac:dyDescent="0.25">
      <c r="A149" s="49"/>
      <c r="B149" s="50"/>
      <c r="C149" s="33"/>
      <c r="D149" s="17">
        <f>D136+1</f>
        <v>52</v>
      </c>
    </row>
    <row r="150" spans="1:29" ht="14.25" thickBot="1" x14ac:dyDescent="0.3">
      <c r="A150" s="49"/>
      <c r="B150" s="50"/>
      <c r="D150" s="18"/>
      <c r="E150" s="39"/>
      <c r="F150" s="38"/>
      <c r="G150" s="45" t="str">
        <f>"CHIP #" &amp; (((D148 - 1) * 32) + 9)</f>
        <v>CHIP #361</v>
      </c>
      <c r="H150" s="46"/>
      <c r="I150" s="4"/>
      <c r="J150" s="45" t="str">
        <f>"CHIP #" &amp; (((D148 - 1) * 32) + 10)</f>
        <v>CHIP #362</v>
      </c>
      <c r="K150" s="46"/>
      <c r="L150" s="4"/>
      <c r="M150" s="45" t="str">
        <f>"CHIP #" &amp; (((D148 - 1) * 32) + 11)</f>
        <v>CHIP #363</v>
      </c>
      <c r="N150" s="46"/>
      <c r="O150" s="4"/>
      <c r="P150" s="43" t="str">
        <f>"CHIP #" &amp; (((D148 - 1) * 32) + 12)</f>
        <v>CHIP #364</v>
      </c>
      <c r="Q150" s="44"/>
      <c r="R150" s="4"/>
      <c r="S150" s="43" t="str">
        <f>"CHIP #" &amp; (((D148 - 1) * 32) + 13)</f>
        <v>CHIP #365</v>
      </c>
      <c r="T150" s="44"/>
      <c r="U150" s="4"/>
      <c r="V150" s="43" t="str">
        <f>"CHIP #" &amp; (((D148 - 1) * 32) + 14)</f>
        <v>CHIP #366</v>
      </c>
      <c r="W150" s="44"/>
      <c r="X150" s="4"/>
      <c r="Y150" s="43" t="str">
        <f>"CHIP #" &amp; (((D148 - 1) * 32) + 15)</f>
        <v>CHIP #367</v>
      </c>
      <c r="Z150" s="44"/>
      <c r="AA150" s="4"/>
      <c r="AB150" s="43" t="str">
        <f>"CHIP #" &amp; (((D148 - 1) * 32) + 16)</f>
        <v>CHIP #368</v>
      </c>
      <c r="AC150" s="44"/>
    </row>
    <row r="151" spans="1:29" ht="15" thickTop="1" thickBot="1" x14ac:dyDescent="0.3">
      <c r="A151" s="49"/>
      <c r="B151" s="50"/>
      <c r="D151" s="19"/>
      <c r="E151" s="21" t="str">
        <f>"CSN" &amp; (((D148 - 1) * 4) + 1)</f>
        <v>CSN45</v>
      </c>
      <c r="F151" s="10" t="s">
        <v>3796</v>
      </c>
      <c r="G151" s="10" t="str">
        <f>D148 &amp; "_9"</f>
        <v>12_9</v>
      </c>
      <c r="H151" s="10" t="str">
        <f>D149 &amp; "_9"</f>
        <v>52_9</v>
      </c>
      <c r="I151" s="12"/>
      <c r="J151" s="10" t="str">
        <f>D148 &amp; "_10"</f>
        <v>12_10</v>
      </c>
      <c r="K151" s="10" t="str">
        <f>D149 &amp; "_10"</f>
        <v>52_10</v>
      </c>
      <c r="L151" s="12"/>
      <c r="M151" s="10" t="str">
        <f>D148 &amp; "_11"</f>
        <v>12_11</v>
      </c>
      <c r="N151" s="10" t="str">
        <f>D149 &amp; "_11"</f>
        <v>52_11</v>
      </c>
      <c r="O151" s="12"/>
      <c r="P151" s="10" t="str">
        <f>D148 &amp; "_12"</f>
        <v>12_12</v>
      </c>
      <c r="Q151" s="10" t="str">
        <f>D149 &amp; "_12"</f>
        <v>52_12</v>
      </c>
      <c r="R151" s="12"/>
      <c r="S151" s="10" t="str">
        <f>D148 &amp; "_13"</f>
        <v>12_13</v>
      </c>
      <c r="T151" s="10" t="str">
        <f>D149 &amp; "_13"</f>
        <v>52_13</v>
      </c>
      <c r="U151" s="12"/>
      <c r="V151" s="10" t="str">
        <f>D148 &amp; "_14"</f>
        <v>12_14</v>
      </c>
      <c r="W151" s="10" t="str">
        <f>D149 &amp; "_14"</f>
        <v>52_14</v>
      </c>
      <c r="X151" s="12"/>
      <c r="Y151" s="10" t="str">
        <f>D148 &amp; "_15"</f>
        <v>12_15</v>
      </c>
      <c r="Z151" s="29" t="str">
        <f>D149 &amp; "_15"</f>
        <v>52_15</v>
      </c>
      <c r="AB151" s="10" t="str">
        <f>D148 &amp; "_16"</f>
        <v>12_16</v>
      </c>
      <c r="AC151" s="10" t="str">
        <f>D149 &amp; "_16"</f>
        <v>52_16</v>
      </c>
    </row>
    <row r="152" spans="1:29" ht="14.25" thickTop="1" x14ac:dyDescent="0.25">
      <c r="A152" s="49"/>
      <c r="B152" s="50"/>
      <c r="D152" s="17"/>
      <c r="F152" s="12"/>
    </row>
    <row r="153" spans="1:29" ht="14.25" thickBot="1" x14ac:dyDescent="0.3">
      <c r="A153" s="49"/>
      <c r="B153" s="50"/>
      <c r="D153" s="18"/>
      <c r="E153" s="9"/>
      <c r="F153" s="36"/>
      <c r="G153" s="45" t="str">
        <f>"CHIP #" &amp; (((D148 - 1) * 32) + 17)</f>
        <v>CHIP #369</v>
      </c>
      <c r="H153" s="46"/>
      <c r="I153" s="4"/>
      <c r="J153" s="45" t="str">
        <f>"CHIP #" &amp; (((D148 - 1) * 32) + 18)</f>
        <v>CHIP #370</v>
      </c>
      <c r="K153" s="46"/>
      <c r="L153" s="4"/>
      <c r="M153" s="45" t="str">
        <f>"CHIP #" &amp; (((D148 - 1) * 32) + 19)</f>
        <v>CHIP #371</v>
      </c>
      <c r="N153" s="46"/>
      <c r="O153" s="4"/>
      <c r="P153" s="43" t="str">
        <f>"CHIP #" &amp; (((D148 - 1) * 32) + 20)</f>
        <v>CHIP #372</v>
      </c>
      <c r="Q153" s="44"/>
      <c r="R153" s="4"/>
      <c r="S153" s="43" t="str">
        <f>"CHIP #" &amp; (((D148 - 1) * 32) + 21)</f>
        <v>CHIP #373</v>
      </c>
      <c r="T153" s="44"/>
      <c r="U153" s="4"/>
      <c r="V153" s="43" t="str">
        <f>"CHIP #" &amp; (((D148 - 1) * 32) + 22)</f>
        <v>CHIP #374</v>
      </c>
      <c r="W153" s="44"/>
      <c r="X153" s="4"/>
      <c r="Y153" s="43" t="str">
        <f>"CHIP #" &amp; (((D148 - 1) * 32) + 23)</f>
        <v>CHIP #375</v>
      </c>
      <c r="Z153" s="44"/>
      <c r="AA153" s="4"/>
      <c r="AB153" s="43" t="str">
        <f>"CHIP #" &amp; (((D148 - 1) * 32) + 24)</f>
        <v>CHIP #376</v>
      </c>
      <c r="AC153" s="44"/>
    </row>
    <row r="154" spans="1:29" ht="15" thickTop="1" thickBot="1" x14ac:dyDescent="0.3">
      <c r="A154" s="49"/>
      <c r="B154" s="50"/>
      <c r="D154" s="19"/>
      <c r="E154" s="16" t="str">
        <f>"CSN" &amp; (((D148 - 1) * 4) + 2)</f>
        <v>CSN46</v>
      </c>
      <c r="F154" s="37" t="s">
        <v>3796</v>
      </c>
      <c r="G154" s="10" t="str">
        <f>D148 &amp; "_17"</f>
        <v>12_17</v>
      </c>
      <c r="H154" s="10" t="str">
        <f>D149 &amp; "_17"</f>
        <v>52_17</v>
      </c>
      <c r="I154" s="12"/>
      <c r="J154" s="10" t="str">
        <f>D148 &amp; "_18"</f>
        <v>12_18</v>
      </c>
      <c r="K154" s="10" t="str">
        <f>D149 &amp; "_18"</f>
        <v>52_18</v>
      </c>
      <c r="L154" s="12"/>
      <c r="M154" s="10" t="str">
        <f>D148 &amp; "_19"</f>
        <v>12_19</v>
      </c>
      <c r="N154" s="10" t="str">
        <f>D149 &amp; "_19"</f>
        <v>52_19</v>
      </c>
      <c r="O154" s="12"/>
      <c r="P154" s="10" t="str">
        <f>D148 &amp; "_20"</f>
        <v>12_20</v>
      </c>
      <c r="Q154" s="10" t="str">
        <f>D149 &amp; "_20"</f>
        <v>52_20</v>
      </c>
      <c r="R154" s="12"/>
      <c r="S154" s="10" t="str">
        <f>D148 &amp; "_21"</f>
        <v>12_21</v>
      </c>
      <c r="T154" s="10" t="str">
        <f>D149 &amp; "_21"</f>
        <v>52_21</v>
      </c>
      <c r="U154" s="12"/>
      <c r="V154" s="10" t="str">
        <f>D148 &amp; "_22"</f>
        <v>12_22</v>
      </c>
      <c r="W154" s="10" t="str">
        <f>D149 &amp; "_22"</f>
        <v>52_22</v>
      </c>
      <c r="X154" s="12"/>
      <c r="Y154" s="10" t="str">
        <f>D148 &amp; "_23"</f>
        <v>12_23</v>
      </c>
      <c r="Z154" s="29" t="str">
        <f>D149 &amp; "_23"</f>
        <v>52_23</v>
      </c>
      <c r="AB154" s="10" t="str">
        <f>D148 &amp; "_24"</f>
        <v>12_24</v>
      </c>
      <c r="AC154" s="10" t="str">
        <f>D149 &amp; "_24"</f>
        <v>52_24</v>
      </c>
    </row>
    <row r="155" spans="1:29" ht="14.25" thickTop="1" x14ac:dyDescent="0.25">
      <c r="A155" s="49"/>
      <c r="B155" s="50"/>
      <c r="D155" s="17"/>
      <c r="F155" s="12"/>
    </row>
    <row r="156" spans="1:29" ht="14.25" thickBot="1" x14ac:dyDescent="0.3">
      <c r="A156" s="49"/>
      <c r="B156" s="50"/>
      <c r="D156" s="18"/>
      <c r="E156" s="9"/>
      <c r="F156" s="36"/>
      <c r="G156" s="45" t="str">
        <f>"CHIP #" &amp; (((D148 - 1) * 32) + 25)</f>
        <v>CHIP #377</v>
      </c>
      <c r="H156" s="46"/>
      <c r="I156" s="4"/>
      <c r="J156" s="45" t="str">
        <f>"CHIP #" &amp; (((D148 - 1) * 32) + 26)</f>
        <v>CHIP #378</v>
      </c>
      <c r="K156" s="46"/>
      <c r="L156" s="4"/>
      <c r="M156" s="45" t="str">
        <f>"CHIP #" &amp; (((D148 - 1) * 32) + 27)</f>
        <v>CHIP #379</v>
      </c>
      <c r="N156" s="46"/>
      <c r="O156" s="4"/>
      <c r="P156" s="43" t="str">
        <f>"CHIP #" &amp; (((D148 - 1) * 32) + 28)</f>
        <v>CHIP #380</v>
      </c>
      <c r="Q156" s="44"/>
      <c r="R156" s="4"/>
      <c r="S156" s="43" t="str">
        <f>"CHIP #" &amp; (((D148 - 1) * 32) + 29)</f>
        <v>CHIP #381</v>
      </c>
      <c r="T156" s="44"/>
      <c r="U156" s="4"/>
      <c r="V156" s="43" t="str">
        <f>"CHIP #" &amp; (((D148 - 1) * 32) + 30)</f>
        <v>CHIP #382</v>
      </c>
      <c r="W156" s="44"/>
      <c r="X156" s="4"/>
      <c r="Y156" s="43" t="str">
        <f>"CHIP #" &amp; (((D148 - 1) * 32) + 31)</f>
        <v>CHIP #383</v>
      </c>
      <c r="Z156" s="44"/>
      <c r="AA156" s="4"/>
      <c r="AB156" s="43" t="str">
        <f>"CHIP #" &amp; (((D148 - 1) * 32) + 32)</f>
        <v>CHIP #384</v>
      </c>
      <c r="AC156" s="44"/>
    </row>
    <row r="157" spans="1:29" ht="15" thickTop="1" thickBot="1" x14ac:dyDescent="0.3">
      <c r="A157" s="49"/>
      <c r="B157" s="50"/>
      <c r="D157" s="20"/>
      <c r="E157" s="16" t="str">
        <f>"CSN" &amp; (((D148 - 1) * 4) + 3)</f>
        <v>CSN47</v>
      </c>
      <c r="F157" s="37" t="s">
        <v>3796</v>
      </c>
      <c r="G157" s="10" t="str">
        <f>D148 &amp; "_25"</f>
        <v>12_25</v>
      </c>
      <c r="H157" s="10" t="str">
        <f>D149 &amp; "_25"</f>
        <v>52_25</v>
      </c>
      <c r="I157" s="12"/>
      <c r="J157" s="10" t="str">
        <f>D148 &amp; "_26"</f>
        <v>12_26</v>
      </c>
      <c r="K157" s="10" t="str">
        <f>D149 &amp; "_26"</f>
        <v>52_26</v>
      </c>
      <c r="L157" s="12"/>
      <c r="M157" s="10" t="str">
        <f>D148 &amp; "_27"</f>
        <v>12_27</v>
      </c>
      <c r="N157" s="10" t="str">
        <f>D149 &amp; "_27"</f>
        <v>52_27</v>
      </c>
      <c r="O157" s="12"/>
      <c r="P157" s="10" t="str">
        <f>D148 &amp; "_28"</f>
        <v>12_28</v>
      </c>
      <c r="Q157" s="10" t="str">
        <f>D149 &amp; "_28"</f>
        <v>52_28</v>
      </c>
      <c r="R157" s="12"/>
      <c r="S157" s="10" t="str">
        <f>D148 &amp; "_29"</f>
        <v>12_29</v>
      </c>
      <c r="T157" s="10" t="str">
        <f>D149 &amp; "_29"</f>
        <v>52_29</v>
      </c>
      <c r="U157" s="12"/>
      <c r="V157" s="10" t="str">
        <f>D148 &amp; "_30"</f>
        <v>12_30</v>
      </c>
      <c r="W157" s="10" t="str">
        <f>D149 &amp; "_30"</f>
        <v>52_30</v>
      </c>
      <c r="X157" s="12"/>
      <c r="Y157" s="10" t="str">
        <f>D148 &amp; "_31"</f>
        <v>12_31</v>
      </c>
      <c r="Z157" s="29" t="str">
        <f>D149 &amp; "_31"</f>
        <v>52_31</v>
      </c>
      <c r="AB157" s="10" t="str">
        <f>D148 &amp; "_32"</f>
        <v>12_32</v>
      </c>
      <c r="AC157" s="29" t="str">
        <f>D149 &amp; "_32"</f>
        <v>52_32</v>
      </c>
    </row>
    <row r="158" spans="1:29" ht="14.25" thickTop="1" x14ac:dyDescent="0.25">
      <c r="A158" s="49"/>
      <c r="B158" s="50"/>
    </row>
    <row r="159" spans="1:29" x14ac:dyDescent="0.25">
      <c r="A159" s="49"/>
      <c r="B159" s="50"/>
    </row>
    <row r="160" spans="1:29" ht="14.25" thickBot="1" x14ac:dyDescent="0.3">
      <c r="A160" s="49"/>
      <c r="B160" s="50"/>
      <c r="C160" s="30" t="str">
        <f>"BANK" &amp; D161</f>
        <v>BANK13</v>
      </c>
      <c r="D160" s="4"/>
      <c r="E160" s="4"/>
      <c r="F160" s="38"/>
      <c r="G160" s="45" t="str">
        <f>"CHIP #" &amp; (((D161 - 1) * 32) + 1)</f>
        <v>CHIP #385</v>
      </c>
      <c r="H160" s="45"/>
      <c r="I160" s="4"/>
      <c r="J160" s="45" t="str">
        <f>"CHIP #" &amp; (((D161 - 1) * 32) + 2)</f>
        <v>CHIP #386</v>
      </c>
      <c r="K160" s="46"/>
      <c r="L160" s="4"/>
      <c r="M160" s="45" t="str">
        <f>"CHIP #" &amp; (((D161 - 1) * 32) + 3)</f>
        <v>CHIP #387</v>
      </c>
      <c r="N160" s="46"/>
      <c r="O160" s="4"/>
      <c r="P160" s="43" t="str">
        <f>"CHIP #" &amp; (((D161 - 1) * 32) + 4)</f>
        <v>CHIP #388</v>
      </c>
      <c r="Q160" s="44"/>
      <c r="R160" s="4"/>
      <c r="S160" s="43" t="str">
        <f>"CHIP #" &amp; (((D161 - 1) * 32) + 5)</f>
        <v>CHIP #389</v>
      </c>
      <c r="T160" s="44"/>
      <c r="U160" s="4"/>
      <c r="V160" s="43" t="str">
        <f>"CHIP #" &amp; (((D161 - 1) * 32) + 6)</f>
        <v>CHIP #390</v>
      </c>
      <c r="W160" s="44"/>
      <c r="X160" s="4"/>
      <c r="Y160" s="43" t="str">
        <f>"CHIP #" &amp; (((D161 - 1) * 32) + 7)</f>
        <v>CHIP #391</v>
      </c>
      <c r="Z160" s="44"/>
      <c r="AA160" s="4"/>
      <c r="AB160" s="43" t="str">
        <f>"CHIP #" &amp; (((D161 - 1) * 32) + 8)</f>
        <v>CHIP #392</v>
      </c>
      <c r="AC160" s="44"/>
    </row>
    <row r="161" spans="1:29" ht="15" thickTop="1" thickBot="1" x14ac:dyDescent="0.3">
      <c r="A161" s="49"/>
      <c r="B161" s="50"/>
      <c r="C161" s="31"/>
      <c r="D161" s="32">
        <f>D148+1</f>
        <v>13</v>
      </c>
      <c r="E161" s="21" t="str">
        <f>"CSN" &amp; (((D161 - 1) * 4) + 0)</f>
        <v>CSN48</v>
      </c>
      <c r="F161" s="40" t="s">
        <v>3796</v>
      </c>
      <c r="G161" s="10" t="str">
        <f>D161 &amp; "_1"</f>
        <v>13_1</v>
      </c>
      <c r="H161" s="10" t="str">
        <f>D162 &amp; "_1"</f>
        <v>53_1</v>
      </c>
      <c r="I161" s="12"/>
      <c r="J161" s="10" t="str">
        <f>D161 &amp; "_2"</f>
        <v>13_2</v>
      </c>
      <c r="K161" s="10" t="str">
        <f>D162 &amp; "_2"</f>
        <v>53_2</v>
      </c>
      <c r="L161" s="12"/>
      <c r="M161" s="10" t="str">
        <f>D161 &amp; "_3"</f>
        <v>13_3</v>
      </c>
      <c r="N161" s="10" t="str">
        <f>D162 &amp; "_3"</f>
        <v>53_3</v>
      </c>
      <c r="O161" s="12"/>
      <c r="P161" s="10" t="str">
        <f>D161 &amp; "_4"</f>
        <v>13_4</v>
      </c>
      <c r="Q161" s="10" t="str">
        <f>D162 &amp; "_4"</f>
        <v>53_4</v>
      </c>
      <c r="R161" s="12"/>
      <c r="S161" s="10" t="str">
        <f>D161 &amp; "_5"</f>
        <v>13_5</v>
      </c>
      <c r="T161" s="10" t="str">
        <f>D162 &amp; "_5"</f>
        <v>53_5</v>
      </c>
      <c r="U161" s="12"/>
      <c r="V161" s="10" t="str">
        <f>D161 &amp; "_6"</f>
        <v>13_6</v>
      </c>
      <c r="W161" s="10" t="str">
        <f>D162 &amp; "_6"</f>
        <v>53_6</v>
      </c>
      <c r="X161" s="12"/>
      <c r="Y161" s="10" t="str">
        <f>D161 &amp; "_7"</f>
        <v>13_7</v>
      </c>
      <c r="Z161" s="10" t="str">
        <f>D162 &amp; "_7"</f>
        <v>53_7</v>
      </c>
      <c r="AA161" s="12"/>
      <c r="AB161" s="10" t="str">
        <f>D161 &amp; "_8"</f>
        <v>13_8</v>
      </c>
      <c r="AC161" s="29" t="str">
        <f>D162 &amp; "_8"</f>
        <v>53_8</v>
      </c>
    </row>
    <row r="162" spans="1:29" ht="14.25" thickTop="1" x14ac:dyDescent="0.25">
      <c r="A162" s="49"/>
      <c r="B162" s="50"/>
      <c r="C162" s="33"/>
      <c r="D162" s="17">
        <f>D149+1</f>
        <v>53</v>
      </c>
    </row>
    <row r="163" spans="1:29" ht="14.25" thickBot="1" x14ac:dyDescent="0.3">
      <c r="A163" s="49"/>
      <c r="B163" s="50"/>
      <c r="D163" s="18"/>
      <c r="E163" s="39"/>
      <c r="F163" s="38"/>
      <c r="G163" s="45" t="str">
        <f>"CHIP #" &amp; (((D161 - 1) * 32) + 9)</f>
        <v>CHIP #393</v>
      </c>
      <c r="H163" s="46"/>
      <c r="I163" s="4"/>
      <c r="J163" s="45" t="str">
        <f>"CHIP #" &amp; (((D161 - 1) * 32) + 10)</f>
        <v>CHIP #394</v>
      </c>
      <c r="K163" s="46"/>
      <c r="L163" s="4"/>
      <c r="M163" s="45" t="str">
        <f>"CHIP #" &amp; (((D161 - 1) * 32) + 11)</f>
        <v>CHIP #395</v>
      </c>
      <c r="N163" s="46"/>
      <c r="O163" s="4"/>
      <c r="P163" s="43" t="str">
        <f>"CHIP #" &amp; (((D161 - 1) * 32) + 12)</f>
        <v>CHIP #396</v>
      </c>
      <c r="Q163" s="44"/>
      <c r="R163" s="4"/>
      <c r="S163" s="43" t="str">
        <f>"CHIP #" &amp; (((D161 - 1) * 32) + 13)</f>
        <v>CHIP #397</v>
      </c>
      <c r="T163" s="44"/>
      <c r="U163" s="4"/>
      <c r="V163" s="43" t="str">
        <f>"CHIP #" &amp; (((D161 - 1) * 32) + 14)</f>
        <v>CHIP #398</v>
      </c>
      <c r="W163" s="44"/>
      <c r="X163" s="4"/>
      <c r="Y163" s="43" t="str">
        <f>"CHIP #" &amp; (((D161 - 1) * 32) + 15)</f>
        <v>CHIP #399</v>
      </c>
      <c r="Z163" s="44"/>
      <c r="AA163" s="4"/>
      <c r="AB163" s="43" t="str">
        <f>"CHIP #" &amp; (((D161 - 1) * 32) + 16)</f>
        <v>CHIP #400</v>
      </c>
      <c r="AC163" s="44"/>
    </row>
    <row r="164" spans="1:29" ht="15" thickTop="1" thickBot="1" x14ac:dyDescent="0.3">
      <c r="A164" s="49"/>
      <c r="B164" s="50"/>
      <c r="D164" s="19"/>
      <c r="E164" s="21" t="str">
        <f>"CSN" &amp; (((D161 - 1) * 4) + 1)</f>
        <v>CSN49</v>
      </c>
      <c r="F164" s="10" t="s">
        <v>3796</v>
      </c>
      <c r="G164" s="10" t="str">
        <f>D161 &amp; "_9"</f>
        <v>13_9</v>
      </c>
      <c r="H164" s="10" t="str">
        <f>D162 &amp; "_9"</f>
        <v>53_9</v>
      </c>
      <c r="I164" s="12"/>
      <c r="J164" s="10" t="str">
        <f>D161 &amp; "_10"</f>
        <v>13_10</v>
      </c>
      <c r="K164" s="10" t="str">
        <f>D162 &amp; "_10"</f>
        <v>53_10</v>
      </c>
      <c r="L164" s="12"/>
      <c r="M164" s="10" t="str">
        <f>D161 &amp; "_11"</f>
        <v>13_11</v>
      </c>
      <c r="N164" s="10" t="str">
        <f>D162 &amp; "_11"</f>
        <v>53_11</v>
      </c>
      <c r="O164" s="12"/>
      <c r="P164" s="10" t="str">
        <f>D161 &amp; "_12"</f>
        <v>13_12</v>
      </c>
      <c r="Q164" s="10" t="str">
        <f>D162 &amp; "_12"</f>
        <v>53_12</v>
      </c>
      <c r="R164" s="12"/>
      <c r="S164" s="10" t="str">
        <f>D161 &amp; "_13"</f>
        <v>13_13</v>
      </c>
      <c r="T164" s="10" t="str">
        <f>D162 &amp; "_13"</f>
        <v>53_13</v>
      </c>
      <c r="U164" s="12"/>
      <c r="V164" s="10" t="str">
        <f>D161 &amp; "_14"</f>
        <v>13_14</v>
      </c>
      <c r="W164" s="10" t="str">
        <f>D162 &amp; "_14"</f>
        <v>53_14</v>
      </c>
      <c r="X164" s="12"/>
      <c r="Y164" s="10" t="str">
        <f>D161 &amp; "_15"</f>
        <v>13_15</v>
      </c>
      <c r="Z164" s="29" t="str">
        <f>D162 &amp; "_15"</f>
        <v>53_15</v>
      </c>
      <c r="AB164" s="10" t="str">
        <f>D161 &amp; "_16"</f>
        <v>13_16</v>
      </c>
      <c r="AC164" s="10" t="str">
        <f>D162 &amp; "_16"</f>
        <v>53_16</v>
      </c>
    </row>
    <row r="165" spans="1:29" ht="14.25" thickTop="1" x14ac:dyDescent="0.25">
      <c r="A165" s="49"/>
      <c r="B165" s="50"/>
      <c r="D165" s="17"/>
      <c r="F165" s="12"/>
    </row>
    <row r="166" spans="1:29" ht="14.25" thickBot="1" x14ac:dyDescent="0.3">
      <c r="A166" s="49"/>
      <c r="B166" s="50"/>
      <c r="D166" s="18"/>
      <c r="E166" s="9"/>
      <c r="F166" s="36"/>
      <c r="G166" s="45" t="str">
        <f>"CHIP #" &amp; (((D161 - 1) * 32) + 17)</f>
        <v>CHIP #401</v>
      </c>
      <c r="H166" s="46"/>
      <c r="I166" s="4"/>
      <c r="J166" s="45" t="str">
        <f>"CHIP #" &amp; (((D161 - 1) * 32) + 18)</f>
        <v>CHIP #402</v>
      </c>
      <c r="K166" s="46"/>
      <c r="L166" s="4"/>
      <c r="M166" s="45" t="str">
        <f>"CHIP #" &amp; (((D161 - 1) * 32) + 19)</f>
        <v>CHIP #403</v>
      </c>
      <c r="N166" s="46"/>
      <c r="O166" s="4"/>
      <c r="P166" s="43" t="str">
        <f>"CHIP #" &amp; (((D161 - 1) * 32) + 20)</f>
        <v>CHIP #404</v>
      </c>
      <c r="Q166" s="44"/>
      <c r="R166" s="4"/>
      <c r="S166" s="43" t="str">
        <f>"CHIP #" &amp; (((D161 - 1) * 32) + 21)</f>
        <v>CHIP #405</v>
      </c>
      <c r="T166" s="44"/>
      <c r="U166" s="4"/>
      <c r="V166" s="43" t="str">
        <f>"CHIP #" &amp; (((D161 - 1) * 32) + 22)</f>
        <v>CHIP #406</v>
      </c>
      <c r="W166" s="44"/>
      <c r="X166" s="4"/>
      <c r="Y166" s="43" t="str">
        <f>"CHIP #" &amp; (((D161 - 1) * 32) + 23)</f>
        <v>CHIP #407</v>
      </c>
      <c r="Z166" s="44"/>
      <c r="AA166" s="4"/>
      <c r="AB166" s="43" t="str">
        <f>"CHIP #" &amp; (((D161 - 1) * 32) + 24)</f>
        <v>CHIP #408</v>
      </c>
      <c r="AC166" s="44"/>
    </row>
    <row r="167" spans="1:29" ht="15" thickTop="1" thickBot="1" x14ac:dyDescent="0.3">
      <c r="A167" s="49"/>
      <c r="B167" s="50"/>
      <c r="D167" s="19"/>
      <c r="E167" s="16" t="str">
        <f>"CSN" &amp; (((D161 - 1) * 4) + 2)</f>
        <v>CSN50</v>
      </c>
      <c r="F167" s="37" t="s">
        <v>3796</v>
      </c>
      <c r="G167" s="10" t="str">
        <f>D161 &amp; "_17"</f>
        <v>13_17</v>
      </c>
      <c r="H167" s="10" t="str">
        <f>D162 &amp; "_17"</f>
        <v>53_17</v>
      </c>
      <c r="I167" s="12"/>
      <c r="J167" s="10" t="str">
        <f>D161 &amp; "_18"</f>
        <v>13_18</v>
      </c>
      <c r="K167" s="10" t="str">
        <f>D162 &amp; "_18"</f>
        <v>53_18</v>
      </c>
      <c r="L167" s="12"/>
      <c r="M167" s="10" t="str">
        <f>D161 &amp; "_19"</f>
        <v>13_19</v>
      </c>
      <c r="N167" s="10" t="str">
        <f>D162 &amp; "_19"</f>
        <v>53_19</v>
      </c>
      <c r="O167" s="12"/>
      <c r="P167" s="10" t="str">
        <f>D161 &amp; "_20"</f>
        <v>13_20</v>
      </c>
      <c r="Q167" s="10" t="str">
        <f>D162 &amp; "_20"</f>
        <v>53_20</v>
      </c>
      <c r="R167" s="12"/>
      <c r="S167" s="10" t="str">
        <f>D161 &amp; "_21"</f>
        <v>13_21</v>
      </c>
      <c r="T167" s="10" t="str">
        <f>D162 &amp; "_21"</f>
        <v>53_21</v>
      </c>
      <c r="U167" s="12"/>
      <c r="V167" s="10" t="str">
        <f>D161 &amp; "_22"</f>
        <v>13_22</v>
      </c>
      <c r="W167" s="10" t="str">
        <f>D162 &amp; "_22"</f>
        <v>53_22</v>
      </c>
      <c r="X167" s="12"/>
      <c r="Y167" s="10" t="str">
        <f>D161 &amp; "_23"</f>
        <v>13_23</v>
      </c>
      <c r="Z167" s="29" t="str">
        <f>D162 &amp; "_23"</f>
        <v>53_23</v>
      </c>
      <c r="AB167" s="10" t="str">
        <f>D161 &amp; "_24"</f>
        <v>13_24</v>
      </c>
      <c r="AC167" s="10" t="str">
        <f>D162 &amp; "_24"</f>
        <v>53_24</v>
      </c>
    </row>
    <row r="168" spans="1:29" ht="14.25" thickTop="1" x14ac:dyDescent="0.25">
      <c r="A168" s="49"/>
      <c r="B168" s="50"/>
      <c r="D168" s="17"/>
      <c r="F168" s="12"/>
    </row>
    <row r="169" spans="1:29" ht="14.25" thickBot="1" x14ac:dyDescent="0.3">
      <c r="A169" s="49"/>
      <c r="B169" s="50"/>
      <c r="D169" s="18"/>
      <c r="E169" s="9"/>
      <c r="F169" s="36"/>
      <c r="G169" s="45" t="str">
        <f>"CHIP #" &amp; (((D161 - 1) * 32) + 25)</f>
        <v>CHIP #409</v>
      </c>
      <c r="H169" s="46"/>
      <c r="I169" s="4"/>
      <c r="J169" s="45" t="str">
        <f>"CHIP #" &amp; (((D161 - 1) * 32) + 26)</f>
        <v>CHIP #410</v>
      </c>
      <c r="K169" s="46"/>
      <c r="L169" s="4"/>
      <c r="M169" s="45" t="str">
        <f>"CHIP #" &amp; (((D161 - 1) * 32) + 27)</f>
        <v>CHIP #411</v>
      </c>
      <c r="N169" s="46"/>
      <c r="O169" s="4"/>
      <c r="P169" s="43" t="str">
        <f>"CHIP #" &amp; (((D161 - 1) * 32) + 28)</f>
        <v>CHIP #412</v>
      </c>
      <c r="Q169" s="44"/>
      <c r="R169" s="4"/>
      <c r="S169" s="43" t="str">
        <f>"CHIP #" &amp; (((D161 - 1) * 32) + 29)</f>
        <v>CHIP #413</v>
      </c>
      <c r="T169" s="44"/>
      <c r="U169" s="4"/>
      <c r="V169" s="43" t="str">
        <f>"CHIP #" &amp; (((D161 - 1) * 32) + 30)</f>
        <v>CHIP #414</v>
      </c>
      <c r="W169" s="44"/>
      <c r="X169" s="4"/>
      <c r="Y169" s="43" t="str">
        <f>"CHIP #" &amp; (((D161 - 1) * 32) + 31)</f>
        <v>CHIP #415</v>
      </c>
      <c r="Z169" s="44"/>
      <c r="AA169" s="4"/>
      <c r="AB169" s="43" t="str">
        <f>"CHIP #" &amp; (((D161 - 1) * 32) + 32)</f>
        <v>CHIP #416</v>
      </c>
      <c r="AC169" s="44"/>
    </row>
    <row r="170" spans="1:29" ht="15" thickTop="1" thickBot="1" x14ac:dyDescent="0.3">
      <c r="A170" s="49"/>
      <c r="B170" s="50"/>
      <c r="D170" s="20"/>
      <c r="E170" s="16" t="str">
        <f>"CSN" &amp; (((D161 - 1) * 4) + 3)</f>
        <v>CSN51</v>
      </c>
      <c r="F170" s="37" t="s">
        <v>3796</v>
      </c>
      <c r="G170" s="10" t="str">
        <f>D161 &amp; "_25"</f>
        <v>13_25</v>
      </c>
      <c r="H170" s="10" t="str">
        <f>D162 &amp; "_25"</f>
        <v>53_25</v>
      </c>
      <c r="I170" s="12"/>
      <c r="J170" s="10" t="str">
        <f>D161 &amp; "_26"</f>
        <v>13_26</v>
      </c>
      <c r="K170" s="10" t="str">
        <f>D162 &amp; "_26"</f>
        <v>53_26</v>
      </c>
      <c r="L170" s="12"/>
      <c r="M170" s="10" t="str">
        <f>D161 &amp; "_27"</f>
        <v>13_27</v>
      </c>
      <c r="N170" s="10" t="str">
        <f>D162 &amp; "_27"</f>
        <v>53_27</v>
      </c>
      <c r="O170" s="12"/>
      <c r="P170" s="10" t="str">
        <f>D161 &amp; "_28"</f>
        <v>13_28</v>
      </c>
      <c r="Q170" s="10" t="str">
        <f>D162 &amp; "_28"</f>
        <v>53_28</v>
      </c>
      <c r="R170" s="12"/>
      <c r="S170" s="10" t="str">
        <f>D161 &amp; "_29"</f>
        <v>13_29</v>
      </c>
      <c r="T170" s="10" t="str">
        <f>D162 &amp; "_29"</f>
        <v>53_29</v>
      </c>
      <c r="U170" s="12"/>
      <c r="V170" s="10" t="str">
        <f>D161 &amp; "_30"</f>
        <v>13_30</v>
      </c>
      <c r="W170" s="10" t="str">
        <f>D162 &amp; "_30"</f>
        <v>53_30</v>
      </c>
      <c r="X170" s="12"/>
      <c r="Y170" s="10" t="str">
        <f>D161 &amp; "_31"</f>
        <v>13_31</v>
      </c>
      <c r="Z170" s="29" t="str">
        <f>D162 &amp; "_31"</f>
        <v>53_31</v>
      </c>
      <c r="AB170" s="10" t="str">
        <f>D161 &amp; "_32"</f>
        <v>13_32</v>
      </c>
      <c r="AC170" s="29" t="str">
        <f>D162 &amp; "_32"</f>
        <v>53_32</v>
      </c>
    </row>
    <row r="171" spans="1:29" ht="14.25" thickTop="1" x14ac:dyDescent="0.25">
      <c r="A171" s="49"/>
      <c r="B171" s="50"/>
    </row>
    <row r="172" spans="1:29" x14ac:dyDescent="0.25">
      <c r="A172" s="49"/>
      <c r="B172" s="50"/>
    </row>
    <row r="173" spans="1:29" ht="14.25" thickBot="1" x14ac:dyDescent="0.3">
      <c r="A173" s="49"/>
      <c r="B173" s="50"/>
      <c r="C173" s="30" t="str">
        <f>"BANK" &amp; D174</f>
        <v>BANK14</v>
      </c>
      <c r="D173" s="4"/>
      <c r="E173" s="4"/>
      <c r="F173" s="38"/>
      <c r="G173" s="45" t="str">
        <f>"CHIP #" &amp; (((D174 - 1) * 32) + 1)</f>
        <v>CHIP #417</v>
      </c>
      <c r="H173" s="45"/>
      <c r="I173" s="4"/>
      <c r="J173" s="45" t="str">
        <f>"CHIP #" &amp; (((D174 - 1) * 32) + 2)</f>
        <v>CHIP #418</v>
      </c>
      <c r="K173" s="46"/>
      <c r="L173" s="4"/>
      <c r="M173" s="45" t="str">
        <f>"CHIP #" &amp; (((D174 - 1) * 32) + 3)</f>
        <v>CHIP #419</v>
      </c>
      <c r="N173" s="46"/>
      <c r="O173" s="4"/>
      <c r="P173" s="43" t="str">
        <f>"CHIP #" &amp; (((D174 - 1) * 32) + 4)</f>
        <v>CHIP #420</v>
      </c>
      <c r="Q173" s="44"/>
      <c r="R173" s="4"/>
      <c r="S173" s="43" t="str">
        <f>"CHIP #" &amp; (((D174 - 1) * 32) + 5)</f>
        <v>CHIP #421</v>
      </c>
      <c r="T173" s="44"/>
      <c r="U173" s="4"/>
      <c r="V173" s="43" t="str">
        <f>"CHIP #" &amp; (((D174 - 1) * 32) + 6)</f>
        <v>CHIP #422</v>
      </c>
      <c r="W173" s="44"/>
      <c r="X173" s="4"/>
      <c r="Y173" s="43" t="str">
        <f>"CHIP #" &amp; (((D174 - 1) * 32) + 7)</f>
        <v>CHIP #423</v>
      </c>
      <c r="Z173" s="44"/>
      <c r="AA173" s="4"/>
      <c r="AB173" s="43" t="str">
        <f>"CHIP #" &amp; (((D174 - 1) * 32) + 8)</f>
        <v>CHIP #424</v>
      </c>
      <c r="AC173" s="44"/>
    </row>
    <row r="174" spans="1:29" ht="15" thickTop="1" thickBot="1" x14ac:dyDescent="0.3">
      <c r="A174" s="49"/>
      <c r="B174" s="50"/>
      <c r="C174" s="31"/>
      <c r="D174" s="32">
        <f>D161+1</f>
        <v>14</v>
      </c>
      <c r="E174" s="21" t="str">
        <f>"CSN" &amp; (((D174 - 1) * 4) + 0)</f>
        <v>CSN52</v>
      </c>
      <c r="F174" s="40" t="s">
        <v>3796</v>
      </c>
      <c r="G174" s="10" t="str">
        <f>D174 &amp; "_1"</f>
        <v>14_1</v>
      </c>
      <c r="H174" s="10" t="str">
        <f>D175 &amp; "_1"</f>
        <v>54_1</v>
      </c>
      <c r="I174" s="12"/>
      <c r="J174" s="10" t="str">
        <f>D174 &amp; "_2"</f>
        <v>14_2</v>
      </c>
      <c r="K174" s="10" t="str">
        <f>D175 &amp; "_2"</f>
        <v>54_2</v>
      </c>
      <c r="L174" s="12"/>
      <c r="M174" s="10" t="str">
        <f>D174 &amp; "_3"</f>
        <v>14_3</v>
      </c>
      <c r="N174" s="10" t="str">
        <f>D175 &amp; "_3"</f>
        <v>54_3</v>
      </c>
      <c r="O174" s="12"/>
      <c r="P174" s="10" t="str">
        <f>D174 &amp; "_4"</f>
        <v>14_4</v>
      </c>
      <c r="Q174" s="10" t="str">
        <f>D175 &amp; "_4"</f>
        <v>54_4</v>
      </c>
      <c r="R174" s="12"/>
      <c r="S174" s="10" t="str">
        <f>D174 &amp; "_5"</f>
        <v>14_5</v>
      </c>
      <c r="T174" s="10" t="str">
        <f>D175 &amp; "_5"</f>
        <v>54_5</v>
      </c>
      <c r="U174" s="12"/>
      <c r="V174" s="10" t="str">
        <f>D174 &amp; "_6"</f>
        <v>14_6</v>
      </c>
      <c r="W174" s="10" t="str">
        <f>D175 &amp; "_6"</f>
        <v>54_6</v>
      </c>
      <c r="X174" s="12"/>
      <c r="Y174" s="10" t="str">
        <f>D174 &amp; "_7"</f>
        <v>14_7</v>
      </c>
      <c r="Z174" s="10" t="str">
        <f>D175 &amp; "_7"</f>
        <v>54_7</v>
      </c>
      <c r="AA174" s="12"/>
      <c r="AB174" s="10" t="str">
        <f>D174 &amp; "_8"</f>
        <v>14_8</v>
      </c>
      <c r="AC174" s="29" t="str">
        <f>D175 &amp; "_8"</f>
        <v>54_8</v>
      </c>
    </row>
    <row r="175" spans="1:29" ht="14.25" thickTop="1" x14ac:dyDescent="0.25">
      <c r="A175" s="49"/>
      <c r="B175" s="50"/>
      <c r="C175" s="33"/>
      <c r="D175" s="17">
        <f>D162+1</f>
        <v>54</v>
      </c>
    </row>
    <row r="176" spans="1:29" ht="14.25" thickBot="1" x14ac:dyDescent="0.3">
      <c r="A176" s="49"/>
      <c r="B176" s="50"/>
      <c r="D176" s="18"/>
      <c r="E176" s="39"/>
      <c r="F176" s="38"/>
      <c r="G176" s="45" t="str">
        <f>"CHIP #" &amp; (((D174 - 1) * 32) + 9)</f>
        <v>CHIP #425</v>
      </c>
      <c r="H176" s="46"/>
      <c r="I176" s="4"/>
      <c r="J176" s="45" t="str">
        <f>"CHIP #" &amp; (((D174 - 1) * 32) + 10)</f>
        <v>CHIP #426</v>
      </c>
      <c r="K176" s="46"/>
      <c r="L176" s="4"/>
      <c r="M176" s="45" t="str">
        <f>"CHIP #" &amp; (((D174 - 1) * 32) + 11)</f>
        <v>CHIP #427</v>
      </c>
      <c r="N176" s="46"/>
      <c r="O176" s="4"/>
      <c r="P176" s="43" t="str">
        <f>"CHIP #" &amp; (((D174 - 1) * 32) + 12)</f>
        <v>CHIP #428</v>
      </c>
      <c r="Q176" s="44"/>
      <c r="R176" s="4"/>
      <c r="S176" s="43" t="str">
        <f>"CHIP #" &amp; (((D174 - 1) * 32) + 13)</f>
        <v>CHIP #429</v>
      </c>
      <c r="T176" s="44"/>
      <c r="U176" s="4"/>
      <c r="V176" s="43" t="str">
        <f>"CHIP #" &amp; (((D174 - 1) * 32) + 14)</f>
        <v>CHIP #430</v>
      </c>
      <c r="W176" s="44"/>
      <c r="X176" s="4"/>
      <c r="Y176" s="43" t="str">
        <f>"CHIP #" &amp; (((D174 - 1) * 32) + 15)</f>
        <v>CHIP #431</v>
      </c>
      <c r="Z176" s="44"/>
      <c r="AA176" s="4"/>
      <c r="AB176" s="43" t="str">
        <f>"CHIP #" &amp; (((D174 - 1) * 32) + 16)</f>
        <v>CHIP #432</v>
      </c>
      <c r="AC176" s="44"/>
    </row>
    <row r="177" spans="1:29" ht="15" thickTop="1" thickBot="1" x14ac:dyDescent="0.3">
      <c r="A177" s="49"/>
      <c r="B177" s="50"/>
      <c r="D177" s="19"/>
      <c r="E177" s="21" t="str">
        <f>"CSN" &amp; (((D174 - 1) * 4) + 1)</f>
        <v>CSN53</v>
      </c>
      <c r="F177" s="10" t="s">
        <v>3796</v>
      </c>
      <c r="G177" s="10" t="str">
        <f>D174 &amp; "_9"</f>
        <v>14_9</v>
      </c>
      <c r="H177" s="10" t="str">
        <f>D175 &amp; "_9"</f>
        <v>54_9</v>
      </c>
      <c r="I177" s="12"/>
      <c r="J177" s="10" t="str">
        <f>D174 &amp; "_10"</f>
        <v>14_10</v>
      </c>
      <c r="K177" s="10" t="str">
        <f>D175 &amp; "_10"</f>
        <v>54_10</v>
      </c>
      <c r="L177" s="12"/>
      <c r="M177" s="10" t="str">
        <f>D174 &amp; "_11"</f>
        <v>14_11</v>
      </c>
      <c r="N177" s="10" t="str">
        <f>D175 &amp; "_11"</f>
        <v>54_11</v>
      </c>
      <c r="O177" s="12"/>
      <c r="P177" s="10" t="str">
        <f>D174 &amp; "_12"</f>
        <v>14_12</v>
      </c>
      <c r="Q177" s="10" t="str">
        <f>D175 &amp; "_12"</f>
        <v>54_12</v>
      </c>
      <c r="R177" s="12"/>
      <c r="S177" s="10" t="str">
        <f>D174 &amp; "_13"</f>
        <v>14_13</v>
      </c>
      <c r="T177" s="10" t="str">
        <f>D175 &amp; "_13"</f>
        <v>54_13</v>
      </c>
      <c r="U177" s="12"/>
      <c r="V177" s="10" t="str">
        <f>D174 &amp; "_14"</f>
        <v>14_14</v>
      </c>
      <c r="W177" s="10" t="str">
        <f>D175 &amp; "_14"</f>
        <v>54_14</v>
      </c>
      <c r="X177" s="12"/>
      <c r="Y177" s="10" t="str">
        <f>D174 &amp; "_15"</f>
        <v>14_15</v>
      </c>
      <c r="Z177" s="29" t="str">
        <f>D175 &amp; "_15"</f>
        <v>54_15</v>
      </c>
      <c r="AB177" s="10" t="str">
        <f>D174 &amp; "_16"</f>
        <v>14_16</v>
      </c>
      <c r="AC177" s="10" t="str">
        <f>D175 &amp; "_16"</f>
        <v>54_16</v>
      </c>
    </row>
    <row r="178" spans="1:29" ht="14.25" thickTop="1" x14ac:dyDescent="0.25">
      <c r="A178" s="49"/>
      <c r="B178" s="50"/>
      <c r="D178" s="17"/>
      <c r="F178" s="12"/>
    </row>
    <row r="179" spans="1:29" ht="14.25" thickBot="1" x14ac:dyDescent="0.3">
      <c r="A179" s="49"/>
      <c r="B179" s="50"/>
      <c r="D179" s="18"/>
      <c r="E179" s="9"/>
      <c r="F179" s="36"/>
      <c r="G179" s="45" t="str">
        <f>"CHIP #" &amp; (((D174 - 1) * 32) + 17)</f>
        <v>CHIP #433</v>
      </c>
      <c r="H179" s="46"/>
      <c r="I179" s="4"/>
      <c r="J179" s="45" t="str">
        <f>"CHIP #" &amp; (((D174 - 1) * 32) + 18)</f>
        <v>CHIP #434</v>
      </c>
      <c r="K179" s="46"/>
      <c r="L179" s="4"/>
      <c r="M179" s="45" t="str">
        <f>"CHIP #" &amp; (((D174 - 1) * 32) + 19)</f>
        <v>CHIP #435</v>
      </c>
      <c r="N179" s="46"/>
      <c r="O179" s="4"/>
      <c r="P179" s="43" t="str">
        <f>"CHIP #" &amp; (((D174 - 1) * 32) + 20)</f>
        <v>CHIP #436</v>
      </c>
      <c r="Q179" s="44"/>
      <c r="R179" s="4"/>
      <c r="S179" s="43" t="str">
        <f>"CHIP #" &amp; (((D174 - 1) * 32) + 21)</f>
        <v>CHIP #437</v>
      </c>
      <c r="T179" s="44"/>
      <c r="U179" s="4"/>
      <c r="V179" s="43" t="str">
        <f>"CHIP #" &amp; (((D174 - 1) * 32) + 22)</f>
        <v>CHIP #438</v>
      </c>
      <c r="W179" s="44"/>
      <c r="X179" s="4"/>
      <c r="Y179" s="43" t="str">
        <f>"CHIP #" &amp; (((D174 - 1) * 32) + 23)</f>
        <v>CHIP #439</v>
      </c>
      <c r="Z179" s="44"/>
      <c r="AA179" s="4"/>
      <c r="AB179" s="43" t="str">
        <f>"CHIP #" &amp; (((D174 - 1) * 32) + 24)</f>
        <v>CHIP #440</v>
      </c>
      <c r="AC179" s="44"/>
    </row>
    <row r="180" spans="1:29" ht="15" thickTop="1" thickBot="1" x14ac:dyDescent="0.3">
      <c r="A180" s="49"/>
      <c r="B180" s="50"/>
      <c r="D180" s="19"/>
      <c r="E180" s="16" t="str">
        <f>"CSN" &amp; (((D174 - 1) * 4) + 2)</f>
        <v>CSN54</v>
      </c>
      <c r="F180" s="37" t="s">
        <v>3796</v>
      </c>
      <c r="G180" s="10" t="str">
        <f>D174 &amp; "_17"</f>
        <v>14_17</v>
      </c>
      <c r="H180" s="10" t="str">
        <f>D175 &amp; "_17"</f>
        <v>54_17</v>
      </c>
      <c r="I180" s="12"/>
      <c r="J180" s="10" t="str">
        <f>D174 &amp; "_18"</f>
        <v>14_18</v>
      </c>
      <c r="K180" s="10" t="str">
        <f>D175 &amp; "_18"</f>
        <v>54_18</v>
      </c>
      <c r="L180" s="12"/>
      <c r="M180" s="10" t="str">
        <f>D174 &amp; "_19"</f>
        <v>14_19</v>
      </c>
      <c r="N180" s="10" t="str">
        <f>D175 &amp; "_19"</f>
        <v>54_19</v>
      </c>
      <c r="O180" s="12"/>
      <c r="P180" s="10" t="str">
        <f>D174 &amp; "_20"</f>
        <v>14_20</v>
      </c>
      <c r="Q180" s="10" t="str">
        <f>D175 &amp; "_20"</f>
        <v>54_20</v>
      </c>
      <c r="R180" s="12"/>
      <c r="S180" s="10" t="str">
        <f>D174 &amp; "_21"</f>
        <v>14_21</v>
      </c>
      <c r="T180" s="10" t="str">
        <f>D175 &amp; "_21"</f>
        <v>54_21</v>
      </c>
      <c r="U180" s="12"/>
      <c r="V180" s="10" t="str">
        <f>D174 &amp; "_22"</f>
        <v>14_22</v>
      </c>
      <c r="W180" s="10" t="str">
        <f>D175 &amp; "_22"</f>
        <v>54_22</v>
      </c>
      <c r="X180" s="12"/>
      <c r="Y180" s="10" t="str">
        <f>D174 &amp; "_23"</f>
        <v>14_23</v>
      </c>
      <c r="Z180" s="29" t="str">
        <f>D175 &amp; "_23"</f>
        <v>54_23</v>
      </c>
      <c r="AB180" s="10" t="str">
        <f>D174 &amp; "_24"</f>
        <v>14_24</v>
      </c>
      <c r="AC180" s="10" t="str">
        <f>D175 &amp; "_24"</f>
        <v>54_24</v>
      </c>
    </row>
    <row r="181" spans="1:29" ht="14.25" thickTop="1" x14ac:dyDescent="0.25">
      <c r="A181" s="49"/>
      <c r="B181" s="50"/>
      <c r="D181" s="17"/>
      <c r="F181" s="12"/>
    </row>
    <row r="182" spans="1:29" ht="14.25" thickBot="1" x14ac:dyDescent="0.3">
      <c r="A182" s="49"/>
      <c r="B182" s="50"/>
      <c r="D182" s="18"/>
      <c r="E182" s="9"/>
      <c r="F182" s="36"/>
      <c r="G182" s="45" t="str">
        <f>"CHIP #" &amp; (((D174 - 1) * 32) + 25)</f>
        <v>CHIP #441</v>
      </c>
      <c r="H182" s="46"/>
      <c r="I182" s="4"/>
      <c r="J182" s="45" t="str">
        <f>"CHIP #" &amp; (((D174 - 1) * 32) + 26)</f>
        <v>CHIP #442</v>
      </c>
      <c r="K182" s="46"/>
      <c r="L182" s="4"/>
      <c r="M182" s="45" t="str">
        <f>"CHIP #" &amp; (((D174 - 1) * 32) + 27)</f>
        <v>CHIP #443</v>
      </c>
      <c r="N182" s="46"/>
      <c r="O182" s="4"/>
      <c r="P182" s="43" t="str">
        <f>"CHIP #" &amp; (((D174 - 1) * 32) + 28)</f>
        <v>CHIP #444</v>
      </c>
      <c r="Q182" s="44"/>
      <c r="R182" s="4"/>
      <c r="S182" s="43" t="str">
        <f>"CHIP #" &amp; (((D174 - 1) * 32) + 29)</f>
        <v>CHIP #445</v>
      </c>
      <c r="T182" s="44"/>
      <c r="U182" s="4"/>
      <c r="V182" s="43" t="str">
        <f>"CHIP #" &amp; (((D174 - 1) * 32) + 30)</f>
        <v>CHIP #446</v>
      </c>
      <c r="W182" s="44"/>
      <c r="X182" s="4"/>
      <c r="Y182" s="43" t="str">
        <f>"CHIP #" &amp; (((D174 - 1) * 32) + 31)</f>
        <v>CHIP #447</v>
      </c>
      <c r="Z182" s="44"/>
      <c r="AA182" s="4"/>
      <c r="AB182" s="43" t="str">
        <f>"CHIP #" &amp; (((D174 - 1) * 32) + 32)</f>
        <v>CHIP #448</v>
      </c>
      <c r="AC182" s="44"/>
    </row>
    <row r="183" spans="1:29" ht="15" thickTop="1" thickBot="1" x14ac:dyDescent="0.3">
      <c r="A183" s="49"/>
      <c r="B183" s="50"/>
      <c r="D183" s="20"/>
      <c r="E183" s="16" t="str">
        <f>"CSN" &amp; (((D174 - 1) * 4) + 3)</f>
        <v>CSN55</v>
      </c>
      <c r="F183" s="37" t="s">
        <v>3796</v>
      </c>
      <c r="G183" s="10" t="str">
        <f>D174 &amp; "_25"</f>
        <v>14_25</v>
      </c>
      <c r="H183" s="10" t="str">
        <f>D175 &amp; "_25"</f>
        <v>54_25</v>
      </c>
      <c r="I183" s="12"/>
      <c r="J183" s="10" t="str">
        <f>D174 &amp; "_26"</f>
        <v>14_26</v>
      </c>
      <c r="K183" s="10" t="str">
        <f>D175 &amp; "_26"</f>
        <v>54_26</v>
      </c>
      <c r="L183" s="12"/>
      <c r="M183" s="10" t="str">
        <f>D174 &amp; "_27"</f>
        <v>14_27</v>
      </c>
      <c r="N183" s="10" t="str">
        <f>D175 &amp; "_27"</f>
        <v>54_27</v>
      </c>
      <c r="O183" s="12"/>
      <c r="P183" s="10" t="str">
        <f>D174 &amp; "_28"</f>
        <v>14_28</v>
      </c>
      <c r="Q183" s="10" t="str">
        <f>D175 &amp; "_28"</f>
        <v>54_28</v>
      </c>
      <c r="R183" s="12"/>
      <c r="S183" s="10" t="str">
        <f>D174 &amp; "_29"</f>
        <v>14_29</v>
      </c>
      <c r="T183" s="10" t="str">
        <f>D175 &amp; "_29"</f>
        <v>54_29</v>
      </c>
      <c r="U183" s="12"/>
      <c r="V183" s="10" t="str">
        <f>D174 &amp; "_30"</f>
        <v>14_30</v>
      </c>
      <c r="W183" s="10" t="str">
        <f>D175 &amp; "_30"</f>
        <v>54_30</v>
      </c>
      <c r="X183" s="12"/>
      <c r="Y183" s="10" t="str">
        <f>D174 &amp; "_31"</f>
        <v>14_31</v>
      </c>
      <c r="Z183" s="29" t="str">
        <f>D175 &amp; "_31"</f>
        <v>54_31</v>
      </c>
      <c r="AB183" s="10" t="str">
        <f>D174 &amp; "_32"</f>
        <v>14_32</v>
      </c>
      <c r="AC183" s="29" t="str">
        <f>D175 &amp; "_32"</f>
        <v>54_32</v>
      </c>
    </row>
    <row r="184" spans="1:29" ht="14.25" thickTop="1" x14ac:dyDescent="0.25">
      <c r="A184" s="49"/>
      <c r="B184" s="50"/>
    </row>
    <row r="185" spans="1:29" x14ac:dyDescent="0.25">
      <c r="A185" s="49"/>
      <c r="B185" s="50"/>
    </row>
    <row r="186" spans="1:29" ht="14.25" thickBot="1" x14ac:dyDescent="0.3">
      <c r="A186" s="49"/>
      <c r="B186" s="50"/>
      <c r="C186" s="30" t="str">
        <f>"BANK" &amp; D187</f>
        <v>BANK15</v>
      </c>
      <c r="D186" s="4"/>
      <c r="E186" s="4"/>
      <c r="F186" s="38"/>
      <c r="G186" s="45" t="str">
        <f>"CHIP #" &amp; (((D187 - 1) * 32) + 1)</f>
        <v>CHIP #449</v>
      </c>
      <c r="H186" s="45"/>
      <c r="I186" s="4"/>
      <c r="J186" s="45" t="str">
        <f>"CHIP #" &amp; (((D187 - 1) * 32) + 2)</f>
        <v>CHIP #450</v>
      </c>
      <c r="K186" s="46"/>
      <c r="L186" s="4"/>
      <c r="M186" s="45" t="str">
        <f>"CHIP #" &amp; (((D187 - 1) * 32) + 3)</f>
        <v>CHIP #451</v>
      </c>
      <c r="N186" s="46"/>
      <c r="O186" s="4"/>
      <c r="P186" s="43" t="str">
        <f>"CHIP #" &amp; (((D187 - 1) * 32) + 4)</f>
        <v>CHIP #452</v>
      </c>
      <c r="Q186" s="44"/>
      <c r="R186" s="4"/>
      <c r="S186" s="43" t="str">
        <f>"CHIP #" &amp; (((D187 - 1) * 32) + 5)</f>
        <v>CHIP #453</v>
      </c>
      <c r="T186" s="44"/>
      <c r="U186" s="4"/>
      <c r="V186" s="43" t="str">
        <f>"CHIP #" &amp; (((D187 - 1) * 32) + 6)</f>
        <v>CHIP #454</v>
      </c>
      <c r="W186" s="44"/>
      <c r="X186" s="4"/>
      <c r="Y186" s="43" t="str">
        <f>"CHIP #" &amp; (((D187 - 1) * 32) + 7)</f>
        <v>CHIP #455</v>
      </c>
      <c r="Z186" s="44"/>
      <c r="AA186" s="4"/>
      <c r="AB186" s="43" t="str">
        <f>"CHIP #" &amp; (((D187 - 1) * 32) + 8)</f>
        <v>CHIP #456</v>
      </c>
      <c r="AC186" s="44"/>
    </row>
    <row r="187" spans="1:29" ht="15" thickTop="1" thickBot="1" x14ac:dyDescent="0.3">
      <c r="A187" s="49"/>
      <c r="B187" s="50"/>
      <c r="C187" s="31"/>
      <c r="D187" s="32">
        <f>D174+1</f>
        <v>15</v>
      </c>
      <c r="E187" s="21" t="str">
        <f>"CSN" &amp; (((D187 - 1) * 4) + 0)</f>
        <v>CSN56</v>
      </c>
      <c r="F187" s="40" t="s">
        <v>3796</v>
      </c>
      <c r="G187" s="10" t="str">
        <f>D187 &amp; "_1"</f>
        <v>15_1</v>
      </c>
      <c r="H187" s="10" t="str">
        <f>D188 &amp; "_1"</f>
        <v>55_1</v>
      </c>
      <c r="I187" s="12"/>
      <c r="J187" s="10" t="str">
        <f>D187 &amp; "_2"</f>
        <v>15_2</v>
      </c>
      <c r="K187" s="10" t="str">
        <f>D188 &amp; "_2"</f>
        <v>55_2</v>
      </c>
      <c r="L187" s="12"/>
      <c r="M187" s="10" t="str">
        <f>D187 &amp; "_3"</f>
        <v>15_3</v>
      </c>
      <c r="N187" s="10" t="str">
        <f>D188 &amp; "_3"</f>
        <v>55_3</v>
      </c>
      <c r="O187" s="12"/>
      <c r="P187" s="10" t="str">
        <f>D187 &amp; "_4"</f>
        <v>15_4</v>
      </c>
      <c r="Q187" s="10" t="str">
        <f>D188 &amp; "_4"</f>
        <v>55_4</v>
      </c>
      <c r="R187" s="12"/>
      <c r="S187" s="10" t="str">
        <f>D187 &amp; "_5"</f>
        <v>15_5</v>
      </c>
      <c r="T187" s="10" t="str">
        <f>D188 &amp; "_5"</f>
        <v>55_5</v>
      </c>
      <c r="U187" s="12"/>
      <c r="V187" s="10" t="str">
        <f>D187 &amp; "_6"</f>
        <v>15_6</v>
      </c>
      <c r="W187" s="10" t="str">
        <f>D188 &amp; "_6"</f>
        <v>55_6</v>
      </c>
      <c r="X187" s="12"/>
      <c r="Y187" s="10" t="str">
        <f>D187 &amp; "_7"</f>
        <v>15_7</v>
      </c>
      <c r="Z187" s="10" t="str">
        <f>D188 &amp; "_7"</f>
        <v>55_7</v>
      </c>
      <c r="AA187" s="12"/>
      <c r="AB187" s="10" t="str">
        <f>D187 &amp; "_8"</f>
        <v>15_8</v>
      </c>
      <c r="AC187" s="29" t="str">
        <f>D188 &amp; "_8"</f>
        <v>55_8</v>
      </c>
    </row>
    <row r="188" spans="1:29" ht="14.25" thickTop="1" x14ac:dyDescent="0.25">
      <c r="A188" s="49"/>
      <c r="B188" s="50"/>
      <c r="C188" s="33"/>
      <c r="D188" s="17">
        <f>D175+1</f>
        <v>55</v>
      </c>
    </row>
    <row r="189" spans="1:29" ht="14.25" thickBot="1" x14ac:dyDescent="0.3">
      <c r="A189" s="49"/>
      <c r="B189" s="50"/>
      <c r="D189" s="18"/>
      <c r="E189" s="39"/>
      <c r="F189" s="38"/>
      <c r="G189" s="45" t="str">
        <f>"CHIP #" &amp; (((D187 - 1) * 32) + 9)</f>
        <v>CHIP #457</v>
      </c>
      <c r="H189" s="46"/>
      <c r="I189" s="4"/>
      <c r="J189" s="45" t="str">
        <f>"CHIP #" &amp; (((D187 - 1) * 32) + 10)</f>
        <v>CHIP #458</v>
      </c>
      <c r="K189" s="46"/>
      <c r="L189" s="4"/>
      <c r="M189" s="45" t="str">
        <f>"CHIP #" &amp; (((D187 - 1) * 32) + 11)</f>
        <v>CHIP #459</v>
      </c>
      <c r="N189" s="46"/>
      <c r="O189" s="4"/>
      <c r="P189" s="43" t="str">
        <f>"CHIP #" &amp; (((D187 - 1) * 32) + 12)</f>
        <v>CHIP #460</v>
      </c>
      <c r="Q189" s="44"/>
      <c r="R189" s="4"/>
      <c r="S189" s="43" t="str">
        <f>"CHIP #" &amp; (((D187 - 1) * 32) + 13)</f>
        <v>CHIP #461</v>
      </c>
      <c r="T189" s="44"/>
      <c r="U189" s="4"/>
      <c r="V189" s="43" t="str">
        <f>"CHIP #" &amp; (((D187 - 1) * 32) + 14)</f>
        <v>CHIP #462</v>
      </c>
      <c r="W189" s="44"/>
      <c r="X189" s="4"/>
      <c r="Y189" s="43" t="str">
        <f>"CHIP #" &amp; (((D187 - 1) * 32) + 15)</f>
        <v>CHIP #463</v>
      </c>
      <c r="Z189" s="44"/>
      <c r="AA189" s="4"/>
      <c r="AB189" s="43" t="str">
        <f>"CHIP #" &amp; (((D187 - 1) * 32) + 16)</f>
        <v>CHIP #464</v>
      </c>
      <c r="AC189" s="44"/>
    </row>
    <row r="190" spans="1:29" ht="15" thickTop="1" thickBot="1" x14ac:dyDescent="0.3">
      <c r="A190" s="49"/>
      <c r="B190" s="50"/>
      <c r="D190" s="19"/>
      <c r="E190" s="21" t="str">
        <f>"CSN" &amp; (((D187 - 1) * 4) + 1)</f>
        <v>CSN57</v>
      </c>
      <c r="F190" s="10" t="s">
        <v>3796</v>
      </c>
      <c r="G190" s="10" t="str">
        <f>D187 &amp; "_9"</f>
        <v>15_9</v>
      </c>
      <c r="H190" s="10" t="str">
        <f>D188 &amp; "_9"</f>
        <v>55_9</v>
      </c>
      <c r="I190" s="12"/>
      <c r="J190" s="10" t="str">
        <f>D187 &amp; "_10"</f>
        <v>15_10</v>
      </c>
      <c r="K190" s="10" t="str">
        <f>D188 &amp; "_10"</f>
        <v>55_10</v>
      </c>
      <c r="L190" s="12"/>
      <c r="M190" s="10" t="str">
        <f>D187 &amp; "_11"</f>
        <v>15_11</v>
      </c>
      <c r="N190" s="10" t="str">
        <f>D188 &amp; "_11"</f>
        <v>55_11</v>
      </c>
      <c r="O190" s="12"/>
      <c r="P190" s="10" t="str">
        <f>D187 &amp; "_12"</f>
        <v>15_12</v>
      </c>
      <c r="Q190" s="10" t="str">
        <f>D188 &amp; "_12"</f>
        <v>55_12</v>
      </c>
      <c r="R190" s="12"/>
      <c r="S190" s="10" t="str">
        <f>D187 &amp; "_13"</f>
        <v>15_13</v>
      </c>
      <c r="T190" s="10" t="str">
        <f>D188 &amp; "_13"</f>
        <v>55_13</v>
      </c>
      <c r="U190" s="12"/>
      <c r="V190" s="10" t="str">
        <f>D187 &amp; "_14"</f>
        <v>15_14</v>
      </c>
      <c r="W190" s="10" t="str">
        <f>D188 &amp; "_14"</f>
        <v>55_14</v>
      </c>
      <c r="X190" s="12"/>
      <c r="Y190" s="10" t="str">
        <f>D187 &amp; "_15"</f>
        <v>15_15</v>
      </c>
      <c r="Z190" s="29" t="str">
        <f>D188 &amp; "_15"</f>
        <v>55_15</v>
      </c>
      <c r="AB190" s="10" t="str">
        <f>D187 &amp; "_16"</f>
        <v>15_16</v>
      </c>
      <c r="AC190" s="10" t="str">
        <f>D188 &amp; "_16"</f>
        <v>55_16</v>
      </c>
    </row>
    <row r="191" spans="1:29" ht="14.25" thickTop="1" x14ac:dyDescent="0.25">
      <c r="A191" s="49"/>
      <c r="B191" s="50"/>
      <c r="D191" s="17"/>
      <c r="F191" s="12"/>
    </row>
    <row r="192" spans="1:29" ht="14.25" thickBot="1" x14ac:dyDescent="0.3">
      <c r="A192" s="49"/>
      <c r="B192" s="50"/>
      <c r="D192" s="18"/>
      <c r="E192" s="9"/>
      <c r="F192" s="36"/>
      <c r="G192" s="45" t="str">
        <f>"CHIP #" &amp; (((D187 - 1) * 32) + 17)</f>
        <v>CHIP #465</v>
      </c>
      <c r="H192" s="46"/>
      <c r="I192" s="4"/>
      <c r="J192" s="45" t="str">
        <f>"CHIP #" &amp; (((D187 - 1) * 32) + 18)</f>
        <v>CHIP #466</v>
      </c>
      <c r="K192" s="46"/>
      <c r="L192" s="4"/>
      <c r="M192" s="45" t="str">
        <f>"CHIP #" &amp; (((D187 - 1) * 32) + 19)</f>
        <v>CHIP #467</v>
      </c>
      <c r="N192" s="46"/>
      <c r="O192" s="4"/>
      <c r="P192" s="43" t="str">
        <f>"CHIP #" &amp; (((D187 - 1) * 32) + 20)</f>
        <v>CHIP #468</v>
      </c>
      <c r="Q192" s="44"/>
      <c r="R192" s="4"/>
      <c r="S192" s="43" t="str">
        <f>"CHIP #" &amp; (((D187 - 1) * 32) + 21)</f>
        <v>CHIP #469</v>
      </c>
      <c r="T192" s="44"/>
      <c r="U192" s="4"/>
      <c r="V192" s="43" t="str">
        <f>"CHIP #" &amp; (((D187 - 1) * 32) + 22)</f>
        <v>CHIP #470</v>
      </c>
      <c r="W192" s="44"/>
      <c r="X192" s="4"/>
      <c r="Y192" s="43" t="str">
        <f>"CHIP #" &amp; (((D187 - 1) * 32) + 23)</f>
        <v>CHIP #471</v>
      </c>
      <c r="Z192" s="44"/>
      <c r="AA192" s="4"/>
      <c r="AB192" s="43" t="str">
        <f>"CHIP #" &amp; (((D187 - 1) * 32) + 24)</f>
        <v>CHIP #472</v>
      </c>
      <c r="AC192" s="44"/>
    </row>
    <row r="193" spans="1:29" ht="15" thickTop="1" thickBot="1" x14ac:dyDescent="0.3">
      <c r="A193" s="49"/>
      <c r="B193" s="50"/>
      <c r="D193" s="19"/>
      <c r="E193" s="16" t="str">
        <f>"CSN" &amp; (((D187 - 1) * 4) + 2)</f>
        <v>CSN58</v>
      </c>
      <c r="F193" s="37" t="s">
        <v>3796</v>
      </c>
      <c r="G193" s="10" t="str">
        <f>D187 &amp; "_17"</f>
        <v>15_17</v>
      </c>
      <c r="H193" s="10" t="str">
        <f>D188 &amp; "_17"</f>
        <v>55_17</v>
      </c>
      <c r="I193" s="12"/>
      <c r="J193" s="10" t="str">
        <f>D187 &amp; "_18"</f>
        <v>15_18</v>
      </c>
      <c r="K193" s="10" t="str">
        <f>D188 &amp; "_18"</f>
        <v>55_18</v>
      </c>
      <c r="L193" s="12"/>
      <c r="M193" s="10" t="str">
        <f>D187 &amp; "_19"</f>
        <v>15_19</v>
      </c>
      <c r="N193" s="10" t="str">
        <f>D188 &amp; "_19"</f>
        <v>55_19</v>
      </c>
      <c r="O193" s="12"/>
      <c r="P193" s="10" t="str">
        <f>D187 &amp; "_20"</f>
        <v>15_20</v>
      </c>
      <c r="Q193" s="10" t="str">
        <f>D188 &amp; "_20"</f>
        <v>55_20</v>
      </c>
      <c r="R193" s="12"/>
      <c r="S193" s="10" t="str">
        <f>D187 &amp; "_21"</f>
        <v>15_21</v>
      </c>
      <c r="T193" s="10" t="str">
        <f>D188 &amp; "_21"</f>
        <v>55_21</v>
      </c>
      <c r="U193" s="12"/>
      <c r="V193" s="10" t="str">
        <f>D187 &amp; "_22"</f>
        <v>15_22</v>
      </c>
      <c r="W193" s="10" t="str">
        <f>D188 &amp; "_22"</f>
        <v>55_22</v>
      </c>
      <c r="X193" s="12"/>
      <c r="Y193" s="10" t="str">
        <f>D187 &amp; "_23"</f>
        <v>15_23</v>
      </c>
      <c r="Z193" s="29" t="str">
        <f>D188 &amp; "_23"</f>
        <v>55_23</v>
      </c>
      <c r="AB193" s="10" t="str">
        <f>D187 &amp; "_24"</f>
        <v>15_24</v>
      </c>
      <c r="AC193" s="10" t="str">
        <f>D188 &amp; "_24"</f>
        <v>55_24</v>
      </c>
    </row>
    <row r="194" spans="1:29" ht="14.25" thickTop="1" x14ac:dyDescent="0.25">
      <c r="A194" s="49"/>
      <c r="B194" s="50"/>
      <c r="D194" s="17"/>
      <c r="F194" s="12"/>
    </row>
    <row r="195" spans="1:29" ht="14.25" thickBot="1" x14ac:dyDescent="0.3">
      <c r="A195" s="49"/>
      <c r="B195" s="50"/>
      <c r="D195" s="18"/>
      <c r="E195" s="9"/>
      <c r="F195" s="36"/>
      <c r="G195" s="45" t="str">
        <f>"CHIP #" &amp; (((D187 - 1) * 32) + 25)</f>
        <v>CHIP #473</v>
      </c>
      <c r="H195" s="46"/>
      <c r="I195" s="4"/>
      <c r="J195" s="45" t="str">
        <f>"CHIP #" &amp; (((D187 - 1) * 32) + 26)</f>
        <v>CHIP #474</v>
      </c>
      <c r="K195" s="46"/>
      <c r="L195" s="4"/>
      <c r="M195" s="45" t="str">
        <f>"CHIP #" &amp; (((D187 - 1) * 32) + 27)</f>
        <v>CHIP #475</v>
      </c>
      <c r="N195" s="46"/>
      <c r="O195" s="4"/>
      <c r="P195" s="43" t="str">
        <f>"CHIP #" &amp; (((D187 - 1) * 32) + 28)</f>
        <v>CHIP #476</v>
      </c>
      <c r="Q195" s="44"/>
      <c r="R195" s="4"/>
      <c r="S195" s="43" t="str">
        <f>"CHIP #" &amp; (((D187 - 1) * 32) + 29)</f>
        <v>CHIP #477</v>
      </c>
      <c r="T195" s="44"/>
      <c r="U195" s="4"/>
      <c r="V195" s="43" t="str">
        <f>"CHIP #" &amp; (((D187 - 1) * 32) + 30)</f>
        <v>CHIP #478</v>
      </c>
      <c r="W195" s="44"/>
      <c r="X195" s="4"/>
      <c r="Y195" s="43" t="str">
        <f>"CHIP #" &amp; (((D187 - 1) * 32) + 31)</f>
        <v>CHIP #479</v>
      </c>
      <c r="Z195" s="44"/>
      <c r="AA195" s="4"/>
      <c r="AB195" s="43" t="str">
        <f>"CHIP #" &amp; (((D187 - 1) * 32) + 32)</f>
        <v>CHIP #480</v>
      </c>
      <c r="AC195" s="44"/>
    </row>
    <row r="196" spans="1:29" ht="15" thickTop="1" thickBot="1" x14ac:dyDescent="0.3">
      <c r="A196" s="49"/>
      <c r="B196" s="50"/>
      <c r="D196" s="20"/>
      <c r="E196" s="16" t="str">
        <f>"CSN" &amp; (((D187 - 1) * 4) + 3)</f>
        <v>CSN59</v>
      </c>
      <c r="F196" s="37" t="s">
        <v>3796</v>
      </c>
      <c r="G196" s="10" t="str">
        <f>D187 &amp; "_25"</f>
        <v>15_25</v>
      </c>
      <c r="H196" s="10" t="str">
        <f>D188 &amp; "_25"</f>
        <v>55_25</v>
      </c>
      <c r="I196" s="12"/>
      <c r="J196" s="10" t="str">
        <f>D187 &amp; "_26"</f>
        <v>15_26</v>
      </c>
      <c r="K196" s="10" t="str">
        <f>D188 &amp; "_26"</f>
        <v>55_26</v>
      </c>
      <c r="L196" s="12"/>
      <c r="M196" s="10" t="str">
        <f>D187 &amp; "_27"</f>
        <v>15_27</v>
      </c>
      <c r="N196" s="10" t="str">
        <f>D188 &amp; "_27"</f>
        <v>55_27</v>
      </c>
      <c r="O196" s="12"/>
      <c r="P196" s="10" t="str">
        <f>D187 &amp; "_28"</f>
        <v>15_28</v>
      </c>
      <c r="Q196" s="10" t="str">
        <f>D188 &amp; "_28"</f>
        <v>55_28</v>
      </c>
      <c r="R196" s="12"/>
      <c r="S196" s="10" t="str">
        <f>D187 &amp; "_29"</f>
        <v>15_29</v>
      </c>
      <c r="T196" s="10" t="str">
        <f>D188 &amp; "_29"</f>
        <v>55_29</v>
      </c>
      <c r="U196" s="12"/>
      <c r="V196" s="10" t="str">
        <f>D187 &amp; "_30"</f>
        <v>15_30</v>
      </c>
      <c r="W196" s="10" t="str">
        <f>D188 &amp; "_30"</f>
        <v>55_30</v>
      </c>
      <c r="X196" s="12"/>
      <c r="Y196" s="10" t="str">
        <f>D187 &amp; "_31"</f>
        <v>15_31</v>
      </c>
      <c r="Z196" s="29" t="str">
        <f>D188 &amp; "_31"</f>
        <v>55_31</v>
      </c>
      <c r="AB196" s="10" t="str">
        <f>D187 &amp; "_32"</f>
        <v>15_32</v>
      </c>
      <c r="AC196" s="29" t="str">
        <f>D188 &amp; "_32"</f>
        <v>55_32</v>
      </c>
    </row>
    <row r="197" spans="1:29" ht="14.25" thickTop="1" x14ac:dyDescent="0.25">
      <c r="A197" s="49"/>
      <c r="B197" s="50"/>
    </row>
    <row r="198" spans="1:29" x14ac:dyDescent="0.25">
      <c r="A198" s="49"/>
      <c r="B198" s="50"/>
    </row>
    <row r="199" spans="1:29" ht="14.25" thickBot="1" x14ac:dyDescent="0.3">
      <c r="A199" s="49"/>
      <c r="B199" s="50"/>
      <c r="C199" s="30" t="str">
        <f>"BANK" &amp; D200</f>
        <v>BANK16</v>
      </c>
      <c r="D199" s="4"/>
      <c r="E199" s="4"/>
      <c r="F199" s="38"/>
      <c r="G199" s="45" t="str">
        <f>"CHIP #" &amp; (((D200 - 1) * 32) + 1)</f>
        <v>CHIP #481</v>
      </c>
      <c r="H199" s="45"/>
      <c r="I199" s="4"/>
      <c r="J199" s="45" t="str">
        <f>"CHIP #" &amp; (((D200 - 1) * 32) + 2)</f>
        <v>CHIP #482</v>
      </c>
      <c r="K199" s="46"/>
      <c r="L199" s="4"/>
      <c r="M199" s="45" t="str">
        <f>"CHIP #" &amp; (((D200 - 1) * 32) + 3)</f>
        <v>CHIP #483</v>
      </c>
      <c r="N199" s="46"/>
      <c r="O199" s="4"/>
      <c r="P199" s="43" t="str">
        <f>"CHIP #" &amp; (((D200 - 1) * 32) + 4)</f>
        <v>CHIP #484</v>
      </c>
      <c r="Q199" s="44"/>
      <c r="R199" s="4"/>
      <c r="S199" s="43" t="str">
        <f>"CHIP #" &amp; (((D200 - 1) * 32) + 5)</f>
        <v>CHIP #485</v>
      </c>
      <c r="T199" s="44"/>
      <c r="U199" s="4"/>
      <c r="V199" s="43" t="str">
        <f>"CHIP #" &amp; (((D200 - 1) * 32) + 6)</f>
        <v>CHIP #486</v>
      </c>
      <c r="W199" s="44"/>
      <c r="X199" s="4"/>
      <c r="Y199" s="43" t="str">
        <f>"CHIP #" &amp; (((D200 - 1) * 32) + 7)</f>
        <v>CHIP #487</v>
      </c>
      <c r="Z199" s="44"/>
      <c r="AA199" s="4"/>
      <c r="AB199" s="43" t="str">
        <f>"CHIP #" &amp; (((D200 - 1) * 32) + 8)</f>
        <v>CHIP #488</v>
      </c>
      <c r="AC199" s="44"/>
    </row>
    <row r="200" spans="1:29" ht="15" thickTop="1" thickBot="1" x14ac:dyDescent="0.3">
      <c r="A200" s="49"/>
      <c r="B200" s="50"/>
      <c r="C200" s="31"/>
      <c r="D200" s="32">
        <f>D187+1</f>
        <v>16</v>
      </c>
      <c r="E200" s="21" t="str">
        <f>"CSN" &amp; (((D200 - 1) * 4) + 0)</f>
        <v>CSN60</v>
      </c>
      <c r="F200" s="40" t="s">
        <v>3796</v>
      </c>
      <c r="G200" s="10" t="str">
        <f>D200 &amp; "_1"</f>
        <v>16_1</v>
      </c>
      <c r="H200" s="10" t="str">
        <f>D201 &amp; "_1"</f>
        <v>56_1</v>
      </c>
      <c r="I200" s="12"/>
      <c r="J200" s="10" t="str">
        <f>D200 &amp; "_2"</f>
        <v>16_2</v>
      </c>
      <c r="K200" s="10" t="str">
        <f>D201 &amp; "_2"</f>
        <v>56_2</v>
      </c>
      <c r="L200" s="12"/>
      <c r="M200" s="10" t="str">
        <f>D200 &amp; "_3"</f>
        <v>16_3</v>
      </c>
      <c r="N200" s="10" t="str">
        <f>D201 &amp; "_3"</f>
        <v>56_3</v>
      </c>
      <c r="O200" s="12"/>
      <c r="P200" s="10" t="str">
        <f>D200 &amp; "_4"</f>
        <v>16_4</v>
      </c>
      <c r="Q200" s="10" t="str">
        <f>D201 &amp; "_4"</f>
        <v>56_4</v>
      </c>
      <c r="R200" s="12"/>
      <c r="S200" s="10" t="str">
        <f>D200 &amp; "_5"</f>
        <v>16_5</v>
      </c>
      <c r="T200" s="10" t="str">
        <f>D201 &amp; "_5"</f>
        <v>56_5</v>
      </c>
      <c r="U200" s="12"/>
      <c r="V200" s="10" t="str">
        <f>D200 &amp; "_6"</f>
        <v>16_6</v>
      </c>
      <c r="W200" s="10" t="str">
        <f>D201 &amp; "_6"</f>
        <v>56_6</v>
      </c>
      <c r="X200" s="12"/>
      <c r="Y200" s="10" t="str">
        <f>D200 &amp; "_7"</f>
        <v>16_7</v>
      </c>
      <c r="Z200" s="10" t="str">
        <f>D201 &amp; "_7"</f>
        <v>56_7</v>
      </c>
      <c r="AA200" s="12"/>
      <c r="AB200" s="10" t="str">
        <f>D200 &amp; "_8"</f>
        <v>16_8</v>
      </c>
      <c r="AC200" s="29" t="str">
        <f>D201 &amp; "_8"</f>
        <v>56_8</v>
      </c>
    </row>
    <row r="201" spans="1:29" ht="14.25" thickTop="1" x14ac:dyDescent="0.25">
      <c r="A201" s="49"/>
      <c r="B201" s="50"/>
      <c r="C201" s="33"/>
      <c r="D201" s="17">
        <f>D188+1</f>
        <v>56</v>
      </c>
    </row>
    <row r="202" spans="1:29" ht="14.25" thickBot="1" x14ac:dyDescent="0.3">
      <c r="A202" s="49"/>
      <c r="B202" s="50"/>
      <c r="D202" s="18"/>
      <c r="E202" s="39"/>
      <c r="F202" s="38"/>
      <c r="G202" s="45" t="str">
        <f>"CHIP #" &amp; (((D200 - 1) * 32) + 9)</f>
        <v>CHIP #489</v>
      </c>
      <c r="H202" s="46"/>
      <c r="I202" s="4"/>
      <c r="J202" s="45" t="str">
        <f>"CHIP #" &amp; (((D200 - 1) * 32) + 10)</f>
        <v>CHIP #490</v>
      </c>
      <c r="K202" s="46"/>
      <c r="L202" s="4"/>
      <c r="M202" s="45" t="str">
        <f>"CHIP #" &amp; (((D200 - 1) * 32) + 11)</f>
        <v>CHIP #491</v>
      </c>
      <c r="N202" s="46"/>
      <c r="O202" s="4"/>
      <c r="P202" s="43" t="str">
        <f>"CHIP #" &amp; (((D200 - 1) * 32) + 12)</f>
        <v>CHIP #492</v>
      </c>
      <c r="Q202" s="44"/>
      <c r="R202" s="4"/>
      <c r="S202" s="43" t="str">
        <f>"CHIP #" &amp; (((D200 - 1) * 32) + 13)</f>
        <v>CHIP #493</v>
      </c>
      <c r="T202" s="44"/>
      <c r="U202" s="4"/>
      <c r="V202" s="43" t="str">
        <f>"CHIP #" &amp; (((D200 - 1) * 32) + 14)</f>
        <v>CHIP #494</v>
      </c>
      <c r="W202" s="44"/>
      <c r="X202" s="4"/>
      <c r="Y202" s="43" t="str">
        <f>"CHIP #" &amp; (((D200 - 1) * 32) + 15)</f>
        <v>CHIP #495</v>
      </c>
      <c r="Z202" s="44"/>
      <c r="AA202" s="4"/>
      <c r="AB202" s="43" t="str">
        <f>"CHIP #" &amp; (((D200 - 1) * 32) + 16)</f>
        <v>CHIP #496</v>
      </c>
      <c r="AC202" s="44"/>
    </row>
    <row r="203" spans="1:29" ht="15" thickTop="1" thickBot="1" x14ac:dyDescent="0.3">
      <c r="A203" s="49"/>
      <c r="B203" s="50"/>
      <c r="D203" s="19"/>
      <c r="E203" s="21" t="str">
        <f>"CSN" &amp; (((D200 - 1) * 4) + 1)</f>
        <v>CSN61</v>
      </c>
      <c r="F203" s="10" t="s">
        <v>3796</v>
      </c>
      <c r="G203" s="10" t="str">
        <f>D200 &amp; "_9"</f>
        <v>16_9</v>
      </c>
      <c r="H203" s="10" t="str">
        <f>D201 &amp; "_9"</f>
        <v>56_9</v>
      </c>
      <c r="I203" s="12"/>
      <c r="J203" s="10" t="str">
        <f>D200 &amp; "_10"</f>
        <v>16_10</v>
      </c>
      <c r="K203" s="10" t="str">
        <f>D201 &amp; "_10"</f>
        <v>56_10</v>
      </c>
      <c r="L203" s="12"/>
      <c r="M203" s="10" t="str">
        <f>D200 &amp; "_11"</f>
        <v>16_11</v>
      </c>
      <c r="N203" s="10" t="str">
        <f>D201 &amp; "_11"</f>
        <v>56_11</v>
      </c>
      <c r="O203" s="12"/>
      <c r="P203" s="10" t="str">
        <f>D200 &amp; "_12"</f>
        <v>16_12</v>
      </c>
      <c r="Q203" s="10" t="str">
        <f>D201 &amp; "_12"</f>
        <v>56_12</v>
      </c>
      <c r="R203" s="12"/>
      <c r="S203" s="10" t="str">
        <f>D200 &amp; "_13"</f>
        <v>16_13</v>
      </c>
      <c r="T203" s="10" t="str">
        <f>D201 &amp; "_13"</f>
        <v>56_13</v>
      </c>
      <c r="U203" s="12"/>
      <c r="V203" s="10" t="str">
        <f>D200 &amp; "_14"</f>
        <v>16_14</v>
      </c>
      <c r="W203" s="10" t="str">
        <f>D201 &amp; "_14"</f>
        <v>56_14</v>
      </c>
      <c r="X203" s="12"/>
      <c r="Y203" s="10" t="str">
        <f>D200 &amp; "_15"</f>
        <v>16_15</v>
      </c>
      <c r="Z203" s="29" t="str">
        <f>D201 &amp; "_15"</f>
        <v>56_15</v>
      </c>
      <c r="AB203" s="10" t="str">
        <f>D200 &amp; "_16"</f>
        <v>16_16</v>
      </c>
      <c r="AC203" s="10" t="str">
        <f>D201 &amp; "_16"</f>
        <v>56_16</v>
      </c>
    </row>
    <row r="204" spans="1:29" ht="14.25" thickTop="1" x14ac:dyDescent="0.25">
      <c r="A204" s="49"/>
      <c r="B204" s="50"/>
      <c r="D204" s="17"/>
      <c r="F204" s="12"/>
    </row>
    <row r="205" spans="1:29" ht="14.25" thickBot="1" x14ac:dyDescent="0.3">
      <c r="A205" s="49"/>
      <c r="B205" s="50"/>
      <c r="D205" s="18"/>
      <c r="E205" s="9"/>
      <c r="F205" s="36"/>
      <c r="G205" s="45" t="str">
        <f>"CHIP #" &amp; (((D200 - 1) * 32) + 17)</f>
        <v>CHIP #497</v>
      </c>
      <c r="H205" s="46"/>
      <c r="I205" s="4"/>
      <c r="J205" s="45" t="str">
        <f>"CHIP #" &amp; (((D200 - 1) * 32) + 18)</f>
        <v>CHIP #498</v>
      </c>
      <c r="K205" s="46"/>
      <c r="L205" s="4"/>
      <c r="M205" s="45" t="str">
        <f>"CHIP #" &amp; (((D200 - 1) * 32) + 19)</f>
        <v>CHIP #499</v>
      </c>
      <c r="N205" s="46"/>
      <c r="O205" s="4"/>
      <c r="P205" s="43" t="str">
        <f>"CHIP #" &amp; (((D200 - 1) * 32) + 20)</f>
        <v>CHIP #500</v>
      </c>
      <c r="Q205" s="44"/>
      <c r="R205" s="4"/>
      <c r="S205" s="43" t="str">
        <f>"CHIP #" &amp; (((D200 - 1) * 32) + 21)</f>
        <v>CHIP #501</v>
      </c>
      <c r="T205" s="44"/>
      <c r="U205" s="4"/>
      <c r="V205" s="43" t="str">
        <f>"CHIP #" &amp; (((D200 - 1) * 32) + 22)</f>
        <v>CHIP #502</v>
      </c>
      <c r="W205" s="44"/>
      <c r="X205" s="4"/>
      <c r="Y205" s="43" t="str">
        <f>"CHIP #" &amp; (((D200 - 1) * 32) + 23)</f>
        <v>CHIP #503</v>
      </c>
      <c r="Z205" s="44"/>
      <c r="AA205" s="4"/>
      <c r="AB205" s="43" t="str">
        <f>"CHIP #" &amp; (((D200 - 1) * 32) + 24)</f>
        <v>CHIP #504</v>
      </c>
      <c r="AC205" s="44"/>
    </row>
    <row r="206" spans="1:29" ht="15" thickTop="1" thickBot="1" x14ac:dyDescent="0.3">
      <c r="A206" s="49"/>
      <c r="B206" s="50"/>
      <c r="D206" s="19"/>
      <c r="E206" s="16" t="str">
        <f>"CSN" &amp; (((D200 - 1) * 4) + 2)</f>
        <v>CSN62</v>
      </c>
      <c r="F206" s="37" t="s">
        <v>3796</v>
      </c>
      <c r="G206" s="10" t="str">
        <f>D200 &amp; "_17"</f>
        <v>16_17</v>
      </c>
      <c r="H206" s="10" t="str">
        <f>D201 &amp; "_17"</f>
        <v>56_17</v>
      </c>
      <c r="I206" s="12"/>
      <c r="J206" s="10" t="str">
        <f>D200 &amp; "_18"</f>
        <v>16_18</v>
      </c>
      <c r="K206" s="10" t="str">
        <f>D201 &amp; "_18"</f>
        <v>56_18</v>
      </c>
      <c r="L206" s="12"/>
      <c r="M206" s="10" t="str">
        <f>D200 &amp; "_19"</f>
        <v>16_19</v>
      </c>
      <c r="N206" s="10" t="str">
        <f>D201 &amp; "_19"</f>
        <v>56_19</v>
      </c>
      <c r="O206" s="12"/>
      <c r="P206" s="10" t="str">
        <f>D200 &amp; "_20"</f>
        <v>16_20</v>
      </c>
      <c r="Q206" s="10" t="str">
        <f>D201 &amp; "_20"</f>
        <v>56_20</v>
      </c>
      <c r="R206" s="12"/>
      <c r="S206" s="10" t="str">
        <f>D200 &amp; "_21"</f>
        <v>16_21</v>
      </c>
      <c r="T206" s="10" t="str">
        <f>D201 &amp; "_21"</f>
        <v>56_21</v>
      </c>
      <c r="U206" s="12"/>
      <c r="V206" s="10" t="str">
        <f>D200 &amp; "_22"</f>
        <v>16_22</v>
      </c>
      <c r="W206" s="10" t="str">
        <f>D201 &amp; "_22"</f>
        <v>56_22</v>
      </c>
      <c r="X206" s="12"/>
      <c r="Y206" s="10" t="str">
        <f>D200 &amp; "_23"</f>
        <v>16_23</v>
      </c>
      <c r="Z206" s="29" t="str">
        <f>D201 &amp; "_23"</f>
        <v>56_23</v>
      </c>
      <c r="AB206" s="10" t="str">
        <f>D200 &amp; "_24"</f>
        <v>16_24</v>
      </c>
      <c r="AC206" s="10" t="str">
        <f>D201 &amp; "_24"</f>
        <v>56_24</v>
      </c>
    </row>
    <row r="207" spans="1:29" ht="14.25" thickTop="1" x14ac:dyDescent="0.25">
      <c r="A207" s="49"/>
      <c r="B207" s="50"/>
      <c r="D207" s="17"/>
      <c r="F207" s="12"/>
    </row>
    <row r="208" spans="1:29" ht="14.25" thickBot="1" x14ac:dyDescent="0.3">
      <c r="A208" s="49"/>
      <c r="B208" s="50"/>
      <c r="D208" s="18"/>
      <c r="E208" s="9"/>
      <c r="F208" s="36"/>
      <c r="G208" s="45" t="str">
        <f>"CHIP #" &amp; (((D200 - 1) * 32) + 25)</f>
        <v>CHIP #505</v>
      </c>
      <c r="H208" s="46"/>
      <c r="I208" s="4"/>
      <c r="J208" s="45" t="str">
        <f>"CHIP #" &amp; (((D200 - 1) * 32) + 26)</f>
        <v>CHIP #506</v>
      </c>
      <c r="K208" s="46"/>
      <c r="L208" s="4"/>
      <c r="M208" s="45" t="str">
        <f>"CHIP #" &amp; (((D200 - 1) * 32) + 27)</f>
        <v>CHIP #507</v>
      </c>
      <c r="N208" s="46"/>
      <c r="O208" s="4"/>
      <c r="P208" s="43" t="str">
        <f>"CHIP #" &amp; (((D200 - 1) * 32) + 28)</f>
        <v>CHIP #508</v>
      </c>
      <c r="Q208" s="44"/>
      <c r="R208" s="4"/>
      <c r="S208" s="43" t="str">
        <f>"CHIP #" &amp; (((D200 - 1) * 32) + 29)</f>
        <v>CHIP #509</v>
      </c>
      <c r="T208" s="44"/>
      <c r="U208" s="4"/>
      <c r="V208" s="43" t="str">
        <f>"CHIP #" &amp; (((D200 - 1) * 32) + 30)</f>
        <v>CHIP #510</v>
      </c>
      <c r="W208" s="44"/>
      <c r="X208" s="4"/>
      <c r="Y208" s="43" t="str">
        <f>"CHIP #" &amp; (((D200 - 1) * 32) + 31)</f>
        <v>CHIP #511</v>
      </c>
      <c r="Z208" s="44"/>
      <c r="AA208" s="4"/>
      <c r="AB208" s="43" t="str">
        <f>"CHIP #" &amp; (((D200 - 1) * 32) + 32)</f>
        <v>CHIP #512</v>
      </c>
      <c r="AC208" s="44"/>
    </row>
    <row r="209" spans="1:29" ht="15" thickTop="1" thickBot="1" x14ac:dyDescent="0.3">
      <c r="A209" s="49"/>
      <c r="B209" s="50"/>
      <c r="D209" s="20"/>
      <c r="E209" s="16" t="str">
        <f>"CSN" &amp; (((D200 - 1) * 4) + 3)</f>
        <v>CSN63</v>
      </c>
      <c r="F209" s="37" t="s">
        <v>3796</v>
      </c>
      <c r="G209" s="10" t="str">
        <f>D200 &amp; "_25"</f>
        <v>16_25</v>
      </c>
      <c r="H209" s="10" t="str">
        <f>D201 &amp; "_25"</f>
        <v>56_25</v>
      </c>
      <c r="I209" s="12"/>
      <c r="J209" s="10" t="str">
        <f>D200 &amp; "_26"</f>
        <v>16_26</v>
      </c>
      <c r="K209" s="10" t="str">
        <f>D201 &amp; "_26"</f>
        <v>56_26</v>
      </c>
      <c r="L209" s="12"/>
      <c r="M209" s="10" t="str">
        <f>D200 &amp; "_27"</f>
        <v>16_27</v>
      </c>
      <c r="N209" s="10" t="str">
        <f>D201 &amp; "_27"</f>
        <v>56_27</v>
      </c>
      <c r="O209" s="12"/>
      <c r="P209" s="10" t="str">
        <f>D200 &amp; "_28"</f>
        <v>16_28</v>
      </c>
      <c r="Q209" s="10" t="str">
        <f>D201 &amp; "_28"</f>
        <v>56_28</v>
      </c>
      <c r="R209" s="12"/>
      <c r="S209" s="10" t="str">
        <f>D200 &amp; "_29"</f>
        <v>16_29</v>
      </c>
      <c r="T209" s="10" t="str">
        <f>D201 &amp; "_29"</f>
        <v>56_29</v>
      </c>
      <c r="U209" s="12"/>
      <c r="V209" s="10" t="str">
        <f>D200 &amp; "_30"</f>
        <v>16_30</v>
      </c>
      <c r="W209" s="10" t="str">
        <f>D201 &amp; "_30"</f>
        <v>56_30</v>
      </c>
      <c r="X209" s="12"/>
      <c r="Y209" s="10" t="str">
        <f>D200 &amp; "_31"</f>
        <v>16_31</v>
      </c>
      <c r="Z209" s="29" t="str">
        <f>D201 &amp; "_31"</f>
        <v>56_31</v>
      </c>
      <c r="AB209" s="10" t="str">
        <f>D200 &amp; "_32"</f>
        <v>16_32</v>
      </c>
      <c r="AC209" s="29" t="str">
        <f>D201 &amp; "_32"</f>
        <v>56_32</v>
      </c>
    </row>
    <row r="210" spans="1:29" ht="14.25" thickTop="1" x14ac:dyDescent="0.25">
      <c r="A210" s="49"/>
      <c r="B210" s="50"/>
    </row>
    <row r="211" spans="1:29" x14ac:dyDescent="0.25">
      <c r="A211" s="49"/>
      <c r="B211" s="50"/>
    </row>
    <row r="212" spans="1:29" ht="14.25" thickBot="1" x14ac:dyDescent="0.3">
      <c r="A212" s="49"/>
      <c r="B212" s="50"/>
      <c r="C212" s="30" t="str">
        <f>"BANK" &amp; D213</f>
        <v>BANK17</v>
      </c>
      <c r="D212" s="4"/>
      <c r="E212" s="4"/>
      <c r="F212" s="38"/>
      <c r="G212" s="45" t="str">
        <f>"CHIP #" &amp; (((D213 - 1) * 32) + 1)</f>
        <v>CHIP #513</v>
      </c>
      <c r="H212" s="45"/>
      <c r="I212" s="4"/>
      <c r="J212" s="45" t="str">
        <f>"CHIP #" &amp; (((D213 - 1) * 32) + 2)</f>
        <v>CHIP #514</v>
      </c>
      <c r="K212" s="46"/>
      <c r="L212" s="4"/>
      <c r="M212" s="45" t="str">
        <f>"CHIP #" &amp; (((D213 - 1) * 32) + 3)</f>
        <v>CHIP #515</v>
      </c>
      <c r="N212" s="46"/>
      <c r="O212" s="4"/>
      <c r="P212" s="43" t="str">
        <f>"CHIP #" &amp; (((D213 - 1) * 32) + 4)</f>
        <v>CHIP #516</v>
      </c>
      <c r="Q212" s="44"/>
      <c r="R212" s="4"/>
      <c r="S212" s="43" t="str">
        <f>"CHIP #" &amp; (((D213 - 1) * 32) + 5)</f>
        <v>CHIP #517</v>
      </c>
      <c r="T212" s="44"/>
      <c r="U212" s="4"/>
      <c r="V212" s="43" t="str">
        <f>"CHIP #" &amp; (((D213 - 1) * 32) + 6)</f>
        <v>CHIP #518</v>
      </c>
      <c r="W212" s="44"/>
      <c r="X212" s="4"/>
      <c r="Y212" s="43" t="str">
        <f>"CHIP #" &amp; (((D213 - 1) * 32) + 7)</f>
        <v>CHIP #519</v>
      </c>
      <c r="Z212" s="44"/>
      <c r="AA212" s="4"/>
      <c r="AB212" s="43" t="str">
        <f>"CHIP #" &amp; (((D213 - 1) * 32) + 8)</f>
        <v>CHIP #520</v>
      </c>
      <c r="AC212" s="44"/>
    </row>
    <row r="213" spans="1:29" ht="15" thickTop="1" thickBot="1" x14ac:dyDescent="0.3">
      <c r="A213" s="49"/>
      <c r="B213" s="50"/>
      <c r="C213" s="31"/>
      <c r="D213" s="32">
        <f>D200+1</f>
        <v>17</v>
      </c>
      <c r="E213" s="21" t="str">
        <f>"CSN" &amp; (((D213 - 1) * 4) + 0)</f>
        <v>CSN64</v>
      </c>
      <c r="F213" s="40" t="s">
        <v>3796</v>
      </c>
      <c r="G213" s="10" t="str">
        <f>D213 &amp; "_1"</f>
        <v>17_1</v>
      </c>
      <c r="H213" s="10" t="str">
        <f>D214 &amp; "_1"</f>
        <v>57_1</v>
      </c>
      <c r="I213" s="12"/>
      <c r="J213" s="10" t="str">
        <f>D213 &amp; "_2"</f>
        <v>17_2</v>
      </c>
      <c r="K213" s="10" t="str">
        <f>D214 &amp; "_2"</f>
        <v>57_2</v>
      </c>
      <c r="L213" s="12"/>
      <c r="M213" s="10" t="str">
        <f>D213 &amp; "_3"</f>
        <v>17_3</v>
      </c>
      <c r="N213" s="10" t="str">
        <f>D214 &amp; "_3"</f>
        <v>57_3</v>
      </c>
      <c r="O213" s="12"/>
      <c r="P213" s="10" t="str">
        <f>D213 &amp; "_4"</f>
        <v>17_4</v>
      </c>
      <c r="Q213" s="10" t="str">
        <f>D214 &amp; "_4"</f>
        <v>57_4</v>
      </c>
      <c r="R213" s="12"/>
      <c r="S213" s="10" t="str">
        <f>D213 &amp; "_5"</f>
        <v>17_5</v>
      </c>
      <c r="T213" s="10" t="str">
        <f>D214 &amp; "_5"</f>
        <v>57_5</v>
      </c>
      <c r="U213" s="12"/>
      <c r="V213" s="10" t="str">
        <f>D213 &amp; "_6"</f>
        <v>17_6</v>
      </c>
      <c r="W213" s="10" t="str">
        <f>D214 &amp; "_6"</f>
        <v>57_6</v>
      </c>
      <c r="X213" s="12"/>
      <c r="Y213" s="10" t="str">
        <f>D213 &amp; "_7"</f>
        <v>17_7</v>
      </c>
      <c r="Z213" s="10" t="str">
        <f>D214 &amp; "_7"</f>
        <v>57_7</v>
      </c>
      <c r="AA213" s="12"/>
      <c r="AB213" s="10" t="str">
        <f>D213 &amp; "_8"</f>
        <v>17_8</v>
      </c>
      <c r="AC213" s="29" t="str">
        <f>D214 &amp; "_8"</f>
        <v>57_8</v>
      </c>
    </row>
    <row r="214" spans="1:29" ht="14.25" thickTop="1" x14ac:dyDescent="0.25">
      <c r="A214" s="49"/>
      <c r="B214" s="50"/>
      <c r="C214" s="33"/>
      <c r="D214" s="17">
        <f>D201+1</f>
        <v>57</v>
      </c>
    </row>
    <row r="215" spans="1:29" ht="14.25" thickBot="1" x14ac:dyDescent="0.3">
      <c r="A215" s="49"/>
      <c r="B215" s="50"/>
      <c r="D215" s="18"/>
      <c r="E215" s="39"/>
      <c r="F215" s="38"/>
      <c r="G215" s="45" t="str">
        <f>"CHIP #" &amp; (((D213 - 1) * 32) + 9)</f>
        <v>CHIP #521</v>
      </c>
      <c r="H215" s="46"/>
      <c r="I215" s="4"/>
      <c r="J215" s="45" t="str">
        <f>"CHIP #" &amp; (((D213 - 1) * 32) + 10)</f>
        <v>CHIP #522</v>
      </c>
      <c r="K215" s="46"/>
      <c r="L215" s="4"/>
      <c r="M215" s="45" t="str">
        <f>"CHIP #" &amp; (((D213 - 1) * 32) + 11)</f>
        <v>CHIP #523</v>
      </c>
      <c r="N215" s="46"/>
      <c r="O215" s="4"/>
      <c r="P215" s="43" t="str">
        <f>"CHIP #" &amp; (((D213 - 1) * 32) + 12)</f>
        <v>CHIP #524</v>
      </c>
      <c r="Q215" s="44"/>
      <c r="R215" s="4"/>
      <c r="S215" s="43" t="str">
        <f>"CHIP #" &amp; (((D213 - 1) * 32) + 13)</f>
        <v>CHIP #525</v>
      </c>
      <c r="T215" s="44"/>
      <c r="U215" s="4"/>
      <c r="V215" s="43" t="str">
        <f>"CHIP #" &amp; (((D213 - 1) * 32) + 14)</f>
        <v>CHIP #526</v>
      </c>
      <c r="W215" s="44"/>
      <c r="X215" s="4"/>
      <c r="Y215" s="43" t="str">
        <f>"CHIP #" &amp; (((D213 - 1) * 32) + 15)</f>
        <v>CHIP #527</v>
      </c>
      <c r="Z215" s="44"/>
      <c r="AA215" s="4"/>
      <c r="AB215" s="43" t="str">
        <f>"CHIP #" &amp; (((D213 - 1) * 32) + 16)</f>
        <v>CHIP #528</v>
      </c>
      <c r="AC215" s="44"/>
    </row>
    <row r="216" spans="1:29" ht="15" thickTop="1" thickBot="1" x14ac:dyDescent="0.3">
      <c r="A216" s="49"/>
      <c r="B216" s="50"/>
      <c r="D216" s="19"/>
      <c r="E216" s="21" t="str">
        <f>"CSN" &amp; (((D213 - 1) * 4) + 1)</f>
        <v>CSN65</v>
      </c>
      <c r="F216" s="10" t="s">
        <v>3796</v>
      </c>
      <c r="G216" s="10" t="str">
        <f>D213 &amp; "_9"</f>
        <v>17_9</v>
      </c>
      <c r="H216" s="10" t="str">
        <f>D214 &amp; "_9"</f>
        <v>57_9</v>
      </c>
      <c r="I216" s="12"/>
      <c r="J216" s="10" t="str">
        <f>D213 &amp; "_10"</f>
        <v>17_10</v>
      </c>
      <c r="K216" s="10" t="str">
        <f>D214 &amp; "_10"</f>
        <v>57_10</v>
      </c>
      <c r="L216" s="12"/>
      <c r="M216" s="10" t="str">
        <f>D213 &amp; "_11"</f>
        <v>17_11</v>
      </c>
      <c r="N216" s="10" t="str">
        <f>D214 &amp; "_11"</f>
        <v>57_11</v>
      </c>
      <c r="O216" s="12"/>
      <c r="P216" s="10" t="str">
        <f>D213 &amp; "_12"</f>
        <v>17_12</v>
      </c>
      <c r="Q216" s="10" t="str">
        <f>D214 &amp; "_12"</f>
        <v>57_12</v>
      </c>
      <c r="R216" s="12"/>
      <c r="S216" s="10" t="str">
        <f>D213 &amp; "_13"</f>
        <v>17_13</v>
      </c>
      <c r="T216" s="10" t="str">
        <f>D214 &amp; "_13"</f>
        <v>57_13</v>
      </c>
      <c r="U216" s="12"/>
      <c r="V216" s="10" t="str">
        <f>D213 &amp; "_14"</f>
        <v>17_14</v>
      </c>
      <c r="W216" s="10" t="str">
        <f>D214 &amp; "_14"</f>
        <v>57_14</v>
      </c>
      <c r="X216" s="12"/>
      <c r="Y216" s="10" t="str">
        <f>D213 &amp; "_15"</f>
        <v>17_15</v>
      </c>
      <c r="Z216" s="29" t="str">
        <f>D214 &amp; "_15"</f>
        <v>57_15</v>
      </c>
      <c r="AB216" s="10" t="str">
        <f>D213 &amp; "_16"</f>
        <v>17_16</v>
      </c>
      <c r="AC216" s="10" t="str">
        <f>D214 &amp; "_16"</f>
        <v>57_16</v>
      </c>
    </row>
    <row r="217" spans="1:29" ht="14.25" thickTop="1" x14ac:dyDescent="0.25">
      <c r="A217" s="49"/>
      <c r="B217" s="50"/>
      <c r="D217" s="17"/>
      <c r="F217" s="12"/>
    </row>
    <row r="218" spans="1:29" ht="14.25" thickBot="1" x14ac:dyDescent="0.3">
      <c r="A218" s="49"/>
      <c r="B218" s="50"/>
      <c r="D218" s="18"/>
      <c r="E218" s="9"/>
      <c r="F218" s="36"/>
      <c r="G218" s="45" t="str">
        <f>"CHIP #" &amp; (((D213 - 1) * 32) + 17)</f>
        <v>CHIP #529</v>
      </c>
      <c r="H218" s="46"/>
      <c r="I218" s="4"/>
      <c r="J218" s="45" t="str">
        <f>"CHIP #" &amp; (((D213 - 1) * 32) + 18)</f>
        <v>CHIP #530</v>
      </c>
      <c r="K218" s="46"/>
      <c r="L218" s="4"/>
      <c r="M218" s="45" t="str">
        <f>"CHIP #" &amp; (((D213 - 1) * 32) + 19)</f>
        <v>CHIP #531</v>
      </c>
      <c r="N218" s="46"/>
      <c r="O218" s="4"/>
      <c r="P218" s="43" t="str">
        <f>"CHIP #" &amp; (((D213 - 1) * 32) + 20)</f>
        <v>CHIP #532</v>
      </c>
      <c r="Q218" s="44"/>
      <c r="R218" s="4"/>
      <c r="S218" s="43" t="str">
        <f>"CHIP #" &amp; (((D213 - 1) * 32) + 21)</f>
        <v>CHIP #533</v>
      </c>
      <c r="T218" s="44"/>
      <c r="U218" s="4"/>
      <c r="V218" s="43" t="str">
        <f>"CHIP #" &amp; (((D213 - 1) * 32) + 22)</f>
        <v>CHIP #534</v>
      </c>
      <c r="W218" s="44"/>
      <c r="X218" s="4"/>
      <c r="Y218" s="43" t="str">
        <f>"CHIP #" &amp; (((D213 - 1) * 32) + 23)</f>
        <v>CHIP #535</v>
      </c>
      <c r="Z218" s="44"/>
      <c r="AA218" s="4"/>
      <c r="AB218" s="43" t="str">
        <f>"CHIP #" &amp; (((D213 - 1) * 32) + 24)</f>
        <v>CHIP #536</v>
      </c>
      <c r="AC218" s="44"/>
    </row>
    <row r="219" spans="1:29" ht="15" thickTop="1" thickBot="1" x14ac:dyDescent="0.3">
      <c r="A219" s="49"/>
      <c r="B219" s="50"/>
      <c r="D219" s="19"/>
      <c r="E219" s="16" t="str">
        <f>"CSN" &amp; (((D213 - 1) * 4) + 2)</f>
        <v>CSN66</v>
      </c>
      <c r="F219" s="37" t="s">
        <v>3796</v>
      </c>
      <c r="G219" s="10" t="str">
        <f>D213 &amp; "_17"</f>
        <v>17_17</v>
      </c>
      <c r="H219" s="10" t="str">
        <f>D214 &amp; "_17"</f>
        <v>57_17</v>
      </c>
      <c r="I219" s="12"/>
      <c r="J219" s="10" t="str">
        <f>D213 &amp; "_18"</f>
        <v>17_18</v>
      </c>
      <c r="K219" s="10" t="str">
        <f>D214 &amp; "_18"</f>
        <v>57_18</v>
      </c>
      <c r="L219" s="12"/>
      <c r="M219" s="10" t="str">
        <f>D213 &amp; "_19"</f>
        <v>17_19</v>
      </c>
      <c r="N219" s="10" t="str">
        <f>D214 &amp; "_19"</f>
        <v>57_19</v>
      </c>
      <c r="O219" s="12"/>
      <c r="P219" s="10" t="str">
        <f>D213 &amp; "_20"</f>
        <v>17_20</v>
      </c>
      <c r="Q219" s="10" t="str">
        <f>D214 &amp; "_20"</f>
        <v>57_20</v>
      </c>
      <c r="R219" s="12"/>
      <c r="S219" s="10" t="str">
        <f>D213 &amp; "_21"</f>
        <v>17_21</v>
      </c>
      <c r="T219" s="10" t="str">
        <f>D214 &amp; "_21"</f>
        <v>57_21</v>
      </c>
      <c r="U219" s="12"/>
      <c r="V219" s="10" t="str">
        <f>D213 &amp; "_22"</f>
        <v>17_22</v>
      </c>
      <c r="W219" s="10" t="str">
        <f>D214 &amp; "_22"</f>
        <v>57_22</v>
      </c>
      <c r="X219" s="12"/>
      <c r="Y219" s="10" t="str">
        <f>D213 &amp; "_23"</f>
        <v>17_23</v>
      </c>
      <c r="Z219" s="29" t="str">
        <f>D214 &amp; "_23"</f>
        <v>57_23</v>
      </c>
      <c r="AB219" s="10" t="str">
        <f>D213 &amp; "_24"</f>
        <v>17_24</v>
      </c>
      <c r="AC219" s="10" t="str">
        <f>D214 &amp; "_24"</f>
        <v>57_24</v>
      </c>
    </row>
    <row r="220" spans="1:29" ht="14.25" thickTop="1" x14ac:dyDescent="0.25">
      <c r="A220" s="49"/>
      <c r="B220" s="50"/>
      <c r="D220" s="17"/>
      <c r="F220" s="12"/>
    </row>
    <row r="221" spans="1:29" ht="14.25" thickBot="1" x14ac:dyDescent="0.3">
      <c r="A221" s="49"/>
      <c r="B221" s="50"/>
      <c r="D221" s="18"/>
      <c r="E221" s="9"/>
      <c r="F221" s="36"/>
      <c r="G221" s="45" t="str">
        <f>"CHIP #" &amp; (((D213 - 1) * 32) + 25)</f>
        <v>CHIP #537</v>
      </c>
      <c r="H221" s="46"/>
      <c r="I221" s="4"/>
      <c r="J221" s="45" t="str">
        <f>"CHIP #" &amp; (((D213 - 1) * 32) + 26)</f>
        <v>CHIP #538</v>
      </c>
      <c r="K221" s="46"/>
      <c r="L221" s="4"/>
      <c r="M221" s="45" t="str">
        <f>"CHIP #" &amp; (((D213 - 1) * 32) + 27)</f>
        <v>CHIP #539</v>
      </c>
      <c r="N221" s="46"/>
      <c r="O221" s="4"/>
      <c r="P221" s="43" t="str">
        <f>"CHIP #" &amp; (((D213 - 1) * 32) + 28)</f>
        <v>CHIP #540</v>
      </c>
      <c r="Q221" s="44"/>
      <c r="R221" s="4"/>
      <c r="S221" s="43" t="str">
        <f>"CHIP #" &amp; (((D213 - 1) * 32) + 29)</f>
        <v>CHIP #541</v>
      </c>
      <c r="T221" s="44"/>
      <c r="U221" s="4"/>
      <c r="V221" s="43" t="str">
        <f>"CHIP #" &amp; (((D213 - 1) * 32) + 30)</f>
        <v>CHIP #542</v>
      </c>
      <c r="W221" s="44"/>
      <c r="X221" s="4"/>
      <c r="Y221" s="43" t="str">
        <f>"CHIP #" &amp; (((D213 - 1) * 32) + 31)</f>
        <v>CHIP #543</v>
      </c>
      <c r="Z221" s="44"/>
      <c r="AA221" s="4"/>
      <c r="AB221" s="43" t="str">
        <f>"CHIP #" &amp; (((D213 - 1) * 32) + 32)</f>
        <v>CHIP #544</v>
      </c>
      <c r="AC221" s="44"/>
    </row>
    <row r="222" spans="1:29" ht="15" thickTop="1" thickBot="1" x14ac:dyDescent="0.3">
      <c r="A222" s="49"/>
      <c r="B222" s="50"/>
      <c r="D222" s="20"/>
      <c r="E222" s="16" t="str">
        <f>"CSN" &amp; (((D213 - 1) * 4) + 3)</f>
        <v>CSN67</v>
      </c>
      <c r="F222" s="37" t="s">
        <v>3796</v>
      </c>
      <c r="G222" s="10" t="str">
        <f>D213 &amp; "_25"</f>
        <v>17_25</v>
      </c>
      <c r="H222" s="10" t="str">
        <f>D214 &amp; "_25"</f>
        <v>57_25</v>
      </c>
      <c r="I222" s="12"/>
      <c r="J222" s="10" t="str">
        <f>D213 &amp; "_26"</f>
        <v>17_26</v>
      </c>
      <c r="K222" s="10" t="str">
        <f>D214 &amp; "_26"</f>
        <v>57_26</v>
      </c>
      <c r="L222" s="12"/>
      <c r="M222" s="10" t="str">
        <f>D213 &amp; "_27"</f>
        <v>17_27</v>
      </c>
      <c r="N222" s="10" t="str">
        <f>D214 &amp; "_27"</f>
        <v>57_27</v>
      </c>
      <c r="O222" s="12"/>
      <c r="P222" s="10" t="str">
        <f>D213 &amp; "_28"</f>
        <v>17_28</v>
      </c>
      <c r="Q222" s="10" t="str">
        <f>D214 &amp; "_28"</f>
        <v>57_28</v>
      </c>
      <c r="R222" s="12"/>
      <c r="S222" s="10" t="str">
        <f>D213 &amp; "_29"</f>
        <v>17_29</v>
      </c>
      <c r="T222" s="10" t="str">
        <f>D214 &amp; "_29"</f>
        <v>57_29</v>
      </c>
      <c r="U222" s="12"/>
      <c r="V222" s="10" t="str">
        <f>D213 &amp; "_30"</f>
        <v>17_30</v>
      </c>
      <c r="W222" s="10" t="str">
        <f>D214 &amp; "_30"</f>
        <v>57_30</v>
      </c>
      <c r="X222" s="12"/>
      <c r="Y222" s="10" t="str">
        <f>D213 &amp; "_31"</f>
        <v>17_31</v>
      </c>
      <c r="Z222" s="29" t="str">
        <f>D214 &amp; "_31"</f>
        <v>57_31</v>
      </c>
      <c r="AB222" s="10" t="str">
        <f>D213 &amp; "_32"</f>
        <v>17_32</v>
      </c>
      <c r="AC222" s="29" t="str">
        <f>D214 &amp; "_32"</f>
        <v>57_32</v>
      </c>
    </row>
    <row r="223" spans="1:29" ht="14.25" thickTop="1" x14ac:dyDescent="0.25">
      <c r="A223" s="49"/>
      <c r="B223" s="50"/>
    </row>
    <row r="224" spans="1:29" x14ac:dyDescent="0.25">
      <c r="A224" s="49"/>
      <c r="B224" s="50"/>
    </row>
    <row r="225" spans="1:29" ht="14.25" thickBot="1" x14ac:dyDescent="0.3">
      <c r="A225" s="49"/>
      <c r="B225" s="50"/>
      <c r="C225" s="30" t="str">
        <f>"BANK" &amp; D226</f>
        <v>BANK18</v>
      </c>
      <c r="D225" s="4"/>
      <c r="E225" s="4"/>
      <c r="F225" s="38"/>
      <c r="G225" s="45" t="str">
        <f>"CHIP #" &amp; (((D226 - 1) * 32) + 1)</f>
        <v>CHIP #545</v>
      </c>
      <c r="H225" s="45"/>
      <c r="I225" s="4"/>
      <c r="J225" s="45" t="str">
        <f>"CHIP #" &amp; (((D226 - 1) * 32) + 2)</f>
        <v>CHIP #546</v>
      </c>
      <c r="K225" s="46"/>
      <c r="L225" s="4"/>
      <c r="M225" s="45" t="str">
        <f>"CHIP #" &amp; (((D226 - 1) * 32) + 3)</f>
        <v>CHIP #547</v>
      </c>
      <c r="N225" s="46"/>
      <c r="O225" s="4"/>
      <c r="P225" s="43" t="str">
        <f>"CHIP #" &amp; (((D226 - 1) * 32) + 4)</f>
        <v>CHIP #548</v>
      </c>
      <c r="Q225" s="44"/>
      <c r="R225" s="4"/>
      <c r="S225" s="43" t="str">
        <f>"CHIP #" &amp; (((D226 - 1) * 32) + 5)</f>
        <v>CHIP #549</v>
      </c>
      <c r="T225" s="44"/>
      <c r="U225" s="4"/>
      <c r="V225" s="43" t="str">
        <f>"CHIP #" &amp; (((D226 - 1) * 32) + 6)</f>
        <v>CHIP #550</v>
      </c>
      <c r="W225" s="44"/>
      <c r="X225" s="4"/>
      <c r="Y225" s="43" t="str">
        <f>"CHIP #" &amp; (((D226 - 1) * 32) + 7)</f>
        <v>CHIP #551</v>
      </c>
      <c r="Z225" s="44"/>
      <c r="AA225" s="4"/>
      <c r="AB225" s="43" t="str">
        <f>"CHIP #" &amp; (((D226 - 1) * 32) + 8)</f>
        <v>CHIP #552</v>
      </c>
      <c r="AC225" s="44"/>
    </row>
    <row r="226" spans="1:29" ht="15" thickTop="1" thickBot="1" x14ac:dyDescent="0.3">
      <c r="A226" s="49"/>
      <c r="B226" s="50"/>
      <c r="C226" s="31"/>
      <c r="D226" s="32">
        <f>D213+1</f>
        <v>18</v>
      </c>
      <c r="E226" s="21" t="str">
        <f>"CSN" &amp; (((D226 - 1) * 4) + 0)</f>
        <v>CSN68</v>
      </c>
      <c r="F226" s="40" t="s">
        <v>3796</v>
      </c>
      <c r="G226" s="10" t="str">
        <f>D226 &amp; "_1"</f>
        <v>18_1</v>
      </c>
      <c r="H226" s="10" t="str">
        <f>D227 &amp; "_1"</f>
        <v>58_1</v>
      </c>
      <c r="I226" s="12"/>
      <c r="J226" s="10" t="str">
        <f>D226 &amp; "_2"</f>
        <v>18_2</v>
      </c>
      <c r="K226" s="10" t="str">
        <f>D227 &amp; "_2"</f>
        <v>58_2</v>
      </c>
      <c r="L226" s="12"/>
      <c r="M226" s="10" t="str">
        <f>D226 &amp; "_3"</f>
        <v>18_3</v>
      </c>
      <c r="N226" s="10" t="str">
        <f>D227 &amp; "_3"</f>
        <v>58_3</v>
      </c>
      <c r="O226" s="12"/>
      <c r="P226" s="10" t="str">
        <f>D226 &amp; "_4"</f>
        <v>18_4</v>
      </c>
      <c r="Q226" s="10" t="str">
        <f>D227 &amp; "_4"</f>
        <v>58_4</v>
      </c>
      <c r="R226" s="12"/>
      <c r="S226" s="10" t="str">
        <f>D226 &amp; "_5"</f>
        <v>18_5</v>
      </c>
      <c r="T226" s="10" t="str">
        <f>D227 &amp; "_5"</f>
        <v>58_5</v>
      </c>
      <c r="U226" s="12"/>
      <c r="V226" s="10" t="str">
        <f>D226 &amp; "_6"</f>
        <v>18_6</v>
      </c>
      <c r="W226" s="10" t="str">
        <f>D227 &amp; "_6"</f>
        <v>58_6</v>
      </c>
      <c r="X226" s="12"/>
      <c r="Y226" s="10" t="str">
        <f>D226 &amp; "_7"</f>
        <v>18_7</v>
      </c>
      <c r="Z226" s="10" t="str">
        <f>D227 &amp; "_7"</f>
        <v>58_7</v>
      </c>
      <c r="AA226" s="12"/>
      <c r="AB226" s="10" t="str">
        <f>D226 &amp; "_8"</f>
        <v>18_8</v>
      </c>
      <c r="AC226" s="29" t="str">
        <f>D227 &amp; "_8"</f>
        <v>58_8</v>
      </c>
    </row>
    <row r="227" spans="1:29" ht="14.25" thickTop="1" x14ac:dyDescent="0.25">
      <c r="A227" s="49"/>
      <c r="B227" s="50"/>
      <c r="C227" s="33"/>
      <c r="D227" s="17">
        <f>D214+1</f>
        <v>58</v>
      </c>
    </row>
    <row r="228" spans="1:29" ht="14.25" thickBot="1" x14ac:dyDescent="0.3">
      <c r="A228" s="49"/>
      <c r="B228" s="50"/>
      <c r="D228" s="18"/>
      <c r="E228" s="39"/>
      <c r="F228" s="38"/>
      <c r="G228" s="45" t="str">
        <f>"CHIP #" &amp; (((D226 - 1) * 32) + 9)</f>
        <v>CHIP #553</v>
      </c>
      <c r="H228" s="46"/>
      <c r="I228" s="4"/>
      <c r="J228" s="45" t="str">
        <f>"CHIP #" &amp; (((D226 - 1) * 32) + 10)</f>
        <v>CHIP #554</v>
      </c>
      <c r="K228" s="46"/>
      <c r="L228" s="4"/>
      <c r="M228" s="45" t="str">
        <f>"CHIP #" &amp; (((D226 - 1) * 32) + 11)</f>
        <v>CHIP #555</v>
      </c>
      <c r="N228" s="46"/>
      <c r="O228" s="4"/>
      <c r="P228" s="43" t="str">
        <f>"CHIP #" &amp; (((D226 - 1) * 32) + 12)</f>
        <v>CHIP #556</v>
      </c>
      <c r="Q228" s="44"/>
      <c r="R228" s="4"/>
      <c r="S228" s="43" t="str">
        <f>"CHIP #" &amp; (((D226 - 1) * 32) + 13)</f>
        <v>CHIP #557</v>
      </c>
      <c r="T228" s="44"/>
      <c r="U228" s="4"/>
      <c r="V228" s="43" t="str">
        <f>"CHIP #" &amp; (((D226 - 1) * 32) + 14)</f>
        <v>CHIP #558</v>
      </c>
      <c r="W228" s="44"/>
      <c r="X228" s="4"/>
      <c r="Y228" s="43" t="str">
        <f>"CHIP #" &amp; (((D226 - 1) * 32) + 15)</f>
        <v>CHIP #559</v>
      </c>
      <c r="Z228" s="44"/>
      <c r="AA228" s="4"/>
      <c r="AB228" s="43" t="str">
        <f>"CHIP #" &amp; (((D226 - 1) * 32) + 16)</f>
        <v>CHIP #560</v>
      </c>
      <c r="AC228" s="44"/>
    </row>
    <row r="229" spans="1:29" ht="15" thickTop="1" thickBot="1" x14ac:dyDescent="0.3">
      <c r="A229" s="49"/>
      <c r="B229" s="50"/>
      <c r="D229" s="19"/>
      <c r="E229" s="21" t="str">
        <f>"CSN" &amp; (((D226 - 1) * 4) + 1)</f>
        <v>CSN69</v>
      </c>
      <c r="F229" s="10" t="s">
        <v>3796</v>
      </c>
      <c r="G229" s="10" t="str">
        <f>D226 &amp; "_9"</f>
        <v>18_9</v>
      </c>
      <c r="H229" s="10" t="str">
        <f>D227 &amp; "_9"</f>
        <v>58_9</v>
      </c>
      <c r="I229" s="12"/>
      <c r="J229" s="10" t="str">
        <f>D226 &amp; "_10"</f>
        <v>18_10</v>
      </c>
      <c r="K229" s="10" t="str">
        <f>D227 &amp; "_10"</f>
        <v>58_10</v>
      </c>
      <c r="L229" s="12"/>
      <c r="M229" s="10" t="str">
        <f>D226 &amp; "_11"</f>
        <v>18_11</v>
      </c>
      <c r="N229" s="10" t="str">
        <f>D227 &amp; "_11"</f>
        <v>58_11</v>
      </c>
      <c r="O229" s="12"/>
      <c r="P229" s="10" t="str">
        <f>D226 &amp; "_12"</f>
        <v>18_12</v>
      </c>
      <c r="Q229" s="10" t="str">
        <f>D227 &amp; "_12"</f>
        <v>58_12</v>
      </c>
      <c r="R229" s="12"/>
      <c r="S229" s="10" t="str">
        <f>D226 &amp; "_13"</f>
        <v>18_13</v>
      </c>
      <c r="T229" s="10" t="str">
        <f>D227 &amp; "_13"</f>
        <v>58_13</v>
      </c>
      <c r="U229" s="12"/>
      <c r="V229" s="10" t="str">
        <f>D226 &amp; "_14"</f>
        <v>18_14</v>
      </c>
      <c r="W229" s="10" t="str">
        <f>D227 &amp; "_14"</f>
        <v>58_14</v>
      </c>
      <c r="X229" s="12"/>
      <c r="Y229" s="10" t="str">
        <f>D226 &amp; "_15"</f>
        <v>18_15</v>
      </c>
      <c r="Z229" s="29" t="str">
        <f>D227 &amp; "_15"</f>
        <v>58_15</v>
      </c>
      <c r="AB229" s="10" t="str">
        <f>D226 &amp; "_16"</f>
        <v>18_16</v>
      </c>
      <c r="AC229" s="10" t="str">
        <f>D227 &amp; "_16"</f>
        <v>58_16</v>
      </c>
    </row>
    <row r="230" spans="1:29" ht="14.25" thickTop="1" x14ac:dyDescent="0.25">
      <c r="A230" s="49"/>
      <c r="B230" s="50"/>
      <c r="D230" s="17"/>
      <c r="F230" s="12"/>
    </row>
    <row r="231" spans="1:29" ht="14.25" thickBot="1" x14ac:dyDescent="0.3">
      <c r="A231" s="49"/>
      <c r="B231" s="50"/>
      <c r="D231" s="18"/>
      <c r="E231" s="9"/>
      <c r="F231" s="36"/>
      <c r="G231" s="45" t="str">
        <f>"CHIP #" &amp; (((D226 - 1) * 32) + 17)</f>
        <v>CHIP #561</v>
      </c>
      <c r="H231" s="46"/>
      <c r="I231" s="4"/>
      <c r="J231" s="45" t="str">
        <f>"CHIP #" &amp; (((D226 - 1) * 32) + 18)</f>
        <v>CHIP #562</v>
      </c>
      <c r="K231" s="46"/>
      <c r="L231" s="4"/>
      <c r="M231" s="45" t="str">
        <f>"CHIP #" &amp; (((D226 - 1) * 32) + 19)</f>
        <v>CHIP #563</v>
      </c>
      <c r="N231" s="46"/>
      <c r="O231" s="4"/>
      <c r="P231" s="43" t="str">
        <f>"CHIP #" &amp; (((D226 - 1) * 32) + 20)</f>
        <v>CHIP #564</v>
      </c>
      <c r="Q231" s="44"/>
      <c r="R231" s="4"/>
      <c r="S231" s="43" t="str">
        <f>"CHIP #" &amp; (((D226 - 1) * 32) + 21)</f>
        <v>CHIP #565</v>
      </c>
      <c r="T231" s="44"/>
      <c r="U231" s="4"/>
      <c r="V231" s="43" t="str">
        <f>"CHIP #" &amp; (((D226 - 1) * 32) + 22)</f>
        <v>CHIP #566</v>
      </c>
      <c r="W231" s="44"/>
      <c r="X231" s="4"/>
      <c r="Y231" s="43" t="str">
        <f>"CHIP #" &amp; (((D226 - 1) * 32) + 23)</f>
        <v>CHIP #567</v>
      </c>
      <c r="Z231" s="44"/>
      <c r="AA231" s="4"/>
      <c r="AB231" s="43" t="str">
        <f>"CHIP #" &amp; (((D226 - 1) * 32) + 24)</f>
        <v>CHIP #568</v>
      </c>
      <c r="AC231" s="44"/>
    </row>
    <row r="232" spans="1:29" ht="15" thickTop="1" thickBot="1" x14ac:dyDescent="0.3">
      <c r="A232" s="49"/>
      <c r="B232" s="50"/>
      <c r="D232" s="19"/>
      <c r="E232" s="16" t="str">
        <f>"CSN" &amp; (((D226 - 1) * 4) + 2)</f>
        <v>CSN70</v>
      </c>
      <c r="F232" s="37" t="s">
        <v>3796</v>
      </c>
      <c r="G232" s="10" t="str">
        <f>D226 &amp; "_17"</f>
        <v>18_17</v>
      </c>
      <c r="H232" s="10" t="str">
        <f>D227 &amp; "_17"</f>
        <v>58_17</v>
      </c>
      <c r="I232" s="12"/>
      <c r="J232" s="10" t="str">
        <f>D226 &amp; "_18"</f>
        <v>18_18</v>
      </c>
      <c r="K232" s="10" t="str">
        <f>D227 &amp; "_18"</f>
        <v>58_18</v>
      </c>
      <c r="L232" s="12"/>
      <c r="M232" s="10" t="str">
        <f>D226 &amp; "_19"</f>
        <v>18_19</v>
      </c>
      <c r="N232" s="10" t="str">
        <f>D227 &amp; "_19"</f>
        <v>58_19</v>
      </c>
      <c r="O232" s="12"/>
      <c r="P232" s="10" t="str">
        <f>D226 &amp; "_20"</f>
        <v>18_20</v>
      </c>
      <c r="Q232" s="10" t="str">
        <f>D227 &amp; "_20"</f>
        <v>58_20</v>
      </c>
      <c r="R232" s="12"/>
      <c r="S232" s="10" t="str">
        <f>D226 &amp; "_21"</f>
        <v>18_21</v>
      </c>
      <c r="T232" s="10" t="str">
        <f>D227 &amp; "_21"</f>
        <v>58_21</v>
      </c>
      <c r="U232" s="12"/>
      <c r="V232" s="10" t="str">
        <f>D226 &amp; "_22"</f>
        <v>18_22</v>
      </c>
      <c r="W232" s="10" t="str">
        <f>D227 &amp; "_22"</f>
        <v>58_22</v>
      </c>
      <c r="X232" s="12"/>
      <c r="Y232" s="10" t="str">
        <f>D226 &amp; "_23"</f>
        <v>18_23</v>
      </c>
      <c r="Z232" s="29" t="str">
        <f>D227 &amp; "_23"</f>
        <v>58_23</v>
      </c>
      <c r="AB232" s="10" t="str">
        <f>D226 &amp; "_24"</f>
        <v>18_24</v>
      </c>
      <c r="AC232" s="10" t="str">
        <f>D227 &amp; "_24"</f>
        <v>58_24</v>
      </c>
    </row>
    <row r="233" spans="1:29" ht="14.25" thickTop="1" x14ac:dyDescent="0.25">
      <c r="A233" s="49"/>
      <c r="B233" s="50"/>
      <c r="D233" s="17"/>
      <c r="F233" s="12"/>
    </row>
    <row r="234" spans="1:29" ht="14.25" thickBot="1" x14ac:dyDescent="0.3">
      <c r="A234" s="49"/>
      <c r="B234" s="50"/>
      <c r="D234" s="18"/>
      <c r="E234" s="9"/>
      <c r="F234" s="36"/>
      <c r="G234" s="45" t="str">
        <f>"CHIP #" &amp; (((D226 - 1) * 32) + 25)</f>
        <v>CHIP #569</v>
      </c>
      <c r="H234" s="46"/>
      <c r="I234" s="4"/>
      <c r="J234" s="45" t="str">
        <f>"CHIP #" &amp; (((D226 - 1) * 32) + 26)</f>
        <v>CHIP #570</v>
      </c>
      <c r="K234" s="46"/>
      <c r="L234" s="4"/>
      <c r="M234" s="45" t="str">
        <f>"CHIP #" &amp; (((D226 - 1) * 32) + 27)</f>
        <v>CHIP #571</v>
      </c>
      <c r="N234" s="46"/>
      <c r="O234" s="4"/>
      <c r="P234" s="43" t="str">
        <f>"CHIP #" &amp; (((D226 - 1) * 32) + 28)</f>
        <v>CHIP #572</v>
      </c>
      <c r="Q234" s="44"/>
      <c r="R234" s="4"/>
      <c r="S234" s="43" t="str">
        <f>"CHIP #" &amp; (((D226 - 1) * 32) + 29)</f>
        <v>CHIP #573</v>
      </c>
      <c r="T234" s="44"/>
      <c r="U234" s="4"/>
      <c r="V234" s="43" t="str">
        <f>"CHIP #" &amp; (((D226 - 1) * 32) + 30)</f>
        <v>CHIP #574</v>
      </c>
      <c r="W234" s="44"/>
      <c r="X234" s="4"/>
      <c r="Y234" s="43" t="str">
        <f>"CHIP #" &amp; (((D226 - 1) * 32) + 31)</f>
        <v>CHIP #575</v>
      </c>
      <c r="Z234" s="44"/>
      <c r="AA234" s="4"/>
      <c r="AB234" s="43" t="str">
        <f>"CHIP #" &amp; (((D226 - 1) * 32) + 32)</f>
        <v>CHIP #576</v>
      </c>
      <c r="AC234" s="44"/>
    </row>
    <row r="235" spans="1:29" ht="15" thickTop="1" thickBot="1" x14ac:dyDescent="0.3">
      <c r="A235" s="49"/>
      <c r="B235" s="50"/>
      <c r="D235" s="20"/>
      <c r="E235" s="16" t="str">
        <f>"CSN" &amp; (((D226 - 1) * 4) + 3)</f>
        <v>CSN71</v>
      </c>
      <c r="F235" s="37" t="s">
        <v>3796</v>
      </c>
      <c r="G235" s="10" t="str">
        <f>D226 &amp; "_25"</f>
        <v>18_25</v>
      </c>
      <c r="H235" s="10" t="str">
        <f>D227 &amp; "_25"</f>
        <v>58_25</v>
      </c>
      <c r="I235" s="12"/>
      <c r="J235" s="10" t="str">
        <f>D226 &amp; "_26"</f>
        <v>18_26</v>
      </c>
      <c r="K235" s="10" t="str">
        <f>D227 &amp; "_26"</f>
        <v>58_26</v>
      </c>
      <c r="L235" s="12"/>
      <c r="M235" s="10" t="str">
        <f>D226 &amp; "_27"</f>
        <v>18_27</v>
      </c>
      <c r="N235" s="10" t="str">
        <f>D227 &amp; "_27"</f>
        <v>58_27</v>
      </c>
      <c r="O235" s="12"/>
      <c r="P235" s="10" t="str">
        <f>D226 &amp; "_28"</f>
        <v>18_28</v>
      </c>
      <c r="Q235" s="10" t="str">
        <f>D227 &amp; "_28"</f>
        <v>58_28</v>
      </c>
      <c r="R235" s="12"/>
      <c r="S235" s="10" t="str">
        <f>D226 &amp; "_29"</f>
        <v>18_29</v>
      </c>
      <c r="T235" s="10" t="str">
        <f>D227 &amp; "_29"</f>
        <v>58_29</v>
      </c>
      <c r="U235" s="12"/>
      <c r="V235" s="10" t="str">
        <f>D226 &amp; "_30"</f>
        <v>18_30</v>
      </c>
      <c r="W235" s="10" t="str">
        <f>D227 &amp; "_30"</f>
        <v>58_30</v>
      </c>
      <c r="X235" s="12"/>
      <c r="Y235" s="10" t="str">
        <f>D226 &amp; "_31"</f>
        <v>18_31</v>
      </c>
      <c r="Z235" s="29" t="str">
        <f>D227 &amp; "_31"</f>
        <v>58_31</v>
      </c>
      <c r="AB235" s="10" t="str">
        <f>D226 &amp; "_32"</f>
        <v>18_32</v>
      </c>
      <c r="AC235" s="29" t="str">
        <f>D227 &amp; "_32"</f>
        <v>58_32</v>
      </c>
    </row>
    <row r="236" spans="1:29" ht="14.25" thickTop="1" x14ac:dyDescent="0.25">
      <c r="A236" s="49"/>
      <c r="B236" s="50"/>
    </row>
    <row r="237" spans="1:29" x14ac:dyDescent="0.25">
      <c r="A237" s="49"/>
      <c r="B237" s="50"/>
    </row>
    <row r="238" spans="1:29" ht="14.25" thickBot="1" x14ac:dyDescent="0.3">
      <c r="A238" s="49"/>
      <c r="B238" s="50"/>
      <c r="C238" s="30" t="str">
        <f>"BANK" &amp; D239</f>
        <v>BANK19</v>
      </c>
      <c r="D238" s="4"/>
      <c r="E238" s="4"/>
      <c r="F238" s="38"/>
      <c r="G238" s="45" t="str">
        <f>"CHIP #" &amp; (((D239 - 1) * 32) + 1)</f>
        <v>CHIP #577</v>
      </c>
      <c r="H238" s="45"/>
      <c r="I238" s="4"/>
      <c r="J238" s="45" t="str">
        <f>"CHIP #" &amp; (((D239 - 1) * 32) + 2)</f>
        <v>CHIP #578</v>
      </c>
      <c r="K238" s="46"/>
      <c r="L238" s="4"/>
      <c r="M238" s="45" t="str">
        <f>"CHIP #" &amp; (((D239 - 1) * 32) + 3)</f>
        <v>CHIP #579</v>
      </c>
      <c r="N238" s="46"/>
      <c r="O238" s="4"/>
      <c r="P238" s="43" t="str">
        <f>"CHIP #" &amp; (((D239 - 1) * 32) + 4)</f>
        <v>CHIP #580</v>
      </c>
      <c r="Q238" s="44"/>
      <c r="R238" s="4"/>
      <c r="S238" s="43" t="str">
        <f>"CHIP #" &amp; (((D239 - 1) * 32) + 5)</f>
        <v>CHIP #581</v>
      </c>
      <c r="T238" s="44"/>
      <c r="U238" s="4"/>
      <c r="V238" s="43" t="str">
        <f>"CHIP #" &amp; (((D239 - 1) * 32) + 6)</f>
        <v>CHIP #582</v>
      </c>
      <c r="W238" s="44"/>
      <c r="X238" s="4"/>
      <c r="Y238" s="43" t="str">
        <f>"CHIP #" &amp; (((D239 - 1) * 32) + 7)</f>
        <v>CHIP #583</v>
      </c>
      <c r="Z238" s="44"/>
      <c r="AA238" s="4"/>
      <c r="AB238" s="43" t="str">
        <f>"CHIP #" &amp; (((D239 - 1) * 32) + 8)</f>
        <v>CHIP #584</v>
      </c>
      <c r="AC238" s="44"/>
    </row>
    <row r="239" spans="1:29" ht="15" thickTop="1" thickBot="1" x14ac:dyDescent="0.3">
      <c r="A239" s="49"/>
      <c r="B239" s="50"/>
      <c r="C239" s="31"/>
      <c r="D239" s="32">
        <f>D226+1</f>
        <v>19</v>
      </c>
      <c r="E239" s="21" t="str">
        <f>"CSN" &amp; (((D239 - 1) * 4) + 0)</f>
        <v>CSN72</v>
      </c>
      <c r="F239" s="40" t="s">
        <v>3796</v>
      </c>
      <c r="G239" s="10" t="str">
        <f>D239 &amp; "_1"</f>
        <v>19_1</v>
      </c>
      <c r="H239" s="10" t="str">
        <f>D240 &amp; "_1"</f>
        <v>59_1</v>
      </c>
      <c r="I239" s="12"/>
      <c r="J239" s="10" t="str">
        <f>D239 &amp; "_2"</f>
        <v>19_2</v>
      </c>
      <c r="K239" s="10" t="str">
        <f>D240 &amp; "_2"</f>
        <v>59_2</v>
      </c>
      <c r="L239" s="12"/>
      <c r="M239" s="10" t="str">
        <f>D239 &amp; "_3"</f>
        <v>19_3</v>
      </c>
      <c r="N239" s="10" t="str">
        <f>D240 &amp; "_3"</f>
        <v>59_3</v>
      </c>
      <c r="O239" s="12"/>
      <c r="P239" s="10" t="str">
        <f>D239 &amp; "_4"</f>
        <v>19_4</v>
      </c>
      <c r="Q239" s="10" t="str">
        <f>D240 &amp; "_4"</f>
        <v>59_4</v>
      </c>
      <c r="R239" s="12"/>
      <c r="S239" s="10" t="str">
        <f>D239 &amp; "_5"</f>
        <v>19_5</v>
      </c>
      <c r="T239" s="10" t="str">
        <f>D240 &amp; "_5"</f>
        <v>59_5</v>
      </c>
      <c r="U239" s="12"/>
      <c r="V239" s="10" t="str">
        <f>D239 &amp; "_6"</f>
        <v>19_6</v>
      </c>
      <c r="W239" s="10" t="str">
        <f>D240 &amp; "_6"</f>
        <v>59_6</v>
      </c>
      <c r="X239" s="12"/>
      <c r="Y239" s="10" t="str">
        <f>D239 &amp; "_7"</f>
        <v>19_7</v>
      </c>
      <c r="Z239" s="10" t="str">
        <f>D240 &amp; "_7"</f>
        <v>59_7</v>
      </c>
      <c r="AA239" s="12"/>
      <c r="AB239" s="10" t="str">
        <f>D239 &amp; "_8"</f>
        <v>19_8</v>
      </c>
      <c r="AC239" s="29" t="str">
        <f>D240 &amp; "_8"</f>
        <v>59_8</v>
      </c>
    </row>
    <row r="240" spans="1:29" ht="14.25" thickTop="1" x14ac:dyDescent="0.25">
      <c r="A240" s="49"/>
      <c r="B240" s="50"/>
      <c r="C240" s="33"/>
      <c r="D240" s="17">
        <f>D227+1</f>
        <v>59</v>
      </c>
    </row>
    <row r="241" spans="1:29" ht="14.25" thickBot="1" x14ac:dyDescent="0.3">
      <c r="A241" s="49"/>
      <c r="B241" s="50"/>
      <c r="D241" s="18"/>
      <c r="E241" s="39"/>
      <c r="F241" s="38"/>
      <c r="G241" s="45" t="str">
        <f>"CHIP #" &amp; (((D239 - 1) * 32) + 9)</f>
        <v>CHIP #585</v>
      </c>
      <c r="H241" s="46"/>
      <c r="I241" s="4"/>
      <c r="J241" s="45" t="str">
        <f>"CHIP #" &amp; (((D239 - 1) * 32) + 10)</f>
        <v>CHIP #586</v>
      </c>
      <c r="K241" s="46"/>
      <c r="L241" s="4"/>
      <c r="M241" s="45" t="str">
        <f>"CHIP #" &amp; (((D239 - 1) * 32) + 11)</f>
        <v>CHIP #587</v>
      </c>
      <c r="N241" s="46"/>
      <c r="O241" s="4"/>
      <c r="P241" s="43" t="str">
        <f>"CHIP #" &amp; (((D239 - 1) * 32) + 12)</f>
        <v>CHIP #588</v>
      </c>
      <c r="Q241" s="44"/>
      <c r="R241" s="4"/>
      <c r="S241" s="43" t="str">
        <f>"CHIP #" &amp; (((D239 - 1) * 32) + 13)</f>
        <v>CHIP #589</v>
      </c>
      <c r="T241" s="44"/>
      <c r="U241" s="4"/>
      <c r="V241" s="43" t="str">
        <f>"CHIP #" &amp; (((D239 - 1) * 32) + 14)</f>
        <v>CHIP #590</v>
      </c>
      <c r="W241" s="44"/>
      <c r="X241" s="4"/>
      <c r="Y241" s="43" t="str">
        <f>"CHIP #" &amp; (((D239 - 1) * 32) + 15)</f>
        <v>CHIP #591</v>
      </c>
      <c r="Z241" s="44"/>
      <c r="AA241" s="4"/>
      <c r="AB241" s="43" t="str">
        <f>"CHIP #" &amp; (((D239 - 1) * 32) + 16)</f>
        <v>CHIP #592</v>
      </c>
      <c r="AC241" s="44"/>
    </row>
    <row r="242" spans="1:29" ht="15" thickTop="1" thickBot="1" x14ac:dyDescent="0.3">
      <c r="A242" s="49"/>
      <c r="B242" s="50"/>
      <c r="D242" s="19"/>
      <c r="E242" s="21" t="str">
        <f>"CSN" &amp; (((D239 - 1) * 4) + 1)</f>
        <v>CSN73</v>
      </c>
      <c r="F242" s="10" t="s">
        <v>3796</v>
      </c>
      <c r="G242" s="10" t="str">
        <f>D239 &amp; "_9"</f>
        <v>19_9</v>
      </c>
      <c r="H242" s="10" t="str">
        <f>D240 &amp; "_9"</f>
        <v>59_9</v>
      </c>
      <c r="I242" s="12"/>
      <c r="J242" s="10" t="str">
        <f>D239 &amp; "_10"</f>
        <v>19_10</v>
      </c>
      <c r="K242" s="10" t="str">
        <f>D240 &amp; "_10"</f>
        <v>59_10</v>
      </c>
      <c r="L242" s="12"/>
      <c r="M242" s="10" t="str">
        <f>D239 &amp; "_11"</f>
        <v>19_11</v>
      </c>
      <c r="N242" s="10" t="str">
        <f>D240 &amp; "_11"</f>
        <v>59_11</v>
      </c>
      <c r="O242" s="12"/>
      <c r="P242" s="10" t="str">
        <f>D239 &amp; "_12"</f>
        <v>19_12</v>
      </c>
      <c r="Q242" s="10" t="str">
        <f>D240 &amp; "_12"</f>
        <v>59_12</v>
      </c>
      <c r="R242" s="12"/>
      <c r="S242" s="10" t="str">
        <f>D239 &amp; "_13"</f>
        <v>19_13</v>
      </c>
      <c r="T242" s="10" t="str">
        <f>D240 &amp; "_13"</f>
        <v>59_13</v>
      </c>
      <c r="U242" s="12"/>
      <c r="V242" s="10" t="str">
        <f>D239 &amp; "_14"</f>
        <v>19_14</v>
      </c>
      <c r="W242" s="10" t="str">
        <f>D240 &amp; "_14"</f>
        <v>59_14</v>
      </c>
      <c r="X242" s="12"/>
      <c r="Y242" s="10" t="str">
        <f>D239 &amp; "_15"</f>
        <v>19_15</v>
      </c>
      <c r="Z242" s="29" t="str">
        <f>D240 &amp; "_15"</f>
        <v>59_15</v>
      </c>
      <c r="AB242" s="10" t="str">
        <f>D239 &amp; "_16"</f>
        <v>19_16</v>
      </c>
      <c r="AC242" s="10" t="str">
        <f>D240 &amp; "_16"</f>
        <v>59_16</v>
      </c>
    </row>
    <row r="243" spans="1:29" ht="14.25" thickTop="1" x14ac:dyDescent="0.25">
      <c r="A243" s="49"/>
      <c r="B243" s="50"/>
      <c r="D243" s="17"/>
      <c r="F243" s="12"/>
    </row>
    <row r="244" spans="1:29" ht="14.25" thickBot="1" x14ac:dyDescent="0.3">
      <c r="A244" s="49"/>
      <c r="B244" s="50"/>
      <c r="D244" s="18"/>
      <c r="E244" s="9"/>
      <c r="F244" s="36"/>
      <c r="G244" s="45" t="str">
        <f>"CHIP #" &amp; (((D239 - 1) * 32) + 17)</f>
        <v>CHIP #593</v>
      </c>
      <c r="H244" s="46"/>
      <c r="I244" s="4"/>
      <c r="J244" s="45" t="str">
        <f>"CHIP #" &amp; (((D239 - 1) * 32) + 18)</f>
        <v>CHIP #594</v>
      </c>
      <c r="K244" s="46"/>
      <c r="L244" s="4"/>
      <c r="M244" s="45" t="str">
        <f>"CHIP #" &amp; (((D239 - 1) * 32) + 19)</f>
        <v>CHIP #595</v>
      </c>
      <c r="N244" s="46"/>
      <c r="O244" s="4"/>
      <c r="P244" s="43" t="str">
        <f>"CHIP #" &amp; (((D239 - 1) * 32) + 20)</f>
        <v>CHIP #596</v>
      </c>
      <c r="Q244" s="44"/>
      <c r="R244" s="4"/>
      <c r="S244" s="43" t="str">
        <f>"CHIP #" &amp; (((D239 - 1) * 32) + 21)</f>
        <v>CHIP #597</v>
      </c>
      <c r="T244" s="44"/>
      <c r="U244" s="4"/>
      <c r="V244" s="43" t="str">
        <f>"CHIP #" &amp; (((D239 - 1) * 32) + 22)</f>
        <v>CHIP #598</v>
      </c>
      <c r="W244" s="44"/>
      <c r="X244" s="4"/>
      <c r="Y244" s="43" t="str">
        <f>"CHIP #" &amp; (((D239 - 1) * 32) + 23)</f>
        <v>CHIP #599</v>
      </c>
      <c r="Z244" s="44"/>
      <c r="AA244" s="4"/>
      <c r="AB244" s="43" t="str">
        <f>"CHIP #" &amp; (((D239 - 1) * 32) + 24)</f>
        <v>CHIP #600</v>
      </c>
      <c r="AC244" s="44"/>
    </row>
    <row r="245" spans="1:29" ht="15" thickTop="1" thickBot="1" x14ac:dyDescent="0.3">
      <c r="A245" s="49"/>
      <c r="B245" s="50"/>
      <c r="D245" s="19"/>
      <c r="E245" s="16" t="str">
        <f>"CSN" &amp; (((D239 - 1) * 4) + 2)</f>
        <v>CSN74</v>
      </c>
      <c r="F245" s="37" t="s">
        <v>3796</v>
      </c>
      <c r="G245" s="10" t="str">
        <f>D239 &amp; "_17"</f>
        <v>19_17</v>
      </c>
      <c r="H245" s="10" t="str">
        <f>D240 &amp; "_17"</f>
        <v>59_17</v>
      </c>
      <c r="I245" s="12"/>
      <c r="J245" s="10" t="str">
        <f>D239 &amp; "_18"</f>
        <v>19_18</v>
      </c>
      <c r="K245" s="10" t="str">
        <f>D240 &amp; "_18"</f>
        <v>59_18</v>
      </c>
      <c r="L245" s="12"/>
      <c r="M245" s="10" t="str">
        <f>D239 &amp; "_19"</f>
        <v>19_19</v>
      </c>
      <c r="N245" s="10" t="str">
        <f>D240 &amp; "_19"</f>
        <v>59_19</v>
      </c>
      <c r="O245" s="12"/>
      <c r="P245" s="10" t="str">
        <f>D239 &amp; "_20"</f>
        <v>19_20</v>
      </c>
      <c r="Q245" s="10" t="str">
        <f>D240 &amp; "_20"</f>
        <v>59_20</v>
      </c>
      <c r="R245" s="12"/>
      <c r="S245" s="10" t="str">
        <f>D239 &amp; "_21"</f>
        <v>19_21</v>
      </c>
      <c r="T245" s="10" t="str">
        <f>D240 &amp; "_21"</f>
        <v>59_21</v>
      </c>
      <c r="U245" s="12"/>
      <c r="V245" s="10" t="str">
        <f>D239 &amp; "_22"</f>
        <v>19_22</v>
      </c>
      <c r="W245" s="10" t="str">
        <f>D240 &amp; "_22"</f>
        <v>59_22</v>
      </c>
      <c r="X245" s="12"/>
      <c r="Y245" s="10" t="str">
        <f>D239 &amp; "_23"</f>
        <v>19_23</v>
      </c>
      <c r="Z245" s="29" t="str">
        <f>D240 &amp; "_23"</f>
        <v>59_23</v>
      </c>
      <c r="AB245" s="10" t="str">
        <f>D239 &amp; "_24"</f>
        <v>19_24</v>
      </c>
      <c r="AC245" s="10" t="str">
        <f>D240 &amp; "_24"</f>
        <v>59_24</v>
      </c>
    </row>
    <row r="246" spans="1:29" ht="14.25" thickTop="1" x14ac:dyDescent="0.25">
      <c r="A246" s="49"/>
      <c r="B246" s="50"/>
      <c r="D246" s="17"/>
      <c r="F246" s="12"/>
    </row>
    <row r="247" spans="1:29" ht="14.25" thickBot="1" x14ac:dyDescent="0.3">
      <c r="A247" s="49"/>
      <c r="B247" s="50"/>
      <c r="D247" s="18"/>
      <c r="E247" s="9"/>
      <c r="F247" s="36"/>
      <c r="G247" s="45" t="str">
        <f>"CHIP #" &amp; (((D239 - 1) * 32) + 25)</f>
        <v>CHIP #601</v>
      </c>
      <c r="H247" s="46"/>
      <c r="I247" s="4"/>
      <c r="J247" s="45" t="str">
        <f>"CHIP #" &amp; (((D239 - 1) * 32) + 26)</f>
        <v>CHIP #602</v>
      </c>
      <c r="K247" s="46"/>
      <c r="L247" s="4"/>
      <c r="M247" s="45" t="str">
        <f>"CHIP #" &amp; (((D239 - 1) * 32) + 27)</f>
        <v>CHIP #603</v>
      </c>
      <c r="N247" s="46"/>
      <c r="O247" s="4"/>
      <c r="P247" s="43" t="str">
        <f>"CHIP #" &amp; (((D239 - 1) * 32) + 28)</f>
        <v>CHIP #604</v>
      </c>
      <c r="Q247" s="44"/>
      <c r="R247" s="4"/>
      <c r="S247" s="43" t="str">
        <f>"CHIP #" &amp; (((D239 - 1) * 32) + 29)</f>
        <v>CHIP #605</v>
      </c>
      <c r="T247" s="44"/>
      <c r="U247" s="4"/>
      <c r="V247" s="43" t="str">
        <f>"CHIP #" &amp; (((D239 - 1) * 32) + 30)</f>
        <v>CHIP #606</v>
      </c>
      <c r="W247" s="44"/>
      <c r="X247" s="4"/>
      <c r="Y247" s="43" t="str">
        <f>"CHIP #" &amp; (((D239 - 1) * 32) + 31)</f>
        <v>CHIP #607</v>
      </c>
      <c r="Z247" s="44"/>
      <c r="AA247" s="4"/>
      <c r="AB247" s="43" t="str">
        <f>"CHIP #" &amp; (((D239 - 1) * 32) + 32)</f>
        <v>CHIP #608</v>
      </c>
      <c r="AC247" s="44"/>
    </row>
    <row r="248" spans="1:29" ht="15" thickTop="1" thickBot="1" x14ac:dyDescent="0.3">
      <c r="A248" s="49"/>
      <c r="B248" s="50"/>
      <c r="D248" s="20"/>
      <c r="E248" s="16" t="str">
        <f>"CSN" &amp; (((D239 - 1) * 4) + 3)</f>
        <v>CSN75</v>
      </c>
      <c r="F248" s="37" t="s">
        <v>3796</v>
      </c>
      <c r="G248" s="10" t="str">
        <f>D239 &amp; "_25"</f>
        <v>19_25</v>
      </c>
      <c r="H248" s="10" t="str">
        <f>D240 &amp; "_25"</f>
        <v>59_25</v>
      </c>
      <c r="I248" s="12"/>
      <c r="J248" s="10" t="str">
        <f>D239 &amp; "_26"</f>
        <v>19_26</v>
      </c>
      <c r="K248" s="10" t="str">
        <f>D240 &amp; "_26"</f>
        <v>59_26</v>
      </c>
      <c r="L248" s="12"/>
      <c r="M248" s="10" t="str">
        <f>D239 &amp; "_27"</f>
        <v>19_27</v>
      </c>
      <c r="N248" s="10" t="str">
        <f>D240 &amp; "_27"</f>
        <v>59_27</v>
      </c>
      <c r="O248" s="12"/>
      <c r="P248" s="10" t="str">
        <f>D239 &amp; "_28"</f>
        <v>19_28</v>
      </c>
      <c r="Q248" s="10" t="str">
        <f>D240 &amp; "_28"</f>
        <v>59_28</v>
      </c>
      <c r="R248" s="12"/>
      <c r="S248" s="10" t="str">
        <f>D239 &amp; "_29"</f>
        <v>19_29</v>
      </c>
      <c r="T248" s="10" t="str">
        <f>D240 &amp; "_29"</f>
        <v>59_29</v>
      </c>
      <c r="U248" s="12"/>
      <c r="V248" s="10" t="str">
        <f>D239 &amp; "_30"</f>
        <v>19_30</v>
      </c>
      <c r="W248" s="10" t="str">
        <f>D240 &amp; "_30"</f>
        <v>59_30</v>
      </c>
      <c r="X248" s="12"/>
      <c r="Y248" s="10" t="str">
        <f>D239 &amp; "_31"</f>
        <v>19_31</v>
      </c>
      <c r="Z248" s="29" t="str">
        <f>D240 &amp; "_31"</f>
        <v>59_31</v>
      </c>
      <c r="AB248" s="10" t="str">
        <f>D239 &amp; "_32"</f>
        <v>19_32</v>
      </c>
      <c r="AC248" s="29" t="str">
        <f>D240 &amp; "_32"</f>
        <v>59_32</v>
      </c>
    </row>
    <row r="249" spans="1:29" ht="14.25" thickTop="1" x14ac:dyDescent="0.25">
      <c r="A249" s="49"/>
      <c r="B249" s="50"/>
    </row>
    <row r="250" spans="1:29" x14ac:dyDescent="0.25">
      <c r="A250" s="49"/>
      <c r="B250" s="50"/>
    </row>
    <row r="251" spans="1:29" ht="14.25" thickBot="1" x14ac:dyDescent="0.3">
      <c r="A251" s="49"/>
      <c r="B251" s="50"/>
      <c r="C251" s="30" t="str">
        <f>"BANK" &amp; D252</f>
        <v>BANK20</v>
      </c>
      <c r="D251" s="4"/>
      <c r="E251" s="4"/>
      <c r="F251" s="38"/>
      <c r="G251" s="45" t="str">
        <f>"CHIP #" &amp; (((D252 - 1) * 32) + 1)</f>
        <v>CHIP #609</v>
      </c>
      <c r="H251" s="45"/>
      <c r="I251" s="4"/>
      <c r="J251" s="45" t="str">
        <f>"CHIP #" &amp; (((D252 - 1) * 32) + 2)</f>
        <v>CHIP #610</v>
      </c>
      <c r="K251" s="46"/>
      <c r="L251" s="4"/>
      <c r="M251" s="45" t="str">
        <f>"CHIP #" &amp; (((D252 - 1) * 32) + 3)</f>
        <v>CHIP #611</v>
      </c>
      <c r="N251" s="46"/>
      <c r="O251" s="4"/>
      <c r="P251" s="43" t="str">
        <f>"CHIP #" &amp; (((D252 - 1) * 32) + 4)</f>
        <v>CHIP #612</v>
      </c>
      <c r="Q251" s="44"/>
      <c r="R251" s="4"/>
      <c r="S251" s="43" t="str">
        <f>"CHIP #" &amp; (((D252 - 1) * 32) + 5)</f>
        <v>CHIP #613</v>
      </c>
      <c r="T251" s="44"/>
      <c r="U251" s="4"/>
      <c r="V251" s="43" t="str">
        <f>"CHIP #" &amp; (((D252 - 1) * 32) + 6)</f>
        <v>CHIP #614</v>
      </c>
      <c r="W251" s="44"/>
      <c r="X251" s="4"/>
      <c r="Y251" s="43" t="str">
        <f>"CHIP #" &amp; (((D252 - 1) * 32) + 7)</f>
        <v>CHIP #615</v>
      </c>
      <c r="Z251" s="44"/>
      <c r="AA251" s="4"/>
      <c r="AB251" s="43" t="str">
        <f>"CHIP #" &amp; (((D252 - 1) * 32) + 8)</f>
        <v>CHIP #616</v>
      </c>
      <c r="AC251" s="44"/>
    </row>
    <row r="252" spans="1:29" ht="15" thickTop="1" thickBot="1" x14ac:dyDescent="0.3">
      <c r="A252" s="49"/>
      <c r="B252" s="50"/>
      <c r="C252" s="31"/>
      <c r="D252" s="32">
        <f>D239+1</f>
        <v>20</v>
      </c>
      <c r="E252" s="21" t="str">
        <f>"CSN" &amp; (((D252 - 1) * 4) + 0)</f>
        <v>CSN76</v>
      </c>
      <c r="F252" s="40" t="s">
        <v>3796</v>
      </c>
      <c r="G252" s="10" t="str">
        <f>D252 &amp; "_1"</f>
        <v>20_1</v>
      </c>
      <c r="H252" s="10" t="str">
        <f>D253 &amp; "_1"</f>
        <v>60_1</v>
      </c>
      <c r="I252" s="12"/>
      <c r="J252" s="10" t="str">
        <f>D252 &amp; "_2"</f>
        <v>20_2</v>
      </c>
      <c r="K252" s="10" t="str">
        <f>D253 &amp; "_2"</f>
        <v>60_2</v>
      </c>
      <c r="L252" s="12"/>
      <c r="M252" s="10" t="str">
        <f>D252 &amp; "_3"</f>
        <v>20_3</v>
      </c>
      <c r="N252" s="10" t="str">
        <f>D253 &amp; "_3"</f>
        <v>60_3</v>
      </c>
      <c r="O252" s="12"/>
      <c r="P252" s="10" t="str">
        <f>D252 &amp; "_4"</f>
        <v>20_4</v>
      </c>
      <c r="Q252" s="10" t="str">
        <f>D253 &amp; "_4"</f>
        <v>60_4</v>
      </c>
      <c r="R252" s="12"/>
      <c r="S252" s="10" t="str">
        <f>D252 &amp; "_5"</f>
        <v>20_5</v>
      </c>
      <c r="T252" s="10" t="str">
        <f>D253 &amp; "_5"</f>
        <v>60_5</v>
      </c>
      <c r="U252" s="12"/>
      <c r="V252" s="10" t="str">
        <f>D252 &amp; "_6"</f>
        <v>20_6</v>
      </c>
      <c r="W252" s="10" t="str">
        <f>D253 &amp; "_6"</f>
        <v>60_6</v>
      </c>
      <c r="X252" s="12"/>
      <c r="Y252" s="10" t="str">
        <f>D252 &amp; "_7"</f>
        <v>20_7</v>
      </c>
      <c r="Z252" s="10" t="str">
        <f>D253 &amp; "_7"</f>
        <v>60_7</v>
      </c>
      <c r="AA252" s="12"/>
      <c r="AB252" s="10" t="str">
        <f>D252 &amp; "_8"</f>
        <v>20_8</v>
      </c>
      <c r="AC252" s="29" t="str">
        <f>D253 &amp; "_8"</f>
        <v>60_8</v>
      </c>
    </row>
    <row r="253" spans="1:29" ht="14.25" thickTop="1" x14ac:dyDescent="0.25">
      <c r="A253" s="49"/>
      <c r="B253" s="50"/>
      <c r="C253" s="33"/>
      <c r="D253" s="17">
        <f>D240+1</f>
        <v>60</v>
      </c>
    </row>
    <row r="254" spans="1:29" ht="14.25" thickBot="1" x14ac:dyDescent="0.3">
      <c r="A254" s="49"/>
      <c r="B254" s="50"/>
      <c r="D254" s="18"/>
      <c r="E254" s="39"/>
      <c r="F254" s="38"/>
      <c r="G254" s="45" t="str">
        <f>"CHIP #" &amp; (((D252 - 1) * 32) + 9)</f>
        <v>CHIP #617</v>
      </c>
      <c r="H254" s="46"/>
      <c r="I254" s="4"/>
      <c r="J254" s="45" t="str">
        <f>"CHIP #" &amp; (((D252 - 1) * 32) + 10)</f>
        <v>CHIP #618</v>
      </c>
      <c r="K254" s="46"/>
      <c r="L254" s="4"/>
      <c r="M254" s="45" t="str">
        <f>"CHIP #" &amp; (((D252 - 1) * 32) + 11)</f>
        <v>CHIP #619</v>
      </c>
      <c r="N254" s="46"/>
      <c r="O254" s="4"/>
      <c r="P254" s="43" t="str">
        <f>"CHIP #" &amp; (((D252 - 1) * 32) + 12)</f>
        <v>CHIP #620</v>
      </c>
      <c r="Q254" s="44"/>
      <c r="R254" s="4"/>
      <c r="S254" s="43" t="str">
        <f>"CHIP #" &amp; (((D252 - 1) * 32) + 13)</f>
        <v>CHIP #621</v>
      </c>
      <c r="T254" s="44"/>
      <c r="U254" s="4"/>
      <c r="V254" s="43" t="str">
        <f>"CHIP #" &amp; (((D252 - 1) * 32) + 14)</f>
        <v>CHIP #622</v>
      </c>
      <c r="W254" s="44"/>
      <c r="X254" s="4"/>
      <c r="Y254" s="43" t="str">
        <f>"CHIP #" &amp; (((D252 - 1) * 32) + 15)</f>
        <v>CHIP #623</v>
      </c>
      <c r="Z254" s="44"/>
      <c r="AA254" s="4"/>
      <c r="AB254" s="43" t="str">
        <f>"CHIP #" &amp; (((D252 - 1) * 32) + 16)</f>
        <v>CHIP #624</v>
      </c>
      <c r="AC254" s="44"/>
    </row>
    <row r="255" spans="1:29" ht="15" thickTop="1" thickBot="1" x14ac:dyDescent="0.3">
      <c r="A255" s="49"/>
      <c r="B255" s="50"/>
      <c r="D255" s="19"/>
      <c r="E255" s="21" t="str">
        <f>"CSN" &amp; (((D252 - 1) * 4) + 1)</f>
        <v>CSN77</v>
      </c>
      <c r="F255" s="10" t="s">
        <v>3796</v>
      </c>
      <c r="G255" s="10" t="str">
        <f>D252 &amp; "_9"</f>
        <v>20_9</v>
      </c>
      <c r="H255" s="10" t="str">
        <f>D253 &amp; "_9"</f>
        <v>60_9</v>
      </c>
      <c r="I255" s="12"/>
      <c r="J255" s="10" t="str">
        <f>D252 &amp; "_10"</f>
        <v>20_10</v>
      </c>
      <c r="K255" s="10" t="str">
        <f>D253 &amp; "_10"</f>
        <v>60_10</v>
      </c>
      <c r="L255" s="12"/>
      <c r="M255" s="10" t="str">
        <f>D252 &amp; "_11"</f>
        <v>20_11</v>
      </c>
      <c r="N255" s="10" t="str">
        <f>D253 &amp; "_11"</f>
        <v>60_11</v>
      </c>
      <c r="O255" s="12"/>
      <c r="P255" s="10" t="str">
        <f>D252 &amp; "_12"</f>
        <v>20_12</v>
      </c>
      <c r="Q255" s="10" t="str">
        <f>D253 &amp; "_12"</f>
        <v>60_12</v>
      </c>
      <c r="R255" s="12"/>
      <c r="S255" s="10" t="str">
        <f>D252 &amp; "_13"</f>
        <v>20_13</v>
      </c>
      <c r="T255" s="10" t="str">
        <f>D253 &amp; "_13"</f>
        <v>60_13</v>
      </c>
      <c r="U255" s="12"/>
      <c r="V255" s="10" t="str">
        <f>D252 &amp; "_14"</f>
        <v>20_14</v>
      </c>
      <c r="W255" s="10" t="str">
        <f>D253 &amp; "_14"</f>
        <v>60_14</v>
      </c>
      <c r="X255" s="12"/>
      <c r="Y255" s="10" t="str">
        <f>D252 &amp; "_15"</f>
        <v>20_15</v>
      </c>
      <c r="Z255" s="29" t="str">
        <f>D253 &amp; "_15"</f>
        <v>60_15</v>
      </c>
      <c r="AB255" s="10" t="str">
        <f>D252 &amp; "_16"</f>
        <v>20_16</v>
      </c>
      <c r="AC255" s="10" t="str">
        <f>D253 &amp; "_16"</f>
        <v>60_16</v>
      </c>
    </row>
    <row r="256" spans="1:29" ht="14.25" thickTop="1" x14ac:dyDescent="0.25">
      <c r="A256" s="49"/>
      <c r="B256" s="50"/>
      <c r="D256" s="17"/>
      <c r="F256" s="12"/>
    </row>
    <row r="257" spans="1:29" ht="14.25" thickBot="1" x14ac:dyDescent="0.3">
      <c r="A257" s="49"/>
      <c r="B257" s="50"/>
      <c r="D257" s="18"/>
      <c r="E257" s="9"/>
      <c r="F257" s="36"/>
      <c r="G257" s="45" t="str">
        <f>"CHIP #" &amp; (((D252 - 1) * 32) + 17)</f>
        <v>CHIP #625</v>
      </c>
      <c r="H257" s="46"/>
      <c r="I257" s="4"/>
      <c r="J257" s="45" t="str">
        <f>"CHIP #" &amp; (((D252 - 1) * 32) + 18)</f>
        <v>CHIP #626</v>
      </c>
      <c r="K257" s="46"/>
      <c r="L257" s="4"/>
      <c r="M257" s="45" t="str">
        <f>"CHIP #" &amp; (((D252 - 1) * 32) + 19)</f>
        <v>CHIP #627</v>
      </c>
      <c r="N257" s="46"/>
      <c r="O257" s="4"/>
      <c r="P257" s="43" t="str">
        <f>"CHIP #" &amp; (((D252 - 1) * 32) + 20)</f>
        <v>CHIP #628</v>
      </c>
      <c r="Q257" s="44"/>
      <c r="R257" s="4"/>
      <c r="S257" s="43" t="str">
        <f>"CHIP #" &amp; (((D252 - 1) * 32) + 21)</f>
        <v>CHIP #629</v>
      </c>
      <c r="T257" s="44"/>
      <c r="U257" s="4"/>
      <c r="V257" s="43" t="str">
        <f>"CHIP #" &amp; (((D252 - 1) * 32) + 22)</f>
        <v>CHIP #630</v>
      </c>
      <c r="W257" s="44"/>
      <c r="X257" s="4"/>
      <c r="Y257" s="43" t="str">
        <f>"CHIP #" &amp; (((D252 - 1) * 32) + 23)</f>
        <v>CHIP #631</v>
      </c>
      <c r="Z257" s="44"/>
      <c r="AA257" s="4"/>
      <c r="AB257" s="43" t="str">
        <f>"CHIP #" &amp; (((D252 - 1) * 32) + 24)</f>
        <v>CHIP #632</v>
      </c>
      <c r="AC257" s="44"/>
    </row>
    <row r="258" spans="1:29" ht="15" thickTop="1" thickBot="1" x14ac:dyDescent="0.3">
      <c r="A258" s="49"/>
      <c r="B258" s="50"/>
      <c r="D258" s="19"/>
      <c r="E258" s="16" t="str">
        <f>"CSN" &amp; (((D252 - 1) * 4) + 2)</f>
        <v>CSN78</v>
      </c>
      <c r="F258" s="37" t="s">
        <v>3796</v>
      </c>
      <c r="G258" s="10" t="str">
        <f>D252 &amp; "_17"</f>
        <v>20_17</v>
      </c>
      <c r="H258" s="10" t="str">
        <f>D253 &amp; "_17"</f>
        <v>60_17</v>
      </c>
      <c r="I258" s="12"/>
      <c r="J258" s="10" t="str">
        <f>D252 &amp; "_18"</f>
        <v>20_18</v>
      </c>
      <c r="K258" s="10" t="str">
        <f>D253 &amp; "_18"</f>
        <v>60_18</v>
      </c>
      <c r="L258" s="12"/>
      <c r="M258" s="10" t="str">
        <f>D252 &amp; "_19"</f>
        <v>20_19</v>
      </c>
      <c r="N258" s="10" t="str">
        <f>D253 &amp; "_19"</f>
        <v>60_19</v>
      </c>
      <c r="O258" s="12"/>
      <c r="P258" s="10" t="str">
        <f>D252 &amp; "_20"</f>
        <v>20_20</v>
      </c>
      <c r="Q258" s="10" t="str">
        <f>D253 &amp; "_20"</f>
        <v>60_20</v>
      </c>
      <c r="R258" s="12"/>
      <c r="S258" s="10" t="str">
        <f>D252 &amp; "_21"</f>
        <v>20_21</v>
      </c>
      <c r="T258" s="10" t="str">
        <f>D253 &amp; "_21"</f>
        <v>60_21</v>
      </c>
      <c r="U258" s="12"/>
      <c r="V258" s="10" t="str">
        <f>D252 &amp; "_22"</f>
        <v>20_22</v>
      </c>
      <c r="W258" s="10" t="str">
        <f>D253 &amp; "_22"</f>
        <v>60_22</v>
      </c>
      <c r="X258" s="12"/>
      <c r="Y258" s="10" t="str">
        <f>D252 &amp; "_23"</f>
        <v>20_23</v>
      </c>
      <c r="Z258" s="29" t="str">
        <f>D253 &amp; "_23"</f>
        <v>60_23</v>
      </c>
      <c r="AB258" s="10" t="str">
        <f>D252 &amp; "_24"</f>
        <v>20_24</v>
      </c>
      <c r="AC258" s="10" t="str">
        <f>D253 &amp; "_24"</f>
        <v>60_24</v>
      </c>
    </row>
    <row r="259" spans="1:29" ht="14.25" thickTop="1" x14ac:dyDescent="0.25">
      <c r="A259" s="49"/>
      <c r="B259" s="50"/>
      <c r="D259" s="17"/>
      <c r="F259" s="12"/>
    </row>
    <row r="260" spans="1:29" ht="14.25" thickBot="1" x14ac:dyDescent="0.3">
      <c r="A260" s="49"/>
      <c r="B260" s="50"/>
      <c r="D260" s="18"/>
      <c r="E260" s="9"/>
      <c r="F260" s="36"/>
      <c r="G260" s="45" t="str">
        <f>"CHIP #" &amp; (((D252 - 1) * 32) + 25)</f>
        <v>CHIP #633</v>
      </c>
      <c r="H260" s="46"/>
      <c r="I260" s="4"/>
      <c r="J260" s="45" t="str">
        <f>"CHIP #" &amp; (((D252 - 1) * 32) + 26)</f>
        <v>CHIP #634</v>
      </c>
      <c r="K260" s="46"/>
      <c r="L260" s="4"/>
      <c r="M260" s="45" t="str">
        <f>"CHIP #" &amp; (((D252 - 1) * 32) + 27)</f>
        <v>CHIP #635</v>
      </c>
      <c r="N260" s="46"/>
      <c r="O260" s="4"/>
      <c r="P260" s="43" t="str">
        <f>"CHIP #" &amp; (((D252 - 1) * 32) + 28)</f>
        <v>CHIP #636</v>
      </c>
      <c r="Q260" s="44"/>
      <c r="R260" s="4"/>
      <c r="S260" s="43" t="str">
        <f>"CHIP #" &amp; (((D252 - 1) * 32) + 29)</f>
        <v>CHIP #637</v>
      </c>
      <c r="T260" s="44"/>
      <c r="U260" s="4"/>
      <c r="V260" s="43" t="str">
        <f>"CHIP #" &amp; (((D252 - 1) * 32) + 30)</f>
        <v>CHIP #638</v>
      </c>
      <c r="W260" s="44"/>
      <c r="X260" s="4"/>
      <c r="Y260" s="43" t="str">
        <f>"CHIP #" &amp; (((D252 - 1) * 32) + 31)</f>
        <v>CHIP #639</v>
      </c>
      <c r="Z260" s="44"/>
      <c r="AA260" s="4"/>
      <c r="AB260" s="43" t="str">
        <f>"CHIP #" &amp; (((D252 - 1) * 32) + 32)</f>
        <v>CHIP #640</v>
      </c>
      <c r="AC260" s="44"/>
    </row>
    <row r="261" spans="1:29" ht="15" thickTop="1" thickBot="1" x14ac:dyDescent="0.3">
      <c r="A261" s="49"/>
      <c r="B261" s="50"/>
      <c r="D261" s="20"/>
      <c r="E261" s="16" t="str">
        <f>"CSN" &amp; (((D252 - 1) * 4) + 3)</f>
        <v>CSN79</v>
      </c>
      <c r="F261" s="37" t="s">
        <v>3796</v>
      </c>
      <c r="G261" s="10" t="str">
        <f>D252 &amp; "_25"</f>
        <v>20_25</v>
      </c>
      <c r="H261" s="10" t="str">
        <f>D253 &amp; "_25"</f>
        <v>60_25</v>
      </c>
      <c r="I261" s="12"/>
      <c r="J261" s="10" t="str">
        <f>D252 &amp; "_26"</f>
        <v>20_26</v>
      </c>
      <c r="K261" s="10" t="str">
        <f>D253 &amp; "_26"</f>
        <v>60_26</v>
      </c>
      <c r="L261" s="12"/>
      <c r="M261" s="10" t="str">
        <f>D252 &amp; "_27"</f>
        <v>20_27</v>
      </c>
      <c r="N261" s="10" t="str">
        <f>D253 &amp; "_27"</f>
        <v>60_27</v>
      </c>
      <c r="O261" s="12"/>
      <c r="P261" s="10" t="str">
        <f>D252 &amp; "_28"</f>
        <v>20_28</v>
      </c>
      <c r="Q261" s="10" t="str">
        <f>D253 &amp; "_28"</f>
        <v>60_28</v>
      </c>
      <c r="R261" s="12"/>
      <c r="S261" s="10" t="str">
        <f>D252 &amp; "_29"</f>
        <v>20_29</v>
      </c>
      <c r="T261" s="10" t="str">
        <f>D253 &amp; "_29"</f>
        <v>60_29</v>
      </c>
      <c r="U261" s="12"/>
      <c r="V261" s="10" t="str">
        <f>D252 &amp; "_30"</f>
        <v>20_30</v>
      </c>
      <c r="W261" s="10" t="str">
        <f>D253 &amp; "_30"</f>
        <v>60_30</v>
      </c>
      <c r="X261" s="12"/>
      <c r="Y261" s="10" t="str">
        <f>D252 &amp; "_31"</f>
        <v>20_31</v>
      </c>
      <c r="Z261" s="29" t="str">
        <f>D253 &amp; "_31"</f>
        <v>60_31</v>
      </c>
      <c r="AB261" s="10" t="str">
        <f>D252 &amp; "_32"</f>
        <v>20_32</v>
      </c>
      <c r="AC261" s="29" t="str">
        <f>D253 &amp; "_32"</f>
        <v>60_32</v>
      </c>
    </row>
    <row r="262" spans="1:29" ht="14.25" thickTop="1" x14ac:dyDescent="0.25">
      <c r="A262" s="49"/>
      <c r="B262" s="50"/>
    </row>
    <row r="263" spans="1:29" x14ac:dyDescent="0.25">
      <c r="A263" s="49"/>
      <c r="B263" s="50"/>
    </row>
    <row r="264" spans="1:29" ht="14.25" thickBot="1" x14ac:dyDescent="0.3">
      <c r="A264" s="49"/>
      <c r="B264" s="50"/>
      <c r="C264" s="30" t="str">
        <f>"BANK" &amp; D265</f>
        <v>BANK21</v>
      </c>
      <c r="D264" s="4"/>
      <c r="E264" s="4"/>
      <c r="F264" s="38"/>
      <c r="G264" s="45" t="str">
        <f>"CHIP #" &amp; (((D265 - 1) * 32) + 1)</f>
        <v>CHIP #641</v>
      </c>
      <c r="H264" s="45"/>
      <c r="I264" s="4"/>
      <c r="J264" s="45" t="str">
        <f>"CHIP #" &amp; (((D265 - 1) * 32) + 2)</f>
        <v>CHIP #642</v>
      </c>
      <c r="K264" s="46"/>
      <c r="L264" s="4"/>
      <c r="M264" s="45" t="str">
        <f>"CHIP #" &amp; (((D265 - 1) * 32) + 3)</f>
        <v>CHIP #643</v>
      </c>
      <c r="N264" s="46"/>
      <c r="O264" s="4"/>
      <c r="P264" s="43" t="str">
        <f>"CHIP #" &amp; (((D265 - 1) * 32) + 4)</f>
        <v>CHIP #644</v>
      </c>
      <c r="Q264" s="44"/>
      <c r="R264" s="4"/>
      <c r="S264" s="43" t="str">
        <f>"CHIP #" &amp; (((D265 - 1) * 32) + 5)</f>
        <v>CHIP #645</v>
      </c>
      <c r="T264" s="44"/>
      <c r="U264" s="4"/>
      <c r="V264" s="43" t="str">
        <f>"CHIP #" &amp; (((D265 - 1) * 32) + 6)</f>
        <v>CHIP #646</v>
      </c>
      <c r="W264" s="44"/>
      <c r="X264" s="4"/>
      <c r="Y264" s="43" t="str">
        <f>"CHIP #" &amp; (((D265 - 1) * 32) + 7)</f>
        <v>CHIP #647</v>
      </c>
      <c r="Z264" s="44"/>
      <c r="AA264" s="4"/>
      <c r="AB264" s="43" t="str">
        <f>"CHIP #" &amp; (((D265 - 1) * 32) + 8)</f>
        <v>CHIP #648</v>
      </c>
      <c r="AC264" s="44"/>
    </row>
    <row r="265" spans="1:29" ht="15" thickTop="1" thickBot="1" x14ac:dyDescent="0.3">
      <c r="A265" s="49"/>
      <c r="B265" s="50"/>
      <c r="C265" s="31"/>
      <c r="D265" s="32">
        <f>D252+1</f>
        <v>21</v>
      </c>
      <c r="E265" s="21" t="str">
        <f>"CSN" &amp; (((D265 - 1) * 4) + 0)</f>
        <v>CSN80</v>
      </c>
      <c r="F265" s="40" t="s">
        <v>3796</v>
      </c>
      <c r="G265" s="10" t="str">
        <f>D265 &amp; "_1"</f>
        <v>21_1</v>
      </c>
      <c r="H265" s="10" t="str">
        <f>D266 &amp; "_1"</f>
        <v>61_1</v>
      </c>
      <c r="I265" s="12"/>
      <c r="J265" s="10" t="str">
        <f>D265 &amp; "_2"</f>
        <v>21_2</v>
      </c>
      <c r="K265" s="10" t="str">
        <f>D266 &amp; "_2"</f>
        <v>61_2</v>
      </c>
      <c r="L265" s="12"/>
      <c r="M265" s="10" t="str">
        <f>D265 &amp; "_3"</f>
        <v>21_3</v>
      </c>
      <c r="N265" s="10" t="str">
        <f>D266 &amp; "_3"</f>
        <v>61_3</v>
      </c>
      <c r="O265" s="12"/>
      <c r="P265" s="10" t="str">
        <f>D265 &amp; "_4"</f>
        <v>21_4</v>
      </c>
      <c r="Q265" s="10" t="str">
        <f>D266 &amp; "_4"</f>
        <v>61_4</v>
      </c>
      <c r="R265" s="12"/>
      <c r="S265" s="10" t="str">
        <f>D265 &amp; "_5"</f>
        <v>21_5</v>
      </c>
      <c r="T265" s="10" t="str">
        <f>D266 &amp; "_5"</f>
        <v>61_5</v>
      </c>
      <c r="U265" s="12"/>
      <c r="V265" s="10" t="str">
        <f>D265 &amp; "_6"</f>
        <v>21_6</v>
      </c>
      <c r="W265" s="10" t="str">
        <f>D266 &amp; "_6"</f>
        <v>61_6</v>
      </c>
      <c r="X265" s="12"/>
      <c r="Y265" s="10" t="str">
        <f>D265 &amp; "_7"</f>
        <v>21_7</v>
      </c>
      <c r="Z265" s="10" t="str">
        <f>D266 &amp; "_7"</f>
        <v>61_7</v>
      </c>
      <c r="AA265" s="12"/>
      <c r="AB265" s="10" t="str">
        <f>D265 &amp; "_8"</f>
        <v>21_8</v>
      </c>
      <c r="AC265" s="29" t="str">
        <f>D266 &amp; "_8"</f>
        <v>61_8</v>
      </c>
    </row>
    <row r="266" spans="1:29" ht="14.25" thickTop="1" x14ac:dyDescent="0.25">
      <c r="A266" s="49"/>
      <c r="B266" s="50"/>
      <c r="C266" s="33"/>
      <c r="D266" s="17">
        <f>D253+1</f>
        <v>61</v>
      </c>
    </row>
    <row r="267" spans="1:29" ht="14.25" thickBot="1" x14ac:dyDescent="0.3">
      <c r="A267" s="49"/>
      <c r="B267" s="50"/>
      <c r="D267" s="18"/>
      <c r="E267" s="39"/>
      <c r="F267" s="38"/>
      <c r="G267" s="45" t="str">
        <f>"CHIP #" &amp; (((D265 - 1) * 32) + 9)</f>
        <v>CHIP #649</v>
      </c>
      <c r="H267" s="46"/>
      <c r="I267" s="4"/>
      <c r="J267" s="45" t="str">
        <f>"CHIP #" &amp; (((D265 - 1) * 32) + 10)</f>
        <v>CHIP #650</v>
      </c>
      <c r="K267" s="46"/>
      <c r="L267" s="4"/>
      <c r="M267" s="45" t="str">
        <f>"CHIP #" &amp; (((D265 - 1) * 32) + 11)</f>
        <v>CHIP #651</v>
      </c>
      <c r="N267" s="46"/>
      <c r="O267" s="4"/>
      <c r="P267" s="43" t="str">
        <f>"CHIP #" &amp; (((D265 - 1) * 32) + 12)</f>
        <v>CHIP #652</v>
      </c>
      <c r="Q267" s="44"/>
      <c r="R267" s="4"/>
      <c r="S267" s="43" t="str">
        <f>"CHIP #" &amp; (((D265 - 1) * 32) + 13)</f>
        <v>CHIP #653</v>
      </c>
      <c r="T267" s="44"/>
      <c r="U267" s="4"/>
      <c r="V267" s="43" t="str">
        <f>"CHIP #" &amp; (((D265 - 1) * 32) + 14)</f>
        <v>CHIP #654</v>
      </c>
      <c r="W267" s="44"/>
      <c r="X267" s="4"/>
      <c r="Y267" s="43" t="str">
        <f>"CHIP #" &amp; (((D265 - 1) * 32) + 15)</f>
        <v>CHIP #655</v>
      </c>
      <c r="Z267" s="44"/>
      <c r="AA267" s="4"/>
      <c r="AB267" s="43" t="str">
        <f>"CHIP #" &amp; (((D265 - 1) * 32) + 16)</f>
        <v>CHIP #656</v>
      </c>
      <c r="AC267" s="44"/>
    </row>
    <row r="268" spans="1:29" ht="15" thickTop="1" thickBot="1" x14ac:dyDescent="0.3">
      <c r="A268" s="49"/>
      <c r="B268" s="50"/>
      <c r="D268" s="19"/>
      <c r="E268" s="21" t="str">
        <f>"CSN" &amp; (((D265 - 1) * 4) + 1)</f>
        <v>CSN81</v>
      </c>
      <c r="F268" s="10" t="s">
        <v>3796</v>
      </c>
      <c r="G268" s="10" t="str">
        <f>D265 &amp; "_9"</f>
        <v>21_9</v>
      </c>
      <c r="H268" s="10" t="str">
        <f>D266 &amp; "_9"</f>
        <v>61_9</v>
      </c>
      <c r="I268" s="12"/>
      <c r="J268" s="10" t="str">
        <f>D265 &amp; "_10"</f>
        <v>21_10</v>
      </c>
      <c r="K268" s="10" t="str">
        <f>D266 &amp; "_10"</f>
        <v>61_10</v>
      </c>
      <c r="L268" s="12"/>
      <c r="M268" s="10" t="str">
        <f>D265 &amp; "_11"</f>
        <v>21_11</v>
      </c>
      <c r="N268" s="10" t="str">
        <f>D266 &amp; "_11"</f>
        <v>61_11</v>
      </c>
      <c r="O268" s="12"/>
      <c r="P268" s="10" t="str">
        <f>D265 &amp; "_12"</f>
        <v>21_12</v>
      </c>
      <c r="Q268" s="10" t="str">
        <f>D266 &amp; "_12"</f>
        <v>61_12</v>
      </c>
      <c r="R268" s="12"/>
      <c r="S268" s="10" t="str">
        <f>D265 &amp; "_13"</f>
        <v>21_13</v>
      </c>
      <c r="T268" s="10" t="str">
        <f>D266 &amp; "_13"</f>
        <v>61_13</v>
      </c>
      <c r="U268" s="12"/>
      <c r="V268" s="10" t="str">
        <f>D265 &amp; "_14"</f>
        <v>21_14</v>
      </c>
      <c r="W268" s="10" t="str">
        <f>D266 &amp; "_14"</f>
        <v>61_14</v>
      </c>
      <c r="X268" s="12"/>
      <c r="Y268" s="10" t="str">
        <f>D265 &amp; "_15"</f>
        <v>21_15</v>
      </c>
      <c r="Z268" s="29" t="str">
        <f>D266 &amp; "_15"</f>
        <v>61_15</v>
      </c>
      <c r="AB268" s="10" t="str">
        <f>D265 &amp; "_16"</f>
        <v>21_16</v>
      </c>
      <c r="AC268" s="10" t="str">
        <f>D266 &amp; "_16"</f>
        <v>61_16</v>
      </c>
    </row>
    <row r="269" spans="1:29" ht="14.25" thickTop="1" x14ac:dyDescent="0.25">
      <c r="A269" s="49"/>
      <c r="B269" s="50"/>
      <c r="D269" s="17"/>
      <c r="F269" s="12"/>
    </row>
    <row r="270" spans="1:29" ht="14.25" thickBot="1" x14ac:dyDescent="0.3">
      <c r="A270" s="49"/>
      <c r="B270" s="50"/>
      <c r="D270" s="18"/>
      <c r="E270" s="9"/>
      <c r="F270" s="36"/>
      <c r="G270" s="45" t="str">
        <f>"CHIP #" &amp; (((D265 - 1) * 32) + 17)</f>
        <v>CHIP #657</v>
      </c>
      <c r="H270" s="46"/>
      <c r="I270" s="4"/>
      <c r="J270" s="45" t="str">
        <f>"CHIP #" &amp; (((D265 - 1) * 32) + 18)</f>
        <v>CHIP #658</v>
      </c>
      <c r="K270" s="46"/>
      <c r="L270" s="4"/>
      <c r="M270" s="45" t="str">
        <f>"CHIP #" &amp; (((D265 - 1) * 32) + 19)</f>
        <v>CHIP #659</v>
      </c>
      <c r="N270" s="46"/>
      <c r="O270" s="4"/>
      <c r="P270" s="43" t="str">
        <f>"CHIP #" &amp; (((D265 - 1) * 32) + 20)</f>
        <v>CHIP #660</v>
      </c>
      <c r="Q270" s="44"/>
      <c r="R270" s="4"/>
      <c r="S270" s="43" t="str">
        <f>"CHIP #" &amp; (((D265 - 1) * 32) + 21)</f>
        <v>CHIP #661</v>
      </c>
      <c r="T270" s="44"/>
      <c r="U270" s="4"/>
      <c r="V270" s="43" t="str">
        <f>"CHIP #" &amp; (((D265 - 1) * 32) + 22)</f>
        <v>CHIP #662</v>
      </c>
      <c r="W270" s="44"/>
      <c r="X270" s="4"/>
      <c r="Y270" s="43" t="str">
        <f>"CHIP #" &amp; (((D265 - 1) * 32) + 23)</f>
        <v>CHIP #663</v>
      </c>
      <c r="Z270" s="44"/>
      <c r="AA270" s="4"/>
      <c r="AB270" s="43" t="str">
        <f>"CHIP #" &amp; (((D265 - 1) * 32) + 24)</f>
        <v>CHIP #664</v>
      </c>
      <c r="AC270" s="44"/>
    </row>
    <row r="271" spans="1:29" ht="15" thickTop="1" thickBot="1" x14ac:dyDescent="0.3">
      <c r="A271" s="49"/>
      <c r="B271" s="50"/>
      <c r="D271" s="19"/>
      <c r="E271" s="16" t="str">
        <f>"CSN" &amp; (((D265 - 1) * 4) + 2)</f>
        <v>CSN82</v>
      </c>
      <c r="F271" s="37" t="s">
        <v>3796</v>
      </c>
      <c r="G271" s="10" t="str">
        <f>D265 &amp; "_17"</f>
        <v>21_17</v>
      </c>
      <c r="H271" s="10" t="str">
        <f>D266 &amp; "_17"</f>
        <v>61_17</v>
      </c>
      <c r="I271" s="12"/>
      <c r="J271" s="10" t="str">
        <f>D265 &amp; "_18"</f>
        <v>21_18</v>
      </c>
      <c r="K271" s="10" t="str">
        <f>D266 &amp; "_18"</f>
        <v>61_18</v>
      </c>
      <c r="L271" s="12"/>
      <c r="M271" s="10" t="str">
        <f>D265 &amp; "_19"</f>
        <v>21_19</v>
      </c>
      <c r="N271" s="10" t="str">
        <f>D266 &amp; "_19"</f>
        <v>61_19</v>
      </c>
      <c r="O271" s="12"/>
      <c r="P271" s="10" t="str">
        <f>D265 &amp; "_20"</f>
        <v>21_20</v>
      </c>
      <c r="Q271" s="10" t="str">
        <f>D266 &amp; "_20"</f>
        <v>61_20</v>
      </c>
      <c r="R271" s="12"/>
      <c r="S271" s="10" t="str">
        <f>D265 &amp; "_21"</f>
        <v>21_21</v>
      </c>
      <c r="T271" s="10" t="str">
        <f>D266 &amp; "_21"</f>
        <v>61_21</v>
      </c>
      <c r="U271" s="12"/>
      <c r="V271" s="10" t="str">
        <f>D265 &amp; "_22"</f>
        <v>21_22</v>
      </c>
      <c r="W271" s="10" t="str">
        <f>D266 &amp; "_22"</f>
        <v>61_22</v>
      </c>
      <c r="X271" s="12"/>
      <c r="Y271" s="10" t="str">
        <f>D265 &amp; "_23"</f>
        <v>21_23</v>
      </c>
      <c r="Z271" s="29" t="str">
        <f>D266 &amp; "_23"</f>
        <v>61_23</v>
      </c>
      <c r="AB271" s="10" t="str">
        <f>D265 &amp; "_24"</f>
        <v>21_24</v>
      </c>
      <c r="AC271" s="10" t="str">
        <f>D266 &amp; "_24"</f>
        <v>61_24</v>
      </c>
    </row>
    <row r="272" spans="1:29" ht="14.25" thickTop="1" x14ac:dyDescent="0.25">
      <c r="A272" s="49"/>
      <c r="B272" s="50"/>
      <c r="D272" s="17"/>
      <c r="F272" s="12"/>
    </row>
    <row r="273" spans="1:29" ht="14.25" thickBot="1" x14ac:dyDescent="0.3">
      <c r="A273" s="49"/>
      <c r="B273" s="50"/>
      <c r="D273" s="18"/>
      <c r="E273" s="9"/>
      <c r="F273" s="36"/>
      <c r="G273" s="45" t="str">
        <f>"CHIP #" &amp; (((D265 - 1) * 32) + 25)</f>
        <v>CHIP #665</v>
      </c>
      <c r="H273" s="46"/>
      <c r="I273" s="4"/>
      <c r="J273" s="45" t="str">
        <f>"CHIP #" &amp; (((D265 - 1) * 32) + 26)</f>
        <v>CHIP #666</v>
      </c>
      <c r="K273" s="46"/>
      <c r="L273" s="4"/>
      <c r="M273" s="45" t="str">
        <f>"CHIP #" &amp; (((D265 - 1) * 32) + 27)</f>
        <v>CHIP #667</v>
      </c>
      <c r="N273" s="46"/>
      <c r="O273" s="4"/>
      <c r="P273" s="43" t="str">
        <f>"CHIP #" &amp; (((D265 - 1) * 32) + 28)</f>
        <v>CHIP #668</v>
      </c>
      <c r="Q273" s="44"/>
      <c r="R273" s="4"/>
      <c r="S273" s="43" t="str">
        <f>"CHIP #" &amp; (((D265 - 1) * 32) + 29)</f>
        <v>CHIP #669</v>
      </c>
      <c r="T273" s="44"/>
      <c r="U273" s="4"/>
      <c r="V273" s="43" t="str">
        <f>"CHIP #" &amp; (((D265 - 1) * 32) + 30)</f>
        <v>CHIP #670</v>
      </c>
      <c r="W273" s="44"/>
      <c r="X273" s="4"/>
      <c r="Y273" s="43" t="str">
        <f>"CHIP #" &amp; (((D265 - 1) * 32) + 31)</f>
        <v>CHIP #671</v>
      </c>
      <c r="Z273" s="44"/>
      <c r="AA273" s="4"/>
      <c r="AB273" s="43" t="str">
        <f>"CHIP #" &amp; (((D265 - 1) * 32) + 32)</f>
        <v>CHIP #672</v>
      </c>
      <c r="AC273" s="44"/>
    </row>
    <row r="274" spans="1:29" ht="15" thickTop="1" thickBot="1" x14ac:dyDescent="0.3">
      <c r="A274" s="49"/>
      <c r="B274" s="50"/>
      <c r="D274" s="20"/>
      <c r="E274" s="16" t="str">
        <f>"CSN" &amp; (((D265 - 1) * 4) + 3)</f>
        <v>CSN83</v>
      </c>
      <c r="F274" s="37" t="s">
        <v>3796</v>
      </c>
      <c r="G274" s="10" t="str">
        <f>D265 &amp; "_25"</f>
        <v>21_25</v>
      </c>
      <c r="H274" s="10" t="str">
        <f>D266 &amp; "_25"</f>
        <v>61_25</v>
      </c>
      <c r="I274" s="12"/>
      <c r="J274" s="10" t="str">
        <f>D265 &amp; "_26"</f>
        <v>21_26</v>
      </c>
      <c r="K274" s="10" t="str">
        <f>D266 &amp; "_26"</f>
        <v>61_26</v>
      </c>
      <c r="L274" s="12"/>
      <c r="M274" s="10" t="str">
        <f>D265 &amp; "_27"</f>
        <v>21_27</v>
      </c>
      <c r="N274" s="10" t="str">
        <f>D266 &amp; "_27"</f>
        <v>61_27</v>
      </c>
      <c r="O274" s="12"/>
      <c r="P274" s="10" t="str">
        <f>D265 &amp; "_28"</f>
        <v>21_28</v>
      </c>
      <c r="Q274" s="10" t="str">
        <f>D266 &amp; "_28"</f>
        <v>61_28</v>
      </c>
      <c r="R274" s="12"/>
      <c r="S274" s="10" t="str">
        <f>D265 &amp; "_29"</f>
        <v>21_29</v>
      </c>
      <c r="T274" s="10" t="str">
        <f>D266 &amp; "_29"</f>
        <v>61_29</v>
      </c>
      <c r="U274" s="12"/>
      <c r="V274" s="10" t="str">
        <f>D265 &amp; "_30"</f>
        <v>21_30</v>
      </c>
      <c r="W274" s="10" t="str">
        <f>D266 &amp; "_30"</f>
        <v>61_30</v>
      </c>
      <c r="X274" s="12"/>
      <c r="Y274" s="10" t="str">
        <f>D265 &amp; "_31"</f>
        <v>21_31</v>
      </c>
      <c r="Z274" s="29" t="str">
        <f>D266 &amp; "_31"</f>
        <v>61_31</v>
      </c>
      <c r="AB274" s="10" t="str">
        <f>D265 &amp; "_32"</f>
        <v>21_32</v>
      </c>
      <c r="AC274" s="29" t="str">
        <f>D266 &amp; "_32"</f>
        <v>61_32</v>
      </c>
    </row>
    <row r="275" spans="1:29" ht="14.25" thickTop="1" x14ac:dyDescent="0.25">
      <c r="A275" s="49"/>
      <c r="B275" s="50"/>
    </row>
    <row r="276" spans="1:29" x14ac:dyDescent="0.25">
      <c r="A276" s="49"/>
      <c r="B276" s="50"/>
    </row>
    <row r="277" spans="1:29" ht="14.25" thickBot="1" x14ac:dyDescent="0.3">
      <c r="A277" s="49"/>
      <c r="B277" s="50"/>
      <c r="C277" s="30" t="str">
        <f>"BANK" &amp; D278</f>
        <v>BANK22</v>
      </c>
      <c r="D277" s="4"/>
      <c r="E277" s="4"/>
      <c r="F277" s="38"/>
      <c r="G277" s="45" t="str">
        <f>"CHIP #" &amp; (((D278 - 1) * 32) + 1)</f>
        <v>CHIP #673</v>
      </c>
      <c r="H277" s="45"/>
      <c r="I277" s="4"/>
      <c r="J277" s="45" t="str">
        <f>"CHIP #" &amp; (((D278 - 1) * 32) + 2)</f>
        <v>CHIP #674</v>
      </c>
      <c r="K277" s="46"/>
      <c r="L277" s="4"/>
      <c r="M277" s="45" t="str">
        <f>"CHIP #" &amp; (((D278 - 1) * 32) + 3)</f>
        <v>CHIP #675</v>
      </c>
      <c r="N277" s="46"/>
      <c r="O277" s="4"/>
      <c r="P277" s="43" t="str">
        <f>"CHIP #" &amp; (((D278 - 1) * 32) + 4)</f>
        <v>CHIP #676</v>
      </c>
      <c r="Q277" s="44"/>
      <c r="R277" s="4"/>
      <c r="S277" s="43" t="str">
        <f>"CHIP #" &amp; (((D278 - 1) * 32) + 5)</f>
        <v>CHIP #677</v>
      </c>
      <c r="T277" s="44"/>
      <c r="U277" s="4"/>
      <c r="V277" s="43" t="str">
        <f>"CHIP #" &amp; (((D278 - 1) * 32) + 6)</f>
        <v>CHIP #678</v>
      </c>
      <c r="W277" s="44"/>
      <c r="X277" s="4"/>
      <c r="Y277" s="43" t="str">
        <f>"CHIP #" &amp; (((D278 - 1) * 32) + 7)</f>
        <v>CHIP #679</v>
      </c>
      <c r="Z277" s="44"/>
      <c r="AA277" s="4"/>
      <c r="AB277" s="43" t="str">
        <f>"CHIP #" &amp; (((D278 - 1) * 32) + 8)</f>
        <v>CHIP #680</v>
      </c>
      <c r="AC277" s="44"/>
    </row>
    <row r="278" spans="1:29" ht="15" thickTop="1" thickBot="1" x14ac:dyDescent="0.3">
      <c r="A278" s="49"/>
      <c r="B278" s="50"/>
      <c r="C278" s="31"/>
      <c r="D278" s="32">
        <f>D265+1</f>
        <v>22</v>
      </c>
      <c r="E278" s="21" t="str">
        <f>"CSN" &amp; (((D278 - 1) * 4) + 0)</f>
        <v>CSN84</v>
      </c>
      <c r="F278" s="40" t="s">
        <v>3796</v>
      </c>
      <c r="G278" s="10" t="str">
        <f>D278 &amp; "_1"</f>
        <v>22_1</v>
      </c>
      <c r="H278" s="10" t="str">
        <f>D279 &amp; "_1"</f>
        <v>62_1</v>
      </c>
      <c r="I278" s="12"/>
      <c r="J278" s="10" t="str">
        <f>D278 &amp; "_2"</f>
        <v>22_2</v>
      </c>
      <c r="K278" s="10" t="str">
        <f>D279 &amp; "_2"</f>
        <v>62_2</v>
      </c>
      <c r="L278" s="12"/>
      <c r="M278" s="10" t="str">
        <f>D278 &amp; "_3"</f>
        <v>22_3</v>
      </c>
      <c r="N278" s="10" t="str">
        <f>D279 &amp; "_3"</f>
        <v>62_3</v>
      </c>
      <c r="O278" s="12"/>
      <c r="P278" s="10" t="str">
        <f>D278 &amp; "_4"</f>
        <v>22_4</v>
      </c>
      <c r="Q278" s="10" t="str">
        <f>D279 &amp; "_4"</f>
        <v>62_4</v>
      </c>
      <c r="R278" s="12"/>
      <c r="S278" s="10" t="str">
        <f>D278 &amp; "_5"</f>
        <v>22_5</v>
      </c>
      <c r="T278" s="10" t="str">
        <f>D279 &amp; "_5"</f>
        <v>62_5</v>
      </c>
      <c r="U278" s="12"/>
      <c r="V278" s="10" t="str">
        <f>D278 &amp; "_6"</f>
        <v>22_6</v>
      </c>
      <c r="W278" s="10" t="str">
        <f>D279 &amp; "_6"</f>
        <v>62_6</v>
      </c>
      <c r="X278" s="12"/>
      <c r="Y278" s="10" t="str">
        <f>D278 &amp; "_7"</f>
        <v>22_7</v>
      </c>
      <c r="Z278" s="10" t="str">
        <f>D279 &amp; "_7"</f>
        <v>62_7</v>
      </c>
      <c r="AA278" s="12"/>
      <c r="AB278" s="10" t="str">
        <f>D278 &amp; "_8"</f>
        <v>22_8</v>
      </c>
      <c r="AC278" s="29" t="str">
        <f>D279 &amp; "_8"</f>
        <v>62_8</v>
      </c>
    </row>
    <row r="279" spans="1:29" ht="14.25" thickTop="1" x14ac:dyDescent="0.25">
      <c r="A279" s="49"/>
      <c r="B279" s="50"/>
      <c r="C279" s="33"/>
      <c r="D279" s="17">
        <f>D266+1</f>
        <v>62</v>
      </c>
    </row>
    <row r="280" spans="1:29" ht="14.25" thickBot="1" x14ac:dyDescent="0.3">
      <c r="A280" s="49"/>
      <c r="B280" s="50"/>
      <c r="D280" s="18"/>
      <c r="E280" s="39"/>
      <c r="F280" s="38"/>
      <c r="G280" s="45" t="str">
        <f>"CHIP #" &amp; (((D278 - 1) * 32) + 9)</f>
        <v>CHIP #681</v>
      </c>
      <c r="H280" s="46"/>
      <c r="I280" s="4"/>
      <c r="J280" s="45" t="str">
        <f>"CHIP #" &amp; (((D278 - 1) * 32) + 10)</f>
        <v>CHIP #682</v>
      </c>
      <c r="K280" s="46"/>
      <c r="L280" s="4"/>
      <c r="M280" s="45" t="str">
        <f>"CHIP #" &amp; (((D278 - 1) * 32) + 11)</f>
        <v>CHIP #683</v>
      </c>
      <c r="N280" s="46"/>
      <c r="O280" s="4"/>
      <c r="P280" s="43" t="str">
        <f>"CHIP #" &amp; (((D278 - 1) * 32) + 12)</f>
        <v>CHIP #684</v>
      </c>
      <c r="Q280" s="44"/>
      <c r="R280" s="4"/>
      <c r="S280" s="43" t="str">
        <f>"CHIP #" &amp; (((D278 - 1) * 32) + 13)</f>
        <v>CHIP #685</v>
      </c>
      <c r="T280" s="44"/>
      <c r="U280" s="4"/>
      <c r="V280" s="43" t="str">
        <f>"CHIP #" &amp; (((D278 - 1) * 32) + 14)</f>
        <v>CHIP #686</v>
      </c>
      <c r="W280" s="44"/>
      <c r="X280" s="4"/>
      <c r="Y280" s="43" t="str">
        <f>"CHIP #" &amp; (((D278 - 1) * 32) + 15)</f>
        <v>CHIP #687</v>
      </c>
      <c r="Z280" s="44"/>
      <c r="AA280" s="4"/>
      <c r="AB280" s="43" t="str">
        <f>"CHIP #" &amp; (((D278 - 1) * 32) + 16)</f>
        <v>CHIP #688</v>
      </c>
      <c r="AC280" s="44"/>
    </row>
    <row r="281" spans="1:29" ht="15" thickTop="1" thickBot="1" x14ac:dyDescent="0.3">
      <c r="A281" s="49"/>
      <c r="B281" s="50"/>
      <c r="D281" s="19"/>
      <c r="E281" s="21" t="str">
        <f>"CSN" &amp; (((D278 - 1) * 4) + 1)</f>
        <v>CSN85</v>
      </c>
      <c r="F281" s="10" t="s">
        <v>3796</v>
      </c>
      <c r="G281" s="10" t="str">
        <f>D278 &amp; "_9"</f>
        <v>22_9</v>
      </c>
      <c r="H281" s="10" t="str">
        <f>D279 &amp; "_9"</f>
        <v>62_9</v>
      </c>
      <c r="I281" s="12"/>
      <c r="J281" s="10" t="str">
        <f>D278 &amp; "_10"</f>
        <v>22_10</v>
      </c>
      <c r="K281" s="10" t="str">
        <f>D279 &amp; "_10"</f>
        <v>62_10</v>
      </c>
      <c r="L281" s="12"/>
      <c r="M281" s="10" t="str">
        <f>D278 &amp; "_11"</f>
        <v>22_11</v>
      </c>
      <c r="N281" s="10" t="str">
        <f>D279 &amp; "_11"</f>
        <v>62_11</v>
      </c>
      <c r="O281" s="12"/>
      <c r="P281" s="10" t="str">
        <f>D278 &amp; "_12"</f>
        <v>22_12</v>
      </c>
      <c r="Q281" s="10" t="str">
        <f>D279 &amp; "_12"</f>
        <v>62_12</v>
      </c>
      <c r="R281" s="12"/>
      <c r="S281" s="10" t="str">
        <f>D278 &amp; "_13"</f>
        <v>22_13</v>
      </c>
      <c r="T281" s="10" t="str">
        <f>D279 &amp; "_13"</f>
        <v>62_13</v>
      </c>
      <c r="U281" s="12"/>
      <c r="V281" s="10" t="str">
        <f>D278 &amp; "_14"</f>
        <v>22_14</v>
      </c>
      <c r="W281" s="10" t="str">
        <f>D279 &amp; "_14"</f>
        <v>62_14</v>
      </c>
      <c r="X281" s="12"/>
      <c r="Y281" s="10" t="str">
        <f>D278 &amp; "_15"</f>
        <v>22_15</v>
      </c>
      <c r="Z281" s="29" t="str">
        <f>D279 &amp; "_15"</f>
        <v>62_15</v>
      </c>
      <c r="AB281" s="10" t="str">
        <f>D278 &amp; "_16"</f>
        <v>22_16</v>
      </c>
      <c r="AC281" s="10" t="str">
        <f>D279 &amp; "_16"</f>
        <v>62_16</v>
      </c>
    </row>
    <row r="282" spans="1:29" ht="14.25" thickTop="1" x14ac:dyDescent="0.25">
      <c r="A282" s="49"/>
      <c r="B282" s="50"/>
      <c r="D282" s="17"/>
      <c r="F282" s="12"/>
    </row>
    <row r="283" spans="1:29" ht="14.25" thickBot="1" x14ac:dyDescent="0.3">
      <c r="A283" s="49"/>
      <c r="B283" s="50"/>
      <c r="D283" s="18"/>
      <c r="E283" s="9"/>
      <c r="F283" s="36"/>
      <c r="G283" s="45" t="str">
        <f>"CHIP #" &amp; (((D278 - 1) * 32) + 17)</f>
        <v>CHIP #689</v>
      </c>
      <c r="H283" s="46"/>
      <c r="I283" s="4"/>
      <c r="J283" s="45" t="str">
        <f>"CHIP #" &amp; (((D278 - 1) * 32) + 18)</f>
        <v>CHIP #690</v>
      </c>
      <c r="K283" s="46"/>
      <c r="L283" s="4"/>
      <c r="M283" s="45" t="str">
        <f>"CHIP #" &amp; (((D278 - 1) * 32) + 19)</f>
        <v>CHIP #691</v>
      </c>
      <c r="N283" s="46"/>
      <c r="O283" s="4"/>
      <c r="P283" s="43" t="str">
        <f>"CHIP #" &amp; (((D278 - 1) * 32) + 20)</f>
        <v>CHIP #692</v>
      </c>
      <c r="Q283" s="44"/>
      <c r="R283" s="4"/>
      <c r="S283" s="43" t="str">
        <f>"CHIP #" &amp; (((D278 - 1) * 32) + 21)</f>
        <v>CHIP #693</v>
      </c>
      <c r="T283" s="44"/>
      <c r="U283" s="4"/>
      <c r="V283" s="43" t="str">
        <f>"CHIP #" &amp; (((D278 - 1) * 32) + 22)</f>
        <v>CHIP #694</v>
      </c>
      <c r="W283" s="44"/>
      <c r="X283" s="4"/>
      <c r="Y283" s="43" t="str">
        <f>"CHIP #" &amp; (((D278 - 1) * 32) + 23)</f>
        <v>CHIP #695</v>
      </c>
      <c r="Z283" s="44"/>
      <c r="AA283" s="4"/>
      <c r="AB283" s="43" t="str">
        <f>"CHIP #" &amp; (((D278 - 1) * 32) + 24)</f>
        <v>CHIP #696</v>
      </c>
      <c r="AC283" s="44"/>
    </row>
    <row r="284" spans="1:29" ht="15" thickTop="1" thickBot="1" x14ac:dyDescent="0.3">
      <c r="A284" s="49"/>
      <c r="B284" s="50"/>
      <c r="D284" s="19"/>
      <c r="E284" s="16" t="str">
        <f>"CSN" &amp; (((D278 - 1) * 4) + 2)</f>
        <v>CSN86</v>
      </c>
      <c r="F284" s="37" t="s">
        <v>3796</v>
      </c>
      <c r="G284" s="10" t="str">
        <f>D278 &amp; "_17"</f>
        <v>22_17</v>
      </c>
      <c r="H284" s="10" t="str">
        <f>D279 &amp; "_17"</f>
        <v>62_17</v>
      </c>
      <c r="I284" s="12"/>
      <c r="J284" s="10" t="str">
        <f>D278 &amp; "_18"</f>
        <v>22_18</v>
      </c>
      <c r="K284" s="10" t="str">
        <f>D279 &amp; "_18"</f>
        <v>62_18</v>
      </c>
      <c r="L284" s="12"/>
      <c r="M284" s="10" t="str">
        <f>D278 &amp; "_19"</f>
        <v>22_19</v>
      </c>
      <c r="N284" s="10" t="str">
        <f>D279 &amp; "_19"</f>
        <v>62_19</v>
      </c>
      <c r="O284" s="12"/>
      <c r="P284" s="10" t="str">
        <f>D278 &amp; "_20"</f>
        <v>22_20</v>
      </c>
      <c r="Q284" s="10" t="str">
        <f>D279 &amp; "_20"</f>
        <v>62_20</v>
      </c>
      <c r="R284" s="12"/>
      <c r="S284" s="10" t="str">
        <f>D278 &amp; "_21"</f>
        <v>22_21</v>
      </c>
      <c r="T284" s="10" t="str">
        <f>D279 &amp; "_21"</f>
        <v>62_21</v>
      </c>
      <c r="U284" s="12"/>
      <c r="V284" s="10" t="str">
        <f>D278 &amp; "_22"</f>
        <v>22_22</v>
      </c>
      <c r="W284" s="10" t="str">
        <f>D279 &amp; "_22"</f>
        <v>62_22</v>
      </c>
      <c r="X284" s="12"/>
      <c r="Y284" s="10" t="str">
        <f>D278 &amp; "_23"</f>
        <v>22_23</v>
      </c>
      <c r="Z284" s="29" t="str">
        <f>D279 &amp; "_23"</f>
        <v>62_23</v>
      </c>
      <c r="AB284" s="10" t="str">
        <f>D278 &amp; "_24"</f>
        <v>22_24</v>
      </c>
      <c r="AC284" s="10" t="str">
        <f>D279 &amp; "_24"</f>
        <v>62_24</v>
      </c>
    </row>
    <row r="285" spans="1:29" ht="14.25" thickTop="1" x14ac:dyDescent="0.25">
      <c r="A285" s="49"/>
      <c r="B285" s="50"/>
      <c r="D285" s="17"/>
      <c r="F285" s="12"/>
    </row>
    <row r="286" spans="1:29" ht="14.25" thickBot="1" x14ac:dyDescent="0.3">
      <c r="A286" s="49"/>
      <c r="B286" s="50"/>
      <c r="D286" s="18"/>
      <c r="E286" s="9"/>
      <c r="F286" s="36"/>
      <c r="G286" s="45" t="str">
        <f>"CHIP #" &amp; (((D278 - 1) * 32) + 25)</f>
        <v>CHIP #697</v>
      </c>
      <c r="H286" s="46"/>
      <c r="I286" s="4"/>
      <c r="J286" s="45" t="str">
        <f>"CHIP #" &amp; (((D278 - 1) * 32) + 26)</f>
        <v>CHIP #698</v>
      </c>
      <c r="K286" s="46"/>
      <c r="L286" s="4"/>
      <c r="M286" s="45" t="str">
        <f>"CHIP #" &amp; (((D278 - 1) * 32) + 27)</f>
        <v>CHIP #699</v>
      </c>
      <c r="N286" s="46"/>
      <c r="O286" s="4"/>
      <c r="P286" s="43" t="str">
        <f>"CHIP #" &amp; (((D278 - 1) * 32) + 28)</f>
        <v>CHIP #700</v>
      </c>
      <c r="Q286" s="44"/>
      <c r="R286" s="4"/>
      <c r="S286" s="43" t="str">
        <f>"CHIP #" &amp; (((D278 - 1) * 32) + 29)</f>
        <v>CHIP #701</v>
      </c>
      <c r="T286" s="44"/>
      <c r="U286" s="4"/>
      <c r="V286" s="43" t="str">
        <f>"CHIP #" &amp; (((D278 - 1) * 32) + 30)</f>
        <v>CHIP #702</v>
      </c>
      <c r="W286" s="44"/>
      <c r="X286" s="4"/>
      <c r="Y286" s="43" t="str">
        <f>"CHIP #" &amp; (((D278 - 1) * 32) + 31)</f>
        <v>CHIP #703</v>
      </c>
      <c r="Z286" s="44"/>
      <c r="AA286" s="4"/>
      <c r="AB286" s="43" t="str">
        <f>"CHIP #" &amp; (((D278 - 1) * 32) + 32)</f>
        <v>CHIP #704</v>
      </c>
      <c r="AC286" s="44"/>
    </row>
    <row r="287" spans="1:29" ht="15" thickTop="1" thickBot="1" x14ac:dyDescent="0.3">
      <c r="A287" s="49"/>
      <c r="B287" s="50"/>
      <c r="D287" s="20"/>
      <c r="E287" s="16" t="str">
        <f>"CSN" &amp; (((D278 - 1) * 4) + 3)</f>
        <v>CSN87</v>
      </c>
      <c r="F287" s="37" t="s">
        <v>3796</v>
      </c>
      <c r="G287" s="10" t="str">
        <f>D278 &amp; "_25"</f>
        <v>22_25</v>
      </c>
      <c r="H287" s="10" t="str">
        <f>D279 &amp; "_25"</f>
        <v>62_25</v>
      </c>
      <c r="I287" s="12"/>
      <c r="J287" s="10" t="str">
        <f>D278 &amp; "_26"</f>
        <v>22_26</v>
      </c>
      <c r="K287" s="10" t="str">
        <f>D279 &amp; "_26"</f>
        <v>62_26</v>
      </c>
      <c r="L287" s="12"/>
      <c r="M287" s="10" t="str">
        <f>D278 &amp; "_27"</f>
        <v>22_27</v>
      </c>
      <c r="N287" s="10" t="str">
        <f>D279 &amp; "_27"</f>
        <v>62_27</v>
      </c>
      <c r="O287" s="12"/>
      <c r="P287" s="10" t="str">
        <f>D278 &amp; "_28"</f>
        <v>22_28</v>
      </c>
      <c r="Q287" s="10" t="str">
        <f>D279 &amp; "_28"</f>
        <v>62_28</v>
      </c>
      <c r="R287" s="12"/>
      <c r="S287" s="10" t="str">
        <f>D278 &amp; "_29"</f>
        <v>22_29</v>
      </c>
      <c r="T287" s="10" t="str">
        <f>D279 &amp; "_29"</f>
        <v>62_29</v>
      </c>
      <c r="U287" s="12"/>
      <c r="V287" s="10" t="str">
        <f>D278 &amp; "_30"</f>
        <v>22_30</v>
      </c>
      <c r="W287" s="10" t="str">
        <f>D279 &amp; "_30"</f>
        <v>62_30</v>
      </c>
      <c r="X287" s="12"/>
      <c r="Y287" s="10" t="str">
        <f>D278 &amp; "_31"</f>
        <v>22_31</v>
      </c>
      <c r="Z287" s="29" t="str">
        <f>D279 &amp; "_31"</f>
        <v>62_31</v>
      </c>
      <c r="AB287" s="10" t="str">
        <f>D278 &amp; "_32"</f>
        <v>22_32</v>
      </c>
      <c r="AC287" s="29" t="str">
        <f>D279 &amp; "_32"</f>
        <v>62_32</v>
      </c>
    </row>
    <row r="288" spans="1:29" ht="14.25" thickTop="1" x14ac:dyDescent="0.25">
      <c r="A288" s="49"/>
      <c r="B288" s="50"/>
    </row>
    <row r="289" spans="1:29" x14ac:dyDescent="0.25">
      <c r="A289" s="49"/>
      <c r="B289" s="50"/>
    </row>
    <row r="290" spans="1:29" ht="14.25" thickBot="1" x14ac:dyDescent="0.3">
      <c r="A290" s="49"/>
      <c r="B290" s="50"/>
      <c r="C290" s="30" t="str">
        <f>"BANK" &amp; D291</f>
        <v>BANK23</v>
      </c>
      <c r="D290" s="4"/>
      <c r="E290" s="4"/>
      <c r="F290" s="38"/>
      <c r="G290" s="45" t="str">
        <f>"CHIP #" &amp; (((D291 - 1) * 32) + 1)</f>
        <v>CHIP #705</v>
      </c>
      <c r="H290" s="45"/>
      <c r="I290" s="4"/>
      <c r="J290" s="45" t="str">
        <f>"CHIP #" &amp; (((D291 - 1) * 32) + 2)</f>
        <v>CHIP #706</v>
      </c>
      <c r="K290" s="46"/>
      <c r="L290" s="4"/>
      <c r="M290" s="45" t="str">
        <f>"CHIP #" &amp; (((D291 - 1) * 32) + 3)</f>
        <v>CHIP #707</v>
      </c>
      <c r="N290" s="46"/>
      <c r="O290" s="4"/>
      <c r="P290" s="43" t="str">
        <f>"CHIP #" &amp; (((D291 - 1) * 32) + 4)</f>
        <v>CHIP #708</v>
      </c>
      <c r="Q290" s="44"/>
      <c r="R290" s="4"/>
      <c r="S290" s="43" t="str">
        <f>"CHIP #" &amp; (((D291 - 1) * 32) + 5)</f>
        <v>CHIP #709</v>
      </c>
      <c r="T290" s="44"/>
      <c r="U290" s="4"/>
      <c r="V290" s="43" t="str">
        <f>"CHIP #" &amp; (((D291 - 1) * 32) + 6)</f>
        <v>CHIP #710</v>
      </c>
      <c r="W290" s="44"/>
      <c r="X290" s="4"/>
      <c r="Y290" s="43" t="str">
        <f>"CHIP #" &amp; (((D291 - 1) * 32) + 7)</f>
        <v>CHIP #711</v>
      </c>
      <c r="Z290" s="44"/>
      <c r="AA290" s="4"/>
      <c r="AB290" s="43" t="str">
        <f>"CHIP #" &amp; (((D291 - 1) * 32) + 8)</f>
        <v>CHIP #712</v>
      </c>
      <c r="AC290" s="44"/>
    </row>
    <row r="291" spans="1:29" ht="15" thickTop="1" thickBot="1" x14ac:dyDescent="0.3">
      <c r="A291" s="49"/>
      <c r="B291" s="50"/>
      <c r="C291" s="31"/>
      <c r="D291" s="32">
        <f>D278+1</f>
        <v>23</v>
      </c>
      <c r="E291" s="21" t="str">
        <f>"CSN" &amp; (((D291 - 1) * 4) + 0)</f>
        <v>CSN88</v>
      </c>
      <c r="F291" s="40" t="s">
        <v>3796</v>
      </c>
      <c r="G291" s="10" t="str">
        <f>D291 &amp; "_1"</f>
        <v>23_1</v>
      </c>
      <c r="H291" s="10" t="str">
        <f>D292 &amp; "_1"</f>
        <v>63_1</v>
      </c>
      <c r="I291" s="12"/>
      <c r="J291" s="10" t="str">
        <f>D291 &amp; "_2"</f>
        <v>23_2</v>
      </c>
      <c r="K291" s="10" t="str">
        <f>D292 &amp; "_2"</f>
        <v>63_2</v>
      </c>
      <c r="L291" s="12"/>
      <c r="M291" s="10" t="str">
        <f>D291 &amp; "_3"</f>
        <v>23_3</v>
      </c>
      <c r="N291" s="10" t="str">
        <f>D292 &amp; "_3"</f>
        <v>63_3</v>
      </c>
      <c r="O291" s="12"/>
      <c r="P291" s="10" t="str">
        <f>D291 &amp; "_4"</f>
        <v>23_4</v>
      </c>
      <c r="Q291" s="10" t="str">
        <f>D292 &amp; "_4"</f>
        <v>63_4</v>
      </c>
      <c r="R291" s="12"/>
      <c r="S291" s="10" t="str">
        <f>D291 &amp; "_5"</f>
        <v>23_5</v>
      </c>
      <c r="T291" s="10" t="str">
        <f>D292 &amp; "_5"</f>
        <v>63_5</v>
      </c>
      <c r="U291" s="12"/>
      <c r="V291" s="10" t="str">
        <f>D291 &amp; "_6"</f>
        <v>23_6</v>
      </c>
      <c r="W291" s="10" t="str">
        <f>D292 &amp; "_6"</f>
        <v>63_6</v>
      </c>
      <c r="X291" s="12"/>
      <c r="Y291" s="10" t="str">
        <f>D291 &amp; "_7"</f>
        <v>23_7</v>
      </c>
      <c r="Z291" s="10" t="str">
        <f>D292 &amp; "_7"</f>
        <v>63_7</v>
      </c>
      <c r="AA291" s="12"/>
      <c r="AB291" s="10" t="str">
        <f>D291 &amp; "_8"</f>
        <v>23_8</v>
      </c>
      <c r="AC291" s="29" t="str">
        <f>D292 &amp; "_8"</f>
        <v>63_8</v>
      </c>
    </row>
    <row r="292" spans="1:29" ht="14.25" thickTop="1" x14ac:dyDescent="0.25">
      <c r="A292" s="49"/>
      <c r="B292" s="50"/>
      <c r="C292" s="33"/>
      <c r="D292" s="17">
        <f>D279+1</f>
        <v>63</v>
      </c>
    </row>
    <row r="293" spans="1:29" ht="14.25" thickBot="1" x14ac:dyDescent="0.3">
      <c r="A293" s="49"/>
      <c r="B293" s="50"/>
      <c r="D293" s="18"/>
      <c r="E293" s="39"/>
      <c r="F293" s="38"/>
      <c r="G293" s="45" t="str">
        <f>"CHIP #" &amp; (((D291 - 1) * 32) + 9)</f>
        <v>CHIP #713</v>
      </c>
      <c r="H293" s="46"/>
      <c r="I293" s="4"/>
      <c r="J293" s="45" t="str">
        <f>"CHIP #" &amp; (((D291 - 1) * 32) + 10)</f>
        <v>CHIP #714</v>
      </c>
      <c r="K293" s="46"/>
      <c r="L293" s="4"/>
      <c r="M293" s="45" t="str">
        <f>"CHIP #" &amp; (((D291 - 1) * 32) + 11)</f>
        <v>CHIP #715</v>
      </c>
      <c r="N293" s="46"/>
      <c r="O293" s="4"/>
      <c r="P293" s="43" t="str">
        <f>"CHIP #" &amp; (((D291 - 1) * 32) + 12)</f>
        <v>CHIP #716</v>
      </c>
      <c r="Q293" s="44"/>
      <c r="R293" s="4"/>
      <c r="S293" s="43" t="str">
        <f>"CHIP #" &amp; (((D291 - 1) * 32) + 13)</f>
        <v>CHIP #717</v>
      </c>
      <c r="T293" s="44"/>
      <c r="U293" s="4"/>
      <c r="V293" s="43" t="str">
        <f>"CHIP #" &amp; (((D291 - 1) * 32) + 14)</f>
        <v>CHIP #718</v>
      </c>
      <c r="W293" s="44"/>
      <c r="X293" s="4"/>
      <c r="Y293" s="43" t="str">
        <f>"CHIP #" &amp; (((D291 - 1) * 32) + 15)</f>
        <v>CHIP #719</v>
      </c>
      <c r="Z293" s="44"/>
      <c r="AA293" s="4"/>
      <c r="AB293" s="43" t="str">
        <f>"CHIP #" &amp; (((D291 - 1) * 32) + 16)</f>
        <v>CHIP #720</v>
      </c>
      <c r="AC293" s="44"/>
    </row>
    <row r="294" spans="1:29" ht="15" thickTop="1" thickBot="1" x14ac:dyDescent="0.3">
      <c r="A294" s="49"/>
      <c r="B294" s="50"/>
      <c r="D294" s="19"/>
      <c r="E294" s="21" t="str">
        <f>"CSN" &amp; (((D291 - 1) * 4) + 1)</f>
        <v>CSN89</v>
      </c>
      <c r="F294" s="10" t="s">
        <v>3796</v>
      </c>
      <c r="G294" s="10" t="str">
        <f>D291 &amp; "_9"</f>
        <v>23_9</v>
      </c>
      <c r="H294" s="10" t="str">
        <f>D292 &amp; "_9"</f>
        <v>63_9</v>
      </c>
      <c r="I294" s="12"/>
      <c r="J294" s="10" t="str">
        <f>D291 &amp; "_10"</f>
        <v>23_10</v>
      </c>
      <c r="K294" s="10" t="str">
        <f>D292 &amp; "_10"</f>
        <v>63_10</v>
      </c>
      <c r="L294" s="12"/>
      <c r="M294" s="10" t="str">
        <f>D291 &amp; "_11"</f>
        <v>23_11</v>
      </c>
      <c r="N294" s="10" t="str">
        <f>D292 &amp; "_11"</f>
        <v>63_11</v>
      </c>
      <c r="O294" s="12"/>
      <c r="P294" s="10" t="str">
        <f>D291 &amp; "_12"</f>
        <v>23_12</v>
      </c>
      <c r="Q294" s="10" t="str">
        <f>D292 &amp; "_12"</f>
        <v>63_12</v>
      </c>
      <c r="R294" s="12"/>
      <c r="S294" s="10" t="str">
        <f>D291 &amp; "_13"</f>
        <v>23_13</v>
      </c>
      <c r="T294" s="10" t="str">
        <f>D292 &amp; "_13"</f>
        <v>63_13</v>
      </c>
      <c r="U294" s="12"/>
      <c r="V294" s="10" t="str">
        <f>D291 &amp; "_14"</f>
        <v>23_14</v>
      </c>
      <c r="W294" s="10" t="str">
        <f>D292 &amp; "_14"</f>
        <v>63_14</v>
      </c>
      <c r="X294" s="12"/>
      <c r="Y294" s="10" t="str">
        <f>D291 &amp; "_15"</f>
        <v>23_15</v>
      </c>
      <c r="Z294" s="29" t="str">
        <f>D292 &amp; "_15"</f>
        <v>63_15</v>
      </c>
      <c r="AB294" s="10" t="str">
        <f>D291 &amp; "_16"</f>
        <v>23_16</v>
      </c>
      <c r="AC294" s="10" t="str">
        <f>D292 &amp; "_16"</f>
        <v>63_16</v>
      </c>
    </row>
    <row r="295" spans="1:29" ht="14.25" thickTop="1" x14ac:dyDescent="0.25">
      <c r="A295" s="49"/>
      <c r="B295" s="50"/>
      <c r="D295" s="17"/>
      <c r="F295" s="12"/>
    </row>
    <row r="296" spans="1:29" ht="14.25" thickBot="1" x14ac:dyDescent="0.3">
      <c r="A296" s="49"/>
      <c r="B296" s="50"/>
      <c r="D296" s="18"/>
      <c r="E296" s="9"/>
      <c r="F296" s="36"/>
      <c r="G296" s="45" t="str">
        <f>"CHIP #" &amp; (((D291 - 1) * 32) + 17)</f>
        <v>CHIP #721</v>
      </c>
      <c r="H296" s="46"/>
      <c r="I296" s="4"/>
      <c r="J296" s="45" t="str">
        <f>"CHIP #" &amp; (((D291 - 1) * 32) + 18)</f>
        <v>CHIP #722</v>
      </c>
      <c r="K296" s="46"/>
      <c r="L296" s="4"/>
      <c r="M296" s="45" t="str">
        <f>"CHIP #" &amp; (((D291 - 1) * 32) + 19)</f>
        <v>CHIP #723</v>
      </c>
      <c r="N296" s="46"/>
      <c r="O296" s="4"/>
      <c r="P296" s="43" t="str">
        <f>"CHIP #" &amp; (((D291 - 1) * 32) + 20)</f>
        <v>CHIP #724</v>
      </c>
      <c r="Q296" s="44"/>
      <c r="R296" s="4"/>
      <c r="S296" s="43" t="str">
        <f>"CHIP #" &amp; (((D291 - 1) * 32) + 21)</f>
        <v>CHIP #725</v>
      </c>
      <c r="T296" s="44"/>
      <c r="U296" s="4"/>
      <c r="V296" s="43" t="str">
        <f>"CHIP #" &amp; (((D291 - 1) * 32) + 22)</f>
        <v>CHIP #726</v>
      </c>
      <c r="W296" s="44"/>
      <c r="X296" s="4"/>
      <c r="Y296" s="43" t="str">
        <f>"CHIP #" &amp; (((D291 - 1) * 32) + 23)</f>
        <v>CHIP #727</v>
      </c>
      <c r="Z296" s="44"/>
      <c r="AA296" s="4"/>
      <c r="AB296" s="43" t="str">
        <f>"CHIP #" &amp; (((D291 - 1) * 32) + 24)</f>
        <v>CHIP #728</v>
      </c>
      <c r="AC296" s="44"/>
    </row>
    <row r="297" spans="1:29" ht="15" thickTop="1" thickBot="1" x14ac:dyDescent="0.3">
      <c r="A297" s="49"/>
      <c r="B297" s="50"/>
      <c r="D297" s="19"/>
      <c r="E297" s="16" t="str">
        <f>"CSN" &amp; (((D291 - 1) * 4) + 2)</f>
        <v>CSN90</v>
      </c>
      <c r="F297" s="37" t="s">
        <v>3796</v>
      </c>
      <c r="G297" s="10" t="str">
        <f>D291 &amp; "_17"</f>
        <v>23_17</v>
      </c>
      <c r="H297" s="10" t="str">
        <f>D292 &amp; "_17"</f>
        <v>63_17</v>
      </c>
      <c r="I297" s="12"/>
      <c r="J297" s="10" t="str">
        <f>D291 &amp; "_18"</f>
        <v>23_18</v>
      </c>
      <c r="K297" s="10" t="str">
        <f>D292 &amp; "_18"</f>
        <v>63_18</v>
      </c>
      <c r="L297" s="12"/>
      <c r="M297" s="10" t="str">
        <f>D291 &amp; "_19"</f>
        <v>23_19</v>
      </c>
      <c r="N297" s="10" t="str">
        <f>D292 &amp; "_19"</f>
        <v>63_19</v>
      </c>
      <c r="O297" s="12"/>
      <c r="P297" s="10" t="str">
        <f>D291 &amp; "_20"</f>
        <v>23_20</v>
      </c>
      <c r="Q297" s="10" t="str">
        <f>D292 &amp; "_20"</f>
        <v>63_20</v>
      </c>
      <c r="R297" s="12"/>
      <c r="S297" s="10" t="str">
        <f>D291 &amp; "_21"</f>
        <v>23_21</v>
      </c>
      <c r="T297" s="10" t="str">
        <f>D292 &amp; "_21"</f>
        <v>63_21</v>
      </c>
      <c r="U297" s="12"/>
      <c r="V297" s="10" t="str">
        <f>D291 &amp; "_22"</f>
        <v>23_22</v>
      </c>
      <c r="W297" s="10" t="str">
        <f>D292 &amp; "_22"</f>
        <v>63_22</v>
      </c>
      <c r="X297" s="12"/>
      <c r="Y297" s="10" t="str">
        <f>D291 &amp; "_23"</f>
        <v>23_23</v>
      </c>
      <c r="Z297" s="29" t="str">
        <f>D292 &amp; "_23"</f>
        <v>63_23</v>
      </c>
      <c r="AB297" s="10" t="str">
        <f>D291 &amp; "_24"</f>
        <v>23_24</v>
      </c>
      <c r="AC297" s="10" t="str">
        <f>D292 &amp; "_24"</f>
        <v>63_24</v>
      </c>
    </row>
    <row r="298" spans="1:29" ht="14.25" thickTop="1" x14ac:dyDescent="0.25">
      <c r="A298" s="49"/>
      <c r="B298" s="50"/>
      <c r="D298" s="17"/>
      <c r="F298" s="12"/>
    </row>
    <row r="299" spans="1:29" ht="14.25" thickBot="1" x14ac:dyDescent="0.3">
      <c r="A299" s="49"/>
      <c r="B299" s="50"/>
      <c r="D299" s="18"/>
      <c r="E299" s="9"/>
      <c r="F299" s="36"/>
      <c r="G299" s="45" t="str">
        <f>"CHIP #" &amp; (((D291 - 1) * 32) + 25)</f>
        <v>CHIP #729</v>
      </c>
      <c r="H299" s="46"/>
      <c r="I299" s="4"/>
      <c r="J299" s="45" t="str">
        <f>"CHIP #" &amp; (((D291 - 1) * 32) + 26)</f>
        <v>CHIP #730</v>
      </c>
      <c r="K299" s="46"/>
      <c r="L299" s="4"/>
      <c r="M299" s="45" t="str">
        <f>"CHIP #" &amp; (((D291 - 1) * 32) + 27)</f>
        <v>CHIP #731</v>
      </c>
      <c r="N299" s="46"/>
      <c r="O299" s="4"/>
      <c r="P299" s="43" t="str">
        <f>"CHIP #" &amp; (((D291 - 1) * 32) + 28)</f>
        <v>CHIP #732</v>
      </c>
      <c r="Q299" s="44"/>
      <c r="R299" s="4"/>
      <c r="S299" s="43" t="str">
        <f>"CHIP #" &amp; (((D291 - 1) * 32) + 29)</f>
        <v>CHIP #733</v>
      </c>
      <c r="T299" s="44"/>
      <c r="U299" s="4"/>
      <c r="V299" s="43" t="str">
        <f>"CHIP #" &amp; (((D291 - 1) * 32) + 30)</f>
        <v>CHIP #734</v>
      </c>
      <c r="W299" s="44"/>
      <c r="X299" s="4"/>
      <c r="Y299" s="43" t="str">
        <f>"CHIP #" &amp; (((D291 - 1) * 32) + 31)</f>
        <v>CHIP #735</v>
      </c>
      <c r="Z299" s="44"/>
      <c r="AA299" s="4"/>
      <c r="AB299" s="43" t="str">
        <f>"CHIP #" &amp; (((D291 - 1) * 32) + 32)</f>
        <v>CHIP #736</v>
      </c>
      <c r="AC299" s="44"/>
    </row>
    <row r="300" spans="1:29" ht="15" thickTop="1" thickBot="1" x14ac:dyDescent="0.3">
      <c r="A300" s="49"/>
      <c r="B300" s="50"/>
      <c r="D300" s="20"/>
      <c r="E300" s="16" t="str">
        <f>"CSN" &amp; (((D291 - 1) * 4) + 3)</f>
        <v>CSN91</v>
      </c>
      <c r="F300" s="37" t="s">
        <v>3796</v>
      </c>
      <c r="G300" s="10" t="str">
        <f>D291 &amp; "_25"</f>
        <v>23_25</v>
      </c>
      <c r="H300" s="10" t="str">
        <f>D292 &amp; "_25"</f>
        <v>63_25</v>
      </c>
      <c r="I300" s="12"/>
      <c r="J300" s="10" t="str">
        <f>D291 &amp; "_26"</f>
        <v>23_26</v>
      </c>
      <c r="K300" s="10" t="str">
        <f>D292 &amp; "_26"</f>
        <v>63_26</v>
      </c>
      <c r="L300" s="12"/>
      <c r="M300" s="10" t="str">
        <f>D291 &amp; "_27"</f>
        <v>23_27</v>
      </c>
      <c r="N300" s="10" t="str">
        <f>D292 &amp; "_27"</f>
        <v>63_27</v>
      </c>
      <c r="O300" s="12"/>
      <c r="P300" s="10" t="str">
        <f>D291 &amp; "_28"</f>
        <v>23_28</v>
      </c>
      <c r="Q300" s="10" t="str">
        <f>D292 &amp; "_28"</f>
        <v>63_28</v>
      </c>
      <c r="R300" s="12"/>
      <c r="S300" s="10" t="str">
        <f>D291 &amp; "_29"</f>
        <v>23_29</v>
      </c>
      <c r="T300" s="10" t="str">
        <f>D292 &amp; "_29"</f>
        <v>63_29</v>
      </c>
      <c r="U300" s="12"/>
      <c r="V300" s="10" t="str">
        <f>D291 &amp; "_30"</f>
        <v>23_30</v>
      </c>
      <c r="W300" s="10" t="str">
        <f>D292 &amp; "_30"</f>
        <v>63_30</v>
      </c>
      <c r="X300" s="12"/>
      <c r="Y300" s="10" t="str">
        <f>D291 &amp; "_31"</f>
        <v>23_31</v>
      </c>
      <c r="Z300" s="29" t="str">
        <f>D292 &amp; "_31"</f>
        <v>63_31</v>
      </c>
      <c r="AB300" s="10" t="str">
        <f>D291 &amp; "_32"</f>
        <v>23_32</v>
      </c>
      <c r="AC300" s="29" t="str">
        <f>D292 &amp; "_32"</f>
        <v>63_32</v>
      </c>
    </row>
    <row r="301" spans="1:29" ht="14.25" thickTop="1" x14ac:dyDescent="0.25">
      <c r="A301" s="49"/>
      <c r="B301" s="50"/>
    </row>
    <row r="302" spans="1:29" x14ac:dyDescent="0.25">
      <c r="A302" s="49"/>
      <c r="B302" s="50"/>
    </row>
    <row r="303" spans="1:29" ht="14.25" thickBot="1" x14ac:dyDescent="0.3">
      <c r="A303" s="49"/>
      <c r="B303" s="50"/>
      <c r="C303" s="30" t="str">
        <f>"BANK" &amp; D304</f>
        <v>BANK24</v>
      </c>
      <c r="D303" s="4"/>
      <c r="E303" s="4"/>
      <c r="F303" s="38"/>
      <c r="G303" s="45" t="str">
        <f>"CHIP #" &amp; (((D304 - 1) * 32) + 1)</f>
        <v>CHIP #737</v>
      </c>
      <c r="H303" s="45"/>
      <c r="I303" s="4"/>
      <c r="J303" s="45" t="str">
        <f>"CHIP #" &amp; (((D304 - 1) * 32) + 2)</f>
        <v>CHIP #738</v>
      </c>
      <c r="K303" s="46"/>
      <c r="L303" s="4"/>
      <c r="M303" s="45" t="str">
        <f>"CHIP #" &amp; (((D304 - 1) * 32) + 3)</f>
        <v>CHIP #739</v>
      </c>
      <c r="N303" s="46"/>
      <c r="O303" s="4"/>
      <c r="P303" s="43" t="str">
        <f>"CHIP #" &amp; (((D304 - 1) * 32) + 4)</f>
        <v>CHIP #740</v>
      </c>
      <c r="Q303" s="44"/>
      <c r="R303" s="4"/>
      <c r="S303" s="43" t="str">
        <f>"CHIP #" &amp; (((D304 - 1) * 32) + 5)</f>
        <v>CHIP #741</v>
      </c>
      <c r="T303" s="44"/>
      <c r="U303" s="4"/>
      <c r="V303" s="43" t="str">
        <f>"CHIP #" &amp; (((D304 - 1) * 32) + 6)</f>
        <v>CHIP #742</v>
      </c>
      <c r="W303" s="44"/>
      <c r="X303" s="4"/>
      <c r="Y303" s="43" t="str">
        <f>"CHIP #" &amp; (((D304 - 1) * 32) + 7)</f>
        <v>CHIP #743</v>
      </c>
      <c r="Z303" s="44"/>
      <c r="AA303" s="4"/>
      <c r="AB303" s="43" t="str">
        <f>"CHIP #" &amp; (((D304 - 1) * 32) + 8)</f>
        <v>CHIP #744</v>
      </c>
      <c r="AC303" s="44"/>
    </row>
    <row r="304" spans="1:29" ht="15" thickTop="1" thickBot="1" x14ac:dyDescent="0.3">
      <c r="A304" s="49"/>
      <c r="B304" s="50"/>
      <c r="C304" s="31"/>
      <c r="D304" s="32">
        <f>D291+1</f>
        <v>24</v>
      </c>
      <c r="E304" s="21" t="str">
        <f>"CSN" &amp; (((D304 - 1) * 4) + 0)</f>
        <v>CSN92</v>
      </c>
      <c r="F304" s="40" t="s">
        <v>3796</v>
      </c>
      <c r="G304" s="10" t="str">
        <f>D304 &amp; "_1"</f>
        <v>24_1</v>
      </c>
      <c r="H304" s="10" t="str">
        <f>D305 &amp; "_1"</f>
        <v>64_1</v>
      </c>
      <c r="I304" s="12"/>
      <c r="J304" s="10" t="str">
        <f>D304 &amp; "_2"</f>
        <v>24_2</v>
      </c>
      <c r="K304" s="10" t="str">
        <f>D305 &amp; "_2"</f>
        <v>64_2</v>
      </c>
      <c r="L304" s="12"/>
      <c r="M304" s="10" t="str">
        <f>D304 &amp; "_3"</f>
        <v>24_3</v>
      </c>
      <c r="N304" s="10" t="str">
        <f>D305 &amp; "_3"</f>
        <v>64_3</v>
      </c>
      <c r="O304" s="12"/>
      <c r="P304" s="10" t="str">
        <f>D304 &amp; "_4"</f>
        <v>24_4</v>
      </c>
      <c r="Q304" s="10" t="str">
        <f>D305 &amp; "_4"</f>
        <v>64_4</v>
      </c>
      <c r="R304" s="12"/>
      <c r="S304" s="10" t="str">
        <f>D304 &amp; "_5"</f>
        <v>24_5</v>
      </c>
      <c r="T304" s="10" t="str">
        <f>D305 &amp; "_5"</f>
        <v>64_5</v>
      </c>
      <c r="U304" s="12"/>
      <c r="V304" s="10" t="str">
        <f>D304 &amp; "_6"</f>
        <v>24_6</v>
      </c>
      <c r="W304" s="10" t="str">
        <f>D305 &amp; "_6"</f>
        <v>64_6</v>
      </c>
      <c r="X304" s="12"/>
      <c r="Y304" s="10" t="str">
        <f>D304 &amp; "_7"</f>
        <v>24_7</v>
      </c>
      <c r="Z304" s="10" t="str">
        <f>D305 &amp; "_7"</f>
        <v>64_7</v>
      </c>
      <c r="AA304" s="12"/>
      <c r="AB304" s="10" t="str">
        <f>D304 &amp; "_8"</f>
        <v>24_8</v>
      </c>
      <c r="AC304" s="29" t="str">
        <f>D305 &amp; "_8"</f>
        <v>64_8</v>
      </c>
    </row>
    <row r="305" spans="1:29" ht="14.25" thickTop="1" x14ac:dyDescent="0.25">
      <c r="A305" s="49"/>
      <c r="B305" s="50"/>
      <c r="C305" s="33"/>
      <c r="D305" s="17">
        <f>D292+1</f>
        <v>64</v>
      </c>
    </row>
    <row r="306" spans="1:29" ht="14.25" thickBot="1" x14ac:dyDescent="0.3">
      <c r="A306" s="49"/>
      <c r="B306" s="50"/>
      <c r="D306" s="18"/>
      <c r="E306" s="39"/>
      <c r="F306" s="38"/>
      <c r="G306" s="45" t="str">
        <f>"CHIP #" &amp; (((D304 - 1) * 32) + 9)</f>
        <v>CHIP #745</v>
      </c>
      <c r="H306" s="46"/>
      <c r="I306" s="4"/>
      <c r="J306" s="45" t="str">
        <f>"CHIP #" &amp; (((D304 - 1) * 32) + 10)</f>
        <v>CHIP #746</v>
      </c>
      <c r="K306" s="46"/>
      <c r="L306" s="4"/>
      <c r="M306" s="45" t="str">
        <f>"CHIP #" &amp; (((D304 - 1) * 32) + 11)</f>
        <v>CHIP #747</v>
      </c>
      <c r="N306" s="46"/>
      <c r="O306" s="4"/>
      <c r="P306" s="43" t="str">
        <f>"CHIP #" &amp; (((D304 - 1) * 32) + 12)</f>
        <v>CHIP #748</v>
      </c>
      <c r="Q306" s="44"/>
      <c r="R306" s="4"/>
      <c r="S306" s="43" t="str">
        <f>"CHIP #" &amp; (((D304 - 1) * 32) + 13)</f>
        <v>CHIP #749</v>
      </c>
      <c r="T306" s="44"/>
      <c r="U306" s="4"/>
      <c r="V306" s="43" t="str">
        <f>"CHIP #" &amp; (((D304 - 1) * 32) + 14)</f>
        <v>CHIP #750</v>
      </c>
      <c r="W306" s="44"/>
      <c r="X306" s="4"/>
      <c r="Y306" s="43" t="str">
        <f>"CHIP #" &amp; (((D304 - 1) * 32) + 15)</f>
        <v>CHIP #751</v>
      </c>
      <c r="Z306" s="44"/>
      <c r="AA306" s="4"/>
      <c r="AB306" s="43" t="str">
        <f>"CHIP #" &amp; (((D304 - 1) * 32) + 16)</f>
        <v>CHIP #752</v>
      </c>
      <c r="AC306" s="44"/>
    </row>
    <row r="307" spans="1:29" ht="15" thickTop="1" thickBot="1" x14ac:dyDescent="0.3">
      <c r="A307" s="49"/>
      <c r="B307" s="50"/>
      <c r="D307" s="19"/>
      <c r="E307" s="21" t="str">
        <f>"CSN" &amp; (((D304 - 1) * 4) + 1)</f>
        <v>CSN93</v>
      </c>
      <c r="F307" s="10" t="s">
        <v>3796</v>
      </c>
      <c r="G307" s="10" t="str">
        <f>D304 &amp; "_9"</f>
        <v>24_9</v>
      </c>
      <c r="H307" s="10" t="str">
        <f>D305 &amp; "_9"</f>
        <v>64_9</v>
      </c>
      <c r="I307" s="12"/>
      <c r="J307" s="10" t="str">
        <f>D304 &amp; "_10"</f>
        <v>24_10</v>
      </c>
      <c r="K307" s="10" t="str">
        <f>D305 &amp; "_10"</f>
        <v>64_10</v>
      </c>
      <c r="L307" s="12"/>
      <c r="M307" s="10" t="str">
        <f>D304 &amp; "_11"</f>
        <v>24_11</v>
      </c>
      <c r="N307" s="10" t="str">
        <f>D305 &amp; "_11"</f>
        <v>64_11</v>
      </c>
      <c r="O307" s="12"/>
      <c r="P307" s="10" t="str">
        <f>D304 &amp; "_12"</f>
        <v>24_12</v>
      </c>
      <c r="Q307" s="10" t="str">
        <f>D305 &amp; "_12"</f>
        <v>64_12</v>
      </c>
      <c r="R307" s="12"/>
      <c r="S307" s="10" t="str">
        <f>D304 &amp; "_13"</f>
        <v>24_13</v>
      </c>
      <c r="T307" s="10" t="str">
        <f>D305 &amp; "_13"</f>
        <v>64_13</v>
      </c>
      <c r="U307" s="12"/>
      <c r="V307" s="10" t="str">
        <f>D304 &amp; "_14"</f>
        <v>24_14</v>
      </c>
      <c r="W307" s="10" t="str">
        <f>D305 &amp; "_14"</f>
        <v>64_14</v>
      </c>
      <c r="X307" s="12"/>
      <c r="Y307" s="10" t="str">
        <f>D304 &amp; "_15"</f>
        <v>24_15</v>
      </c>
      <c r="Z307" s="29" t="str">
        <f>D305 &amp; "_15"</f>
        <v>64_15</v>
      </c>
      <c r="AB307" s="10" t="str">
        <f>D304 &amp; "_16"</f>
        <v>24_16</v>
      </c>
      <c r="AC307" s="10" t="str">
        <f>D305 &amp; "_16"</f>
        <v>64_16</v>
      </c>
    </row>
    <row r="308" spans="1:29" ht="14.25" thickTop="1" x14ac:dyDescent="0.25">
      <c r="A308" s="49"/>
      <c r="B308" s="50"/>
      <c r="D308" s="17"/>
      <c r="F308" s="12"/>
    </row>
    <row r="309" spans="1:29" ht="14.25" thickBot="1" x14ac:dyDescent="0.3">
      <c r="A309" s="49"/>
      <c r="B309" s="50"/>
      <c r="D309" s="18"/>
      <c r="E309" s="9"/>
      <c r="F309" s="36"/>
      <c r="G309" s="45" t="str">
        <f>"CHIP #" &amp; (((D304 - 1) * 32) + 17)</f>
        <v>CHIP #753</v>
      </c>
      <c r="H309" s="46"/>
      <c r="I309" s="4"/>
      <c r="J309" s="45" t="str">
        <f>"CHIP #" &amp; (((D304 - 1) * 32) + 18)</f>
        <v>CHIP #754</v>
      </c>
      <c r="K309" s="46"/>
      <c r="L309" s="4"/>
      <c r="M309" s="45" t="str">
        <f>"CHIP #" &amp; (((D304 - 1) * 32) + 19)</f>
        <v>CHIP #755</v>
      </c>
      <c r="N309" s="46"/>
      <c r="O309" s="4"/>
      <c r="P309" s="43" t="str">
        <f>"CHIP #" &amp; (((D304 - 1) * 32) + 20)</f>
        <v>CHIP #756</v>
      </c>
      <c r="Q309" s="44"/>
      <c r="R309" s="4"/>
      <c r="S309" s="43" t="str">
        <f>"CHIP #" &amp; (((D304 - 1) * 32) + 21)</f>
        <v>CHIP #757</v>
      </c>
      <c r="T309" s="44"/>
      <c r="U309" s="4"/>
      <c r="V309" s="43" t="str">
        <f>"CHIP #" &amp; (((D304 - 1) * 32) + 22)</f>
        <v>CHIP #758</v>
      </c>
      <c r="W309" s="44"/>
      <c r="X309" s="4"/>
      <c r="Y309" s="43" t="str">
        <f>"CHIP #" &amp; (((D304 - 1) * 32) + 23)</f>
        <v>CHIP #759</v>
      </c>
      <c r="Z309" s="44"/>
      <c r="AA309" s="4"/>
      <c r="AB309" s="43" t="str">
        <f>"CHIP #" &amp; (((D304 - 1) * 32) + 24)</f>
        <v>CHIP #760</v>
      </c>
      <c r="AC309" s="44"/>
    </row>
    <row r="310" spans="1:29" ht="15" thickTop="1" thickBot="1" x14ac:dyDescent="0.3">
      <c r="A310" s="49"/>
      <c r="B310" s="50"/>
      <c r="D310" s="19"/>
      <c r="E310" s="16" t="str">
        <f>"CSN" &amp; (((D304 - 1) * 4) + 2)</f>
        <v>CSN94</v>
      </c>
      <c r="F310" s="37" t="s">
        <v>3796</v>
      </c>
      <c r="G310" s="10" t="str">
        <f>D304 &amp; "_17"</f>
        <v>24_17</v>
      </c>
      <c r="H310" s="10" t="str">
        <f>D305 &amp; "_17"</f>
        <v>64_17</v>
      </c>
      <c r="I310" s="12"/>
      <c r="J310" s="10" t="str">
        <f>D304 &amp; "_18"</f>
        <v>24_18</v>
      </c>
      <c r="K310" s="10" t="str">
        <f>D305 &amp; "_18"</f>
        <v>64_18</v>
      </c>
      <c r="L310" s="12"/>
      <c r="M310" s="10" t="str">
        <f>D304 &amp; "_19"</f>
        <v>24_19</v>
      </c>
      <c r="N310" s="10" t="str">
        <f>D305 &amp; "_19"</f>
        <v>64_19</v>
      </c>
      <c r="O310" s="12"/>
      <c r="P310" s="10" t="str">
        <f>D304 &amp; "_20"</f>
        <v>24_20</v>
      </c>
      <c r="Q310" s="10" t="str">
        <f>D305 &amp; "_20"</f>
        <v>64_20</v>
      </c>
      <c r="R310" s="12"/>
      <c r="S310" s="10" t="str">
        <f>D304 &amp; "_21"</f>
        <v>24_21</v>
      </c>
      <c r="T310" s="10" t="str">
        <f>D305 &amp; "_21"</f>
        <v>64_21</v>
      </c>
      <c r="U310" s="12"/>
      <c r="V310" s="10" t="str">
        <f>D304 &amp; "_22"</f>
        <v>24_22</v>
      </c>
      <c r="W310" s="10" t="str">
        <f>D305 &amp; "_22"</f>
        <v>64_22</v>
      </c>
      <c r="X310" s="12"/>
      <c r="Y310" s="10" t="str">
        <f>D304 &amp; "_23"</f>
        <v>24_23</v>
      </c>
      <c r="Z310" s="29" t="str">
        <f>D305 &amp; "_23"</f>
        <v>64_23</v>
      </c>
      <c r="AB310" s="10" t="str">
        <f>D304 &amp; "_24"</f>
        <v>24_24</v>
      </c>
      <c r="AC310" s="10" t="str">
        <f>D305 &amp; "_24"</f>
        <v>64_24</v>
      </c>
    </row>
    <row r="311" spans="1:29" ht="14.25" thickTop="1" x14ac:dyDescent="0.25">
      <c r="A311" s="49"/>
      <c r="B311" s="50"/>
      <c r="D311" s="17"/>
      <c r="F311" s="12"/>
    </row>
    <row r="312" spans="1:29" ht="14.25" thickBot="1" x14ac:dyDescent="0.3">
      <c r="A312" s="49"/>
      <c r="B312" s="50"/>
      <c r="D312" s="18"/>
      <c r="E312" s="9"/>
      <c r="F312" s="36"/>
      <c r="G312" s="45" t="str">
        <f>"CHIP #" &amp; (((D304 - 1) * 32) + 25)</f>
        <v>CHIP #761</v>
      </c>
      <c r="H312" s="46"/>
      <c r="I312" s="4"/>
      <c r="J312" s="45" t="str">
        <f>"CHIP #" &amp; (((D304 - 1) * 32) + 26)</f>
        <v>CHIP #762</v>
      </c>
      <c r="K312" s="46"/>
      <c r="L312" s="4"/>
      <c r="M312" s="45" t="str">
        <f>"CHIP #" &amp; (((D304 - 1) * 32) + 27)</f>
        <v>CHIP #763</v>
      </c>
      <c r="N312" s="46"/>
      <c r="O312" s="4"/>
      <c r="P312" s="43" t="str">
        <f>"CHIP #" &amp; (((D304 - 1) * 32) + 28)</f>
        <v>CHIP #764</v>
      </c>
      <c r="Q312" s="44"/>
      <c r="R312" s="4"/>
      <c r="S312" s="43" t="str">
        <f>"CHIP #" &amp; (((D304 - 1) * 32) + 29)</f>
        <v>CHIP #765</v>
      </c>
      <c r="T312" s="44"/>
      <c r="U312" s="4"/>
      <c r="V312" s="43" t="str">
        <f>"CHIP #" &amp; (((D304 - 1) * 32) + 30)</f>
        <v>CHIP #766</v>
      </c>
      <c r="W312" s="44"/>
      <c r="X312" s="4"/>
      <c r="Y312" s="43" t="str">
        <f>"CHIP #" &amp; (((D304 - 1) * 32) + 31)</f>
        <v>CHIP #767</v>
      </c>
      <c r="Z312" s="44"/>
      <c r="AA312" s="4"/>
      <c r="AB312" s="43" t="str">
        <f>"CHIP #" &amp; (((D304 - 1) * 32) + 32)</f>
        <v>CHIP #768</v>
      </c>
      <c r="AC312" s="44"/>
    </row>
    <row r="313" spans="1:29" ht="15" thickTop="1" thickBot="1" x14ac:dyDescent="0.3">
      <c r="A313" s="49"/>
      <c r="B313" s="50"/>
      <c r="D313" s="20"/>
      <c r="E313" s="16" t="str">
        <f>"CSN" &amp; (((D304 - 1) * 4) + 3)</f>
        <v>CSN95</v>
      </c>
      <c r="F313" s="37" t="s">
        <v>3796</v>
      </c>
      <c r="G313" s="10" t="str">
        <f>D304 &amp; "_25"</f>
        <v>24_25</v>
      </c>
      <c r="H313" s="10" t="str">
        <f>D305 &amp; "_25"</f>
        <v>64_25</v>
      </c>
      <c r="I313" s="12"/>
      <c r="J313" s="10" t="str">
        <f>D304 &amp; "_26"</f>
        <v>24_26</v>
      </c>
      <c r="K313" s="10" t="str">
        <f>D305 &amp; "_26"</f>
        <v>64_26</v>
      </c>
      <c r="L313" s="12"/>
      <c r="M313" s="10" t="str">
        <f>D304 &amp; "_27"</f>
        <v>24_27</v>
      </c>
      <c r="N313" s="10" t="str">
        <f>D305 &amp; "_27"</f>
        <v>64_27</v>
      </c>
      <c r="O313" s="12"/>
      <c r="P313" s="10" t="str">
        <f>D304 &amp; "_28"</f>
        <v>24_28</v>
      </c>
      <c r="Q313" s="10" t="str">
        <f>D305 &amp; "_28"</f>
        <v>64_28</v>
      </c>
      <c r="R313" s="12"/>
      <c r="S313" s="10" t="str">
        <f>D304 &amp; "_29"</f>
        <v>24_29</v>
      </c>
      <c r="T313" s="10" t="str">
        <f>D305 &amp; "_29"</f>
        <v>64_29</v>
      </c>
      <c r="U313" s="12"/>
      <c r="V313" s="10" t="str">
        <f>D304 &amp; "_30"</f>
        <v>24_30</v>
      </c>
      <c r="W313" s="10" t="str">
        <f>D305 &amp; "_30"</f>
        <v>64_30</v>
      </c>
      <c r="X313" s="12"/>
      <c r="Y313" s="10" t="str">
        <f>D304 &amp; "_31"</f>
        <v>24_31</v>
      </c>
      <c r="Z313" s="29" t="str">
        <f>D305 &amp; "_31"</f>
        <v>64_31</v>
      </c>
      <c r="AB313" s="10" t="str">
        <f>D304 &amp; "_32"</f>
        <v>24_32</v>
      </c>
      <c r="AC313" s="29" t="str">
        <f>D305 &amp; "_32"</f>
        <v>64_32</v>
      </c>
    </row>
    <row r="314" spans="1:29" ht="14.25" thickTop="1" x14ac:dyDescent="0.25">
      <c r="A314" s="49"/>
      <c r="B314" s="50"/>
    </row>
    <row r="315" spans="1:29" x14ac:dyDescent="0.25">
      <c r="A315" s="49"/>
      <c r="B315" s="50"/>
    </row>
    <row r="316" spans="1:29" ht="14.25" thickBot="1" x14ac:dyDescent="0.3">
      <c r="A316" s="49"/>
      <c r="B316" s="50"/>
      <c r="C316" s="30" t="str">
        <f>"BANK" &amp; D317</f>
        <v>BANK25</v>
      </c>
      <c r="D316" s="4"/>
      <c r="E316" s="4"/>
      <c r="F316" s="38"/>
      <c r="G316" s="45" t="str">
        <f>"CHIP #" &amp; (((D317 - 1) * 32) + 1)</f>
        <v>CHIP #769</v>
      </c>
      <c r="H316" s="45"/>
      <c r="I316" s="4"/>
      <c r="J316" s="45" t="str">
        <f>"CHIP #" &amp; (((D317 - 1) * 32) + 2)</f>
        <v>CHIP #770</v>
      </c>
      <c r="K316" s="46"/>
      <c r="L316" s="4"/>
      <c r="M316" s="45" t="str">
        <f>"CHIP #" &amp; (((D317 - 1) * 32) + 3)</f>
        <v>CHIP #771</v>
      </c>
      <c r="N316" s="46"/>
      <c r="O316" s="4"/>
      <c r="P316" s="43" t="str">
        <f>"CHIP #" &amp; (((D317 - 1) * 32) + 4)</f>
        <v>CHIP #772</v>
      </c>
      <c r="Q316" s="44"/>
      <c r="R316" s="4"/>
      <c r="S316" s="43" t="str">
        <f>"CHIP #" &amp; (((D317 - 1) * 32) + 5)</f>
        <v>CHIP #773</v>
      </c>
      <c r="T316" s="44"/>
      <c r="U316" s="4"/>
      <c r="V316" s="43" t="str">
        <f>"CHIP #" &amp; (((D317 - 1) * 32) + 6)</f>
        <v>CHIP #774</v>
      </c>
      <c r="W316" s="44"/>
      <c r="X316" s="4"/>
      <c r="Y316" s="43" t="str">
        <f>"CHIP #" &amp; (((D317 - 1) * 32) + 7)</f>
        <v>CHIP #775</v>
      </c>
      <c r="Z316" s="44"/>
      <c r="AA316" s="4"/>
      <c r="AB316" s="43" t="str">
        <f>"CHIP #" &amp; (((D317 - 1) * 32) + 8)</f>
        <v>CHIP #776</v>
      </c>
      <c r="AC316" s="44"/>
    </row>
    <row r="317" spans="1:29" ht="15" thickTop="1" thickBot="1" x14ac:dyDescent="0.3">
      <c r="A317" s="49"/>
      <c r="B317" s="50"/>
      <c r="C317" s="31"/>
      <c r="D317" s="32">
        <f>D304+1</f>
        <v>25</v>
      </c>
      <c r="E317" s="21" t="str">
        <f>"CSN" &amp; (((D317 - 1) * 4) + 0)</f>
        <v>CSN96</v>
      </c>
      <c r="F317" s="40" t="s">
        <v>3796</v>
      </c>
      <c r="G317" s="10" t="str">
        <f>D317 &amp; "_1"</f>
        <v>25_1</v>
      </c>
      <c r="H317" s="10" t="str">
        <f>D318 &amp; "_1"</f>
        <v>65_1</v>
      </c>
      <c r="I317" s="12"/>
      <c r="J317" s="10" t="str">
        <f>D317 &amp; "_2"</f>
        <v>25_2</v>
      </c>
      <c r="K317" s="10" t="str">
        <f>D318 &amp; "_2"</f>
        <v>65_2</v>
      </c>
      <c r="L317" s="12"/>
      <c r="M317" s="10" t="str">
        <f>D317 &amp; "_3"</f>
        <v>25_3</v>
      </c>
      <c r="N317" s="10" t="str">
        <f>D318 &amp; "_3"</f>
        <v>65_3</v>
      </c>
      <c r="O317" s="12"/>
      <c r="P317" s="10" t="str">
        <f>D317 &amp; "_4"</f>
        <v>25_4</v>
      </c>
      <c r="Q317" s="10" t="str">
        <f>D318 &amp; "_4"</f>
        <v>65_4</v>
      </c>
      <c r="R317" s="12"/>
      <c r="S317" s="10" t="str">
        <f>D317 &amp; "_5"</f>
        <v>25_5</v>
      </c>
      <c r="T317" s="10" t="str">
        <f>D318 &amp; "_5"</f>
        <v>65_5</v>
      </c>
      <c r="U317" s="12"/>
      <c r="V317" s="10" t="str">
        <f>D317 &amp; "_6"</f>
        <v>25_6</v>
      </c>
      <c r="W317" s="10" t="str">
        <f>D318 &amp; "_6"</f>
        <v>65_6</v>
      </c>
      <c r="X317" s="12"/>
      <c r="Y317" s="10" t="str">
        <f>D317 &amp; "_7"</f>
        <v>25_7</v>
      </c>
      <c r="Z317" s="10" t="str">
        <f>D318 &amp; "_7"</f>
        <v>65_7</v>
      </c>
      <c r="AA317" s="12"/>
      <c r="AB317" s="10" t="str">
        <f>D317 &amp; "_8"</f>
        <v>25_8</v>
      </c>
      <c r="AC317" s="29" t="str">
        <f>D318 &amp; "_8"</f>
        <v>65_8</v>
      </c>
    </row>
    <row r="318" spans="1:29" ht="14.25" thickTop="1" x14ac:dyDescent="0.25">
      <c r="A318" s="49"/>
      <c r="B318" s="50"/>
      <c r="C318" s="33"/>
      <c r="D318" s="17">
        <f>D305+1</f>
        <v>65</v>
      </c>
    </row>
    <row r="319" spans="1:29" ht="14.25" thickBot="1" x14ac:dyDescent="0.3">
      <c r="A319" s="49"/>
      <c r="B319" s="50"/>
      <c r="D319" s="18"/>
      <c r="E319" s="39"/>
      <c r="F319" s="38"/>
      <c r="G319" s="45" t="str">
        <f>"CHIP #" &amp; (((D317 - 1) * 32) + 9)</f>
        <v>CHIP #777</v>
      </c>
      <c r="H319" s="46"/>
      <c r="I319" s="4"/>
      <c r="J319" s="45" t="str">
        <f>"CHIP #" &amp; (((D317 - 1) * 32) + 10)</f>
        <v>CHIP #778</v>
      </c>
      <c r="K319" s="46"/>
      <c r="L319" s="4"/>
      <c r="M319" s="45" t="str">
        <f>"CHIP #" &amp; (((D317 - 1) * 32) + 11)</f>
        <v>CHIP #779</v>
      </c>
      <c r="N319" s="46"/>
      <c r="O319" s="4"/>
      <c r="P319" s="43" t="str">
        <f>"CHIP #" &amp; (((D317 - 1) * 32) + 12)</f>
        <v>CHIP #780</v>
      </c>
      <c r="Q319" s="44"/>
      <c r="R319" s="4"/>
      <c r="S319" s="43" t="str">
        <f>"CHIP #" &amp; (((D317 - 1) * 32) + 13)</f>
        <v>CHIP #781</v>
      </c>
      <c r="T319" s="44"/>
      <c r="U319" s="4"/>
      <c r="V319" s="43" t="str">
        <f>"CHIP #" &amp; (((D317 - 1) * 32) + 14)</f>
        <v>CHIP #782</v>
      </c>
      <c r="W319" s="44"/>
      <c r="X319" s="4"/>
      <c r="Y319" s="43" t="str">
        <f>"CHIP #" &amp; (((D317 - 1) * 32) + 15)</f>
        <v>CHIP #783</v>
      </c>
      <c r="Z319" s="44"/>
      <c r="AA319" s="4"/>
      <c r="AB319" s="43" t="str">
        <f>"CHIP #" &amp; (((D317 - 1) * 32) + 16)</f>
        <v>CHIP #784</v>
      </c>
      <c r="AC319" s="44"/>
    </row>
    <row r="320" spans="1:29" ht="15" thickTop="1" thickBot="1" x14ac:dyDescent="0.3">
      <c r="A320" s="49"/>
      <c r="B320" s="50"/>
      <c r="D320" s="19"/>
      <c r="E320" s="21" t="str">
        <f>"CSN" &amp; (((D317 - 1) * 4) + 1)</f>
        <v>CSN97</v>
      </c>
      <c r="F320" s="10" t="s">
        <v>3796</v>
      </c>
      <c r="G320" s="10" t="str">
        <f>D317 &amp; "_9"</f>
        <v>25_9</v>
      </c>
      <c r="H320" s="10" t="str">
        <f>D318 &amp; "_9"</f>
        <v>65_9</v>
      </c>
      <c r="I320" s="12"/>
      <c r="J320" s="10" t="str">
        <f>D317 &amp; "_10"</f>
        <v>25_10</v>
      </c>
      <c r="K320" s="10" t="str">
        <f>D318 &amp; "_10"</f>
        <v>65_10</v>
      </c>
      <c r="L320" s="12"/>
      <c r="M320" s="10" t="str">
        <f>D317 &amp; "_11"</f>
        <v>25_11</v>
      </c>
      <c r="N320" s="10" t="str">
        <f>D318 &amp; "_11"</f>
        <v>65_11</v>
      </c>
      <c r="O320" s="12"/>
      <c r="P320" s="10" t="str">
        <f>D317 &amp; "_12"</f>
        <v>25_12</v>
      </c>
      <c r="Q320" s="10" t="str">
        <f>D318 &amp; "_12"</f>
        <v>65_12</v>
      </c>
      <c r="R320" s="12"/>
      <c r="S320" s="10" t="str">
        <f>D317 &amp; "_13"</f>
        <v>25_13</v>
      </c>
      <c r="T320" s="10" t="str">
        <f>D318 &amp; "_13"</f>
        <v>65_13</v>
      </c>
      <c r="U320" s="12"/>
      <c r="V320" s="10" t="str">
        <f>D317 &amp; "_14"</f>
        <v>25_14</v>
      </c>
      <c r="W320" s="10" t="str">
        <f>D318 &amp; "_14"</f>
        <v>65_14</v>
      </c>
      <c r="X320" s="12"/>
      <c r="Y320" s="10" t="str">
        <f>D317 &amp; "_15"</f>
        <v>25_15</v>
      </c>
      <c r="Z320" s="29" t="str">
        <f>D318 &amp; "_15"</f>
        <v>65_15</v>
      </c>
      <c r="AB320" s="10" t="str">
        <f>D317 &amp; "_16"</f>
        <v>25_16</v>
      </c>
      <c r="AC320" s="10" t="str">
        <f>D318 &amp; "_16"</f>
        <v>65_16</v>
      </c>
    </row>
    <row r="321" spans="1:29" ht="14.25" thickTop="1" x14ac:dyDescent="0.25">
      <c r="A321" s="49"/>
      <c r="B321" s="50"/>
      <c r="D321" s="17"/>
      <c r="F321" s="12"/>
    </row>
    <row r="322" spans="1:29" ht="14.25" thickBot="1" x14ac:dyDescent="0.3">
      <c r="A322" s="49"/>
      <c r="B322" s="50"/>
      <c r="D322" s="18"/>
      <c r="E322" s="9"/>
      <c r="F322" s="36"/>
      <c r="G322" s="45" t="str">
        <f>"CHIP #" &amp; (((D317 - 1) * 32) + 17)</f>
        <v>CHIP #785</v>
      </c>
      <c r="H322" s="46"/>
      <c r="I322" s="4"/>
      <c r="J322" s="45" t="str">
        <f>"CHIP #" &amp; (((D317 - 1) * 32) + 18)</f>
        <v>CHIP #786</v>
      </c>
      <c r="K322" s="46"/>
      <c r="L322" s="4"/>
      <c r="M322" s="45" t="str">
        <f>"CHIP #" &amp; (((D317 - 1) * 32) + 19)</f>
        <v>CHIP #787</v>
      </c>
      <c r="N322" s="46"/>
      <c r="O322" s="4"/>
      <c r="P322" s="43" t="str">
        <f>"CHIP #" &amp; (((D317 - 1) * 32) + 20)</f>
        <v>CHIP #788</v>
      </c>
      <c r="Q322" s="44"/>
      <c r="R322" s="4"/>
      <c r="S322" s="43" t="str">
        <f>"CHIP #" &amp; (((D317 - 1) * 32) + 21)</f>
        <v>CHIP #789</v>
      </c>
      <c r="T322" s="44"/>
      <c r="U322" s="4"/>
      <c r="V322" s="43" t="str">
        <f>"CHIP #" &amp; (((D317 - 1) * 32) + 22)</f>
        <v>CHIP #790</v>
      </c>
      <c r="W322" s="44"/>
      <c r="X322" s="4"/>
      <c r="Y322" s="43" t="str">
        <f>"CHIP #" &amp; (((D317 - 1) * 32) + 23)</f>
        <v>CHIP #791</v>
      </c>
      <c r="Z322" s="44"/>
      <c r="AA322" s="4"/>
      <c r="AB322" s="43" t="str">
        <f>"CHIP #" &amp; (((D317 - 1) * 32) + 24)</f>
        <v>CHIP #792</v>
      </c>
      <c r="AC322" s="44"/>
    </row>
    <row r="323" spans="1:29" ht="15" thickTop="1" thickBot="1" x14ac:dyDescent="0.3">
      <c r="A323" s="49"/>
      <c r="B323" s="50"/>
      <c r="D323" s="19"/>
      <c r="E323" s="16" t="str">
        <f>"CSN" &amp; (((D317 - 1) * 4) + 2)</f>
        <v>CSN98</v>
      </c>
      <c r="F323" s="37" t="s">
        <v>3796</v>
      </c>
      <c r="G323" s="10" t="str">
        <f>D317 &amp; "_17"</f>
        <v>25_17</v>
      </c>
      <c r="H323" s="10" t="str">
        <f>D318 &amp; "_17"</f>
        <v>65_17</v>
      </c>
      <c r="I323" s="12"/>
      <c r="J323" s="10" t="str">
        <f>D317 &amp; "_18"</f>
        <v>25_18</v>
      </c>
      <c r="K323" s="10" t="str">
        <f>D318 &amp; "_18"</f>
        <v>65_18</v>
      </c>
      <c r="L323" s="12"/>
      <c r="M323" s="10" t="str">
        <f>D317 &amp; "_19"</f>
        <v>25_19</v>
      </c>
      <c r="N323" s="10" t="str">
        <f>D318 &amp; "_19"</f>
        <v>65_19</v>
      </c>
      <c r="O323" s="12"/>
      <c r="P323" s="10" t="str">
        <f>D317 &amp; "_20"</f>
        <v>25_20</v>
      </c>
      <c r="Q323" s="10" t="str">
        <f>D318 &amp; "_20"</f>
        <v>65_20</v>
      </c>
      <c r="R323" s="12"/>
      <c r="S323" s="10" t="str">
        <f>D317 &amp; "_21"</f>
        <v>25_21</v>
      </c>
      <c r="T323" s="10" t="str">
        <f>D318 &amp; "_21"</f>
        <v>65_21</v>
      </c>
      <c r="U323" s="12"/>
      <c r="V323" s="10" t="str">
        <f>D317 &amp; "_22"</f>
        <v>25_22</v>
      </c>
      <c r="W323" s="10" t="str">
        <f>D318 &amp; "_22"</f>
        <v>65_22</v>
      </c>
      <c r="X323" s="12"/>
      <c r="Y323" s="10" t="str">
        <f>D317 &amp; "_23"</f>
        <v>25_23</v>
      </c>
      <c r="Z323" s="29" t="str">
        <f>D318 &amp; "_23"</f>
        <v>65_23</v>
      </c>
      <c r="AB323" s="10" t="str">
        <f>D317 &amp; "_24"</f>
        <v>25_24</v>
      </c>
      <c r="AC323" s="10" t="str">
        <f>D318 &amp; "_24"</f>
        <v>65_24</v>
      </c>
    </row>
    <row r="324" spans="1:29" ht="14.25" thickTop="1" x14ac:dyDescent="0.25">
      <c r="A324" s="49"/>
      <c r="B324" s="50"/>
      <c r="D324" s="17"/>
      <c r="F324" s="12"/>
    </row>
    <row r="325" spans="1:29" ht="14.25" thickBot="1" x14ac:dyDescent="0.3">
      <c r="A325" s="49"/>
      <c r="B325" s="50"/>
      <c r="D325" s="18"/>
      <c r="E325" s="9"/>
      <c r="F325" s="36"/>
      <c r="G325" s="45" t="str">
        <f>"CHIP #" &amp; (((D317 - 1) * 32) + 25)</f>
        <v>CHIP #793</v>
      </c>
      <c r="H325" s="46"/>
      <c r="I325" s="4"/>
      <c r="J325" s="45" t="str">
        <f>"CHIP #" &amp; (((D317 - 1) * 32) + 26)</f>
        <v>CHIP #794</v>
      </c>
      <c r="K325" s="46"/>
      <c r="L325" s="4"/>
      <c r="M325" s="45" t="str">
        <f>"CHIP #" &amp; (((D317 - 1) * 32) + 27)</f>
        <v>CHIP #795</v>
      </c>
      <c r="N325" s="46"/>
      <c r="O325" s="4"/>
      <c r="P325" s="43" t="str">
        <f>"CHIP #" &amp; (((D317 - 1) * 32) + 28)</f>
        <v>CHIP #796</v>
      </c>
      <c r="Q325" s="44"/>
      <c r="R325" s="4"/>
      <c r="S325" s="43" t="str">
        <f>"CHIP #" &amp; (((D317 - 1) * 32) + 29)</f>
        <v>CHIP #797</v>
      </c>
      <c r="T325" s="44"/>
      <c r="U325" s="4"/>
      <c r="V325" s="43" t="str">
        <f>"CHIP #" &amp; (((D317 - 1) * 32) + 30)</f>
        <v>CHIP #798</v>
      </c>
      <c r="W325" s="44"/>
      <c r="X325" s="4"/>
      <c r="Y325" s="43" t="str">
        <f>"CHIP #" &amp; (((D317 - 1) * 32) + 31)</f>
        <v>CHIP #799</v>
      </c>
      <c r="Z325" s="44"/>
      <c r="AA325" s="4"/>
      <c r="AB325" s="43" t="str">
        <f>"CHIP #" &amp; (((D317 - 1) * 32) + 32)</f>
        <v>CHIP #800</v>
      </c>
      <c r="AC325" s="44"/>
    </row>
    <row r="326" spans="1:29" ht="15" thickTop="1" thickBot="1" x14ac:dyDescent="0.3">
      <c r="A326" s="49"/>
      <c r="B326" s="50"/>
      <c r="D326" s="20"/>
      <c r="E326" s="16" t="str">
        <f>"CSN" &amp; (((D317 - 1) * 4) + 3)</f>
        <v>CSN99</v>
      </c>
      <c r="F326" s="37" t="s">
        <v>3796</v>
      </c>
      <c r="G326" s="10" t="str">
        <f>D317 &amp; "_25"</f>
        <v>25_25</v>
      </c>
      <c r="H326" s="10" t="str">
        <f>D318 &amp; "_25"</f>
        <v>65_25</v>
      </c>
      <c r="I326" s="12"/>
      <c r="J326" s="10" t="str">
        <f>D317 &amp; "_26"</f>
        <v>25_26</v>
      </c>
      <c r="K326" s="10" t="str">
        <f>D318 &amp; "_26"</f>
        <v>65_26</v>
      </c>
      <c r="L326" s="12"/>
      <c r="M326" s="10" t="str">
        <f>D317 &amp; "_27"</f>
        <v>25_27</v>
      </c>
      <c r="N326" s="10" t="str">
        <f>D318 &amp; "_27"</f>
        <v>65_27</v>
      </c>
      <c r="O326" s="12"/>
      <c r="P326" s="10" t="str">
        <f>D317 &amp; "_28"</f>
        <v>25_28</v>
      </c>
      <c r="Q326" s="10" t="str">
        <f>D318 &amp; "_28"</f>
        <v>65_28</v>
      </c>
      <c r="R326" s="12"/>
      <c r="S326" s="10" t="str">
        <f>D317 &amp; "_29"</f>
        <v>25_29</v>
      </c>
      <c r="T326" s="10" t="str">
        <f>D318 &amp; "_29"</f>
        <v>65_29</v>
      </c>
      <c r="U326" s="12"/>
      <c r="V326" s="10" t="str">
        <f>D317 &amp; "_30"</f>
        <v>25_30</v>
      </c>
      <c r="W326" s="10" t="str">
        <f>D318 &amp; "_30"</f>
        <v>65_30</v>
      </c>
      <c r="X326" s="12"/>
      <c r="Y326" s="10" t="str">
        <f>D317 &amp; "_31"</f>
        <v>25_31</v>
      </c>
      <c r="Z326" s="29" t="str">
        <f>D318 &amp; "_31"</f>
        <v>65_31</v>
      </c>
      <c r="AB326" s="10" t="str">
        <f>D317 &amp; "_32"</f>
        <v>25_32</v>
      </c>
      <c r="AC326" s="29" t="str">
        <f>D318 &amp; "_32"</f>
        <v>65_32</v>
      </c>
    </row>
    <row r="327" spans="1:29" ht="14.25" thickTop="1" x14ac:dyDescent="0.25">
      <c r="A327" s="49"/>
      <c r="B327" s="50"/>
    </row>
    <row r="328" spans="1:29" x14ac:dyDescent="0.25">
      <c r="A328" s="49"/>
      <c r="B328" s="50"/>
    </row>
    <row r="329" spans="1:29" ht="14.25" thickBot="1" x14ac:dyDescent="0.3">
      <c r="A329" s="49"/>
      <c r="B329" s="50"/>
      <c r="C329" s="30" t="str">
        <f>"BANK" &amp; D330</f>
        <v>BANK26</v>
      </c>
      <c r="D329" s="4"/>
      <c r="E329" s="4"/>
      <c r="F329" s="38"/>
      <c r="G329" s="45" t="str">
        <f>"CHIP #" &amp; (((D330 - 1) * 32) + 1)</f>
        <v>CHIP #801</v>
      </c>
      <c r="H329" s="45"/>
      <c r="I329" s="4"/>
      <c r="J329" s="45" t="str">
        <f>"CHIP #" &amp; (((D330 - 1) * 32) + 2)</f>
        <v>CHIP #802</v>
      </c>
      <c r="K329" s="46"/>
      <c r="L329" s="4"/>
      <c r="M329" s="45" t="str">
        <f>"CHIP #" &amp; (((D330 - 1) * 32) + 3)</f>
        <v>CHIP #803</v>
      </c>
      <c r="N329" s="46"/>
      <c r="O329" s="4"/>
      <c r="P329" s="43" t="str">
        <f>"CHIP #" &amp; (((D330 - 1) * 32) + 4)</f>
        <v>CHIP #804</v>
      </c>
      <c r="Q329" s="44"/>
      <c r="R329" s="4"/>
      <c r="S329" s="43" t="str">
        <f>"CHIP #" &amp; (((D330 - 1) * 32) + 5)</f>
        <v>CHIP #805</v>
      </c>
      <c r="T329" s="44"/>
      <c r="U329" s="4"/>
      <c r="V329" s="43" t="str">
        <f>"CHIP #" &amp; (((D330 - 1) * 32) + 6)</f>
        <v>CHIP #806</v>
      </c>
      <c r="W329" s="44"/>
      <c r="X329" s="4"/>
      <c r="Y329" s="43" t="str">
        <f>"CHIP #" &amp; (((D330 - 1) * 32) + 7)</f>
        <v>CHIP #807</v>
      </c>
      <c r="Z329" s="44"/>
      <c r="AA329" s="4"/>
      <c r="AB329" s="43" t="str">
        <f>"CHIP #" &amp; (((D330 - 1) * 32) + 8)</f>
        <v>CHIP #808</v>
      </c>
      <c r="AC329" s="44"/>
    </row>
    <row r="330" spans="1:29" ht="15" thickTop="1" thickBot="1" x14ac:dyDescent="0.3">
      <c r="A330" s="49"/>
      <c r="B330" s="50"/>
      <c r="C330" s="31"/>
      <c r="D330" s="32">
        <f>D317+1</f>
        <v>26</v>
      </c>
      <c r="E330" s="21" t="str">
        <f>"CSN" &amp; (((D330 - 1) * 4) + 0)</f>
        <v>CSN100</v>
      </c>
      <c r="F330" s="40" t="s">
        <v>3796</v>
      </c>
      <c r="G330" s="10" t="str">
        <f>D330 &amp; "_1"</f>
        <v>26_1</v>
      </c>
      <c r="H330" s="10" t="str">
        <f>D331 &amp; "_1"</f>
        <v>66_1</v>
      </c>
      <c r="I330" s="12"/>
      <c r="J330" s="10" t="str">
        <f>D330 &amp; "_2"</f>
        <v>26_2</v>
      </c>
      <c r="K330" s="10" t="str">
        <f>D331 &amp; "_2"</f>
        <v>66_2</v>
      </c>
      <c r="L330" s="12"/>
      <c r="M330" s="10" t="str">
        <f>D330 &amp; "_3"</f>
        <v>26_3</v>
      </c>
      <c r="N330" s="10" t="str">
        <f>D331 &amp; "_3"</f>
        <v>66_3</v>
      </c>
      <c r="O330" s="12"/>
      <c r="P330" s="10" t="str">
        <f>D330 &amp; "_4"</f>
        <v>26_4</v>
      </c>
      <c r="Q330" s="10" t="str">
        <f>D331 &amp; "_4"</f>
        <v>66_4</v>
      </c>
      <c r="R330" s="12"/>
      <c r="S330" s="10" t="str">
        <f>D330 &amp; "_5"</f>
        <v>26_5</v>
      </c>
      <c r="T330" s="10" t="str">
        <f>D331 &amp; "_5"</f>
        <v>66_5</v>
      </c>
      <c r="U330" s="12"/>
      <c r="V330" s="10" t="str">
        <f>D330 &amp; "_6"</f>
        <v>26_6</v>
      </c>
      <c r="W330" s="10" t="str">
        <f>D331 &amp; "_6"</f>
        <v>66_6</v>
      </c>
      <c r="X330" s="12"/>
      <c r="Y330" s="10" t="str">
        <f>D330 &amp; "_7"</f>
        <v>26_7</v>
      </c>
      <c r="Z330" s="10" t="str">
        <f>D331 &amp; "_7"</f>
        <v>66_7</v>
      </c>
      <c r="AA330" s="12"/>
      <c r="AB330" s="10" t="str">
        <f>D330 &amp; "_8"</f>
        <v>26_8</v>
      </c>
      <c r="AC330" s="29" t="str">
        <f>D331 &amp; "_8"</f>
        <v>66_8</v>
      </c>
    </row>
    <row r="331" spans="1:29" ht="14.25" thickTop="1" x14ac:dyDescent="0.25">
      <c r="A331" s="49"/>
      <c r="B331" s="50"/>
      <c r="C331" s="33"/>
      <c r="D331" s="17">
        <f>D318+1</f>
        <v>66</v>
      </c>
    </row>
    <row r="332" spans="1:29" ht="14.25" thickBot="1" x14ac:dyDescent="0.3">
      <c r="A332" s="49"/>
      <c r="B332" s="50"/>
      <c r="D332" s="18"/>
      <c r="E332" s="39"/>
      <c r="F332" s="38"/>
      <c r="G332" s="45" t="str">
        <f>"CHIP #" &amp; (((D330 - 1) * 32) + 9)</f>
        <v>CHIP #809</v>
      </c>
      <c r="H332" s="46"/>
      <c r="I332" s="4"/>
      <c r="J332" s="45" t="str">
        <f>"CHIP #" &amp; (((D330 - 1) * 32) + 10)</f>
        <v>CHIP #810</v>
      </c>
      <c r="K332" s="46"/>
      <c r="L332" s="4"/>
      <c r="M332" s="45" t="str">
        <f>"CHIP #" &amp; (((D330 - 1) * 32) + 11)</f>
        <v>CHIP #811</v>
      </c>
      <c r="N332" s="46"/>
      <c r="O332" s="4"/>
      <c r="P332" s="43" t="str">
        <f>"CHIP #" &amp; (((D330 - 1) * 32) + 12)</f>
        <v>CHIP #812</v>
      </c>
      <c r="Q332" s="44"/>
      <c r="R332" s="4"/>
      <c r="S332" s="43" t="str">
        <f>"CHIP #" &amp; (((D330 - 1) * 32) + 13)</f>
        <v>CHIP #813</v>
      </c>
      <c r="T332" s="44"/>
      <c r="U332" s="4"/>
      <c r="V332" s="43" t="str">
        <f>"CHIP #" &amp; (((D330 - 1) * 32) + 14)</f>
        <v>CHIP #814</v>
      </c>
      <c r="W332" s="44"/>
      <c r="X332" s="4"/>
      <c r="Y332" s="43" t="str">
        <f>"CHIP #" &amp; (((D330 - 1) * 32) + 15)</f>
        <v>CHIP #815</v>
      </c>
      <c r="Z332" s="44"/>
      <c r="AA332" s="4"/>
      <c r="AB332" s="43" t="str">
        <f>"CHIP #" &amp; (((D330 - 1) * 32) + 16)</f>
        <v>CHIP #816</v>
      </c>
      <c r="AC332" s="44"/>
    </row>
    <row r="333" spans="1:29" ht="15" thickTop="1" thickBot="1" x14ac:dyDescent="0.3">
      <c r="A333" s="49"/>
      <c r="B333" s="50"/>
      <c r="D333" s="19"/>
      <c r="E333" s="21" t="str">
        <f>"CSN" &amp; (((D330 - 1) * 4) + 1)</f>
        <v>CSN101</v>
      </c>
      <c r="F333" s="10" t="s">
        <v>3796</v>
      </c>
      <c r="G333" s="10" t="str">
        <f>D330 &amp; "_9"</f>
        <v>26_9</v>
      </c>
      <c r="H333" s="10" t="str">
        <f>D331 &amp; "_9"</f>
        <v>66_9</v>
      </c>
      <c r="I333" s="12"/>
      <c r="J333" s="10" t="str">
        <f>D330 &amp; "_10"</f>
        <v>26_10</v>
      </c>
      <c r="K333" s="10" t="str">
        <f>D331 &amp; "_10"</f>
        <v>66_10</v>
      </c>
      <c r="L333" s="12"/>
      <c r="M333" s="10" t="str">
        <f>D330 &amp; "_11"</f>
        <v>26_11</v>
      </c>
      <c r="N333" s="10" t="str">
        <f>D331 &amp; "_11"</f>
        <v>66_11</v>
      </c>
      <c r="O333" s="12"/>
      <c r="P333" s="10" t="str">
        <f>D330 &amp; "_12"</f>
        <v>26_12</v>
      </c>
      <c r="Q333" s="10" t="str">
        <f>D331 &amp; "_12"</f>
        <v>66_12</v>
      </c>
      <c r="R333" s="12"/>
      <c r="S333" s="10" t="str">
        <f>D330 &amp; "_13"</f>
        <v>26_13</v>
      </c>
      <c r="T333" s="10" t="str">
        <f>D331 &amp; "_13"</f>
        <v>66_13</v>
      </c>
      <c r="U333" s="12"/>
      <c r="V333" s="10" t="str">
        <f>D330 &amp; "_14"</f>
        <v>26_14</v>
      </c>
      <c r="W333" s="10" t="str">
        <f>D331 &amp; "_14"</f>
        <v>66_14</v>
      </c>
      <c r="X333" s="12"/>
      <c r="Y333" s="10" t="str">
        <f>D330 &amp; "_15"</f>
        <v>26_15</v>
      </c>
      <c r="Z333" s="29" t="str">
        <f>D331 &amp; "_15"</f>
        <v>66_15</v>
      </c>
      <c r="AB333" s="10" t="str">
        <f>D330 &amp; "_16"</f>
        <v>26_16</v>
      </c>
      <c r="AC333" s="10" t="str">
        <f>D331 &amp; "_16"</f>
        <v>66_16</v>
      </c>
    </row>
    <row r="334" spans="1:29" ht="14.25" thickTop="1" x14ac:dyDescent="0.25">
      <c r="A334" s="49"/>
      <c r="B334" s="50"/>
      <c r="D334" s="17"/>
      <c r="F334" s="12"/>
    </row>
    <row r="335" spans="1:29" ht="14.25" thickBot="1" x14ac:dyDescent="0.3">
      <c r="A335" s="49"/>
      <c r="B335" s="50"/>
      <c r="D335" s="18"/>
      <c r="E335" s="9"/>
      <c r="F335" s="36"/>
      <c r="G335" s="45" t="str">
        <f>"CHIP #" &amp; (((D330 - 1) * 32) + 17)</f>
        <v>CHIP #817</v>
      </c>
      <c r="H335" s="46"/>
      <c r="I335" s="4"/>
      <c r="J335" s="45" t="str">
        <f>"CHIP #" &amp; (((D330 - 1) * 32) + 18)</f>
        <v>CHIP #818</v>
      </c>
      <c r="K335" s="46"/>
      <c r="L335" s="4"/>
      <c r="M335" s="45" t="str">
        <f>"CHIP #" &amp; (((D330 - 1) * 32) + 19)</f>
        <v>CHIP #819</v>
      </c>
      <c r="N335" s="46"/>
      <c r="O335" s="4"/>
      <c r="P335" s="43" t="str">
        <f>"CHIP #" &amp; (((D330 - 1) * 32) + 20)</f>
        <v>CHIP #820</v>
      </c>
      <c r="Q335" s="44"/>
      <c r="R335" s="4"/>
      <c r="S335" s="43" t="str">
        <f>"CHIP #" &amp; (((D330 - 1) * 32) + 21)</f>
        <v>CHIP #821</v>
      </c>
      <c r="T335" s="44"/>
      <c r="U335" s="4"/>
      <c r="V335" s="43" t="str">
        <f>"CHIP #" &amp; (((D330 - 1) * 32) + 22)</f>
        <v>CHIP #822</v>
      </c>
      <c r="W335" s="44"/>
      <c r="X335" s="4"/>
      <c r="Y335" s="43" t="str">
        <f>"CHIP #" &amp; (((D330 - 1) * 32) + 23)</f>
        <v>CHIP #823</v>
      </c>
      <c r="Z335" s="44"/>
      <c r="AA335" s="4"/>
      <c r="AB335" s="43" t="str">
        <f>"CHIP #" &amp; (((D330 - 1) * 32) + 24)</f>
        <v>CHIP #824</v>
      </c>
      <c r="AC335" s="44"/>
    </row>
    <row r="336" spans="1:29" ht="15" thickTop="1" thickBot="1" x14ac:dyDescent="0.3">
      <c r="A336" s="49"/>
      <c r="B336" s="50"/>
      <c r="D336" s="19"/>
      <c r="E336" s="16" t="str">
        <f>"CSN" &amp; (((D330 - 1) * 4) + 2)</f>
        <v>CSN102</v>
      </c>
      <c r="F336" s="37" t="s">
        <v>3796</v>
      </c>
      <c r="G336" s="10" t="str">
        <f>D330 &amp; "_17"</f>
        <v>26_17</v>
      </c>
      <c r="H336" s="10" t="str">
        <f>D331 &amp; "_17"</f>
        <v>66_17</v>
      </c>
      <c r="I336" s="12"/>
      <c r="J336" s="10" t="str">
        <f>D330 &amp; "_18"</f>
        <v>26_18</v>
      </c>
      <c r="K336" s="10" t="str">
        <f>D331 &amp; "_18"</f>
        <v>66_18</v>
      </c>
      <c r="L336" s="12"/>
      <c r="M336" s="10" t="str">
        <f>D330 &amp; "_19"</f>
        <v>26_19</v>
      </c>
      <c r="N336" s="10" t="str">
        <f>D331 &amp; "_19"</f>
        <v>66_19</v>
      </c>
      <c r="O336" s="12"/>
      <c r="P336" s="10" t="str">
        <f>D330 &amp; "_20"</f>
        <v>26_20</v>
      </c>
      <c r="Q336" s="10" t="str">
        <f>D331 &amp; "_20"</f>
        <v>66_20</v>
      </c>
      <c r="R336" s="12"/>
      <c r="S336" s="10" t="str">
        <f>D330 &amp; "_21"</f>
        <v>26_21</v>
      </c>
      <c r="T336" s="10" t="str">
        <f>D331 &amp; "_21"</f>
        <v>66_21</v>
      </c>
      <c r="U336" s="12"/>
      <c r="V336" s="10" t="str">
        <f>D330 &amp; "_22"</f>
        <v>26_22</v>
      </c>
      <c r="W336" s="10" t="str">
        <f>D331 &amp; "_22"</f>
        <v>66_22</v>
      </c>
      <c r="X336" s="12"/>
      <c r="Y336" s="10" t="str">
        <f>D330 &amp; "_23"</f>
        <v>26_23</v>
      </c>
      <c r="Z336" s="29" t="str">
        <f>D331 &amp; "_23"</f>
        <v>66_23</v>
      </c>
      <c r="AB336" s="10" t="str">
        <f>D330 &amp; "_24"</f>
        <v>26_24</v>
      </c>
      <c r="AC336" s="10" t="str">
        <f>D331 &amp; "_24"</f>
        <v>66_24</v>
      </c>
    </row>
    <row r="337" spans="1:29" ht="14.25" thickTop="1" x14ac:dyDescent="0.25">
      <c r="A337" s="49"/>
      <c r="B337" s="50"/>
      <c r="D337" s="17"/>
      <c r="F337" s="12"/>
    </row>
    <row r="338" spans="1:29" ht="14.25" thickBot="1" x14ac:dyDescent="0.3">
      <c r="A338" s="49"/>
      <c r="B338" s="50"/>
      <c r="D338" s="18"/>
      <c r="E338" s="9"/>
      <c r="F338" s="36"/>
      <c r="G338" s="45" t="str">
        <f>"CHIP #" &amp; (((D330 - 1) * 32) + 25)</f>
        <v>CHIP #825</v>
      </c>
      <c r="H338" s="46"/>
      <c r="I338" s="4"/>
      <c r="J338" s="45" t="str">
        <f>"CHIP #" &amp; (((D330 - 1) * 32) + 26)</f>
        <v>CHIP #826</v>
      </c>
      <c r="K338" s="46"/>
      <c r="L338" s="4"/>
      <c r="M338" s="45" t="str">
        <f>"CHIP #" &amp; (((D330 - 1) * 32) + 27)</f>
        <v>CHIP #827</v>
      </c>
      <c r="N338" s="46"/>
      <c r="O338" s="4"/>
      <c r="P338" s="43" t="str">
        <f>"CHIP #" &amp; (((D330 - 1) * 32) + 28)</f>
        <v>CHIP #828</v>
      </c>
      <c r="Q338" s="44"/>
      <c r="R338" s="4"/>
      <c r="S338" s="43" t="str">
        <f>"CHIP #" &amp; (((D330 - 1) * 32) + 29)</f>
        <v>CHIP #829</v>
      </c>
      <c r="T338" s="44"/>
      <c r="U338" s="4"/>
      <c r="V338" s="43" t="str">
        <f>"CHIP #" &amp; (((D330 - 1) * 32) + 30)</f>
        <v>CHIP #830</v>
      </c>
      <c r="W338" s="44"/>
      <c r="X338" s="4"/>
      <c r="Y338" s="43" t="str">
        <f>"CHIP #" &amp; (((D330 - 1) * 32) + 31)</f>
        <v>CHIP #831</v>
      </c>
      <c r="Z338" s="44"/>
      <c r="AA338" s="4"/>
      <c r="AB338" s="43" t="str">
        <f>"CHIP #" &amp; (((D330 - 1) * 32) + 32)</f>
        <v>CHIP #832</v>
      </c>
      <c r="AC338" s="44"/>
    </row>
    <row r="339" spans="1:29" ht="15" thickTop="1" thickBot="1" x14ac:dyDescent="0.3">
      <c r="A339" s="49"/>
      <c r="B339" s="50"/>
      <c r="D339" s="20"/>
      <c r="E339" s="16" t="str">
        <f>"CSN" &amp; (((D330 - 1) * 4) + 3)</f>
        <v>CSN103</v>
      </c>
      <c r="F339" s="37" t="s">
        <v>3796</v>
      </c>
      <c r="G339" s="10" t="str">
        <f>D330 &amp; "_25"</f>
        <v>26_25</v>
      </c>
      <c r="H339" s="10" t="str">
        <f>D331 &amp; "_25"</f>
        <v>66_25</v>
      </c>
      <c r="I339" s="12"/>
      <c r="J339" s="10" t="str">
        <f>D330 &amp; "_26"</f>
        <v>26_26</v>
      </c>
      <c r="K339" s="10" t="str">
        <f>D331 &amp; "_26"</f>
        <v>66_26</v>
      </c>
      <c r="L339" s="12"/>
      <c r="M339" s="10" t="str">
        <f>D330 &amp; "_27"</f>
        <v>26_27</v>
      </c>
      <c r="N339" s="10" t="str">
        <f>D331 &amp; "_27"</f>
        <v>66_27</v>
      </c>
      <c r="O339" s="12"/>
      <c r="P339" s="10" t="str">
        <f>D330 &amp; "_28"</f>
        <v>26_28</v>
      </c>
      <c r="Q339" s="10" t="str">
        <f>D331 &amp; "_28"</f>
        <v>66_28</v>
      </c>
      <c r="R339" s="12"/>
      <c r="S339" s="10" t="str">
        <f>D330 &amp; "_29"</f>
        <v>26_29</v>
      </c>
      <c r="T339" s="10" t="str">
        <f>D331 &amp; "_29"</f>
        <v>66_29</v>
      </c>
      <c r="U339" s="12"/>
      <c r="V339" s="10" t="str">
        <f>D330 &amp; "_30"</f>
        <v>26_30</v>
      </c>
      <c r="W339" s="10" t="str">
        <f>D331 &amp; "_30"</f>
        <v>66_30</v>
      </c>
      <c r="X339" s="12"/>
      <c r="Y339" s="10" t="str">
        <f>D330 &amp; "_31"</f>
        <v>26_31</v>
      </c>
      <c r="Z339" s="29" t="str">
        <f>D331 &amp; "_31"</f>
        <v>66_31</v>
      </c>
      <c r="AB339" s="10" t="str">
        <f>D330 &amp; "_32"</f>
        <v>26_32</v>
      </c>
      <c r="AC339" s="29" t="str">
        <f>D331 &amp; "_32"</f>
        <v>66_32</v>
      </c>
    </row>
    <row r="340" spans="1:29" ht="14.25" thickTop="1" x14ac:dyDescent="0.25">
      <c r="A340" s="49"/>
      <c r="B340" s="50"/>
    </row>
    <row r="341" spans="1:29" x14ac:dyDescent="0.25">
      <c r="A341" s="49"/>
      <c r="B341" s="50"/>
    </row>
    <row r="342" spans="1:29" ht="14.25" thickBot="1" x14ac:dyDescent="0.3">
      <c r="A342" s="49"/>
      <c r="B342" s="50"/>
      <c r="C342" s="30" t="str">
        <f>"BANK" &amp; D343</f>
        <v>BANK27</v>
      </c>
      <c r="D342" s="4"/>
      <c r="E342" s="4"/>
      <c r="F342" s="38"/>
      <c r="G342" s="45" t="str">
        <f>"CHIP #" &amp; (((D343 - 1) * 32) + 1)</f>
        <v>CHIP #833</v>
      </c>
      <c r="H342" s="45"/>
      <c r="I342" s="4"/>
      <c r="J342" s="45" t="str">
        <f>"CHIP #" &amp; (((D343 - 1) * 32) + 2)</f>
        <v>CHIP #834</v>
      </c>
      <c r="K342" s="46"/>
      <c r="L342" s="4"/>
      <c r="M342" s="45" t="str">
        <f>"CHIP #" &amp; (((D343 - 1) * 32) + 3)</f>
        <v>CHIP #835</v>
      </c>
      <c r="N342" s="46"/>
      <c r="O342" s="4"/>
      <c r="P342" s="43" t="str">
        <f>"CHIP #" &amp; (((D343 - 1) * 32) + 4)</f>
        <v>CHIP #836</v>
      </c>
      <c r="Q342" s="44"/>
      <c r="R342" s="4"/>
      <c r="S342" s="43" t="str">
        <f>"CHIP #" &amp; (((D343 - 1) * 32) + 5)</f>
        <v>CHIP #837</v>
      </c>
      <c r="T342" s="44"/>
      <c r="U342" s="4"/>
      <c r="V342" s="43" t="str">
        <f>"CHIP #" &amp; (((D343 - 1) * 32) + 6)</f>
        <v>CHIP #838</v>
      </c>
      <c r="W342" s="44"/>
      <c r="X342" s="4"/>
      <c r="Y342" s="43" t="str">
        <f>"CHIP #" &amp; (((D343 - 1) * 32) + 7)</f>
        <v>CHIP #839</v>
      </c>
      <c r="Z342" s="44"/>
      <c r="AA342" s="4"/>
      <c r="AB342" s="43" t="str">
        <f>"CHIP #" &amp; (((D343 - 1) * 32) + 8)</f>
        <v>CHIP #840</v>
      </c>
      <c r="AC342" s="44"/>
    </row>
    <row r="343" spans="1:29" ht="15" thickTop="1" thickBot="1" x14ac:dyDescent="0.3">
      <c r="A343" s="49"/>
      <c r="B343" s="50"/>
      <c r="C343" s="31"/>
      <c r="D343" s="32">
        <f>D330+1</f>
        <v>27</v>
      </c>
      <c r="E343" s="21" t="str">
        <f>"CSN" &amp; (((D343 - 1) * 4) + 0)</f>
        <v>CSN104</v>
      </c>
      <c r="F343" s="40" t="s">
        <v>3796</v>
      </c>
      <c r="G343" s="10" t="str">
        <f>D343 &amp; "_1"</f>
        <v>27_1</v>
      </c>
      <c r="H343" s="10" t="str">
        <f>D344 &amp; "_1"</f>
        <v>67_1</v>
      </c>
      <c r="I343" s="12"/>
      <c r="J343" s="10" t="str">
        <f>D343 &amp; "_2"</f>
        <v>27_2</v>
      </c>
      <c r="K343" s="10" t="str">
        <f>D344 &amp; "_2"</f>
        <v>67_2</v>
      </c>
      <c r="L343" s="12"/>
      <c r="M343" s="10" t="str">
        <f>D343 &amp; "_3"</f>
        <v>27_3</v>
      </c>
      <c r="N343" s="10" t="str">
        <f>D344 &amp; "_3"</f>
        <v>67_3</v>
      </c>
      <c r="O343" s="12"/>
      <c r="P343" s="10" t="str">
        <f>D343 &amp; "_4"</f>
        <v>27_4</v>
      </c>
      <c r="Q343" s="10" t="str">
        <f>D344 &amp; "_4"</f>
        <v>67_4</v>
      </c>
      <c r="R343" s="12"/>
      <c r="S343" s="10" t="str">
        <f>D343 &amp; "_5"</f>
        <v>27_5</v>
      </c>
      <c r="T343" s="10" t="str">
        <f>D344 &amp; "_5"</f>
        <v>67_5</v>
      </c>
      <c r="U343" s="12"/>
      <c r="V343" s="10" t="str">
        <f>D343 &amp; "_6"</f>
        <v>27_6</v>
      </c>
      <c r="W343" s="10" t="str">
        <f>D344 &amp; "_6"</f>
        <v>67_6</v>
      </c>
      <c r="X343" s="12"/>
      <c r="Y343" s="10" t="str">
        <f>D343 &amp; "_7"</f>
        <v>27_7</v>
      </c>
      <c r="Z343" s="10" t="str">
        <f>D344 &amp; "_7"</f>
        <v>67_7</v>
      </c>
      <c r="AA343" s="12"/>
      <c r="AB343" s="10" t="str">
        <f>D343 &amp; "_8"</f>
        <v>27_8</v>
      </c>
      <c r="AC343" s="29" t="str">
        <f>D344 &amp; "_8"</f>
        <v>67_8</v>
      </c>
    </row>
    <row r="344" spans="1:29" ht="14.25" thickTop="1" x14ac:dyDescent="0.25">
      <c r="A344" s="49"/>
      <c r="B344" s="50"/>
      <c r="C344" s="33"/>
      <c r="D344" s="17">
        <f>D331+1</f>
        <v>67</v>
      </c>
    </row>
    <row r="345" spans="1:29" ht="14.25" thickBot="1" x14ac:dyDescent="0.3">
      <c r="A345" s="49"/>
      <c r="B345" s="50"/>
      <c r="D345" s="18"/>
      <c r="E345" s="39"/>
      <c r="F345" s="38"/>
      <c r="G345" s="45" t="str">
        <f>"CHIP #" &amp; (((D343 - 1) * 32) + 9)</f>
        <v>CHIP #841</v>
      </c>
      <c r="H345" s="46"/>
      <c r="I345" s="4"/>
      <c r="J345" s="45" t="str">
        <f>"CHIP #" &amp; (((D343 - 1) * 32) + 10)</f>
        <v>CHIP #842</v>
      </c>
      <c r="K345" s="46"/>
      <c r="L345" s="4"/>
      <c r="M345" s="45" t="str">
        <f>"CHIP #" &amp; (((D343 - 1) * 32) + 11)</f>
        <v>CHIP #843</v>
      </c>
      <c r="N345" s="46"/>
      <c r="O345" s="4"/>
      <c r="P345" s="43" t="str">
        <f>"CHIP #" &amp; (((D343 - 1) * 32) + 12)</f>
        <v>CHIP #844</v>
      </c>
      <c r="Q345" s="44"/>
      <c r="R345" s="4"/>
      <c r="S345" s="43" t="str">
        <f>"CHIP #" &amp; (((D343 - 1) * 32) + 13)</f>
        <v>CHIP #845</v>
      </c>
      <c r="T345" s="44"/>
      <c r="U345" s="4"/>
      <c r="V345" s="43" t="str">
        <f>"CHIP #" &amp; (((D343 - 1) * 32) + 14)</f>
        <v>CHIP #846</v>
      </c>
      <c r="W345" s="44"/>
      <c r="X345" s="4"/>
      <c r="Y345" s="43" t="str">
        <f>"CHIP #" &amp; (((D343 - 1) * 32) + 15)</f>
        <v>CHIP #847</v>
      </c>
      <c r="Z345" s="44"/>
      <c r="AA345" s="4"/>
      <c r="AB345" s="43" t="str">
        <f>"CHIP #" &amp; (((D343 - 1) * 32) + 16)</f>
        <v>CHIP #848</v>
      </c>
      <c r="AC345" s="44"/>
    </row>
    <row r="346" spans="1:29" ht="15" thickTop="1" thickBot="1" x14ac:dyDescent="0.3">
      <c r="A346" s="49"/>
      <c r="B346" s="50"/>
      <c r="D346" s="19"/>
      <c r="E346" s="21" t="str">
        <f>"CSN" &amp; (((D343 - 1) * 4) + 1)</f>
        <v>CSN105</v>
      </c>
      <c r="F346" s="10" t="s">
        <v>3796</v>
      </c>
      <c r="G346" s="10" t="str">
        <f>D343 &amp; "_9"</f>
        <v>27_9</v>
      </c>
      <c r="H346" s="10" t="str">
        <f>D344 &amp; "_9"</f>
        <v>67_9</v>
      </c>
      <c r="I346" s="12"/>
      <c r="J346" s="10" t="str">
        <f>D343 &amp; "_10"</f>
        <v>27_10</v>
      </c>
      <c r="K346" s="10" t="str">
        <f>D344 &amp; "_10"</f>
        <v>67_10</v>
      </c>
      <c r="L346" s="12"/>
      <c r="M346" s="10" t="str">
        <f>D343 &amp; "_11"</f>
        <v>27_11</v>
      </c>
      <c r="N346" s="10" t="str">
        <f>D344 &amp; "_11"</f>
        <v>67_11</v>
      </c>
      <c r="O346" s="12"/>
      <c r="P346" s="10" t="str">
        <f>D343 &amp; "_12"</f>
        <v>27_12</v>
      </c>
      <c r="Q346" s="10" t="str">
        <f>D344 &amp; "_12"</f>
        <v>67_12</v>
      </c>
      <c r="R346" s="12"/>
      <c r="S346" s="10" t="str">
        <f>D343 &amp; "_13"</f>
        <v>27_13</v>
      </c>
      <c r="T346" s="10" t="str">
        <f>D344 &amp; "_13"</f>
        <v>67_13</v>
      </c>
      <c r="U346" s="12"/>
      <c r="V346" s="10" t="str">
        <f>D343 &amp; "_14"</f>
        <v>27_14</v>
      </c>
      <c r="W346" s="10" t="str">
        <f>D344 &amp; "_14"</f>
        <v>67_14</v>
      </c>
      <c r="X346" s="12"/>
      <c r="Y346" s="10" t="str">
        <f>D343 &amp; "_15"</f>
        <v>27_15</v>
      </c>
      <c r="Z346" s="29" t="str">
        <f>D344 &amp; "_15"</f>
        <v>67_15</v>
      </c>
      <c r="AB346" s="10" t="str">
        <f>D343 &amp; "_16"</f>
        <v>27_16</v>
      </c>
      <c r="AC346" s="10" t="str">
        <f>D344 &amp; "_16"</f>
        <v>67_16</v>
      </c>
    </row>
    <row r="347" spans="1:29" ht="14.25" thickTop="1" x14ac:dyDescent="0.25">
      <c r="A347" s="49"/>
      <c r="B347" s="50"/>
      <c r="D347" s="17"/>
      <c r="F347" s="12"/>
    </row>
    <row r="348" spans="1:29" ht="14.25" thickBot="1" x14ac:dyDescent="0.3">
      <c r="A348" s="49"/>
      <c r="B348" s="50"/>
      <c r="D348" s="18"/>
      <c r="E348" s="9"/>
      <c r="F348" s="36"/>
      <c r="G348" s="45" t="str">
        <f>"CHIP #" &amp; (((D343 - 1) * 32) + 17)</f>
        <v>CHIP #849</v>
      </c>
      <c r="H348" s="46"/>
      <c r="I348" s="4"/>
      <c r="J348" s="45" t="str">
        <f>"CHIP #" &amp; (((D343 - 1) * 32) + 18)</f>
        <v>CHIP #850</v>
      </c>
      <c r="K348" s="46"/>
      <c r="L348" s="4"/>
      <c r="M348" s="45" t="str">
        <f>"CHIP #" &amp; (((D343 - 1) * 32) + 19)</f>
        <v>CHIP #851</v>
      </c>
      <c r="N348" s="46"/>
      <c r="O348" s="4"/>
      <c r="P348" s="43" t="str">
        <f>"CHIP #" &amp; (((D343 - 1) * 32) + 20)</f>
        <v>CHIP #852</v>
      </c>
      <c r="Q348" s="44"/>
      <c r="R348" s="4"/>
      <c r="S348" s="43" t="str">
        <f>"CHIP #" &amp; (((D343 - 1) * 32) + 21)</f>
        <v>CHIP #853</v>
      </c>
      <c r="T348" s="44"/>
      <c r="U348" s="4"/>
      <c r="V348" s="43" t="str">
        <f>"CHIP #" &amp; (((D343 - 1) * 32) + 22)</f>
        <v>CHIP #854</v>
      </c>
      <c r="W348" s="44"/>
      <c r="X348" s="4"/>
      <c r="Y348" s="43" t="str">
        <f>"CHIP #" &amp; (((D343 - 1) * 32) + 23)</f>
        <v>CHIP #855</v>
      </c>
      <c r="Z348" s="44"/>
      <c r="AA348" s="4"/>
      <c r="AB348" s="43" t="str">
        <f>"CHIP #" &amp; (((D343 - 1) * 32) + 24)</f>
        <v>CHIP #856</v>
      </c>
      <c r="AC348" s="44"/>
    </row>
    <row r="349" spans="1:29" ht="15" thickTop="1" thickBot="1" x14ac:dyDescent="0.3">
      <c r="A349" s="49"/>
      <c r="B349" s="50"/>
      <c r="D349" s="19"/>
      <c r="E349" s="16" t="str">
        <f>"CSN" &amp; (((D343 - 1) * 4) + 2)</f>
        <v>CSN106</v>
      </c>
      <c r="F349" s="37" t="s">
        <v>3796</v>
      </c>
      <c r="G349" s="10" t="str">
        <f>D343 &amp; "_17"</f>
        <v>27_17</v>
      </c>
      <c r="H349" s="10" t="str">
        <f>D344 &amp; "_17"</f>
        <v>67_17</v>
      </c>
      <c r="I349" s="12"/>
      <c r="J349" s="10" t="str">
        <f>D343 &amp; "_18"</f>
        <v>27_18</v>
      </c>
      <c r="K349" s="10" t="str">
        <f>D344 &amp; "_18"</f>
        <v>67_18</v>
      </c>
      <c r="L349" s="12"/>
      <c r="M349" s="10" t="str">
        <f>D343 &amp; "_19"</f>
        <v>27_19</v>
      </c>
      <c r="N349" s="10" t="str">
        <f>D344 &amp; "_19"</f>
        <v>67_19</v>
      </c>
      <c r="O349" s="12"/>
      <c r="P349" s="10" t="str">
        <f>D343 &amp; "_20"</f>
        <v>27_20</v>
      </c>
      <c r="Q349" s="10" t="str">
        <f>D344 &amp; "_20"</f>
        <v>67_20</v>
      </c>
      <c r="R349" s="12"/>
      <c r="S349" s="10" t="str">
        <f>D343 &amp; "_21"</f>
        <v>27_21</v>
      </c>
      <c r="T349" s="10" t="str">
        <f>D344 &amp; "_21"</f>
        <v>67_21</v>
      </c>
      <c r="U349" s="12"/>
      <c r="V349" s="10" t="str">
        <f>D343 &amp; "_22"</f>
        <v>27_22</v>
      </c>
      <c r="W349" s="10" t="str">
        <f>D344 &amp; "_22"</f>
        <v>67_22</v>
      </c>
      <c r="X349" s="12"/>
      <c r="Y349" s="10" t="str">
        <f>D343 &amp; "_23"</f>
        <v>27_23</v>
      </c>
      <c r="Z349" s="29" t="str">
        <f>D344 &amp; "_23"</f>
        <v>67_23</v>
      </c>
      <c r="AB349" s="10" t="str">
        <f>D343 &amp; "_24"</f>
        <v>27_24</v>
      </c>
      <c r="AC349" s="10" t="str">
        <f>D344 &amp; "_24"</f>
        <v>67_24</v>
      </c>
    </row>
    <row r="350" spans="1:29" ht="14.25" thickTop="1" x14ac:dyDescent="0.25">
      <c r="A350" s="49"/>
      <c r="B350" s="50"/>
      <c r="D350" s="17"/>
      <c r="F350" s="12"/>
    </row>
    <row r="351" spans="1:29" ht="14.25" thickBot="1" x14ac:dyDescent="0.3">
      <c r="A351" s="49"/>
      <c r="B351" s="50"/>
      <c r="D351" s="18"/>
      <c r="E351" s="9"/>
      <c r="F351" s="36"/>
      <c r="G351" s="45" t="str">
        <f>"CHIP #" &amp; (((D343 - 1) * 32) + 25)</f>
        <v>CHIP #857</v>
      </c>
      <c r="H351" s="46"/>
      <c r="I351" s="4"/>
      <c r="J351" s="45" t="str">
        <f>"CHIP #" &amp; (((D343 - 1) * 32) + 26)</f>
        <v>CHIP #858</v>
      </c>
      <c r="K351" s="46"/>
      <c r="L351" s="4"/>
      <c r="M351" s="45" t="str">
        <f>"CHIP #" &amp; (((D343 - 1) * 32) + 27)</f>
        <v>CHIP #859</v>
      </c>
      <c r="N351" s="46"/>
      <c r="O351" s="4"/>
      <c r="P351" s="43" t="str">
        <f>"CHIP #" &amp; (((D343 - 1) * 32) + 28)</f>
        <v>CHIP #860</v>
      </c>
      <c r="Q351" s="44"/>
      <c r="R351" s="4"/>
      <c r="S351" s="43" t="str">
        <f>"CHIP #" &amp; (((D343 - 1) * 32) + 29)</f>
        <v>CHIP #861</v>
      </c>
      <c r="T351" s="44"/>
      <c r="U351" s="4"/>
      <c r="V351" s="43" t="str">
        <f>"CHIP #" &amp; (((D343 - 1) * 32) + 30)</f>
        <v>CHIP #862</v>
      </c>
      <c r="W351" s="44"/>
      <c r="X351" s="4"/>
      <c r="Y351" s="43" t="str">
        <f>"CHIP #" &amp; (((D343 - 1) * 32) + 31)</f>
        <v>CHIP #863</v>
      </c>
      <c r="Z351" s="44"/>
      <c r="AA351" s="4"/>
      <c r="AB351" s="43" t="str">
        <f>"CHIP #" &amp; (((D343 - 1) * 32) + 32)</f>
        <v>CHIP #864</v>
      </c>
      <c r="AC351" s="44"/>
    </row>
    <row r="352" spans="1:29" ht="15" thickTop="1" thickBot="1" x14ac:dyDescent="0.3">
      <c r="A352" s="49"/>
      <c r="B352" s="50"/>
      <c r="D352" s="20"/>
      <c r="E352" s="16" t="str">
        <f>"CSN" &amp; (((D343 - 1) * 4) + 3)</f>
        <v>CSN107</v>
      </c>
      <c r="F352" s="37" t="s">
        <v>3796</v>
      </c>
      <c r="G352" s="10" t="str">
        <f>D343 &amp; "_25"</f>
        <v>27_25</v>
      </c>
      <c r="H352" s="10" t="str">
        <f>D344 &amp; "_25"</f>
        <v>67_25</v>
      </c>
      <c r="I352" s="12"/>
      <c r="J352" s="10" t="str">
        <f>D343 &amp; "_26"</f>
        <v>27_26</v>
      </c>
      <c r="K352" s="10" t="str">
        <f>D344 &amp; "_26"</f>
        <v>67_26</v>
      </c>
      <c r="L352" s="12"/>
      <c r="M352" s="10" t="str">
        <f>D343 &amp; "_27"</f>
        <v>27_27</v>
      </c>
      <c r="N352" s="10" t="str">
        <f>D344 &amp; "_27"</f>
        <v>67_27</v>
      </c>
      <c r="O352" s="12"/>
      <c r="P352" s="10" t="str">
        <f>D343 &amp; "_28"</f>
        <v>27_28</v>
      </c>
      <c r="Q352" s="10" t="str">
        <f>D344 &amp; "_28"</f>
        <v>67_28</v>
      </c>
      <c r="R352" s="12"/>
      <c r="S352" s="10" t="str">
        <f>D343 &amp; "_29"</f>
        <v>27_29</v>
      </c>
      <c r="T352" s="10" t="str">
        <f>D344 &amp; "_29"</f>
        <v>67_29</v>
      </c>
      <c r="U352" s="12"/>
      <c r="V352" s="10" t="str">
        <f>D343 &amp; "_30"</f>
        <v>27_30</v>
      </c>
      <c r="W352" s="10" t="str">
        <f>D344 &amp; "_30"</f>
        <v>67_30</v>
      </c>
      <c r="X352" s="12"/>
      <c r="Y352" s="10" t="str">
        <f>D343 &amp; "_31"</f>
        <v>27_31</v>
      </c>
      <c r="Z352" s="29" t="str">
        <f>D344 &amp; "_31"</f>
        <v>67_31</v>
      </c>
      <c r="AB352" s="10" t="str">
        <f>D343 &amp; "_32"</f>
        <v>27_32</v>
      </c>
      <c r="AC352" s="29" t="str">
        <f>D344 &amp; "_32"</f>
        <v>67_32</v>
      </c>
    </row>
    <row r="353" spans="1:29" ht="14.25" thickTop="1" x14ac:dyDescent="0.25">
      <c r="A353" s="49"/>
      <c r="B353" s="50"/>
    </row>
    <row r="354" spans="1:29" x14ac:dyDescent="0.25">
      <c r="A354" s="49"/>
      <c r="B354" s="50"/>
    </row>
    <row r="355" spans="1:29" ht="14.25" thickBot="1" x14ac:dyDescent="0.3">
      <c r="A355" s="49"/>
      <c r="B355" s="50"/>
      <c r="C355" s="30" t="str">
        <f>"BANK" &amp; D356</f>
        <v>BANK28</v>
      </c>
      <c r="D355" s="4"/>
      <c r="E355" s="4"/>
      <c r="F355" s="38"/>
      <c r="G355" s="45" t="str">
        <f>"CHIP #" &amp; (((D356 - 1) * 32) + 1)</f>
        <v>CHIP #865</v>
      </c>
      <c r="H355" s="45"/>
      <c r="I355" s="4"/>
      <c r="J355" s="45" t="str">
        <f>"CHIP #" &amp; (((D356 - 1) * 32) + 2)</f>
        <v>CHIP #866</v>
      </c>
      <c r="K355" s="46"/>
      <c r="L355" s="4"/>
      <c r="M355" s="45" t="str">
        <f>"CHIP #" &amp; (((D356 - 1) * 32) + 3)</f>
        <v>CHIP #867</v>
      </c>
      <c r="N355" s="46"/>
      <c r="O355" s="4"/>
      <c r="P355" s="43" t="str">
        <f>"CHIP #" &amp; (((D356 - 1) * 32) + 4)</f>
        <v>CHIP #868</v>
      </c>
      <c r="Q355" s="44"/>
      <c r="R355" s="4"/>
      <c r="S355" s="43" t="str">
        <f>"CHIP #" &amp; (((D356 - 1) * 32) + 5)</f>
        <v>CHIP #869</v>
      </c>
      <c r="T355" s="44"/>
      <c r="U355" s="4"/>
      <c r="V355" s="43" t="str">
        <f>"CHIP #" &amp; (((D356 - 1) * 32) + 6)</f>
        <v>CHIP #870</v>
      </c>
      <c r="W355" s="44"/>
      <c r="X355" s="4"/>
      <c r="Y355" s="43" t="str">
        <f>"CHIP #" &amp; (((D356 - 1) * 32) + 7)</f>
        <v>CHIP #871</v>
      </c>
      <c r="Z355" s="44"/>
      <c r="AA355" s="4"/>
      <c r="AB355" s="43" t="str">
        <f>"CHIP #" &amp; (((D356 - 1) * 32) + 8)</f>
        <v>CHIP #872</v>
      </c>
      <c r="AC355" s="44"/>
    </row>
    <row r="356" spans="1:29" ht="15" thickTop="1" thickBot="1" x14ac:dyDescent="0.3">
      <c r="A356" s="49"/>
      <c r="B356" s="50"/>
      <c r="C356" s="31"/>
      <c r="D356" s="32">
        <f>D343+1</f>
        <v>28</v>
      </c>
      <c r="E356" s="21" t="str">
        <f>"CSN" &amp; (((D356 - 1) * 4) + 0)</f>
        <v>CSN108</v>
      </c>
      <c r="F356" s="40" t="s">
        <v>3796</v>
      </c>
      <c r="G356" s="10" t="str">
        <f>D356 &amp; "_1"</f>
        <v>28_1</v>
      </c>
      <c r="H356" s="10" t="str">
        <f>D357 &amp; "_1"</f>
        <v>68_1</v>
      </c>
      <c r="I356" s="12"/>
      <c r="J356" s="10" t="str">
        <f>D356 &amp; "_2"</f>
        <v>28_2</v>
      </c>
      <c r="K356" s="10" t="str">
        <f>D357 &amp; "_2"</f>
        <v>68_2</v>
      </c>
      <c r="L356" s="12"/>
      <c r="M356" s="10" t="str">
        <f>D356 &amp; "_3"</f>
        <v>28_3</v>
      </c>
      <c r="N356" s="10" t="str">
        <f>D357 &amp; "_3"</f>
        <v>68_3</v>
      </c>
      <c r="O356" s="12"/>
      <c r="P356" s="10" t="str">
        <f>D356 &amp; "_4"</f>
        <v>28_4</v>
      </c>
      <c r="Q356" s="10" t="str">
        <f>D357 &amp; "_4"</f>
        <v>68_4</v>
      </c>
      <c r="R356" s="12"/>
      <c r="S356" s="10" t="str">
        <f>D356 &amp; "_5"</f>
        <v>28_5</v>
      </c>
      <c r="T356" s="10" t="str">
        <f>D357 &amp; "_5"</f>
        <v>68_5</v>
      </c>
      <c r="U356" s="12"/>
      <c r="V356" s="10" t="str">
        <f>D356 &amp; "_6"</f>
        <v>28_6</v>
      </c>
      <c r="W356" s="10" t="str">
        <f>D357 &amp; "_6"</f>
        <v>68_6</v>
      </c>
      <c r="X356" s="12"/>
      <c r="Y356" s="10" t="str">
        <f>D356 &amp; "_7"</f>
        <v>28_7</v>
      </c>
      <c r="Z356" s="10" t="str">
        <f>D357 &amp; "_7"</f>
        <v>68_7</v>
      </c>
      <c r="AA356" s="12"/>
      <c r="AB356" s="10" t="str">
        <f>D356 &amp; "_8"</f>
        <v>28_8</v>
      </c>
      <c r="AC356" s="29" t="str">
        <f>D357 &amp; "_8"</f>
        <v>68_8</v>
      </c>
    </row>
    <row r="357" spans="1:29" ht="14.25" thickTop="1" x14ac:dyDescent="0.25">
      <c r="A357" s="49"/>
      <c r="B357" s="50"/>
      <c r="C357" s="33"/>
      <c r="D357" s="17">
        <f>D344+1</f>
        <v>68</v>
      </c>
    </row>
    <row r="358" spans="1:29" ht="14.25" thickBot="1" x14ac:dyDescent="0.3">
      <c r="A358" s="49"/>
      <c r="B358" s="50"/>
      <c r="D358" s="18"/>
      <c r="E358" s="39"/>
      <c r="F358" s="38"/>
      <c r="G358" s="45" t="str">
        <f>"CHIP #" &amp; (((D356 - 1) * 32) + 9)</f>
        <v>CHIP #873</v>
      </c>
      <c r="H358" s="46"/>
      <c r="I358" s="4"/>
      <c r="J358" s="45" t="str">
        <f>"CHIP #" &amp; (((D356 - 1) * 32) + 10)</f>
        <v>CHIP #874</v>
      </c>
      <c r="K358" s="46"/>
      <c r="L358" s="4"/>
      <c r="M358" s="45" t="str">
        <f>"CHIP #" &amp; (((D356 - 1) * 32) + 11)</f>
        <v>CHIP #875</v>
      </c>
      <c r="N358" s="46"/>
      <c r="O358" s="4"/>
      <c r="P358" s="43" t="str">
        <f>"CHIP #" &amp; (((D356 - 1) * 32) + 12)</f>
        <v>CHIP #876</v>
      </c>
      <c r="Q358" s="44"/>
      <c r="R358" s="4"/>
      <c r="S358" s="43" t="str">
        <f>"CHIP #" &amp; (((D356 - 1) * 32) + 13)</f>
        <v>CHIP #877</v>
      </c>
      <c r="T358" s="44"/>
      <c r="U358" s="4"/>
      <c r="V358" s="43" t="str">
        <f>"CHIP #" &amp; (((D356 - 1) * 32) + 14)</f>
        <v>CHIP #878</v>
      </c>
      <c r="W358" s="44"/>
      <c r="X358" s="4"/>
      <c r="Y358" s="43" t="str">
        <f>"CHIP #" &amp; (((D356 - 1) * 32) + 15)</f>
        <v>CHIP #879</v>
      </c>
      <c r="Z358" s="44"/>
      <c r="AA358" s="4"/>
      <c r="AB358" s="43" t="str">
        <f>"CHIP #" &amp; (((D356 - 1) * 32) + 16)</f>
        <v>CHIP #880</v>
      </c>
      <c r="AC358" s="44"/>
    </row>
    <row r="359" spans="1:29" ht="15" thickTop="1" thickBot="1" x14ac:dyDescent="0.3">
      <c r="A359" s="49"/>
      <c r="B359" s="50"/>
      <c r="D359" s="19"/>
      <c r="E359" s="21" t="str">
        <f>"CSN" &amp; (((D356 - 1) * 4) + 1)</f>
        <v>CSN109</v>
      </c>
      <c r="F359" s="10" t="s">
        <v>3796</v>
      </c>
      <c r="G359" s="10" t="str">
        <f>D356 &amp; "_9"</f>
        <v>28_9</v>
      </c>
      <c r="H359" s="10" t="str">
        <f>D357 &amp; "_9"</f>
        <v>68_9</v>
      </c>
      <c r="I359" s="12"/>
      <c r="J359" s="10" t="str">
        <f>D356 &amp; "_10"</f>
        <v>28_10</v>
      </c>
      <c r="K359" s="10" t="str">
        <f>D357 &amp; "_10"</f>
        <v>68_10</v>
      </c>
      <c r="L359" s="12"/>
      <c r="M359" s="10" t="str">
        <f>D356 &amp; "_11"</f>
        <v>28_11</v>
      </c>
      <c r="N359" s="10" t="str">
        <f>D357 &amp; "_11"</f>
        <v>68_11</v>
      </c>
      <c r="O359" s="12"/>
      <c r="P359" s="10" t="str">
        <f>D356 &amp; "_12"</f>
        <v>28_12</v>
      </c>
      <c r="Q359" s="10" t="str">
        <f>D357 &amp; "_12"</f>
        <v>68_12</v>
      </c>
      <c r="R359" s="12"/>
      <c r="S359" s="10" t="str">
        <f>D356 &amp; "_13"</f>
        <v>28_13</v>
      </c>
      <c r="T359" s="10" t="str">
        <f>D357 &amp; "_13"</f>
        <v>68_13</v>
      </c>
      <c r="U359" s="12"/>
      <c r="V359" s="10" t="str">
        <f>D356 &amp; "_14"</f>
        <v>28_14</v>
      </c>
      <c r="W359" s="10" t="str">
        <f>D357 &amp; "_14"</f>
        <v>68_14</v>
      </c>
      <c r="X359" s="12"/>
      <c r="Y359" s="10" t="str">
        <f>D356 &amp; "_15"</f>
        <v>28_15</v>
      </c>
      <c r="Z359" s="29" t="str">
        <f>D357 &amp; "_15"</f>
        <v>68_15</v>
      </c>
      <c r="AB359" s="10" t="str">
        <f>D356 &amp; "_16"</f>
        <v>28_16</v>
      </c>
      <c r="AC359" s="10" t="str">
        <f>D357 &amp; "_16"</f>
        <v>68_16</v>
      </c>
    </row>
    <row r="360" spans="1:29" ht="14.25" thickTop="1" x14ac:dyDescent="0.25">
      <c r="A360" s="49"/>
      <c r="B360" s="50"/>
      <c r="D360" s="17"/>
      <c r="F360" s="12"/>
    </row>
    <row r="361" spans="1:29" ht="14.25" thickBot="1" x14ac:dyDescent="0.3">
      <c r="A361" s="49"/>
      <c r="B361" s="50"/>
      <c r="D361" s="18"/>
      <c r="E361" s="9"/>
      <c r="F361" s="36"/>
      <c r="G361" s="45" t="str">
        <f>"CHIP #" &amp; (((D356 - 1) * 32) + 17)</f>
        <v>CHIP #881</v>
      </c>
      <c r="H361" s="46"/>
      <c r="I361" s="4"/>
      <c r="J361" s="45" t="str">
        <f>"CHIP #" &amp; (((D356 - 1) * 32) + 18)</f>
        <v>CHIP #882</v>
      </c>
      <c r="K361" s="46"/>
      <c r="L361" s="4"/>
      <c r="M361" s="45" t="str">
        <f>"CHIP #" &amp; (((D356 - 1) * 32) + 19)</f>
        <v>CHIP #883</v>
      </c>
      <c r="N361" s="46"/>
      <c r="O361" s="4"/>
      <c r="P361" s="43" t="str">
        <f>"CHIP #" &amp; (((D356 - 1) * 32) + 20)</f>
        <v>CHIP #884</v>
      </c>
      <c r="Q361" s="44"/>
      <c r="R361" s="4"/>
      <c r="S361" s="43" t="str">
        <f>"CHIP #" &amp; (((D356 - 1) * 32) + 21)</f>
        <v>CHIP #885</v>
      </c>
      <c r="T361" s="44"/>
      <c r="U361" s="4"/>
      <c r="V361" s="43" t="str">
        <f>"CHIP #" &amp; (((D356 - 1) * 32) + 22)</f>
        <v>CHIP #886</v>
      </c>
      <c r="W361" s="44"/>
      <c r="X361" s="4"/>
      <c r="Y361" s="43" t="str">
        <f>"CHIP #" &amp; (((D356 - 1) * 32) + 23)</f>
        <v>CHIP #887</v>
      </c>
      <c r="Z361" s="44"/>
      <c r="AA361" s="4"/>
      <c r="AB361" s="43" t="str">
        <f>"CHIP #" &amp; (((D356 - 1) * 32) + 24)</f>
        <v>CHIP #888</v>
      </c>
      <c r="AC361" s="44"/>
    </row>
    <row r="362" spans="1:29" ht="15" thickTop="1" thickBot="1" x14ac:dyDescent="0.3">
      <c r="A362" s="49"/>
      <c r="B362" s="50"/>
      <c r="D362" s="19"/>
      <c r="E362" s="16" t="str">
        <f>"CSN" &amp; (((D356 - 1) * 4) + 2)</f>
        <v>CSN110</v>
      </c>
      <c r="F362" s="37" t="s">
        <v>3796</v>
      </c>
      <c r="G362" s="10" t="str">
        <f>D356 &amp; "_17"</f>
        <v>28_17</v>
      </c>
      <c r="H362" s="10" t="str">
        <f>D357 &amp; "_17"</f>
        <v>68_17</v>
      </c>
      <c r="I362" s="12"/>
      <c r="J362" s="10" t="str">
        <f>D356 &amp; "_18"</f>
        <v>28_18</v>
      </c>
      <c r="K362" s="10" t="str">
        <f>D357 &amp; "_18"</f>
        <v>68_18</v>
      </c>
      <c r="L362" s="12"/>
      <c r="M362" s="10" t="str">
        <f>D356 &amp; "_19"</f>
        <v>28_19</v>
      </c>
      <c r="N362" s="10" t="str">
        <f>D357 &amp; "_19"</f>
        <v>68_19</v>
      </c>
      <c r="O362" s="12"/>
      <c r="P362" s="10" t="str">
        <f>D356 &amp; "_20"</f>
        <v>28_20</v>
      </c>
      <c r="Q362" s="10" t="str">
        <f>D357 &amp; "_20"</f>
        <v>68_20</v>
      </c>
      <c r="R362" s="12"/>
      <c r="S362" s="10" t="str">
        <f>D356 &amp; "_21"</f>
        <v>28_21</v>
      </c>
      <c r="T362" s="10" t="str">
        <f>D357 &amp; "_21"</f>
        <v>68_21</v>
      </c>
      <c r="U362" s="12"/>
      <c r="V362" s="10" t="str">
        <f>D356 &amp; "_22"</f>
        <v>28_22</v>
      </c>
      <c r="W362" s="10" t="str">
        <f>D357 &amp; "_22"</f>
        <v>68_22</v>
      </c>
      <c r="X362" s="12"/>
      <c r="Y362" s="10" t="str">
        <f>D356 &amp; "_23"</f>
        <v>28_23</v>
      </c>
      <c r="Z362" s="29" t="str">
        <f>D357 &amp; "_23"</f>
        <v>68_23</v>
      </c>
      <c r="AB362" s="10" t="str">
        <f>D356 &amp; "_24"</f>
        <v>28_24</v>
      </c>
      <c r="AC362" s="10" t="str">
        <f>D357 &amp; "_24"</f>
        <v>68_24</v>
      </c>
    </row>
    <row r="363" spans="1:29" ht="14.25" thickTop="1" x14ac:dyDescent="0.25">
      <c r="A363" s="49"/>
      <c r="B363" s="50"/>
      <c r="D363" s="17"/>
      <c r="F363" s="12"/>
    </row>
    <row r="364" spans="1:29" ht="14.25" thickBot="1" x14ac:dyDescent="0.3">
      <c r="A364" s="49"/>
      <c r="B364" s="50"/>
      <c r="D364" s="18"/>
      <c r="E364" s="9"/>
      <c r="F364" s="36"/>
      <c r="G364" s="45" t="str">
        <f>"CHIP #" &amp; (((D356 - 1) * 32) + 25)</f>
        <v>CHIP #889</v>
      </c>
      <c r="H364" s="46"/>
      <c r="I364" s="4"/>
      <c r="J364" s="45" t="str">
        <f>"CHIP #" &amp; (((D356 - 1) * 32) + 26)</f>
        <v>CHIP #890</v>
      </c>
      <c r="K364" s="46"/>
      <c r="L364" s="4"/>
      <c r="M364" s="45" t="str">
        <f>"CHIP #" &amp; (((D356 - 1) * 32) + 27)</f>
        <v>CHIP #891</v>
      </c>
      <c r="N364" s="46"/>
      <c r="O364" s="4"/>
      <c r="P364" s="43" t="str">
        <f>"CHIP #" &amp; (((D356 - 1) * 32) + 28)</f>
        <v>CHIP #892</v>
      </c>
      <c r="Q364" s="44"/>
      <c r="R364" s="4"/>
      <c r="S364" s="43" t="str">
        <f>"CHIP #" &amp; (((D356 - 1) * 32) + 29)</f>
        <v>CHIP #893</v>
      </c>
      <c r="T364" s="44"/>
      <c r="U364" s="4"/>
      <c r="V364" s="43" t="str">
        <f>"CHIP #" &amp; (((D356 - 1) * 32) + 30)</f>
        <v>CHIP #894</v>
      </c>
      <c r="W364" s="44"/>
      <c r="X364" s="4"/>
      <c r="Y364" s="43" t="str">
        <f>"CHIP #" &amp; (((D356 - 1) * 32) + 31)</f>
        <v>CHIP #895</v>
      </c>
      <c r="Z364" s="44"/>
      <c r="AA364" s="4"/>
      <c r="AB364" s="43" t="str">
        <f>"CHIP #" &amp; (((D356 - 1) * 32) + 32)</f>
        <v>CHIP #896</v>
      </c>
      <c r="AC364" s="44"/>
    </row>
    <row r="365" spans="1:29" ht="15" thickTop="1" thickBot="1" x14ac:dyDescent="0.3">
      <c r="A365" s="49"/>
      <c r="B365" s="50"/>
      <c r="D365" s="20"/>
      <c r="E365" s="16" t="str">
        <f>"CSN" &amp; (((D356 - 1) * 4) + 3)</f>
        <v>CSN111</v>
      </c>
      <c r="F365" s="37" t="s">
        <v>3796</v>
      </c>
      <c r="G365" s="10" t="str">
        <f>D356 &amp; "_25"</f>
        <v>28_25</v>
      </c>
      <c r="H365" s="10" t="str">
        <f>D357 &amp; "_25"</f>
        <v>68_25</v>
      </c>
      <c r="I365" s="12"/>
      <c r="J365" s="10" t="str">
        <f>D356 &amp; "_26"</f>
        <v>28_26</v>
      </c>
      <c r="K365" s="10" t="str">
        <f>D357 &amp; "_26"</f>
        <v>68_26</v>
      </c>
      <c r="L365" s="12"/>
      <c r="M365" s="10" t="str">
        <f>D356 &amp; "_27"</f>
        <v>28_27</v>
      </c>
      <c r="N365" s="10" t="str">
        <f>D357 &amp; "_27"</f>
        <v>68_27</v>
      </c>
      <c r="O365" s="12"/>
      <c r="P365" s="10" t="str">
        <f>D356 &amp; "_28"</f>
        <v>28_28</v>
      </c>
      <c r="Q365" s="10" t="str">
        <f>D357 &amp; "_28"</f>
        <v>68_28</v>
      </c>
      <c r="R365" s="12"/>
      <c r="S365" s="10" t="str">
        <f>D356 &amp; "_29"</f>
        <v>28_29</v>
      </c>
      <c r="T365" s="10" t="str">
        <f>D357 &amp; "_29"</f>
        <v>68_29</v>
      </c>
      <c r="U365" s="12"/>
      <c r="V365" s="10" t="str">
        <f>D356 &amp; "_30"</f>
        <v>28_30</v>
      </c>
      <c r="W365" s="10" t="str">
        <f>D357 &amp; "_30"</f>
        <v>68_30</v>
      </c>
      <c r="X365" s="12"/>
      <c r="Y365" s="10" t="str">
        <f>D356 &amp; "_31"</f>
        <v>28_31</v>
      </c>
      <c r="Z365" s="29" t="str">
        <f>D357 &amp; "_31"</f>
        <v>68_31</v>
      </c>
      <c r="AB365" s="10" t="str">
        <f>D356 &amp; "_32"</f>
        <v>28_32</v>
      </c>
      <c r="AC365" s="29" t="str">
        <f>D357 &amp; "_32"</f>
        <v>68_32</v>
      </c>
    </row>
    <row r="366" spans="1:29" ht="14.25" thickTop="1" x14ac:dyDescent="0.25">
      <c r="A366" s="49"/>
      <c r="B366" s="50"/>
    </row>
    <row r="367" spans="1:29" x14ac:dyDescent="0.25">
      <c r="A367" s="49"/>
      <c r="B367" s="50"/>
    </row>
    <row r="368" spans="1:29" ht="14.25" thickBot="1" x14ac:dyDescent="0.3">
      <c r="A368" s="49"/>
      <c r="B368" s="50"/>
      <c r="C368" s="30" t="str">
        <f>"BANK" &amp; D369</f>
        <v>BANK29</v>
      </c>
      <c r="D368" s="4"/>
      <c r="E368" s="4"/>
      <c r="F368" s="38"/>
      <c r="G368" s="45" t="str">
        <f>"CHIP #" &amp; (((D369 - 1) * 32) + 1)</f>
        <v>CHIP #897</v>
      </c>
      <c r="H368" s="45"/>
      <c r="I368" s="4"/>
      <c r="J368" s="45" t="str">
        <f>"CHIP #" &amp; (((D369 - 1) * 32) + 2)</f>
        <v>CHIP #898</v>
      </c>
      <c r="K368" s="46"/>
      <c r="L368" s="4"/>
      <c r="M368" s="45" t="str">
        <f>"CHIP #" &amp; (((D369 - 1) * 32) + 3)</f>
        <v>CHIP #899</v>
      </c>
      <c r="N368" s="46"/>
      <c r="O368" s="4"/>
      <c r="P368" s="43" t="str">
        <f>"CHIP #" &amp; (((D369 - 1) * 32) + 4)</f>
        <v>CHIP #900</v>
      </c>
      <c r="Q368" s="44"/>
      <c r="R368" s="4"/>
      <c r="S368" s="43" t="str">
        <f>"CHIP #" &amp; (((D369 - 1) * 32) + 5)</f>
        <v>CHIP #901</v>
      </c>
      <c r="T368" s="44"/>
      <c r="U368" s="4"/>
      <c r="V368" s="43" t="str">
        <f>"CHIP #" &amp; (((D369 - 1) * 32) + 6)</f>
        <v>CHIP #902</v>
      </c>
      <c r="W368" s="44"/>
      <c r="X368" s="4"/>
      <c r="Y368" s="43" t="str">
        <f>"CHIP #" &amp; (((D369 - 1) * 32) + 7)</f>
        <v>CHIP #903</v>
      </c>
      <c r="Z368" s="44"/>
      <c r="AA368" s="4"/>
      <c r="AB368" s="43" t="str">
        <f>"CHIP #" &amp; (((D369 - 1) * 32) + 8)</f>
        <v>CHIP #904</v>
      </c>
      <c r="AC368" s="44"/>
    </row>
    <row r="369" spans="1:29" ht="15" thickTop="1" thickBot="1" x14ac:dyDescent="0.3">
      <c r="A369" s="49"/>
      <c r="B369" s="50"/>
      <c r="C369" s="31"/>
      <c r="D369" s="32">
        <f>D356+1</f>
        <v>29</v>
      </c>
      <c r="E369" s="21" t="str">
        <f>"CSN" &amp; (((D369 - 1) * 4) + 0)</f>
        <v>CSN112</v>
      </c>
      <c r="F369" s="40" t="s">
        <v>3796</v>
      </c>
      <c r="G369" s="10" t="str">
        <f>D369 &amp; "_1"</f>
        <v>29_1</v>
      </c>
      <c r="H369" s="10" t="str">
        <f>D370 &amp; "_1"</f>
        <v>69_1</v>
      </c>
      <c r="I369" s="12"/>
      <c r="J369" s="10" t="str">
        <f>D369 &amp; "_2"</f>
        <v>29_2</v>
      </c>
      <c r="K369" s="10" t="str">
        <f>D370 &amp; "_2"</f>
        <v>69_2</v>
      </c>
      <c r="L369" s="12"/>
      <c r="M369" s="10" t="str">
        <f>D369 &amp; "_3"</f>
        <v>29_3</v>
      </c>
      <c r="N369" s="10" t="str">
        <f>D370 &amp; "_3"</f>
        <v>69_3</v>
      </c>
      <c r="O369" s="12"/>
      <c r="P369" s="10" t="str">
        <f>D369 &amp; "_4"</f>
        <v>29_4</v>
      </c>
      <c r="Q369" s="10" t="str">
        <f>D370 &amp; "_4"</f>
        <v>69_4</v>
      </c>
      <c r="R369" s="12"/>
      <c r="S369" s="10" t="str">
        <f>D369 &amp; "_5"</f>
        <v>29_5</v>
      </c>
      <c r="T369" s="10" t="str">
        <f>D370 &amp; "_5"</f>
        <v>69_5</v>
      </c>
      <c r="U369" s="12"/>
      <c r="V369" s="10" t="str">
        <f>D369 &amp; "_6"</f>
        <v>29_6</v>
      </c>
      <c r="W369" s="10" t="str">
        <f>D370 &amp; "_6"</f>
        <v>69_6</v>
      </c>
      <c r="X369" s="12"/>
      <c r="Y369" s="10" t="str">
        <f>D369 &amp; "_7"</f>
        <v>29_7</v>
      </c>
      <c r="Z369" s="10" t="str">
        <f>D370 &amp; "_7"</f>
        <v>69_7</v>
      </c>
      <c r="AA369" s="12"/>
      <c r="AB369" s="10" t="str">
        <f>D369 &amp; "_8"</f>
        <v>29_8</v>
      </c>
      <c r="AC369" s="29" t="str">
        <f>D370 &amp; "_8"</f>
        <v>69_8</v>
      </c>
    </row>
    <row r="370" spans="1:29" ht="14.25" thickTop="1" x14ac:dyDescent="0.25">
      <c r="A370" s="49"/>
      <c r="B370" s="50"/>
      <c r="C370" s="33"/>
      <c r="D370" s="17">
        <f>D357+1</f>
        <v>69</v>
      </c>
    </row>
    <row r="371" spans="1:29" ht="14.25" thickBot="1" x14ac:dyDescent="0.3">
      <c r="A371" s="49"/>
      <c r="B371" s="50"/>
      <c r="D371" s="18"/>
      <c r="E371" s="39"/>
      <c r="F371" s="38"/>
      <c r="G371" s="45" t="str">
        <f>"CHIP #" &amp; (((D369 - 1) * 32) + 9)</f>
        <v>CHIP #905</v>
      </c>
      <c r="H371" s="46"/>
      <c r="I371" s="4"/>
      <c r="J371" s="45" t="str">
        <f>"CHIP #" &amp; (((D369 - 1) * 32) + 10)</f>
        <v>CHIP #906</v>
      </c>
      <c r="K371" s="46"/>
      <c r="L371" s="4"/>
      <c r="M371" s="45" t="str">
        <f>"CHIP #" &amp; (((D369 - 1) * 32) + 11)</f>
        <v>CHIP #907</v>
      </c>
      <c r="N371" s="46"/>
      <c r="O371" s="4"/>
      <c r="P371" s="43" t="str">
        <f>"CHIP #" &amp; (((D369 - 1) * 32) + 12)</f>
        <v>CHIP #908</v>
      </c>
      <c r="Q371" s="44"/>
      <c r="R371" s="4"/>
      <c r="S371" s="43" t="str">
        <f>"CHIP #" &amp; (((D369 - 1) * 32) + 13)</f>
        <v>CHIP #909</v>
      </c>
      <c r="T371" s="44"/>
      <c r="U371" s="4"/>
      <c r="V371" s="43" t="str">
        <f>"CHIP #" &amp; (((D369 - 1) * 32) + 14)</f>
        <v>CHIP #910</v>
      </c>
      <c r="W371" s="44"/>
      <c r="X371" s="4"/>
      <c r="Y371" s="43" t="str">
        <f>"CHIP #" &amp; (((D369 - 1) * 32) + 15)</f>
        <v>CHIP #911</v>
      </c>
      <c r="Z371" s="44"/>
      <c r="AA371" s="4"/>
      <c r="AB371" s="43" t="str">
        <f>"CHIP #" &amp; (((D369 - 1) * 32) + 16)</f>
        <v>CHIP #912</v>
      </c>
      <c r="AC371" s="44"/>
    </row>
    <row r="372" spans="1:29" ht="15" thickTop="1" thickBot="1" x14ac:dyDescent="0.3">
      <c r="A372" s="49"/>
      <c r="B372" s="50"/>
      <c r="D372" s="19"/>
      <c r="E372" s="21" t="str">
        <f>"CSN" &amp; (((D369 - 1) * 4) + 1)</f>
        <v>CSN113</v>
      </c>
      <c r="F372" s="10" t="s">
        <v>3796</v>
      </c>
      <c r="G372" s="10" t="str">
        <f>D369 &amp; "_9"</f>
        <v>29_9</v>
      </c>
      <c r="H372" s="10" t="str">
        <f>D370 &amp; "_9"</f>
        <v>69_9</v>
      </c>
      <c r="I372" s="12"/>
      <c r="J372" s="10" t="str">
        <f>D369 &amp; "_10"</f>
        <v>29_10</v>
      </c>
      <c r="K372" s="10" t="str">
        <f>D370 &amp; "_10"</f>
        <v>69_10</v>
      </c>
      <c r="L372" s="12"/>
      <c r="M372" s="10" t="str">
        <f>D369 &amp; "_11"</f>
        <v>29_11</v>
      </c>
      <c r="N372" s="10" t="str">
        <f>D370 &amp; "_11"</f>
        <v>69_11</v>
      </c>
      <c r="O372" s="12"/>
      <c r="P372" s="10" t="str">
        <f>D369 &amp; "_12"</f>
        <v>29_12</v>
      </c>
      <c r="Q372" s="10" t="str">
        <f>D370 &amp; "_12"</f>
        <v>69_12</v>
      </c>
      <c r="R372" s="12"/>
      <c r="S372" s="10" t="str">
        <f>D369 &amp; "_13"</f>
        <v>29_13</v>
      </c>
      <c r="T372" s="10" t="str">
        <f>D370 &amp; "_13"</f>
        <v>69_13</v>
      </c>
      <c r="U372" s="12"/>
      <c r="V372" s="10" t="str">
        <f>D369 &amp; "_14"</f>
        <v>29_14</v>
      </c>
      <c r="W372" s="10" t="str">
        <f>D370 &amp; "_14"</f>
        <v>69_14</v>
      </c>
      <c r="X372" s="12"/>
      <c r="Y372" s="10" t="str">
        <f>D369 &amp; "_15"</f>
        <v>29_15</v>
      </c>
      <c r="Z372" s="29" t="str">
        <f>D370 &amp; "_15"</f>
        <v>69_15</v>
      </c>
      <c r="AB372" s="10" t="str">
        <f>D369 &amp; "_16"</f>
        <v>29_16</v>
      </c>
      <c r="AC372" s="10" t="str">
        <f>D370 &amp; "_16"</f>
        <v>69_16</v>
      </c>
    </row>
    <row r="373" spans="1:29" ht="14.25" thickTop="1" x14ac:dyDescent="0.25">
      <c r="A373" s="49"/>
      <c r="B373" s="50"/>
      <c r="D373" s="17"/>
      <c r="F373" s="12"/>
    </row>
    <row r="374" spans="1:29" ht="14.25" thickBot="1" x14ac:dyDescent="0.3">
      <c r="A374" s="49"/>
      <c r="B374" s="50"/>
      <c r="D374" s="18"/>
      <c r="E374" s="9"/>
      <c r="F374" s="36"/>
      <c r="G374" s="45" t="str">
        <f>"CHIP #" &amp; (((D369 - 1) * 32) + 17)</f>
        <v>CHIP #913</v>
      </c>
      <c r="H374" s="46"/>
      <c r="I374" s="4"/>
      <c r="J374" s="45" t="str">
        <f>"CHIP #" &amp; (((D369 - 1) * 32) + 18)</f>
        <v>CHIP #914</v>
      </c>
      <c r="K374" s="46"/>
      <c r="L374" s="4"/>
      <c r="M374" s="45" t="str">
        <f>"CHIP #" &amp; (((D369 - 1) * 32) + 19)</f>
        <v>CHIP #915</v>
      </c>
      <c r="N374" s="46"/>
      <c r="O374" s="4"/>
      <c r="P374" s="43" t="str">
        <f>"CHIP #" &amp; (((D369 - 1) * 32) + 20)</f>
        <v>CHIP #916</v>
      </c>
      <c r="Q374" s="44"/>
      <c r="R374" s="4"/>
      <c r="S374" s="43" t="str">
        <f>"CHIP #" &amp; (((D369 - 1) * 32) + 21)</f>
        <v>CHIP #917</v>
      </c>
      <c r="T374" s="44"/>
      <c r="U374" s="4"/>
      <c r="V374" s="43" t="str">
        <f>"CHIP #" &amp; (((D369 - 1) * 32) + 22)</f>
        <v>CHIP #918</v>
      </c>
      <c r="W374" s="44"/>
      <c r="X374" s="4"/>
      <c r="Y374" s="43" t="str">
        <f>"CHIP #" &amp; (((D369 - 1) * 32) + 23)</f>
        <v>CHIP #919</v>
      </c>
      <c r="Z374" s="44"/>
      <c r="AA374" s="4"/>
      <c r="AB374" s="43" t="str">
        <f>"CHIP #" &amp; (((D369 - 1) * 32) + 24)</f>
        <v>CHIP #920</v>
      </c>
      <c r="AC374" s="44"/>
    </row>
    <row r="375" spans="1:29" ht="15" thickTop="1" thickBot="1" x14ac:dyDescent="0.3">
      <c r="A375" s="49"/>
      <c r="B375" s="50"/>
      <c r="D375" s="19"/>
      <c r="E375" s="16" t="str">
        <f>"CSN" &amp; (((D369 - 1) * 4) + 2)</f>
        <v>CSN114</v>
      </c>
      <c r="F375" s="37" t="s">
        <v>3796</v>
      </c>
      <c r="G375" s="10" t="str">
        <f>D369 &amp; "_17"</f>
        <v>29_17</v>
      </c>
      <c r="H375" s="10" t="str">
        <f>D370 &amp; "_17"</f>
        <v>69_17</v>
      </c>
      <c r="I375" s="12"/>
      <c r="J375" s="10" t="str">
        <f>D369 &amp; "_18"</f>
        <v>29_18</v>
      </c>
      <c r="K375" s="10" t="str">
        <f>D370 &amp; "_18"</f>
        <v>69_18</v>
      </c>
      <c r="L375" s="12"/>
      <c r="M375" s="10" t="str">
        <f>D369 &amp; "_19"</f>
        <v>29_19</v>
      </c>
      <c r="N375" s="10" t="str">
        <f>D370 &amp; "_19"</f>
        <v>69_19</v>
      </c>
      <c r="O375" s="12"/>
      <c r="P375" s="10" t="str">
        <f>D369 &amp; "_20"</f>
        <v>29_20</v>
      </c>
      <c r="Q375" s="10" t="str">
        <f>D370 &amp; "_20"</f>
        <v>69_20</v>
      </c>
      <c r="R375" s="12"/>
      <c r="S375" s="10" t="str">
        <f>D369 &amp; "_21"</f>
        <v>29_21</v>
      </c>
      <c r="T375" s="10" t="str">
        <f>D370 &amp; "_21"</f>
        <v>69_21</v>
      </c>
      <c r="U375" s="12"/>
      <c r="V375" s="10" t="str">
        <f>D369 &amp; "_22"</f>
        <v>29_22</v>
      </c>
      <c r="W375" s="10" t="str">
        <f>D370 &amp; "_22"</f>
        <v>69_22</v>
      </c>
      <c r="X375" s="12"/>
      <c r="Y375" s="10" t="str">
        <f>D369 &amp; "_23"</f>
        <v>29_23</v>
      </c>
      <c r="Z375" s="29" t="str">
        <f>D370 &amp; "_23"</f>
        <v>69_23</v>
      </c>
      <c r="AB375" s="10" t="str">
        <f>D369 &amp; "_24"</f>
        <v>29_24</v>
      </c>
      <c r="AC375" s="10" t="str">
        <f>D370 &amp; "_24"</f>
        <v>69_24</v>
      </c>
    </row>
    <row r="376" spans="1:29" ht="14.25" thickTop="1" x14ac:dyDescent="0.25">
      <c r="A376" s="49"/>
      <c r="B376" s="50"/>
      <c r="D376" s="17"/>
      <c r="F376" s="12"/>
    </row>
    <row r="377" spans="1:29" ht="14.25" thickBot="1" x14ac:dyDescent="0.3">
      <c r="A377" s="49"/>
      <c r="B377" s="50"/>
      <c r="D377" s="18"/>
      <c r="E377" s="9"/>
      <c r="F377" s="36"/>
      <c r="G377" s="45" t="str">
        <f>"CHIP #" &amp; (((D369 - 1) * 32) + 25)</f>
        <v>CHIP #921</v>
      </c>
      <c r="H377" s="46"/>
      <c r="I377" s="4"/>
      <c r="J377" s="45" t="str">
        <f>"CHIP #" &amp; (((D369 - 1) * 32) + 26)</f>
        <v>CHIP #922</v>
      </c>
      <c r="K377" s="46"/>
      <c r="L377" s="4"/>
      <c r="M377" s="45" t="str">
        <f>"CHIP #" &amp; (((D369 - 1) * 32) + 27)</f>
        <v>CHIP #923</v>
      </c>
      <c r="N377" s="46"/>
      <c r="O377" s="4"/>
      <c r="P377" s="43" t="str">
        <f>"CHIP #" &amp; (((D369 - 1) * 32) + 28)</f>
        <v>CHIP #924</v>
      </c>
      <c r="Q377" s="44"/>
      <c r="R377" s="4"/>
      <c r="S377" s="43" t="str">
        <f>"CHIP #" &amp; (((D369 - 1) * 32) + 29)</f>
        <v>CHIP #925</v>
      </c>
      <c r="T377" s="44"/>
      <c r="U377" s="4"/>
      <c r="V377" s="43" t="str">
        <f>"CHIP #" &amp; (((D369 - 1) * 32) + 30)</f>
        <v>CHIP #926</v>
      </c>
      <c r="W377" s="44"/>
      <c r="X377" s="4"/>
      <c r="Y377" s="43" t="str">
        <f>"CHIP #" &amp; (((D369 - 1) * 32) + 31)</f>
        <v>CHIP #927</v>
      </c>
      <c r="Z377" s="44"/>
      <c r="AA377" s="4"/>
      <c r="AB377" s="43" t="str">
        <f>"CHIP #" &amp; (((D369 - 1) * 32) + 32)</f>
        <v>CHIP #928</v>
      </c>
      <c r="AC377" s="44"/>
    </row>
    <row r="378" spans="1:29" ht="15" thickTop="1" thickBot="1" x14ac:dyDescent="0.3">
      <c r="A378" s="49"/>
      <c r="B378" s="50"/>
      <c r="D378" s="20"/>
      <c r="E378" s="16" t="str">
        <f>"CSN" &amp; (((D369 - 1) * 4) + 3)</f>
        <v>CSN115</v>
      </c>
      <c r="F378" s="37" t="s">
        <v>3796</v>
      </c>
      <c r="G378" s="10" t="str">
        <f>D369 &amp; "_25"</f>
        <v>29_25</v>
      </c>
      <c r="H378" s="10" t="str">
        <f>D370 &amp; "_25"</f>
        <v>69_25</v>
      </c>
      <c r="I378" s="12"/>
      <c r="J378" s="10" t="str">
        <f>D369 &amp; "_26"</f>
        <v>29_26</v>
      </c>
      <c r="K378" s="10" t="str">
        <f>D370 &amp; "_26"</f>
        <v>69_26</v>
      </c>
      <c r="L378" s="12"/>
      <c r="M378" s="10" t="str">
        <f>D369 &amp; "_27"</f>
        <v>29_27</v>
      </c>
      <c r="N378" s="10" t="str">
        <f>D370 &amp; "_27"</f>
        <v>69_27</v>
      </c>
      <c r="O378" s="12"/>
      <c r="P378" s="10" t="str">
        <f>D369 &amp; "_28"</f>
        <v>29_28</v>
      </c>
      <c r="Q378" s="10" t="str">
        <f>D370 &amp; "_28"</f>
        <v>69_28</v>
      </c>
      <c r="R378" s="12"/>
      <c r="S378" s="10" t="str">
        <f>D369 &amp; "_29"</f>
        <v>29_29</v>
      </c>
      <c r="T378" s="10" t="str">
        <f>D370 &amp; "_29"</f>
        <v>69_29</v>
      </c>
      <c r="U378" s="12"/>
      <c r="V378" s="10" t="str">
        <f>D369 &amp; "_30"</f>
        <v>29_30</v>
      </c>
      <c r="W378" s="10" t="str">
        <f>D370 &amp; "_30"</f>
        <v>69_30</v>
      </c>
      <c r="X378" s="12"/>
      <c r="Y378" s="10" t="str">
        <f>D369 &amp; "_31"</f>
        <v>29_31</v>
      </c>
      <c r="Z378" s="29" t="str">
        <f>D370 &amp; "_31"</f>
        <v>69_31</v>
      </c>
      <c r="AB378" s="10" t="str">
        <f>D369 &amp; "_32"</f>
        <v>29_32</v>
      </c>
      <c r="AC378" s="29" t="str">
        <f>D370 &amp; "_32"</f>
        <v>69_32</v>
      </c>
    </row>
    <row r="379" spans="1:29" ht="14.25" thickTop="1" x14ac:dyDescent="0.25">
      <c r="A379" s="49"/>
      <c r="B379" s="50"/>
    </row>
    <row r="380" spans="1:29" x14ac:dyDescent="0.25">
      <c r="A380" s="49"/>
      <c r="B380" s="50"/>
    </row>
    <row r="381" spans="1:29" ht="14.25" thickBot="1" x14ac:dyDescent="0.3">
      <c r="A381" s="49"/>
      <c r="B381" s="50"/>
      <c r="C381" s="30" t="str">
        <f>"BANK" &amp; D382</f>
        <v>BANK30</v>
      </c>
      <c r="D381" s="4"/>
      <c r="E381" s="4"/>
      <c r="F381" s="38"/>
      <c r="G381" s="45" t="str">
        <f>"CHIP #" &amp; (((D382 - 1) * 32) + 1)</f>
        <v>CHIP #929</v>
      </c>
      <c r="H381" s="45"/>
      <c r="I381" s="4"/>
      <c r="J381" s="45" t="str">
        <f>"CHIP #" &amp; (((D382 - 1) * 32) + 2)</f>
        <v>CHIP #930</v>
      </c>
      <c r="K381" s="46"/>
      <c r="L381" s="4"/>
      <c r="M381" s="45" t="str">
        <f>"CHIP #" &amp; (((D382 - 1) * 32) + 3)</f>
        <v>CHIP #931</v>
      </c>
      <c r="N381" s="46"/>
      <c r="O381" s="4"/>
      <c r="P381" s="43" t="str">
        <f>"CHIP #" &amp; (((D382 - 1) * 32) + 4)</f>
        <v>CHIP #932</v>
      </c>
      <c r="Q381" s="44"/>
      <c r="R381" s="4"/>
      <c r="S381" s="43" t="str">
        <f>"CHIP #" &amp; (((D382 - 1) * 32) + 5)</f>
        <v>CHIP #933</v>
      </c>
      <c r="T381" s="44"/>
      <c r="U381" s="4"/>
      <c r="V381" s="43" t="str">
        <f>"CHIP #" &amp; (((D382 - 1) * 32) + 6)</f>
        <v>CHIP #934</v>
      </c>
      <c r="W381" s="44"/>
      <c r="X381" s="4"/>
      <c r="Y381" s="43" t="str">
        <f>"CHIP #" &amp; (((D382 - 1) * 32) + 7)</f>
        <v>CHIP #935</v>
      </c>
      <c r="Z381" s="44"/>
      <c r="AA381" s="4"/>
      <c r="AB381" s="43" t="str">
        <f>"CHIP #" &amp; (((D382 - 1) * 32) + 8)</f>
        <v>CHIP #936</v>
      </c>
      <c r="AC381" s="44"/>
    </row>
    <row r="382" spans="1:29" ht="15" thickTop="1" thickBot="1" x14ac:dyDescent="0.3">
      <c r="A382" s="49"/>
      <c r="B382" s="50"/>
      <c r="C382" s="31"/>
      <c r="D382" s="32">
        <f>D369+1</f>
        <v>30</v>
      </c>
      <c r="E382" s="21" t="str">
        <f>"CSN" &amp; (((D382 - 1) * 4) + 0)</f>
        <v>CSN116</v>
      </c>
      <c r="F382" s="40" t="s">
        <v>3796</v>
      </c>
      <c r="G382" s="10" t="str">
        <f>D382 &amp; "_1"</f>
        <v>30_1</v>
      </c>
      <c r="H382" s="10" t="str">
        <f>D383 &amp; "_1"</f>
        <v>70_1</v>
      </c>
      <c r="I382" s="12"/>
      <c r="J382" s="10" t="str">
        <f>D382 &amp; "_2"</f>
        <v>30_2</v>
      </c>
      <c r="K382" s="10" t="str">
        <f>D383 &amp; "_2"</f>
        <v>70_2</v>
      </c>
      <c r="L382" s="12"/>
      <c r="M382" s="10" t="str">
        <f>D382 &amp; "_3"</f>
        <v>30_3</v>
      </c>
      <c r="N382" s="10" t="str">
        <f>D383 &amp; "_3"</f>
        <v>70_3</v>
      </c>
      <c r="O382" s="12"/>
      <c r="P382" s="10" t="str">
        <f>D382 &amp; "_4"</f>
        <v>30_4</v>
      </c>
      <c r="Q382" s="10" t="str">
        <f>D383 &amp; "_4"</f>
        <v>70_4</v>
      </c>
      <c r="R382" s="12"/>
      <c r="S382" s="10" t="str">
        <f>D382 &amp; "_5"</f>
        <v>30_5</v>
      </c>
      <c r="T382" s="10" t="str">
        <f>D383 &amp; "_5"</f>
        <v>70_5</v>
      </c>
      <c r="U382" s="12"/>
      <c r="V382" s="10" t="str">
        <f>D382 &amp; "_6"</f>
        <v>30_6</v>
      </c>
      <c r="W382" s="10" t="str">
        <f>D383 &amp; "_6"</f>
        <v>70_6</v>
      </c>
      <c r="X382" s="12"/>
      <c r="Y382" s="10" t="str">
        <f>D382 &amp; "_7"</f>
        <v>30_7</v>
      </c>
      <c r="Z382" s="10" t="str">
        <f>D383 &amp; "_7"</f>
        <v>70_7</v>
      </c>
      <c r="AA382" s="12"/>
      <c r="AB382" s="10" t="str">
        <f>D382 &amp; "_8"</f>
        <v>30_8</v>
      </c>
      <c r="AC382" s="29" t="str">
        <f>D383 &amp; "_8"</f>
        <v>70_8</v>
      </c>
    </row>
    <row r="383" spans="1:29" ht="14.25" thickTop="1" x14ac:dyDescent="0.25">
      <c r="A383" s="49"/>
      <c r="B383" s="50"/>
      <c r="C383" s="33"/>
      <c r="D383" s="17">
        <f>D370+1</f>
        <v>70</v>
      </c>
    </row>
    <row r="384" spans="1:29" ht="14.25" thickBot="1" x14ac:dyDescent="0.3">
      <c r="A384" s="49"/>
      <c r="B384" s="50"/>
      <c r="D384" s="18"/>
      <c r="E384" s="39"/>
      <c r="F384" s="38"/>
      <c r="G384" s="45" t="str">
        <f>"CHIP #" &amp; (((D382 - 1) * 32) + 9)</f>
        <v>CHIP #937</v>
      </c>
      <c r="H384" s="46"/>
      <c r="I384" s="4"/>
      <c r="J384" s="45" t="str">
        <f>"CHIP #" &amp; (((D382 - 1) * 32) + 10)</f>
        <v>CHIP #938</v>
      </c>
      <c r="K384" s="46"/>
      <c r="L384" s="4"/>
      <c r="M384" s="45" t="str">
        <f>"CHIP #" &amp; (((D382 - 1) * 32) + 11)</f>
        <v>CHIP #939</v>
      </c>
      <c r="N384" s="46"/>
      <c r="O384" s="4"/>
      <c r="P384" s="43" t="str">
        <f>"CHIP #" &amp; (((D382 - 1) * 32) + 12)</f>
        <v>CHIP #940</v>
      </c>
      <c r="Q384" s="44"/>
      <c r="R384" s="4"/>
      <c r="S384" s="43" t="str">
        <f>"CHIP #" &amp; (((D382 - 1) * 32) + 13)</f>
        <v>CHIP #941</v>
      </c>
      <c r="T384" s="44"/>
      <c r="U384" s="4"/>
      <c r="V384" s="43" t="str">
        <f>"CHIP #" &amp; (((D382 - 1) * 32) + 14)</f>
        <v>CHIP #942</v>
      </c>
      <c r="W384" s="44"/>
      <c r="X384" s="4"/>
      <c r="Y384" s="43" t="str">
        <f>"CHIP #" &amp; (((D382 - 1) * 32) + 15)</f>
        <v>CHIP #943</v>
      </c>
      <c r="Z384" s="44"/>
      <c r="AA384" s="4"/>
      <c r="AB384" s="43" t="str">
        <f>"CHIP #" &amp; (((D382 - 1) * 32) + 16)</f>
        <v>CHIP #944</v>
      </c>
      <c r="AC384" s="44"/>
    </row>
    <row r="385" spans="1:29" ht="15" thickTop="1" thickBot="1" x14ac:dyDescent="0.3">
      <c r="A385" s="49"/>
      <c r="B385" s="50"/>
      <c r="D385" s="19"/>
      <c r="E385" s="21" t="str">
        <f>"CSN" &amp; (((D382 - 1) * 4) + 1)</f>
        <v>CSN117</v>
      </c>
      <c r="F385" s="10" t="s">
        <v>3796</v>
      </c>
      <c r="G385" s="10" t="str">
        <f>D382 &amp; "_9"</f>
        <v>30_9</v>
      </c>
      <c r="H385" s="10" t="str">
        <f>D383 &amp; "_9"</f>
        <v>70_9</v>
      </c>
      <c r="I385" s="12"/>
      <c r="J385" s="10" t="str">
        <f>D382 &amp; "_10"</f>
        <v>30_10</v>
      </c>
      <c r="K385" s="10" t="str">
        <f>D383 &amp; "_10"</f>
        <v>70_10</v>
      </c>
      <c r="L385" s="12"/>
      <c r="M385" s="10" t="str">
        <f>D382 &amp; "_11"</f>
        <v>30_11</v>
      </c>
      <c r="N385" s="10" t="str">
        <f>D383 &amp; "_11"</f>
        <v>70_11</v>
      </c>
      <c r="O385" s="12"/>
      <c r="P385" s="10" t="str">
        <f>D382 &amp; "_12"</f>
        <v>30_12</v>
      </c>
      <c r="Q385" s="10" t="str">
        <f>D383 &amp; "_12"</f>
        <v>70_12</v>
      </c>
      <c r="R385" s="12"/>
      <c r="S385" s="10" t="str">
        <f>D382 &amp; "_13"</f>
        <v>30_13</v>
      </c>
      <c r="T385" s="10" t="str">
        <f>D383 &amp; "_13"</f>
        <v>70_13</v>
      </c>
      <c r="U385" s="12"/>
      <c r="V385" s="10" t="str">
        <f>D382 &amp; "_14"</f>
        <v>30_14</v>
      </c>
      <c r="W385" s="10" t="str">
        <f>D383 &amp; "_14"</f>
        <v>70_14</v>
      </c>
      <c r="X385" s="12"/>
      <c r="Y385" s="10" t="str">
        <f>D382 &amp; "_15"</f>
        <v>30_15</v>
      </c>
      <c r="Z385" s="29" t="str">
        <f>D383 &amp; "_15"</f>
        <v>70_15</v>
      </c>
      <c r="AB385" s="10" t="str">
        <f>D382 &amp; "_16"</f>
        <v>30_16</v>
      </c>
      <c r="AC385" s="10" t="str">
        <f>D383 &amp; "_16"</f>
        <v>70_16</v>
      </c>
    </row>
    <row r="386" spans="1:29" ht="14.25" thickTop="1" x14ac:dyDescent="0.25">
      <c r="A386" s="49"/>
      <c r="B386" s="50"/>
      <c r="D386" s="17"/>
      <c r="F386" s="12"/>
    </row>
    <row r="387" spans="1:29" ht="14.25" thickBot="1" x14ac:dyDescent="0.3">
      <c r="A387" s="49"/>
      <c r="B387" s="50"/>
      <c r="D387" s="18"/>
      <c r="E387" s="9"/>
      <c r="F387" s="36"/>
      <c r="G387" s="45" t="str">
        <f>"CHIP #" &amp; (((D382 - 1) * 32) + 17)</f>
        <v>CHIP #945</v>
      </c>
      <c r="H387" s="46"/>
      <c r="I387" s="4"/>
      <c r="J387" s="45" t="str">
        <f>"CHIP #" &amp; (((D382 - 1) * 32) + 18)</f>
        <v>CHIP #946</v>
      </c>
      <c r="K387" s="46"/>
      <c r="L387" s="4"/>
      <c r="M387" s="45" t="str">
        <f>"CHIP #" &amp; (((D382 - 1) * 32) + 19)</f>
        <v>CHIP #947</v>
      </c>
      <c r="N387" s="46"/>
      <c r="O387" s="4"/>
      <c r="P387" s="43" t="str">
        <f>"CHIP #" &amp; (((D382 - 1) * 32) + 20)</f>
        <v>CHIP #948</v>
      </c>
      <c r="Q387" s="44"/>
      <c r="R387" s="4"/>
      <c r="S387" s="43" t="str">
        <f>"CHIP #" &amp; (((D382 - 1) * 32) + 21)</f>
        <v>CHIP #949</v>
      </c>
      <c r="T387" s="44"/>
      <c r="U387" s="4"/>
      <c r="V387" s="43" t="str">
        <f>"CHIP #" &amp; (((D382 - 1) * 32) + 22)</f>
        <v>CHIP #950</v>
      </c>
      <c r="W387" s="44"/>
      <c r="X387" s="4"/>
      <c r="Y387" s="43" t="str">
        <f>"CHIP #" &amp; (((D382 - 1) * 32) + 23)</f>
        <v>CHIP #951</v>
      </c>
      <c r="Z387" s="44"/>
      <c r="AA387" s="4"/>
      <c r="AB387" s="43" t="str">
        <f>"CHIP #" &amp; (((D382 - 1) * 32) + 24)</f>
        <v>CHIP #952</v>
      </c>
      <c r="AC387" s="44"/>
    </row>
    <row r="388" spans="1:29" ht="15" thickTop="1" thickBot="1" x14ac:dyDescent="0.3">
      <c r="A388" s="49"/>
      <c r="B388" s="50"/>
      <c r="D388" s="19"/>
      <c r="E388" s="16" t="str">
        <f>"CSN" &amp; (((D382 - 1) * 4) + 2)</f>
        <v>CSN118</v>
      </c>
      <c r="F388" s="37" t="s">
        <v>3796</v>
      </c>
      <c r="G388" s="10" t="str">
        <f>D382 &amp; "_17"</f>
        <v>30_17</v>
      </c>
      <c r="H388" s="10" t="str">
        <f>D383 &amp; "_17"</f>
        <v>70_17</v>
      </c>
      <c r="I388" s="12"/>
      <c r="J388" s="10" t="str">
        <f>D382 &amp; "_18"</f>
        <v>30_18</v>
      </c>
      <c r="K388" s="10" t="str">
        <f>D383 &amp; "_18"</f>
        <v>70_18</v>
      </c>
      <c r="L388" s="12"/>
      <c r="M388" s="10" t="str">
        <f>D382 &amp; "_19"</f>
        <v>30_19</v>
      </c>
      <c r="N388" s="10" t="str">
        <f>D383 &amp; "_19"</f>
        <v>70_19</v>
      </c>
      <c r="O388" s="12"/>
      <c r="P388" s="10" t="str">
        <f>D382 &amp; "_20"</f>
        <v>30_20</v>
      </c>
      <c r="Q388" s="10" t="str">
        <f>D383 &amp; "_20"</f>
        <v>70_20</v>
      </c>
      <c r="R388" s="12"/>
      <c r="S388" s="10" t="str">
        <f>D382 &amp; "_21"</f>
        <v>30_21</v>
      </c>
      <c r="T388" s="10" t="str">
        <f>D383 &amp; "_21"</f>
        <v>70_21</v>
      </c>
      <c r="U388" s="12"/>
      <c r="V388" s="10" t="str">
        <f>D382 &amp; "_22"</f>
        <v>30_22</v>
      </c>
      <c r="W388" s="10" t="str">
        <f>D383 &amp; "_22"</f>
        <v>70_22</v>
      </c>
      <c r="X388" s="12"/>
      <c r="Y388" s="10" t="str">
        <f>D382 &amp; "_23"</f>
        <v>30_23</v>
      </c>
      <c r="Z388" s="29" t="str">
        <f>D383 &amp; "_23"</f>
        <v>70_23</v>
      </c>
      <c r="AB388" s="10" t="str">
        <f>D382 &amp; "_24"</f>
        <v>30_24</v>
      </c>
      <c r="AC388" s="10" t="str">
        <f>D383 &amp; "_24"</f>
        <v>70_24</v>
      </c>
    </row>
    <row r="389" spans="1:29" ht="14.25" thickTop="1" x14ac:dyDescent="0.25">
      <c r="A389" s="49"/>
      <c r="B389" s="50"/>
      <c r="D389" s="17"/>
      <c r="F389" s="12"/>
    </row>
    <row r="390" spans="1:29" ht="14.25" thickBot="1" x14ac:dyDescent="0.3">
      <c r="A390" s="49"/>
      <c r="B390" s="50"/>
      <c r="D390" s="18"/>
      <c r="E390" s="9"/>
      <c r="F390" s="36"/>
      <c r="G390" s="45" t="str">
        <f>"CHIP #" &amp; (((D382 - 1) * 32) + 25)</f>
        <v>CHIP #953</v>
      </c>
      <c r="H390" s="46"/>
      <c r="I390" s="4"/>
      <c r="J390" s="45" t="str">
        <f>"CHIP #" &amp; (((D382 - 1) * 32) + 26)</f>
        <v>CHIP #954</v>
      </c>
      <c r="K390" s="46"/>
      <c r="L390" s="4"/>
      <c r="M390" s="45" t="str">
        <f>"CHIP #" &amp; (((D382 - 1) * 32) + 27)</f>
        <v>CHIP #955</v>
      </c>
      <c r="N390" s="46"/>
      <c r="O390" s="4"/>
      <c r="P390" s="43" t="str">
        <f>"CHIP #" &amp; (((D382 - 1) * 32) + 28)</f>
        <v>CHIP #956</v>
      </c>
      <c r="Q390" s="44"/>
      <c r="R390" s="4"/>
      <c r="S390" s="43" t="str">
        <f>"CHIP #" &amp; (((D382 - 1) * 32) + 29)</f>
        <v>CHIP #957</v>
      </c>
      <c r="T390" s="44"/>
      <c r="U390" s="4"/>
      <c r="V390" s="43" t="str">
        <f>"CHIP #" &amp; (((D382 - 1) * 32) + 30)</f>
        <v>CHIP #958</v>
      </c>
      <c r="W390" s="44"/>
      <c r="X390" s="4"/>
      <c r="Y390" s="43" t="str">
        <f>"CHIP #" &amp; (((D382 - 1) * 32) + 31)</f>
        <v>CHIP #959</v>
      </c>
      <c r="Z390" s="44"/>
      <c r="AA390" s="4"/>
      <c r="AB390" s="43" t="str">
        <f>"CHIP #" &amp; (((D382 - 1) * 32) + 32)</f>
        <v>CHIP #960</v>
      </c>
      <c r="AC390" s="44"/>
    </row>
    <row r="391" spans="1:29" ht="15" thickTop="1" thickBot="1" x14ac:dyDescent="0.3">
      <c r="A391" s="49"/>
      <c r="B391" s="50"/>
      <c r="D391" s="20"/>
      <c r="E391" s="16" t="str">
        <f>"CSN" &amp; (((D382 - 1) * 4) + 3)</f>
        <v>CSN119</v>
      </c>
      <c r="F391" s="37" t="s">
        <v>3796</v>
      </c>
      <c r="G391" s="10" t="str">
        <f>D382 &amp; "_25"</f>
        <v>30_25</v>
      </c>
      <c r="H391" s="10" t="str">
        <f>D383 &amp; "_25"</f>
        <v>70_25</v>
      </c>
      <c r="I391" s="12"/>
      <c r="J391" s="10" t="str">
        <f>D382 &amp; "_26"</f>
        <v>30_26</v>
      </c>
      <c r="K391" s="10" t="str">
        <f>D383 &amp; "_26"</f>
        <v>70_26</v>
      </c>
      <c r="L391" s="12"/>
      <c r="M391" s="10" t="str">
        <f>D382 &amp; "_27"</f>
        <v>30_27</v>
      </c>
      <c r="N391" s="10" t="str">
        <f>D383 &amp; "_27"</f>
        <v>70_27</v>
      </c>
      <c r="O391" s="12"/>
      <c r="P391" s="10" t="str">
        <f>D382 &amp; "_28"</f>
        <v>30_28</v>
      </c>
      <c r="Q391" s="10" t="str">
        <f>D383 &amp; "_28"</f>
        <v>70_28</v>
      </c>
      <c r="R391" s="12"/>
      <c r="S391" s="10" t="str">
        <f>D382 &amp; "_29"</f>
        <v>30_29</v>
      </c>
      <c r="T391" s="10" t="str">
        <f>D383 &amp; "_29"</f>
        <v>70_29</v>
      </c>
      <c r="U391" s="12"/>
      <c r="V391" s="10" t="str">
        <f>D382 &amp; "_30"</f>
        <v>30_30</v>
      </c>
      <c r="W391" s="10" t="str">
        <f>D383 &amp; "_30"</f>
        <v>70_30</v>
      </c>
      <c r="X391" s="12"/>
      <c r="Y391" s="10" t="str">
        <f>D382 &amp; "_31"</f>
        <v>30_31</v>
      </c>
      <c r="Z391" s="29" t="str">
        <f>D383 &amp; "_31"</f>
        <v>70_31</v>
      </c>
      <c r="AB391" s="10" t="str">
        <f>D382 &amp; "_32"</f>
        <v>30_32</v>
      </c>
      <c r="AC391" s="29" t="str">
        <f>D383 &amp; "_32"</f>
        <v>70_32</v>
      </c>
    </row>
    <row r="392" spans="1:29" ht="14.25" thickTop="1" x14ac:dyDescent="0.25">
      <c r="A392" s="49"/>
      <c r="B392" s="50"/>
    </row>
    <row r="393" spans="1:29" x14ac:dyDescent="0.25">
      <c r="A393" s="49"/>
      <c r="B393" s="50"/>
    </row>
    <row r="394" spans="1:29" ht="14.25" thickBot="1" x14ac:dyDescent="0.3">
      <c r="A394" s="49"/>
      <c r="B394" s="50"/>
      <c r="C394" s="30" t="str">
        <f>"BANK" &amp; D395</f>
        <v>BANK31</v>
      </c>
      <c r="D394" s="4"/>
      <c r="E394" s="4"/>
      <c r="F394" s="38"/>
      <c r="G394" s="45" t="str">
        <f>"CHIP #" &amp; (((D395 - 1) * 32) + 1)</f>
        <v>CHIP #961</v>
      </c>
      <c r="H394" s="45"/>
      <c r="I394" s="4"/>
      <c r="J394" s="45" t="str">
        <f>"CHIP #" &amp; (((D395 - 1) * 32) + 2)</f>
        <v>CHIP #962</v>
      </c>
      <c r="K394" s="46"/>
      <c r="L394" s="4"/>
      <c r="M394" s="45" t="str">
        <f>"CHIP #" &amp; (((D395 - 1) * 32) + 3)</f>
        <v>CHIP #963</v>
      </c>
      <c r="N394" s="46"/>
      <c r="O394" s="4"/>
      <c r="P394" s="43" t="str">
        <f>"CHIP #" &amp; (((D395 - 1) * 32) + 4)</f>
        <v>CHIP #964</v>
      </c>
      <c r="Q394" s="44"/>
      <c r="R394" s="4"/>
      <c r="S394" s="43" t="str">
        <f>"CHIP #" &amp; (((D395 - 1) * 32) + 5)</f>
        <v>CHIP #965</v>
      </c>
      <c r="T394" s="44"/>
      <c r="U394" s="4"/>
      <c r="V394" s="43" t="str">
        <f>"CHIP #" &amp; (((D395 - 1) * 32) + 6)</f>
        <v>CHIP #966</v>
      </c>
      <c r="W394" s="44"/>
      <c r="X394" s="4"/>
      <c r="Y394" s="43" t="str">
        <f>"CHIP #" &amp; (((D395 - 1) * 32) + 7)</f>
        <v>CHIP #967</v>
      </c>
      <c r="Z394" s="44"/>
      <c r="AA394" s="4"/>
      <c r="AB394" s="43" t="str">
        <f>"CHIP #" &amp; (((D395 - 1) * 32) + 8)</f>
        <v>CHIP #968</v>
      </c>
      <c r="AC394" s="44"/>
    </row>
    <row r="395" spans="1:29" ht="15" thickTop="1" thickBot="1" x14ac:dyDescent="0.3">
      <c r="A395" s="49"/>
      <c r="B395" s="50"/>
      <c r="C395" s="31"/>
      <c r="D395" s="32">
        <f>D382+1</f>
        <v>31</v>
      </c>
      <c r="E395" s="21" t="str">
        <f>"CSN" &amp; (((D395 - 1) * 4) + 0)</f>
        <v>CSN120</v>
      </c>
      <c r="F395" s="40" t="s">
        <v>3796</v>
      </c>
      <c r="G395" s="10" t="str">
        <f>D395 &amp; "_1"</f>
        <v>31_1</v>
      </c>
      <c r="H395" s="10" t="str">
        <f>D396 &amp; "_1"</f>
        <v>71_1</v>
      </c>
      <c r="I395" s="12"/>
      <c r="J395" s="10" t="str">
        <f>D395 &amp; "_2"</f>
        <v>31_2</v>
      </c>
      <c r="K395" s="10" t="str">
        <f>D396 &amp; "_2"</f>
        <v>71_2</v>
      </c>
      <c r="L395" s="12"/>
      <c r="M395" s="10" t="str">
        <f>D395 &amp; "_3"</f>
        <v>31_3</v>
      </c>
      <c r="N395" s="10" t="str">
        <f>D396 &amp; "_3"</f>
        <v>71_3</v>
      </c>
      <c r="O395" s="12"/>
      <c r="P395" s="10" t="str">
        <f>D395 &amp; "_4"</f>
        <v>31_4</v>
      </c>
      <c r="Q395" s="10" t="str">
        <f>D396 &amp; "_4"</f>
        <v>71_4</v>
      </c>
      <c r="R395" s="12"/>
      <c r="S395" s="10" t="str">
        <f>D395 &amp; "_5"</f>
        <v>31_5</v>
      </c>
      <c r="T395" s="10" t="str">
        <f>D396 &amp; "_5"</f>
        <v>71_5</v>
      </c>
      <c r="U395" s="12"/>
      <c r="V395" s="10" t="str">
        <f>D395 &amp; "_6"</f>
        <v>31_6</v>
      </c>
      <c r="W395" s="10" t="str">
        <f>D396 &amp; "_6"</f>
        <v>71_6</v>
      </c>
      <c r="X395" s="12"/>
      <c r="Y395" s="10" t="str">
        <f>D395 &amp; "_7"</f>
        <v>31_7</v>
      </c>
      <c r="Z395" s="10" t="str">
        <f>D396 &amp; "_7"</f>
        <v>71_7</v>
      </c>
      <c r="AA395" s="12"/>
      <c r="AB395" s="10" t="str">
        <f>D395 &amp; "_8"</f>
        <v>31_8</v>
      </c>
      <c r="AC395" s="29" t="str">
        <f>D396 &amp; "_8"</f>
        <v>71_8</v>
      </c>
    </row>
    <row r="396" spans="1:29" ht="14.25" thickTop="1" x14ac:dyDescent="0.25">
      <c r="A396" s="49"/>
      <c r="B396" s="50"/>
      <c r="C396" s="33"/>
      <c r="D396" s="17">
        <f>D383+1</f>
        <v>71</v>
      </c>
    </row>
    <row r="397" spans="1:29" ht="14.25" thickBot="1" x14ac:dyDescent="0.3">
      <c r="A397" s="49"/>
      <c r="B397" s="50"/>
      <c r="D397" s="18"/>
      <c r="E397" s="39"/>
      <c r="F397" s="38"/>
      <c r="G397" s="45" t="str">
        <f>"CHIP #" &amp; (((D395 - 1) * 32) + 9)</f>
        <v>CHIP #969</v>
      </c>
      <c r="H397" s="46"/>
      <c r="I397" s="4"/>
      <c r="J397" s="45" t="str">
        <f>"CHIP #" &amp; (((D395 - 1) * 32) + 10)</f>
        <v>CHIP #970</v>
      </c>
      <c r="K397" s="46"/>
      <c r="L397" s="4"/>
      <c r="M397" s="45" t="str">
        <f>"CHIP #" &amp; (((D395 - 1) * 32) + 11)</f>
        <v>CHIP #971</v>
      </c>
      <c r="N397" s="46"/>
      <c r="O397" s="4"/>
      <c r="P397" s="43" t="str">
        <f>"CHIP #" &amp; (((D395 - 1) * 32) + 12)</f>
        <v>CHIP #972</v>
      </c>
      <c r="Q397" s="44"/>
      <c r="R397" s="4"/>
      <c r="S397" s="43" t="str">
        <f>"CHIP #" &amp; (((D395 - 1) * 32) + 13)</f>
        <v>CHIP #973</v>
      </c>
      <c r="T397" s="44"/>
      <c r="U397" s="4"/>
      <c r="V397" s="43" t="str">
        <f>"CHIP #" &amp; (((D395 - 1) * 32) + 14)</f>
        <v>CHIP #974</v>
      </c>
      <c r="W397" s="44"/>
      <c r="X397" s="4"/>
      <c r="Y397" s="43" t="str">
        <f>"CHIP #" &amp; (((D395 - 1) * 32) + 15)</f>
        <v>CHIP #975</v>
      </c>
      <c r="Z397" s="44"/>
      <c r="AA397" s="4"/>
      <c r="AB397" s="43" t="str">
        <f>"CHIP #" &amp; (((D395 - 1) * 32) + 16)</f>
        <v>CHIP #976</v>
      </c>
      <c r="AC397" s="44"/>
    </row>
    <row r="398" spans="1:29" ht="15" thickTop="1" thickBot="1" x14ac:dyDescent="0.3">
      <c r="A398" s="49"/>
      <c r="B398" s="50"/>
      <c r="D398" s="19"/>
      <c r="E398" s="21" t="str">
        <f>"CSN" &amp; (((D395 - 1) * 4) + 1)</f>
        <v>CSN121</v>
      </c>
      <c r="F398" s="10" t="s">
        <v>3796</v>
      </c>
      <c r="G398" s="10" t="str">
        <f>D395 &amp; "_9"</f>
        <v>31_9</v>
      </c>
      <c r="H398" s="10" t="str">
        <f>D396 &amp; "_9"</f>
        <v>71_9</v>
      </c>
      <c r="I398" s="12"/>
      <c r="J398" s="10" t="str">
        <f>D395 &amp; "_10"</f>
        <v>31_10</v>
      </c>
      <c r="K398" s="10" t="str">
        <f>D396 &amp; "_10"</f>
        <v>71_10</v>
      </c>
      <c r="L398" s="12"/>
      <c r="M398" s="10" t="str">
        <f>D395 &amp; "_11"</f>
        <v>31_11</v>
      </c>
      <c r="N398" s="10" t="str">
        <f>D396 &amp; "_11"</f>
        <v>71_11</v>
      </c>
      <c r="O398" s="12"/>
      <c r="P398" s="10" t="str">
        <f>D395 &amp; "_12"</f>
        <v>31_12</v>
      </c>
      <c r="Q398" s="10" t="str">
        <f>D396 &amp; "_12"</f>
        <v>71_12</v>
      </c>
      <c r="R398" s="12"/>
      <c r="S398" s="10" t="str">
        <f>D395 &amp; "_13"</f>
        <v>31_13</v>
      </c>
      <c r="T398" s="10" t="str">
        <f>D396 &amp; "_13"</f>
        <v>71_13</v>
      </c>
      <c r="U398" s="12"/>
      <c r="V398" s="10" t="str">
        <f>D395 &amp; "_14"</f>
        <v>31_14</v>
      </c>
      <c r="W398" s="10" t="str">
        <f>D396 &amp; "_14"</f>
        <v>71_14</v>
      </c>
      <c r="X398" s="12"/>
      <c r="Y398" s="10" t="str">
        <f>D395 &amp; "_15"</f>
        <v>31_15</v>
      </c>
      <c r="Z398" s="29" t="str">
        <f>D396 &amp; "_15"</f>
        <v>71_15</v>
      </c>
      <c r="AB398" s="10" t="str">
        <f>D395 &amp; "_16"</f>
        <v>31_16</v>
      </c>
      <c r="AC398" s="10" t="str">
        <f>D396 &amp; "_16"</f>
        <v>71_16</v>
      </c>
    </row>
    <row r="399" spans="1:29" ht="14.25" thickTop="1" x14ac:dyDescent="0.25">
      <c r="A399" s="49"/>
      <c r="B399" s="50"/>
      <c r="D399" s="17"/>
      <c r="F399" s="12"/>
    </row>
    <row r="400" spans="1:29" ht="14.25" thickBot="1" x14ac:dyDescent="0.3">
      <c r="A400" s="49"/>
      <c r="B400" s="50"/>
      <c r="D400" s="18"/>
      <c r="E400" s="9"/>
      <c r="F400" s="36"/>
      <c r="G400" s="45" t="str">
        <f>"CHIP #" &amp; (((D395 - 1) * 32) + 17)</f>
        <v>CHIP #977</v>
      </c>
      <c r="H400" s="46"/>
      <c r="I400" s="4"/>
      <c r="J400" s="45" t="str">
        <f>"CHIP #" &amp; (((D395 - 1) * 32) + 18)</f>
        <v>CHIP #978</v>
      </c>
      <c r="K400" s="46"/>
      <c r="L400" s="4"/>
      <c r="M400" s="45" t="str">
        <f>"CHIP #" &amp; (((D395 - 1) * 32) + 19)</f>
        <v>CHIP #979</v>
      </c>
      <c r="N400" s="46"/>
      <c r="O400" s="4"/>
      <c r="P400" s="43" t="str">
        <f>"CHIP #" &amp; (((D395 - 1) * 32) + 20)</f>
        <v>CHIP #980</v>
      </c>
      <c r="Q400" s="44"/>
      <c r="R400" s="4"/>
      <c r="S400" s="43" t="str">
        <f>"CHIP #" &amp; (((D395 - 1) * 32) + 21)</f>
        <v>CHIP #981</v>
      </c>
      <c r="T400" s="44"/>
      <c r="U400" s="4"/>
      <c r="V400" s="43" t="str">
        <f>"CHIP #" &amp; (((D395 - 1) * 32) + 22)</f>
        <v>CHIP #982</v>
      </c>
      <c r="W400" s="44"/>
      <c r="X400" s="4"/>
      <c r="Y400" s="43" t="str">
        <f>"CHIP #" &amp; (((D395 - 1) * 32) + 23)</f>
        <v>CHIP #983</v>
      </c>
      <c r="Z400" s="44"/>
      <c r="AA400" s="4"/>
      <c r="AB400" s="43" t="str">
        <f>"CHIP #" &amp; (((D395 - 1) * 32) + 24)</f>
        <v>CHIP #984</v>
      </c>
      <c r="AC400" s="44"/>
    </row>
    <row r="401" spans="1:29" ht="15" thickTop="1" thickBot="1" x14ac:dyDescent="0.3">
      <c r="A401" s="49"/>
      <c r="B401" s="50"/>
      <c r="D401" s="19"/>
      <c r="E401" s="16" t="str">
        <f>"CSN" &amp; (((D395 - 1) * 4) + 2)</f>
        <v>CSN122</v>
      </c>
      <c r="F401" s="37" t="s">
        <v>3796</v>
      </c>
      <c r="G401" s="10" t="str">
        <f>D395 &amp; "_17"</f>
        <v>31_17</v>
      </c>
      <c r="H401" s="10" t="str">
        <f>D396 &amp; "_17"</f>
        <v>71_17</v>
      </c>
      <c r="I401" s="12"/>
      <c r="J401" s="10" t="str">
        <f>D395 &amp; "_18"</f>
        <v>31_18</v>
      </c>
      <c r="K401" s="10" t="str">
        <f>D396 &amp; "_18"</f>
        <v>71_18</v>
      </c>
      <c r="L401" s="12"/>
      <c r="M401" s="10" t="str">
        <f>D395 &amp; "_19"</f>
        <v>31_19</v>
      </c>
      <c r="N401" s="10" t="str">
        <f>D396 &amp; "_19"</f>
        <v>71_19</v>
      </c>
      <c r="O401" s="12"/>
      <c r="P401" s="10" t="str">
        <f>D395 &amp; "_20"</f>
        <v>31_20</v>
      </c>
      <c r="Q401" s="10" t="str">
        <f>D396 &amp; "_20"</f>
        <v>71_20</v>
      </c>
      <c r="R401" s="12"/>
      <c r="S401" s="10" t="str">
        <f>D395 &amp; "_21"</f>
        <v>31_21</v>
      </c>
      <c r="T401" s="10" t="str">
        <f>D396 &amp; "_21"</f>
        <v>71_21</v>
      </c>
      <c r="U401" s="12"/>
      <c r="V401" s="10" t="str">
        <f>D395 &amp; "_22"</f>
        <v>31_22</v>
      </c>
      <c r="W401" s="10" t="str">
        <f>D396 &amp; "_22"</f>
        <v>71_22</v>
      </c>
      <c r="X401" s="12"/>
      <c r="Y401" s="10" t="str">
        <f>D395 &amp; "_23"</f>
        <v>31_23</v>
      </c>
      <c r="Z401" s="29" t="str">
        <f>D396 &amp; "_23"</f>
        <v>71_23</v>
      </c>
      <c r="AB401" s="10" t="str">
        <f>D395 &amp; "_24"</f>
        <v>31_24</v>
      </c>
      <c r="AC401" s="10" t="str">
        <f>D396 &amp; "_24"</f>
        <v>71_24</v>
      </c>
    </row>
    <row r="402" spans="1:29" ht="14.25" thickTop="1" x14ac:dyDescent="0.25">
      <c r="A402" s="49"/>
      <c r="B402" s="50"/>
      <c r="D402" s="17"/>
      <c r="F402" s="12"/>
    </row>
    <row r="403" spans="1:29" ht="14.25" thickBot="1" x14ac:dyDescent="0.3">
      <c r="A403" s="49"/>
      <c r="B403" s="50"/>
      <c r="D403" s="18"/>
      <c r="E403" s="9"/>
      <c r="F403" s="36"/>
      <c r="G403" s="45" t="str">
        <f>"CHIP #" &amp; (((D395 - 1) * 32) + 25)</f>
        <v>CHIP #985</v>
      </c>
      <c r="H403" s="46"/>
      <c r="I403" s="4"/>
      <c r="J403" s="45" t="str">
        <f>"CHIP #" &amp; (((D395 - 1) * 32) + 26)</f>
        <v>CHIP #986</v>
      </c>
      <c r="K403" s="46"/>
      <c r="L403" s="4"/>
      <c r="M403" s="45" t="str">
        <f>"CHIP #" &amp; (((D395 - 1) * 32) + 27)</f>
        <v>CHIP #987</v>
      </c>
      <c r="N403" s="46"/>
      <c r="O403" s="4"/>
      <c r="P403" s="43" t="str">
        <f>"CHIP #" &amp; (((D395 - 1) * 32) + 28)</f>
        <v>CHIP #988</v>
      </c>
      <c r="Q403" s="44"/>
      <c r="R403" s="4"/>
      <c r="S403" s="43" t="str">
        <f>"CHIP #" &amp; (((D395 - 1) * 32) + 29)</f>
        <v>CHIP #989</v>
      </c>
      <c r="T403" s="44"/>
      <c r="U403" s="4"/>
      <c r="V403" s="43" t="str">
        <f>"CHIP #" &amp; (((D395 - 1) * 32) + 30)</f>
        <v>CHIP #990</v>
      </c>
      <c r="W403" s="44"/>
      <c r="X403" s="4"/>
      <c r="Y403" s="43" t="str">
        <f>"CHIP #" &amp; (((D395 - 1) * 32) + 31)</f>
        <v>CHIP #991</v>
      </c>
      <c r="Z403" s="44"/>
      <c r="AA403" s="4"/>
      <c r="AB403" s="43" t="str">
        <f>"CHIP #" &amp; (((D395 - 1) * 32) + 32)</f>
        <v>CHIP #992</v>
      </c>
      <c r="AC403" s="44"/>
    </row>
    <row r="404" spans="1:29" ht="15" thickTop="1" thickBot="1" x14ac:dyDescent="0.3">
      <c r="A404" s="49"/>
      <c r="B404" s="50"/>
      <c r="D404" s="20"/>
      <c r="E404" s="16" t="str">
        <f>"CSN" &amp; (((D395 - 1) * 4) + 3)</f>
        <v>CSN123</v>
      </c>
      <c r="F404" s="37" t="s">
        <v>3796</v>
      </c>
      <c r="G404" s="10" t="str">
        <f>D395 &amp; "_25"</f>
        <v>31_25</v>
      </c>
      <c r="H404" s="10" t="str">
        <f>D396 &amp; "_25"</f>
        <v>71_25</v>
      </c>
      <c r="I404" s="12"/>
      <c r="J404" s="10" t="str">
        <f>D395 &amp; "_26"</f>
        <v>31_26</v>
      </c>
      <c r="K404" s="10" t="str">
        <f>D396 &amp; "_26"</f>
        <v>71_26</v>
      </c>
      <c r="L404" s="12"/>
      <c r="M404" s="10" t="str">
        <f>D395 &amp; "_27"</f>
        <v>31_27</v>
      </c>
      <c r="N404" s="10" t="str">
        <f>D396 &amp; "_27"</f>
        <v>71_27</v>
      </c>
      <c r="O404" s="12"/>
      <c r="P404" s="10" t="str">
        <f>D395 &amp; "_28"</f>
        <v>31_28</v>
      </c>
      <c r="Q404" s="10" t="str">
        <f>D396 &amp; "_28"</f>
        <v>71_28</v>
      </c>
      <c r="R404" s="12"/>
      <c r="S404" s="10" t="str">
        <f>D395 &amp; "_29"</f>
        <v>31_29</v>
      </c>
      <c r="T404" s="10" t="str">
        <f>D396 &amp; "_29"</f>
        <v>71_29</v>
      </c>
      <c r="U404" s="12"/>
      <c r="V404" s="10" t="str">
        <f>D395 &amp; "_30"</f>
        <v>31_30</v>
      </c>
      <c r="W404" s="10" t="str">
        <f>D396 &amp; "_30"</f>
        <v>71_30</v>
      </c>
      <c r="X404" s="12"/>
      <c r="Y404" s="10" t="str">
        <f>D395 &amp; "_31"</f>
        <v>31_31</v>
      </c>
      <c r="Z404" s="29" t="str">
        <f>D396 &amp; "_31"</f>
        <v>71_31</v>
      </c>
      <c r="AB404" s="10" t="str">
        <f>D395 &amp; "_32"</f>
        <v>31_32</v>
      </c>
      <c r="AC404" s="29" t="str">
        <f>D396 &amp; "_32"</f>
        <v>71_32</v>
      </c>
    </row>
    <row r="405" spans="1:29" ht="14.25" thickTop="1" x14ac:dyDescent="0.25">
      <c r="A405" s="49"/>
      <c r="B405" s="50"/>
    </row>
    <row r="406" spans="1:29" x14ac:dyDescent="0.25">
      <c r="A406" s="49"/>
      <c r="B406" s="50"/>
    </row>
    <row r="407" spans="1:29" ht="14.25" thickBot="1" x14ac:dyDescent="0.3">
      <c r="A407" s="49"/>
      <c r="B407" s="50"/>
      <c r="C407" s="30" t="str">
        <f>"BANK" &amp; D408</f>
        <v>BANK32</v>
      </c>
      <c r="D407" s="4"/>
      <c r="E407" s="4"/>
      <c r="F407" s="38"/>
      <c r="G407" s="45" t="str">
        <f>"CHIP #" &amp; (((D408 - 1) * 32) + 1)</f>
        <v>CHIP #993</v>
      </c>
      <c r="H407" s="45"/>
      <c r="I407" s="4"/>
      <c r="J407" s="45" t="str">
        <f>"CHIP #" &amp; (((D408 - 1) * 32) + 2)</f>
        <v>CHIP #994</v>
      </c>
      <c r="K407" s="46"/>
      <c r="L407" s="4"/>
      <c r="M407" s="45" t="str">
        <f>"CHIP #" &amp; (((D408 - 1) * 32) + 3)</f>
        <v>CHIP #995</v>
      </c>
      <c r="N407" s="46"/>
      <c r="O407" s="4"/>
      <c r="P407" s="43" t="str">
        <f>"CHIP #" &amp; (((D408 - 1) * 32) + 4)</f>
        <v>CHIP #996</v>
      </c>
      <c r="Q407" s="44"/>
      <c r="R407" s="4"/>
      <c r="S407" s="43" t="str">
        <f>"CHIP #" &amp; (((D408 - 1) * 32) + 5)</f>
        <v>CHIP #997</v>
      </c>
      <c r="T407" s="44"/>
      <c r="U407" s="4"/>
      <c r="V407" s="43" t="str">
        <f>"CHIP #" &amp; (((D408 - 1) * 32) + 6)</f>
        <v>CHIP #998</v>
      </c>
      <c r="W407" s="44"/>
      <c r="X407" s="4"/>
      <c r="Y407" s="43" t="str">
        <f>"CHIP #" &amp; (((D408 - 1) * 32) + 7)</f>
        <v>CHIP #999</v>
      </c>
      <c r="Z407" s="44"/>
      <c r="AA407" s="4"/>
      <c r="AB407" s="43" t="str">
        <f>"CHIP #" &amp; (((D408 - 1) * 32) + 8)</f>
        <v>CHIP #1000</v>
      </c>
      <c r="AC407" s="44"/>
    </row>
    <row r="408" spans="1:29" ht="15" thickTop="1" thickBot="1" x14ac:dyDescent="0.3">
      <c r="A408" s="49"/>
      <c r="B408" s="50"/>
      <c r="C408" s="31"/>
      <c r="D408" s="32">
        <f>D395+1</f>
        <v>32</v>
      </c>
      <c r="E408" s="21" t="str">
        <f>"CSN" &amp; (((D408 - 1) * 4) + 0)</f>
        <v>CSN124</v>
      </c>
      <c r="F408" s="40" t="s">
        <v>3796</v>
      </c>
      <c r="G408" s="10" t="str">
        <f>D408 &amp; "_1"</f>
        <v>32_1</v>
      </c>
      <c r="H408" s="10" t="str">
        <f>D409 &amp; "_1"</f>
        <v>72_1</v>
      </c>
      <c r="I408" s="12"/>
      <c r="J408" s="10" t="str">
        <f>D408 &amp; "_2"</f>
        <v>32_2</v>
      </c>
      <c r="K408" s="10" t="str">
        <f>D409 &amp; "_2"</f>
        <v>72_2</v>
      </c>
      <c r="L408" s="12"/>
      <c r="M408" s="10" t="str">
        <f>D408 &amp; "_3"</f>
        <v>32_3</v>
      </c>
      <c r="N408" s="10" t="str">
        <f>D409 &amp; "_3"</f>
        <v>72_3</v>
      </c>
      <c r="O408" s="12"/>
      <c r="P408" s="10" t="str">
        <f>D408 &amp; "_4"</f>
        <v>32_4</v>
      </c>
      <c r="Q408" s="10" t="str">
        <f>D409 &amp; "_4"</f>
        <v>72_4</v>
      </c>
      <c r="R408" s="12"/>
      <c r="S408" s="10" t="str">
        <f>D408 &amp; "_5"</f>
        <v>32_5</v>
      </c>
      <c r="T408" s="10" t="str">
        <f>D409 &amp; "_5"</f>
        <v>72_5</v>
      </c>
      <c r="U408" s="12"/>
      <c r="V408" s="10" t="str">
        <f>D408 &amp; "_6"</f>
        <v>32_6</v>
      </c>
      <c r="W408" s="10" t="str">
        <f>D409 &amp; "_6"</f>
        <v>72_6</v>
      </c>
      <c r="X408" s="12"/>
      <c r="Y408" s="10" t="str">
        <f>D408 &amp; "_7"</f>
        <v>32_7</v>
      </c>
      <c r="Z408" s="10" t="str">
        <f>D409 &amp; "_7"</f>
        <v>72_7</v>
      </c>
      <c r="AA408" s="12"/>
      <c r="AB408" s="10" t="str">
        <f>D408 &amp; "_8"</f>
        <v>32_8</v>
      </c>
      <c r="AC408" s="29" t="str">
        <f>D409 &amp; "_8"</f>
        <v>72_8</v>
      </c>
    </row>
    <row r="409" spans="1:29" ht="14.25" thickTop="1" x14ac:dyDescent="0.25">
      <c r="A409" s="49"/>
      <c r="B409" s="50"/>
      <c r="C409" s="33"/>
      <c r="D409" s="17">
        <f>D396+1</f>
        <v>72</v>
      </c>
    </row>
    <row r="410" spans="1:29" ht="14.25" thickBot="1" x14ac:dyDescent="0.3">
      <c r="A410" s="49"/>
      <c r="B410" s="50"/>
      <c r="D410" s="18"/>
      <c r="E410" s="39"/>
      <c r="F410" s="38"/>
      <c r="G410" s="45" t="str">
        <f>"CHIP #" &amp; (((D408 - 1) * 32) + 9)</f>
        <v>CHIP #1001</v>
      </c>
      <c r="H410" s="46"/>
      <c r="I410" s="4"/>
      <c r="J410" s="45" t="str">
        <f>"CHIP #" &amp; (((D408 - 1) * 32) + 10)</f>
        <v>CHIP #1002</v>
      </c>
      <c r="K410" s="46"/>
      <c r="L410" s="4"/>
      <c r="M410" s="45" t="str">
        <f>"CHIP #" &amp; (((D408 - 1) * 32) + 11)</f>
        <v>CHIP #1003</v>
      </c>
      <c r="N410" s="46"/>
      <c r="O410" s="4"/>
      <c r="P410" s="43" t="str">
        <f>"CHIP #" &amp; (((D408 - 1) * 32) + 12)</f>
        <v>CHIP #1004</v>
      </c>
      <c r="Q410" s="44"/>
      <c r="R410" s="4"/>
      <c r="S410" s="43" t="str">
        <f>"CHIP #" &amp; (((D408 - 1) * 32) + 13)</f>
        <v>CHIP #1005</v>
      </c>
      <c r="T410" s="44"/>
      <c r="U410" s="4"/>
      <c r="V410" s="43" t="str">
        <f>"CHIP #" &amp; (((D408 - 1) * 32) + 14)</f>
        <v>CHIP #1006</v>
      </c>
      <c r="W410" s="44"/>
      <c r="X410" s="4"/>
      <c r="Y410" s="43" t="str">
        <f>"CHIP #" &amp; (((D408 - 1) * 32) + 15)</f>
        <v>CHIP #1007</v>
      </c>
      <c r="Z410" s="44"/>
      <c r="AA410" s="4"/>
      <c r="AB410" s="43" t="str">
        <f>"CHIP #" &amp; (((D408 - 1) * 32) + 16)</f>
        <v>CHIP #1008</v>
      </c>
      <c r="AC410" s="44"/>
    </row>
    <row r="411" spans="1:29" ht="15" thickTop="1" thickBot="1" x14ac:dyDescent="0.3">
      <c r="A411" s="49"/>
      <c r="B411" s="50"/>
      <c r="D411" s="19"/>
      <c r="E411" s="21" t="str">
        <f>"CSN" &amp; (((D408 - 1) * 4) + 1)</f>
        <v>CSN125</v>
      </c>
      <c r="F411" s="10" t="s">
        <v>3796</v>
      </c>
      <c r="G411" s="10" t="str">
        <f>D408 &amp; "_9"</f>
        <v>32_9</v>
      </c>
      <c r="H411" s="10" t="str">
        <f>D409 &amp; "_9"</f>
        <v>72_9</v>
      </c>
      <c r="I411" s="12"/>
      <c r="J411" s="10" t="str">
        <f>D408 &amp; "_10"</f>
        <v>32_10</v>
      </c>
      <c r="K411" s="10" t="str">
        <f>D409 &amp; "_10"</f>
        <v>72_10</v>
      </c>
      <c r="L411" s="12"/>
      <c r="M411" s="10" t="str">
        <f>D408 &amp; "_11"</f>
        <v>32_11</v>
      </c>
      <c r="N411" s="10" t="str">
        <f>D409 &amp; "_11"</f>
        <v>72_11</v>
      </c>
      <c r="O411" s="12"/>
      <c r="P411" s="10" t="str">
        <f>D408 &amp; "_12"</f>
        <v>32_12</v>
      </c>
      <c r="Q411" s="10" t="str">
        <f>D409 &amp; "_12"</f>
        <v>72_12</v>
      </c>
      <c r="R411" s="12"/>
      <c r="S411" s="10" t="str">
        <f>D408 &amp; "_13"</f>
        <v>32_13</v>
      </c>
      <c r="T411" s="10" t="str">
        <f>D409 &amp; "_13"</f>
        <v>72_13</v>
      </c>
      <c r="U411" s="12"/>
      <c r="V411" s="10" t="str">
        <f>D408 &amp; "_14"</f>
        <v>32_14</v>
      </c>
      <c r="W411" s="10" t="str">
        <f>D409 &amp; "_14"</f>
        <v>72_14</v>
      </c>
      <c r="X411" s="12"/>
      <c r="Y411" s="10" t="str">
        <f>D408 &amp; "_15"</f>
        <v>32_15</v>
      </c>
      <c r="Z411" s="29" t="str">
        <f>D409 &amp; "_15"</f>
        <v>72_15</v>
      </c>
      <c r="AB411" s="10" t="str">
        <f>D408 &amp; "_16"</f>
        <v>32_16</v>
      </c>
      <c r="AC411" s="10" t="str">
        <f>D409 &amp; "_16"</f>
        <v>72_16</v>
      </c>
    </row>
    <row r="412" spans="1:29" ht="14.25" thickTop="1" x14ac:dyDescent="0.25">
      <c r="A412" s="49"/>
      <c r="B412" s="50"/>
      <c r="D412" s="17"/>
      <c r="F412" s="12"/>
    </row>
    <row r="413" spans="1:29" ht="14.25" thickBot="1" x14ac:dyDescent="0.3">
      <c r="A413" s="49"/>
      <c r="B413" s="50"/>
      <c r="D413" s="18"/>
      <c r="E413" s="9"/>
      <c r="F413" s="36"/>
      <c r="G413" s="45" t="str">
        <f>"CHIP #" &amp; (((D408 - 1) * 32) + 17)</f>
        <v>CHIP #1009</v>
      </c>
      <c r="H413" s="46"/>
      <c r="I413" s="4"/>
      <c r="J413" s="45" t="str">
        <f>"CHIP #" &amp; (((D408 - 1) * 32) + 18)</f>
        <v>CHIP #1010</v>
      </c>
      <c r="K413" s="46"/>
      <c r="L413" s="4"/>
      <c r="M413" s="45" t="str">
        <f>"CHIP #" &amp; (((D408 - 1) * 32) + 19)</f>
        <v>CHIP #1011</v>
      </c>
      <c r="N413" s="46"/>
      <c r="O413" s="4"/>
      <c r="P413" s="43" t="str">
        <f>"CHIP #" &amp; (((D408 - 1) * 32) + 20)</f>
        <v>CHIP #1012</v>
      </c>
      <c r="Q413" s="44"/>
      <c r="R413" s="4"/>
      <c r="S413" s="43" t="str">
        <f>"CHIP #" &amp; (((D408 - 1) * 32) + 21)</f>
        <v>CHIP #1013</v>
      </c>
      <c r="T413" s="44"/>
      <c r="U413" s="4"/>
      <c r="V413" s="43" t="str">
        <f>"CHIP #" &amp; (((D408 - 1) * 32) + 22)</f>
        <v>CHIP #1014</v>
      </c>
      <c r="W413" s="44"/>
      <c r="X413" s="4"/>
      <c r="Y413" s="43" t="str">
        <f>"CHIP #" &amp; (((D408 - 1) * 32) + 23)</f>
        <v>CHIP #1015</v>
      </c>
      <c r="Z413" s="44"/>
      <c r="AA413" s="4"/>
      <c r="AB413" s="43" t="str">
        <f>"CHIP #" &amp; (((D408 - 1) * 32) + 24)</f>
        <v>CHIP #1016</v>
      </c>
      <c r="AC413" s="44"/>
    </row>
    <row r="414" spans="1:29" ht="15" thickTop="1" thickBot="1" x14ac:dyDescent="0.3">
      <c r="A414" s="49"/>
      <c r="B414" s="50"/>
      <c r="D414" s="19"/>
      <c r="E414" s="16" t="str">
        <f>"CSN" &amp; (((D408 - 1) * 4) + 2)</f>
        <v>CSN126</v>
      </c>
      <c r="F414" s="37" t="s">
        <v>3796</v>
      </c>
      <c r="G414" s="10" t="str">
        <f>D408 &amp; "_17"</f>
        <v>32_17</v>
      </c>
      <c r="H414" s="10" t="str">
        <f>D409 &amp; "_17"</f>
        <v>72_17</v>
      </c>
      <c r="I414" s="12"/>
      <c r="J414" s="10" t="str">
        <f>D408 &amp; "_18"</f>
        <v>32_18</v>
      </c>
      <c r="K414" s="10" t="str">
        <f>D409 &amp; "_18"</f>
        <v>72_18</v>
      </c>
      <c r="L414" s="12"/>
      <c r="M414" s="10" t="str">
        <f>D408 &amp; "_19"</f>
        <v>32_19</v>
      </c>
      <c r="N414" s="10" t="str">
        <f>D409 &amp; "_19"</f>
        <v>72_19</v>
      </c>
      <c r="O414" s="12"/>
      <c r="P414" s="10" t="str">
        <f>D408 &amp; "_20"</f>
        <v>32_20</v>
      </c>
      <c r="Q414" s="10" t="str">
        <f>D409 &amp; "_20"</f>
        <v>72_20</v>
      </c>
      <c r="R414" s="12"/>
      <c r="S414" s="10" t="str">
        <f>D408 &amp; "_21"</f>
        <v>32_21</v>
      </c>
      <c r="T414" s="10" t="str">
        <f>D409 &amp; "_21"</f>
        <v>72_21</v>
      </c>
      <c r="U414" s="12"/>
      <c r="V414" s="10" t="str">
        <f>D408 &amp; "_22"</f>
        <v>32_22</v>
      </c>
      <c r="W414" s="10" t="str">
        <f>D409 &amp; "_22"</f>
        <v>72_22</v>
      </c>
      <c r="X414" s="12"/>
      <c r="Y414" s="10" t="str">
        <f>D408 &amp; "_23"</f>
        <v>32_23</v>
      </c>
      <c r="Z414" s="29" t="str">
        <f>D409 &amp; "_23"</f>
        <v>72_23</v>
      </c>
      <c r="AB414" s="10" t="str">
        <f>D408 &amp; "_24"</f>
        <v>32_24</v>
      </c>
      <c r="AC414" s="10" t="str">
        <f>D409 &amp; "_24"</f>
        <v>72_24</v>
      </c>
    </row>
    <row r="415" spans="1:29" ht="14.25" thickTop="1" x14ac:dyDescent="0.25">
      <c r="A415" s="49"/>
      <c r="B415" s="50"/>
      <c r="D415" s="17"/>
      <c r="F415" s="12"/>
    </row>
    <row r="416" spans="1:29" ht="14.25" thickBot="1" x14ac:dyDescent="0.3">
      <c r="A416" s="49"/>
      <c r="B416" s="50"/>
      <c r="D416" s="18"/>
      <c r="E416" s="9"/>
      <c r="F416" s="36"/>
      <c r="G416" s="45" t="str">
        <f>"CHIP #" &amp; (((D408 - 1) * 32) + 25)</f>
        <v>CHIP #1017</v>
      </c>
      <c r="H416" s="46"/>
      <c r="I416" s="4"/>
      <c r="J416" s="45" t="str">
        <f>"CHIP #" &amp; (((D408 - 1) * 32) + 26)</f>
        <v>CHIP #1018</v>
      </c>
      <c r="K416" s="46"/>
      <c r="L416" s="4"/>
      <c r="M416" s="45" t="str">
        <f>"CHIP #" &amp; (((D408 - 1) * 32) + 27)</f>
        <v>CHIP #1019</v>
      </c>
      <c r="N416" s="46"/>
      <c r="O416" s="4"/>
      <c r="P416" s="43" t="str">
        <f>"CHIP #" &amp; (((D408 - 1) * 32) + 28)</f>
        <v>CHIP #1020</v>
      </c>
      <c r="Q416" s="44"/>
      <c r="R416" s="4"/>
      <c r="S416" s="43" t="str">
        <f>"CHIP #" &amp; (((D408 - 1) * 32) + 29)</f>
        <v>CHIP #1021</v>
      </c>
      <c r="T416" s="44"/>
      <c r="U416" s="4"/>
      <c r="V416" s="43" t="str">
        <f>"CHIP #" &amp; (((D408 - 1) * 32) + 30)</f>
        <v>CHIP #1022</v>
      </c>
      <c r="W416" s="44"/>
      <c r="X416" s="4"/>
      <c r="Y416" s="43" t="str">
        <f>"CHIP #" &amp; (((D408 - 1) * 32) + 31)</f>
        <v>CHIP #1023</v>
      </c>
      <c r="Z416" s="44"/>
      <c r="AA416" s="4"/>
      <c r="AB416" s="43" t="str">
        <f>"CHIP #" &amp; (((D408 - 1) * 32) + 32)</f>
        <v>CHIP #1024</v>
      </c>
      <c r="AC416" s="44"/>
    </row>
    <row r="417" spans="1:29" ht="15" thickTop="1" thickBot="1" x14ac:dyDescent="0.3">
      <c r="A417" s="49"/>
      <c r="B417" s="50"/>
      <c r="D417" s="20"/>
      <c r="E417" s="16" t="str">
        <f>"CSN" &amp; (((D408 - 1) * 4) + 3)</f>
        <v>CSN127</v>
      </c>
      <c r="F417" s="37" t="s">
        <v>3796</v>
      </c>
      <c r="G417" s="10" t="str">
        <f>D408 &amp; "_25"</f>
        <v>32_25</v>
      </c>
      <c r="H417" s="10" t="str">
        <f>D409 &amp; "_25"</f>
        <v>72_25</v>
      </c>
      <c r="I417" s="12"/>
      <c r="J417" s="10" t="str">
        <f>D408 &amp; "_26"</f>
        <v>32_26</v>
      </c>
      <c r="K417" s="10" t="str">
        <f>D409 &amp; "_26"</f>
        <v>72_26</v>
      </c>
      <c r="L417" s="12"/>
      <c r="M417" s="10" t="str">
        <f>D408 &amp; "_27"</f>
        <v>32_27</v>
      </c>
      <c r="N417" s="10" t="str">
        <f>D409 &amp; "_27"</f>
        <v>72_27</v>
      </c>
      <c r="O417" s="12"/>
      <c r="P417" s="10" t="str">
        <f>D408 &amp; "_28"</f>
        <v>32_28</v>
      </c>
      <c r="Q417" s="10" t="str">
        <f>D409 &amp; "_28"</f>
        <v>72_28</v>
      </c>
      <c r="R417" s="12"/>
      <c r="S417" s="10" t="str">
        <f>D408 &amp; "_29"</f>
        <v>32_29</v>
      </c>
      <c r="T417" s="10" t="str">
        <f>D409 &amp; "_29"</f>
        <v>72_29</v>
      </c>
      <c r="U417" s="12"/>
      <c r="V417" s="10" t="str">
        <f>D408 &amp; "_30"</f>
        <v>32_30</v>
      </c>
      <c r="W417" s="10" t="str">
        <f>D409 &amp; "_30"</f>
        <v>72_30</v>
      </c>
      <c r="X417" s="12"/>
      <c r="Y417" s="10" t="str">
        <f>D408 &amp; "_31"</f>
        <v>32_31</v>
      </c>
      <c r="Z417" s="29" t="str">
        <f>D409 &amp; "_31"</f>
        <v>72_31</v>
      </c>
      <c r="AB417" s="10" t="str">
        <f>D408 &amp; "_32"</f>
        <v>32_32</v>
      </c>
      <c r="AC417" s="29" t="str">
        <f>D409 &amp; "_32"</f>
        <v>72_32</v>
      </c>
    </row>
    <row r="418" spans="1:29" ht="14.25" thickTop="1" x14ac:dyDescent="0.25">
      <c r="A418" s="49"/>
      <c r="B418" s="50"/>
    </row>
    <row r="419" spans="1:29" x14ac:dyDescent="0.25">
      <c r="A419" s="49"/>
      <c r="B419" s="50"/>
    </row>
    <row r="420" spans="1:29" ht="14.25" thickBot="1" x14ac:dyDescent="0.3">
      <c r="A420" s="49"/>
      <c r="B420" s="50"/>
      <c r="C420" s="30" t="str">
        <f>"BANK" &amp; D421</f>
        <v>BANK33</v>
      </c>
      <c r="D420" s="4"/>
      <c r="E420" s="4"/>
      <c r="F420" s="38"/>
      <c r="G420" s="45" t="str">
        <f>"CHIP #" &amp; (((D421 - 1) * 32) + 1)</f>
        <v>CHIP #1025</v>
      </c>
      <c r="H420" s="45"/>
      <c r="I420" s="4"/>
      <c r="J420" s="45" t="str">
        <f>"CHIP #" &amp; (((D421 - 1) * 32) + 2)</f>
        <v>CHIP #1026</v>
      </c>
      <c r="K420" s="46"/>
      <c r="L420" s="4"/>
      <c r="M420" s="45" t="str">
        <f>"CHIP #" &amp; (((D421 - 1) * 32) + 3)</f>
        <v>CHIP #1027</v>
      </c>
      <c r="N420" s="46"/>
      <c r="O420" s="4"/>
      <c r="P420" s="43" t="str">
        <f>"CHIP #" &amp; (((D421 - 1) * 32) + 4)</f>
        <v>CHIP #1028</v>
      </c>
      <c r="Q420" s="44"/>
      <c r="R420" s="4"/>
      <c r="S420" s="43" t="str">
        <f>"CHIP #" &amp; (((D421 - 1) * 32) + 5)</f>
        <v>CHIP #1029</v>
      </c>
      <c r="T420" s="44"/>
      <c r="U420" s="4"/>
      <c r="V420" s="43" t="str">
        <f>"CHIP #" &amp; (((D421 - 1) * 32) + 6)</f>
        <v>CHIP #1030</v>
      </c>
      <c r="W420" s="44"/>
      <c r="X420" s="4"/>
      <c r="Y420" s="43" t="str">
        <f>"CHIP #" &amp; (((D421 - 1) * 32) + 7)</f>
        <v>CHIP #1031</v>
      </c>
      <c r="Z420" s="44"/>
      <c r="AA420" s="4"/>
      <c r="AB420" s="43" t="str">
        <f>"CHIP #" &amp; (((D421 - 1) * 32) + 8)</f>
        <v>CHIP #1032</v>
      </c>
      <c r="AC420" s="44"/>
    </row>
    <row r="421" spans="1:29" ht="15" thickTop="1" thickBot="1" x14ac:dyDescent="0.3">
      <c r="A421" s="49"/>
      <c r="B421" s="50"/>
      <c r="C421" s="31"/>
      <c r="D421" s="32">
        <f>D408+1</f>
        <v>33</v>
      </c>
      <c r="E421" s="21" t="str">
        <f>"CSN" &amp; (((D421 - 1) * 4) + 0)</f>
        <v>CSN128</v>
      </c>
      <c r="F421" s="40" t="s">
        <v>3796</v>
      </c>
      <c r="G421" s="10" t="str">
        <f>D421 &amp; "_1"</f>
        <v>33_1</v>
      </c>
      <c r="H421" s="10" t="str">
        <f>D422 &amp; "_1"</f>
        <v>73_1</v>
      </c>
      <c r="I421" s="12"/>
      <c r="J421" s="10" t="str">
        <f>D421 &amp; "_2"</f>
        <v>33_2</v>
      </c>
      <c r="K421" s="10" t="str">
        <f>D422 &amp; "_2"</f>
        <v>73_2</v>
      </c>
      <c r="L421" s="12"/>
      <c r="M421" s="10" t="str">
        <f>D421 &amp; "_3"</f>
        <v>33_3</v>
      </c>
      <c r="N421" s="10" t="str">
        <f>D422 &amp; "_3"</f>
        <v>73_3</v>
      </c>
      <c r="O421" s="12"/>
      <c r="P421" s="10" t="str">
        <f>D421 &amp; "_4"</f>
        <v>33_4</v>
      </c>
      <c r="Q421" s="10" t="str">
        <f>D422 &amp; "_4"</f>
        <v>73_4</v>
      </c>
      <c r="R421" s="12"/>
      <c r="S421" s="10" t="str">
        <f>D421 &amp; "_5"</f>
        <v>33_5</v>
      </c>
      <c r="T421" s="10" t="str">
        <f>D422 &amp; "_5"</f>
        <v>73_5</v>
      </c>
      <c r="U421" s="12"/>
      <c r="V421" s="10" t="str">
        <f>D421 &amp; "_6"</f>
        <v>33_6</v>
      </c>
      <c r="W421" s="10" t="str">
        <f>D422 &amp; "_6"</f>
        <v>73_6</v>
      </c>
      <c r="X421" s="12"/>
      <c r="Y421" s="10" t="str">
        <f>D421 &amp; "_7"</f>
        <v>33_7</v>
      </c>
      <c r="Z421" s="10" t="str">
        <f>D422 &amp; "_7"</f>
        <v>73_7</v>
      </c>
      <c r="AA421" s="12"/>
      <c r="AB421" s="10" t="str">
        <f>D421 &amp; "_8"</f>
        <v>33_8</v>
      </c>
      <c r="AC421" s="29" t="str">
        <f>D422 &amp; "_8"</f>
        <v>73_8</v>
      </c>
    </row>
    <row r="422" spans="1:29" ht="14.25" thickTop="1" x14ac:dyDescent="0.25">
      <c r="A422" s="49"/>
      <c r="B422" s="50"/>
      <c r="C422" s="33"/>
      <c r="D422" s="17">
        <f>D409+1</f>
        <v>73</v>
      </c>
    </row>
    <row r="423" spans="1:29" ht="14.25" thickBot="1" x14ac:dyDescent="0.3">
      <c r="A423" s="49"/>
      <c r="B423" s="50"/>
      <c r="D423" s="18"/>
      <c r="E423" s="39"/>
      <c r="F423" s="38"/>
      <c r="G423" s="45" t="str">
        <f>"CHIP #" &amp; (((D421 - 1) * 32) + 9)</f>
        <v>CHIP #1033</v>
      </c>
      <c r="H423" s="46"/>
      <c r="I423" s="4"/>
      <c r="J423" s="45" t="str">
        <f>"CHIP #" &amp; (((D421 - 1) * 32) + 10)</f>
        <v>CHIP #1034</v>
      </c>
      <c r="K423" s="46"/>
      <c r="L423" s="4"/>
      <c r="M423" s="45" t="str">
        <f>"CHIP #" &amp; (((D421 - 1) * 32) + 11)</f>
        <v>CHIP #1035</v>
      </c>
      <c r="N423" s="46"/>
      <c r="O423" s="4"/>
      <c r="P423" s="43" t="str">
        <f>"CHIP #" &amp; (((D421 - 1) * 32) + 12)</f>
        <v>CHIP #1036</v>
      </c>
      <c r="Q423" s="44"/>
      <c r="R423" s="4"/>
      <c r="S423" s="43" t="str">
        <f>"CHIP #" &amp; (((D421 - 1) * 32) + 13)</f>
        <v>CHIP #1037</v>
      </c>
      <c r="T423" s="44"/>
      <c r="U423" s="4"/>
      <c r="V423" s="43" t="str">
        <f>"CHIP #" &amp; (((D421 - 1) * 32) + 14)</f>
        <v>CHIP #1038</v>
      </c>
      <c r="W423" s="44"/>
      <c r="X423" s="4"/>
      <c r="Y423" s="43" t="str">
        <f>"CHIP #" &amp; (((D421 - 1) * 32) + 15)</f>
        <v>CHIP #1039</v>
      </c>
      <c r="Z423" s="44"/>
      <c r="AA423" s="4"/>
      <c r="AB423" s="43" t="str">
        <f>"CHIP #" &amp; (((D421 - 1) * 32) + 16)</f>
        <v>CHIP #1040</v>
      </c>
      <c r="AC423" s="44"/>
    </row>
    <row r="424" spans="1:29" ht="15" thickTop="1" thickBot="1" x14ac:dyDescent="0.3">
      <c r="A424" s="49"/>
      <c r="B424" s="50"/>
      <c r="D424" s="19"/>
      <c r="E424" s="21" t="str">
        <f>"CSN" &amp; (((D421 - 1) * 4) + 1)</f>
        <v>CSN129</v>
      </c>
      <c r="F424" s="10" t="s">
        <v>3796</v>
      </c>
      <c r="G424" s="10" t="str">
        <f>D421 &amp; "_9"</f>
        <v>33_9</v>
      </c>
      <c r="H424" s="10" t="str">
        <f>D422 &amp; "_9"</f>
        <v>73_9</v>
      </c>
      <c r="I424" s="12"/>
      <c r="J424" s="10" t="str">
        <f>D421 &amp; "_10"</f>
        <v>33_10</v>
      </c>
      <c r="K424" s="10" t="str">
        <f>D422 &amp; "_10"</f>
        <v>73_10</v>
      </c>
      <c r="L424" s="12"/>
      <c r="M424" s="10" t="str">
        <f>D421 &amp; "_11"</f>
        <v>33_11</v>
      </c>
      <c r="N424" s="10" t="str">
        <f>D422 &amp; "_11"</f>
        <v>73_11</v>
      </c>
      <c r="O424" s="12"/>
      <c r="P424" s="10" t="str">
        <f>D421 &amp; "_12"</f>
        <v>33_12</v>
      </c>
      <c r="Q424" s="10" t="str">
        <f>D422 &amp; "_12"</f>
        <v>73_12</v>
      </c>
      <c r="R424" s="12"/>
      <c r="S424" s="10" t="str">
        <f>D421 &amp; "_13"</f>
        <v>33_13</v>
      </c>
      <c r="T424" s="10" t="str">
        <f>D422 &amp; "_13"</f>
        <v>73_13</v>
      </c>
      <c r="U424" s="12"/>
      <c r="V424" s="10" t="str">
        <f>D421 &amp; "_14"</f>
        <v>33_14</v>
      </c>
      <c r="W424" s="10" t="str">
        <f>D422 &amp; "_14"</f>
        <v>73_14</v>
      </c>
      <c r="X424" s="12"/>
      <c r="Y424" s="10" t="str">
        <f>D421 &amp; "_15"</f>
        <v>33_15</v>
      </c>
      <c r="Z424" s="29" t="str">
        <f>D422 &amp; "_15"</f>
        <v>73_15</v>
      </c>
      <c r="AB424" s="10" t="str">
        <f>D421 &amp; "_16"</f>
        <v>33_16</v>
      </c>
      <c r="AC424" s="10" t="str">
        <f>D422 &amp; "_16"</f>
        <v>73_16</v>
      </c>
    </row>
    <row r="425" spans="1:29" ht="14.25" thickTop="1" x14ac:dyDescent="0.25">
      <c r="A425" s="49"/>
      <c r="B425" s="50"/>
      <c r="D425" s="17"/>
      <c r="F425" s="12"/>
    </row>
    <row r="426" spans="1:29" ht="14.25" thickBot="1" x14ac:dyDescent="0.3">
      <c r="A426" s="49"/>
      <c r="B426" s="50"/>
      <c r="D426" s="18"/>
      <c r="E426" s="9"/>
      <c r="F426" s="36"/>
      <c r="G426" s="45" t="str">
        <f>"CHIP #" &amp; (((D421 - 1) * 32) + 17)</f>
        <v>CHIP #1041</v>
      </c>
      <c r="H426" s="46"/>
      <c r="I426" s="4"/>
      <c r="J426" s="45" t="str">
        <f>"CHIP #" &amp; (((D421 - 1) * 32) + 18)</f>
        <v>CHIP #1042</v>
      </c>
      <c r="K426" s="46"/>
      <c r="L426" s="4"/>
      <c r="M426" s="45" t="str">
        <f>"CHIP #" &amp; (((D421 - 1) * 32) + 19)</f>
        <v>CHIP #1043</v>
      </c>
      <c r="N426" s="46"/>
      <c r="O426" s="4"/>
      <c r="P426" s="43" t="str">
        <f>"CHIP #" &amp; (((D421 - 1) * 32) + 20)</f>
        <v>CHIP #1044</v>
      </c>
      <c r="Q426" s="44"/>
      <c r="R426" s="4"/>
      <c r="S426" s="43" t="str">
        <f>"CHIP #" &amp; (((D421 - 1) * 32) + 21)</f>
        <v>CHIP #1045</v>
      </c>
      <c r="T426" s="44"/>
      <c r="U426" s="4"/>
      <c r="V426" s="43" t="str">
        <f>"CHIP #" &amp; (((D421 - 1) * 32) + 22)</f>
        <v>CHIP #1046</v>
      </c>
      <c r="W426" s="44"/>
      <c r="X426" s="4"/>
      <c r="Y426" s="43" t="str">
        <f>"CHIP #" &amp; (((D421 - 1) * 32) + 23)</f>
        <v>CHIP #1047</v>
      </c>
      <c r="Z426" s="44"/>
      <c r="AA426" s="4"/>
      <c r="AB426" s="43" t="str">
        <f>"CHIP #" &amp; (((D421 - 1) * 32) + 24)</f>
        <v>CHIP #1048</v>
      </c>
      <c r="AC426" s="44"/>
    </row>
    <row r="427" spans="1:29" ht="15" thickTop="1" thickBot="1" x14ac:dyDescent="0.3">
      <c r="A427" s="49"/>
      <c r="B427" s="50"/>
      <c r="D427" s="19"/>
      <c r="E427" s="16" t="str">
        <f>"CSN" &amp; (((D421 - 1) * 4) + 2)</f>
        <v>CSN130</v>
      </c>
      <c r="F427" s="37" t="s">
        <v>3796</v>
      </c>
      <c r="G427" s="10" t="str">
        <f>D421 &amp; "_17"</f>
        <v>33_17</v>
      </c>
      <c r="H427" s="10" t="str">
        <f>D422 &amp; "_17"</f>
        <v>73_17</v>
      </c>
      <c r="I427" s="12"/>
      <c r="J427" s="10" t="str">
        <f>D421 &amp; "_18"</f>
        <v>33_18</v>
      </c>
      <c r="K427" s="10" t="str">
        <f>D422 &amp; "_18"</f>
        <v>73_18</v>
      </c>
      <c r="L427" s="12"/>
      <c r="M427" s="10" t="str">
        <f>D421 &amp; "_19"</f>
        <v>33_19</v>
      </c>
      <c r="N427" s="10" t="str">
        <f>D422 &amp; "_19"</f>
        <v>73_19</v>
      </c>
      <c r="O427" s="12"/>
      <c r="P427" s="10" t="str">
        <f>D421 &amp; "_20"</f>
        <v>33_20</v>
      </c>
      <c r="Q427" s="10" t="str">
        <f>D422 &amp; "_20"</f>
        <v>73_20</v>
      </c>
      <c r="R427" s="12"/>
      <c r="S427" s="10" t="str">
        <f>D421 &amp; "_21"</f>
        <v>33_21</v>
      </c>
      <c r="T427" s="10" t="str">
        <f>D422 &amp; "_21"</f>
        <v>73_21</v>
      </c>
      <c r="U427" s="12"/>
      <c r="V427" s="10" t="str">
        <f>D421 &amp; "_22"</f>
        <v>33_22</v>
      </c>
      <c r="W427" s="10" t="str">
        <f>D422 &amp; "_22"</f>
        <v>73_22</v>
      </c>
      <c r="X427" s="12"/>
      <c r="Y427" s="10" t="str">
        <f>D421 &amp; "_23"</f>
        <v>33_23</v>
      </c>
      <c r="Z427" s="29" t="str">
        <f>D422 &amp; "_23"</f>
        <v>73_23</v>
      </c>
      <c r="AB427" s="10" t="str">
        <f>D421 &amp; "_24"</f>
        <v>33_24</v>
      </c>
      <c r="AC427" s="10" t="str">
        <f>D422 &amp; "_24"</f>
        <v>73_24</v>
      </c>
    </row>
    <row r="428" spans="1:29" ht="14.25" thickTop="1" x14ac:dyDescent="0.25">
      <c r="A428" s="49"/>
      <c r="B428" s="50"/>
      <c r="D428" s="17"/>
      <c r="F428" s="12"/>
    </row>
    <row r="429" spans="1:29" ht="14.25" thickBot="1" x14ac:dyDescent="0.3">
      <c r="A429" s="49"/>
      <c r="B429" s="50"/>
      <c r="D429" s="18"/>
      <c r="E429" s="9"/>
      <c r="F429" s="36"/>
      <c r="G429" s="45" t="str">
        <f>"CHIP #" &amp; (((D421 - 1) * 32) + 25)</f>
        <v>CHIP #1049</v>
      </c>
      <c r="H429" s="46"/>
      <c r="I429" s="4"/>
      <c r="J429" s="45" t="str">
        <f>"CHIP #" &amp; (((D421 - 1) * 32) + 26)</f>
        <v>CHIP #1050</v>
      </c>
      <c r="K429" s="46"/>
      <c r="L429" s="4"/>
      <c r="M429" s="45" t="str">
        <f>"CHIP #" &amp; (((D421 - 1) * 32) + 27)</f>
        <v>CHIP #1051</v>
      </c>
      <c r="N429" s="46"/>
      <c r="O429" s="4"/>
      <c r="P429" s="43" t="str">
        <f>"CHIP #" &amp; (((D421 - 1) * 32) + 28)</f>
        <v>CHIP #1052</v>
      </c>
      <c r="Q429" s="44"/>
      <c r="R429" s="4"/>
      <c r="S429" s="43" t="str">
        <f>"CHIP #" &amp; (((D421 - 1) * 32) + 29)</f>
        <v>CHIP #1053</v>
      </c>
      <c r="T429" s="44"/>
      <c r="U429" s="4"/>
      <c r="V429" s="43" t="str">
        <f>"CHIP #" &amp; (((D421 - 1) * 32) + 30)</f>
        <v>CHIP #1054</v>
      </c>
      <c r="W429" s="44"/>
      <c r="X429" s="4"/>
      <c r="Y429" s="43" t="str">
        <f>"CHIP #" &amp; (((D421 - 1) * 32) + 31)</f>
        <v>CHIP #1055</v>
      </c>
      <c r="Z429" s="44"/>
      <c r="AA429" s="4"/>
      <c r="AB429" s="43" t="str">
        <f>"CHIP #" &amp; (((D421 - 1) * 32) + 32)</f>
        <v>CHIP #1056</v>
      </c>
      <c r="AC429" s="44"/>
    </row>
    <row r="430" spans="1:29" ht="15" thickTop="1" thickBot="1" x14ac:dyDescent="0.3">
      <c r="A430" s="49"/>
      <c r="B430" s="50"/>
      <c r="D430" s="20"/>
      <c r="E430" s="16" t="str">
        <f>"CSN" &amp; (((D421 - 1) * 4) + 3)</f>
        <v>CSN131</v>
      </c>
      <c r="F430" s="37" t="s">
        <v>3796</v>
      </c>
      <c r="G430" s="10" t="str">
        <f>D421 &amp; "_25"</f>
        <v>33_25</v>
      </c>
      <c r="H430" s="10" t="str">
        <f>D422 &amp; "_25"</f>
        <v>73_25</v>
      </c>
      <c r="I430" s="12"/>
      <c r="J430" s="10" t="str">
        <f>D421 &amp; "_26"</f>
        <v>33_26</v>
      </c>
      <c r="K430" s="10" t="str">
        <f>D422 &amp; "_26"</f>
        <v>73_26</v>
      </c>
      <c r="L430" s="12"/>
      <c r="M430" s="10" t="str">
        <f>D421 &amp; "_27"</f>
        <v>33_27</v>
      </c>
      <c r="N430" s="10" t="str">
        <f>D422 &amp; "_27"</f>
        <v>73_27</v>
      </c>
      <c r="O430" s="12"/>
      <c r="P430" s="10" t="str">
        <f>D421 &amp; "_28"</f>
        <v>33_28</v>
      </c>
      <c r="Q430" s="10" t="str">
        <f>D422 &amp; "_28"</f>
        <v>73_28</v>
      </c>
      <c r="R430" s="12"/>
      <c r="S430" s="10" t="str">
        <f>D421 &amp; "_29"</f>
        <v>33_29</v>
      </c>
      <c r="T430" s="10" t="str">
        <f>D422 &amp; "_29"</f>
        <v>73_29</v>
      </c>
      <c r="U430" s="12"/>
      <c r="V430" s="10" t="str">
        <f>D421 &amp; "_30"</f>
        <v>33_30</v>
      </c>
      <c r="W430" s="10" t="str">
        <f>D422 &amp; "_30"</f>
        <v>73_30</v>
      </c>
      <c r="X430" s="12"/>
      <c r="Y430" s="10" t="str">
        <f>D421 &amp; "_31"</f>
        <v>33_31</v>
      </c>
      <c r="Z430" s="29" t="str">
        <f>D422 &amp; "_31"</f>
        <v>73_31</v>
      </c>
      <c r="AB430" s="10" t="str">
        <f>D421 &amp; "_32"</f>
        <v>33_32</v>
      </c>
      <c r="AC430" s="29" t="str">
        <f>D422 &amp; "_32"</f>
        <v>73_32</v>
      </c>
    </row>
    <row r="431" spans="1:29" ht="14.25" thickTop="1" x14ac:dyDescent="0.25">
      <c r="A431" s="49"/>
      <c r="B431" s="50"/>
    </row>
    <row r="432" spans="1:29" x14ac:dyDescent="0.25">
      <c r="A432" s="49"/>
      <c r="B432" s="50"/>
    </row>
    <row r="433" spans="1:29" ht="14.25" thickBot="1" x14ac:dyDescent="0.3">
      <c r="A433" s="49"/>
      <c r="B433" s="50"/>
      <c r="C433" s="30" t="str">
        <f>"BANK" &amp; D434</f>
        <v>BANK34</v>
      </c>
      <c r="D433" s="4"/>
      <c r="E433" s="4"/>
      <c r="F433" s="38"/>
      <c r="G433" s="45" t="str">
        <f>"CHIP #" &amp; (((D434 - 1) * 32) + 1)</f>
        <v>CHIP #1057</v>
      </c>
      <c r="H433" s="45"/>
      <c r="I433" s="4"/>
      <c r="J433" s="45" t="str">
        <f>"CHIP #" &amp; (((D434 - 1) * 32) + 2)</f>
        <v>CHIP #1058</v>
      </c>
      <c r="K433" s="46"/>
      <c r="L433" s="4"/>
      <c r="M433" s="45" t="str">
        <f>"CHIP #" &amp; (((D434 - 1) * 32) + 3)</f>
        <v>CHIP #1059</v>
      </c>
      <c r="N433" s="46"/>
      <c r="O433" s="4"/>
      <c r="P433" s="43" t="str">
        <f>"CHIP #" &amp; (((D434 - 1) * 32) + 4)</f>
        <v>CHIP #1060</v>
      </c>
      <c r="Q433" s="44"/>
      <c r="R433" s="4"/>
      <c r="S433" s="43" t="str">
        <f>"CHIP #" &amp; (((D434 - 1) * 32) + 5)</f>
        <v>CHIP #1061</v>
      </c>
      <c r="T433" s="44"/>
      <c r="U433" s="4"/>
      <c r="V433" s="43" t="str">
        <f>"CHIP #" &amp; (((D434 - 1) * 32) + 6)</f>
        <v>CHIP #1062</v>
      </c>
      <c r="W433" s="44"/>
      <c r="X433" s="4"/>
      <c r="Y433" s="43" t="str">
        <f>"CHIP #" &amp; (((D434 - 1) * 32) + 7)</f>
        <v>CHIP #1063</v>
      </c>
      <c r="Z433" s="44"/>
      <c r="AA433" s="4"/>
      <c r="AB433" s="43" t="str">
        <f>"CHIP #" &amp; (((D434 - 1) * 32) + 8)</f>
        <v>CHIP #1064</v>
      </c>
      <c r="AC433" s="44"/>
    </row>
    <row r="434" spans="1:29" ht="15" thickTop="1" thickBot="1" x14ac:dyDescent="0.3">
      <c r="A434" s="49"/>
      <c r="B434" s="50"/>
      <c r="C434" s="31"/>
      <c r="D434" s="32">
        <f>D421+1</f>
        <v>34</v>
      </c>
      <c r="E434" s="21" t="str">
        <f>"CSN" &amp; (((D434 - 1) * 4) + 0)</f>
        <v>CSN132</v>
      </c>
      <c r="F434" s="40" t="s">
        <v>3796</v>
      </c>
      <c r="G434" s="10" t="str">
        <f>D434 &amp; "_1"</f>
        <v>34_1</v>
      </c>
      <c r="H434" s="10" t="str">
        <f>D435 &amp; "_1"</f>
        <v>74_1</v>
      </c>
      <c r="I434" s="12"/>
      <c r="J434" s="10" t="str">
        <f>D434 &amp; "_2"</f>
        <v>34_2</v>
      </c>
      <c r="K434" s="10" t="str">
        <f>D435 &amp; "_2"</f>
        <v>74_2</v>
      </c>
      <c r="L434" s="12"/>
      <c r="M434" s="10" t="str">
        <f>D434 &amp; "_3"</f>
        <v>34_3</v>
      </c>
      <c r="N434" s="10" t="str">
        <f>D435 &amp; "_3"</f>
        <v>74_3</v>
      </c>
      <c r="O434" s="12"/>
      <c r="P434" s="10" t="str">
        <f>D434 &amp; "_4"</f>
        <v>34_4</v>
      </c>
      <c r="Q434" s="10" t="str">
        <f>D435 &amp; "_4"</f>
        <v>74_4</v>
      </c>
      <c r="R434" s="12"/>
      <c r="S434" s="10" t="str">
        <f>D434 &amp; "_5"</f>
        <v>34_5</v>
      </c>
      <c r="T434" s="10" t="str">
        <f>D435 &amp; "_5"</f>
        <v>74_5</v>
      </c>
      <c r="U434" s="12"/>
      <c r="V434" s="10" t="str">
        <f>D434 &amp; "_6"</f>
        <v>34_6</v>
      </c>
      <c r="W434" s="10" t="str">
        <f>D435 &amp; "_6"</f>
        <v>74_6</v>
      </c>
      <c r="X434" s="12"/>
      <c r="Y434" s="10" t="str">
        <f>D434 &amp; "_7"</f>
        <v>34_7</v>
      </c>
      <c r="Z434" s="10" t="str">
        <f>D435 &amp; "_7"</f>
        <v>74_7</v>
      </c>
      <c r="AA434" s="12"/>
      <c r="AB434" s="10" t="str">
        <f>D434 &amp; "_8"</f>
        <v>34_8</v>
      </c>
      <c r="AC434" s="29" t="str">
        <f>D435 &amp; "_8"</f>
        <v>74_8</v>
      </c>
    </row>
    <row r="435" spans="1:29" ht="14.25" thickTop="1" x14ac:dyDescent="0.25">
      <c r="A435" s="49"/>
      <c r="B435" s="50"/>
      <c r="C435" s="33"/>
      <c r="D435" s="17">
        <f>D422+1</f>
        <v>74</v>
      </c>
    </row>
    <row r="436" spans="1:29" ht="14.25" thickBot="1" x14ac:dyDescent="0.3">
      <c r="A436" s="49"/>
      <c r="B436" s="50"/>
      <c r="D436" s="18"/>
      <c r="E436" s="39"/>
      <c r="F436" s="38"/>
      <c r="G436" s="45" t="str">
        <f>"CHIP #" &amp; (((D434 - 1) * 32) + 9)</f>
        <v>CHIP #1065</v>
      </c>
      <c r="H436" s="46"/>
      <c r="I436" s="4"/>
      <c r="J436" s="45" t="str">
        <f>"CHIP #" &amp; (((D434 - 1) * 32) + 10)</f>
        <v>CHIP #1066</v>
      </c>
      <c r="K436" s="46"/>
      <c r="L436" s="4"/>
      <c r="M436" s="45" t="str">
        <f>"CHIP #" &amp; (((D434 - 1) * 32) + 11)</f>
        <v>CHIP #1067</v>
      </c>
      <c r="N436" s="46"/>
      <c r="O436" s="4"/>
      <c r="P436" s="43" t="str">
        <f>"CHIP #" &amp; (((D434 - 1) * 32) + 12)</f>
        <v>CHIP #1068</v>
      </c>
      <c r="Q436" s="44"/>
      <c r="R436" s="4"/>
      <c r="S436" s="43" t="str">
        <f>"CHIP #" &amp; (((D434 - 1) * 32) + 13)</f>
        <v>CHIP #1069</v>
      </c>
      <c r="T436" s="44"/>
      <c r="U436" s="4"/>
      <c r="V436" s="43" t="str">
        <f>"CHIP #" &amp; (((D434 - 1) * 32) + 14)</f>
        <v>CHIP #1070</v>
      </c>
      <c r="W436" s="44"/>
      <c r="X436" s="4"/>
      <c r="Y436" s="43" t="str">
        <f>"CHIP #" &amp; (((D434 - 1) * 32) + 15)</f>
        <v>CHIP #1071</v>
      </c>
      <c r="Z436" s="44"/>
      <c r="AA436" s="4"/>
      <c r="AB436" s="43" t="str">
        <f>"CHIP #" &amp; (((D434 - 1) * 32) + 16)</f>
        <v>CHIP #1072</v>
      </c>
      <c r="AC436" s="44"/>
    </row>
    <row r="437" spans="1:29" ht="15" thickTop="1" thickBot="1" x14ac:dyDescent="0.3">
      <c r="A437" s="49"/>
      <c r="B437" s="50"/>
      <c r="D437" s="19"/>
      <c r="E437" s="21" t="str">
        <f>"CSN" &amp; (((D434 - 1) * 4) + 1)</f>
        <v>CSN133</v>
      </c>
      <c r="F437" s="10" t="s">
        <v>3796</v>
      </c>
      <c r="G437" s="10" t="str">
        <f>D434 &amp; "_9"</f>
        <v>34_9</v>
      </c>
      <c r="H437" s="10" t="str">
        <f>D435 &amp; "_9"</f>
        <v>74_9</v>
      </c>
      <c r="I437" s="12"/>
      <c r="J437" s="10" t="str">
        <f>D434 &amp; "_10"</f>
        <v>34_10</v>
      </c>
      <c r="K437" s="10" t="str">
        <f>D435 &amp; "_10"</f>
        <v>74_10</v>
      </c>
      <c r="L437" s="12"/>
      <c r="M437" s="10" t="str">
        <f>D434 &amp; "_11"</f>
        <v>34_11</v>
      </c>
      <c r="N437" s="10" t="str">
        <f>D435 &amp; "_11"</f>
        <v>74_11</v>
      </c>
      <c r="O437" s="12"/>
      <c r="P437" s="10" t="str">
        <f>D434 &amp; "_12"</f>
        <v>34_12</v>
      </c>
      <c r="Q437" s="10" t="str">
        <f>D435 &amp; "_12"</f>
        <v>74_12</v>
      </c>
      <c r="R437" s="12"/>
      <c r="S437" s="10" t="str">
        <f>D434 &amp; "_13"</f>
        <v>34_13</v>
      </c>
      <c r="T437" s="10" t="str">
        <f>D435 &amp; "_13"</f>
        <v>74_13</v>
      </c>
      <c r="U437" s="12"/>
      <c r="V437" s="10" t="str">
        <f>D434 &amp; "_14"</f>
        <v>34_14</v>
      </c>
      <c r="W437" s="10" t="str">
        <f>D435 &amp; "_14"</f>
        <v>74_14</v>
      </c>
      <c r="X437" s="12"/>
      <c r="Y437" s="10" t="str">
        <f>D434 &amp; "_15"</f>
        <v>34_15</v>
      </c>
      <c r="Z437" s="29" t="str">
        <f>D435 &amp; "_15"</f>
        <v>74_15</v>
      </c>
      <c r="AB437" s="10" t="str">
        <f>D434 &amp; "_16"</f>
        <v>34_16</v>
      </c>
      <c r="AC437" s="10" t="str">
        <f>D435 &amp; "_16"</f>
        <v>74_16</v>
      </c>
    </row>
    <row r="438" spans="1:29" ht="14.25" thickTop="1" x14ac:dyDescent="0.25">
      <c r="A438" s="49"/>
      <c r="B438" s="50"/>
      <c r="D438" s="17"/>
      <c r="F438" s="12"/>
    </row>
    <row r="439" spans="1:29" ht="14.25" thickBot="1" x14ac:dyDescent="0.3">
      <c r="A439" s="49"/>
      <c r="B439" s="50"/>
      <c r="D439" s="18"/>
      <c r="E439" s="9"/>
      <c r="F439" s="36"/>
      <c r="G439" s="45" t="str">
        <f>"CHIP #" &amp; (((D434 - 1) * 32) + 17)</f>
        <v>CHIP #1073</v>
      </c>
      <c r="H439" s="46"/>
      <c r="I439" s="4"/>
      <c r="J439" s="45" t="str">
        <f>"CHIP #" &amp; (((D434 - 1) * 32) + 18)</f>
        <v>CHIP #1074</v>
      </c>
      <c r="K439" s="46"/>
      <c r="L439" s="4"/>
      <c r="M439" s="45" t="str">
        <f>"CHIP #" &amp; (((D434 - 1) * 32) + 19)</f>
        <v>CHIP #1075</v>
      </c>
      <c r="N439" s="46"/>
      <c r="O439" s="4"/>
      <c r="P439" s="43" t="str">
        <f>"CHIP #" &amp; (((D434 - 1) * 32) + 20)</f>
        <v>CHIP #1076</v>
      </c>
      <c r="Q439" s="44"/>
      <c r="R439" s="4"/>
      <c r="S439" s="43" t="str">
        <f>"CHIP #" &amp; (((D434 - 1) * 32) + 21)</f>
        <v>CHIP #1077</v>
      </c>
      <c r="T439" s="44"/>
      <c r="U439" s="4"/>
      <c r="V439" s="43" t="str">
        <f>"CHIP #" &amp; (((D434 - 1) * 32) + 22)</f>
        <v>CHIP #1078</v>
      </c>
      <c r="W439" s="44"/>
      <c r="X439" s="4"/>
      <c r="Y439" s="43" t="str">
        <f>"CHIP #" &amp; (((D434 - 1) * 32) + 23)</f>
        <v>CHIP #1079</v>
      </c>
      <c r="Z439" s="44"/>
      <c r="AA439" s="4"/>
      <c r="AB439" s="43" t="str">
        <f>"CHIP #" &amp; (((D434 - 1) * 32) + 24)</f>
        <v>CHIP #1080</v>
      </c>
      <c r="AC439" s="44"/>
    </row>
    <row r="440" spans="1:29" ht="15" thickTop="1" thickBot="1" x14ac:dyDescent="0.3">
      <c r="A440" s="49"/>
      <c r="B440" s="50"/>
      <c r="D440" s="19"/>
      <c r="E440" s="16" t="str">
        <f>"CSN" &amp; (((D434 - 1) * 4) + 2)</f>
        <v>CSN134</v>
      </c>
      <c r="F440" s="37" t="s">
        <v>3796</v>
      </c>
      <c r="G440" s="10" t="str">
        <f>D434 &amp; "_17"</f>
        <v>34_17</v>
      </c>
      <c r="H440" s="10" t="str">
        <f>D435 &amp; "_17"</f>
        <v>74_17</v>
      </c>
      <c r="I440" s="12"/>
      <c r="J440" s="10" t="str">
        <f>D434 &amp; "_18"</f>
        <v>34_18</v>
      </c>
      <c r="K440" s="10" t="str">
        <f>D435 &amp; "_18"</f>
        <v>74_18</v>
      </c>
      <c r="L440" s="12"/>
      <c r="M440" s="10" t="str">
        <f>D434 &amp; "_19"</f>
        <v>34_19</v>
      </c>
      <c r="N440" s="10" t="str">
        <f>D435 &amp; "_19"</f>
        <v>74_19</v>
      </c>
      <c r="O440" s="12"/>
      <c r="P440" s="10" t="str">
        <f>D434 &amp; "_20"</f>
        <v>34_20</v>
      </c>
      <c r="Q440" s="10" t="str">
        <f>D435 &amp; "_20"</f>
        <v>74_20</v>
      </c>
      <c r="R440" s="12"/>
      <c r="S440" s="10" t="str">
        <f>D434 &amp; "_21"</f>
        <v>34_21</v>
      </c>
      <c r="T440" s="10" t="str">
        <f>D435 &amp; "_21"</f>
        <v>74_21</v>
      </c>
      <c r="U440" s="12"/>
      <c r="V440" s="10" t="str">
        <f>D434 &amp; "_22"</f>
        <v>34_22</v>
      </c>
      <c r="W440" s="10" t="str">
        <f>D435 &amp; "_22"</f>
        <v>74_22</v>
      </c>
      <c r="X440" s="12"/>
      <c r="Y440" s="10" t="str">
        <f>D434 &amp; "_23"</f>
        <v>34_23</v>
      </c>
      <c r="Z440" s="29" t="str">
        <f>D435 &amp; "_23"</f>
        <v>74_23</v>
      </c>
      <c r="AB440" s="10" t="str">
        <f>D434 &amp; "_24"</f>
        <v>34_24</v>
      </c>
      <c r="AC440" s="10" t="str">
        <f>D435 &amp; "_24"</f>
        <v>74_24</v>
      </c>
    </row>
    <row r="441" spans="1:29" ht="14.25" thickTop="1" x14ac:dyDescent="0.25">
      <c r="A441" s="49"/>
      <c r="B441" s="50"/>
      <c r="D441" s="17"/>
      <c r="F441" s="12"/>
    </row>
    <row r="442" spans="1:29" ht="14.25" thickBot="1" x14ac:dyDescent="0.3">
      <c r="A442" s="49"/>
      <c r="B442" s="50"/>
      <c r="D442" s="18"/>
      <c r="E442" s="9"/>
      <c r="F442" s="36"/>
      <c r="G442" s="45" t="str">
        <f>"CHIP #" &amp; (((D434 - 1) * 32) + 25)</f>
        <v>CHIP #1081</v>
      </c>
      <c r="H442" s="46"/>
      <c r="I442" s="4"/>
      <c r="J442" s="45" t="str">
        <f>"CHIP #" &amp; (((D434 - 1) * 32) + 26)</f>
        <v>CHIP #1082</v>
      </c>
      <c r="K442" s="46"/>
      <c r="L442" s="4"/>
      <c r="M442" s="45" t="str">
        <f>"CHIP #" &amp; (((D434 - 1) * 32) + 27)</f>
        <v>CHIP #1083</v>
      </c>
      <c r="N442" s="46"/>
      <c r="O442" s="4"/>
      <c r="P442" s="43" t="str">
        <f>"CHIP #" &amp; (((D434 - 1) * 32) + 28)</f>
        <v>CHIP #1084</v>
      </c>
      <c r="Q442" s="44"/>
      <c r="R442" s="4"/>
      <c r="S442" s="43" t="str">
        <f>"CHIP #" &amp; (((D434 - 1) * 32) + 29)</f>
        <v>CHIP #1085</v>
      </c>
      <c r="T442" s="44"/>
      <c r="U442" s="4"/>
      <c r="V442" s="43" t="str">
        <f>"CHIP #" &amp; (((D434 - 1) * 32) + 30)</f>
        <v>CHIP #1086</v>
      </c>
      <c r="W442" s="44"/>
      <c r="X442" s="4"/>
      <c r="Y442" s="43" t="str">
        <f>"CHIP #" &amp; (((D434 - 1) * 32) + 31)</f>
        <v>CHIP #1087</v>
      </c>
      <c r="Z442" s="44"/>
      <c r="AA442" s="4"/>
      <c r="AB442" s="43" t="str">
        <f>"CHIP #" &amp; (((D434 - 1) * 32) + 32)</f>
        <v>CHIP #1088</v>
      </c>
      <c r="AC442" s="44"/>
    </row>
    <row r="443" spans="1:29" ht="15" thickTop="1" thickBot="1" x14ac:dyDescent="0.3">
      <c r="A443" s="49"/>
      <c r="B443" s="50"/>
      <c r="D443" s="20"/>
      <c r="E443" s="16" t="str">
        <f>"CSN" &amp; (((D434 - 1) * 4) + 3)</f>
        <v>CSN135</v>
      </c>
      <c r="F443" s="37" t="s">
        <v>3796</v>
      </c>
      <c r="G443" s="10" t="str">
        <f>D434 &amp; "_25"</f>
        <v>34_25</v>
      </c>
      <c r="H443" s="10" t="str">
        <f>D435 &amp; "_25"</f>
        <v>74_25</v>
      </c>
      <c r="I443" s="12"/>
      <c r="J443" s="10" t="str">
        <f>D434 &amp; "_26"</f>
        <v>34_26</v>
      </c>
      <c r="K443" s="10" t="str">
        <f>D435 &amp; "_26"</f>
        <v>74_26</v>
      </c>
      <c r="L443" s="12"/>
      <c r="M443" s="10" t="str">
        <f>D434 &amp; "_27"</f>
        <v>34_27</v>
      </c>
      <c r="N443" s="10" t="str">
        <f>D435 &amp; "_27"</f>
        <v>74_27</v>
      </c>
      <c r="O443" s="12"/>
      <c r="P443" s="10" t="str">
        <f>D434 &amp; "_28"</f>
        <v>34_28</v>
      </c>
      <c r="Q443" s="10" t="str">
        <f>D435 &amp; "_28"</f>
        <v>74_28</v>
      </c>
      <c r="R443" s="12"/>
      <c r="S443" s="10" t="str">
        <f>D434 &amp; "_29"</f>
        <v>34_29</v>
      </c>
      <c r="T443" s="10" t="str">
        <f>D435 &amp; "_29"</f>
        <v>74_29</v>
      </c>
      <c r="U443" s="12"/>
      <c r="V443" s="10" t="str">
        <f>D434 &amp; "_30"</f>
        <v>34_30</v>
      </c>
      <c r="W443" s="10" t="str">
        <f>D435 &amp; "_30"</f>
        <v>74_30</v>
      </c>
      <c r="X443" s="12"/>
      <c r="Y443" s="10" t="str">
        <f>D434 &amp; "_31"</f>
        <v>34_31</v>
      </c>
      <c r="Z443" s="29" t="str">
        <f>D435 &amp; "_31"</f>
        <v>74_31</v>
      </c>
      <c r="AB443" s="10" t="str">
        <f>D434 &amp; "_32"</f>
        <v>34_32</v>
      </c>
      <c r="AC443" s="29" t="str">
        <f>D435 &amp; "_32"</f>
        <v>74_32</v>
      </c>
    </row>
    <row r="444" spans="1:29" ht="14.25" thickTop="1" x14ac:dyDescent="0.25">
      <c r="A444" s="49"/>
      <c r="B444" s="50"/>
    </row>
    <row r="445" spans="1:29" x14ac:dyDescent="0.25">
      <c r="A445" s="49"/>
      <c r="B445" s="50"/>
    </row>
    <row r="446" spans="1:29" ht="14.25" thickBot="1" x14ac:dyDescent="0.3">
      <c r="A446" s="49"/>
      <c r="B446" s="50"/>
      <c r="C446" s="30" t="str">
        <f>"BANK" &amp; D447</f>
        <v>BANK35</v>
      </c>
      <c r="D446" s="4"/>
      <c r="E446" s="4"/>
      <c r="F446" s="38"/>
      <c r="G446" s="45" t="str">
        <f>"CHIP #" &amp; (((D447 - 1) * 32) + 1)</f>
        <v>CHIP #1089</v>
      </c>
      <c r="H446" s="45"/>
      <c r="I446" s="4"/>
      <c r="J446" s="45" t="str">
        <f>"CHIP #" &amp; (((D447 - 1) * 32) + 2)</f>
        <v>CHIP #1090</v>
      </c>
      <c r="K446" s="46"/>
      <c r="L446" s="4"/>
      <c r="M446" s="45" t="str">
        <f>"CHIP #" &amp; (((D447 - 1) * 32) + 3)</f>
        <v>CHIP #1091</v>
      </c>
      <c r="N446" s="46"/>
      <c r="O446" s="4"/>
      <c r="P446" s="43" t="str">
        <f>"CHIP #" &amp; (((D447 - 1) * 32) + 4)</f>
        <v>CHIP #1092</v>
      </c>
      <c r="Q446" s="44"/>
      <c r="R446" s="4"/>
      <c r="S446" s="43" t="str">
        <f>"CHIP #" &amp; (((D447 - 1) * 32) + 5)</f>
        <v>CHIP #1093</v>
      </c>
      <c r="T446" s="44"/>
      <c r="U446" s="4"/>
      <c r="V446" s="43" t="str">
        <f>"CHIP #" &amp; (((D447 - 1) * 32) + 6)</f>
        <v>CHIP #1094</v>
      </c>
      <c r="W446" s="44"/>
      <c r="X446" s="4"/>
      <c r="Y446" s="43" t="str">
        <f>"CHIP #" &amp; (((D447 - 1) * 32) + 7)</f>
        <v>CHIP #1095</v>
      </c>
      <c r="Z446" s="44"/>
      <c r="AA446" s="4"/>
      <c r="AB446" s="43" t="str">
        <f>"CHIP #" &amp; (((D447 - 1) * 32) + 8)</f>
        <v>CHIP #1096</v>
      </c>
      <c r="AC446" s="44"/>
    </row>
    <row r="447" spans="1:29" ht="15" thickTop="1" thickBot="1" x14ac:dyDescent="0.3">
      <c r="A447" s="49"/>
      <c r="B447" s="50"/>
      <c r="C447" s="31"/>
      <c r="D447" s="32">
        <f>D434+1</f>
        <v>35</v>
      </c>
      <c r="E447" s="21" t="str">
        <f>"CSN" &amp; (((D447 - 1) * 4) + 0)</f>
        <v>CSN136</v>
      </c>
      <c r="F447" s="40" t="s">
        <v>3796</v>
      </c>
      <c r="G447" s="10" t="str">
        <f>D447 &amp; "_1"</f>
        <v>35_1</v>
      </c>
      <c r="H447" s="10" t="str">
        <f>D448 &amp; "_1"</f>
        <v>75_1</v>
      </c>
      <c r="I447" s="12"/>
      <c r="J447" s="10" t="str">
        <f>D447 &amp; "_2"</f>
        <v>35_2</v>
      </c>
      <c r="K447" s="10" t="str">
        <f>D448 &amp; "_2"</f>
        <v>75_2</v>
      </c>
      <c r="L447" s="12"/>
      <c r="M447" s="10" t="str">
        <f>D447 &amp; "_3"</f>
        <v>35_3</v>
      </c>
      <c r="N447" s="10" t="str">
        <f>D448 &amp; "_3"</f>
        <v>75_3</v>
      </c>
      <c r="O447" s="12"/>
      <c r="P447" s="10" t="str">
        <f>D447 &amp; "_4"</f>
        <v>35_4</v>
      </c>
      <c r="Q447" s="10" t="str">
        <f>D448 &amp; "_4"</f>
        <v>75_4</v>
      </c>
      <c r="R447" s="12"/>
      <c r="S447" s="10" t="str">
        <f>D447 &amp; "_5"</f>
        <v>35_5</v>
      </c>
      <c r="T447" s="10" t="str">
        <f>D448 &amp; "_5"</f>
        <v>75_5</v>
      </c>
      <c r="U447" s="12"/>
      <c r="V447" s="10" t="str">
        <f>D447 &amp; "_6"</f>
        <v>35_6</v>
      </c>
      <c r="W447" s="10" t="str">
        <f>D448 &amp; "_6"</f>
        <v>75_6</v>
      </c>
      <c r="X447" s="12"/>
      <c r="Y447" s="10" t="str">
        <f>D447 &amp; "_7"</f>
        <v>35_7</v>
      </c>
      <c r="Z447" s="10" t="str">
        <f>D448 &amp; "_7"</f>
        <v>75_7</v>
      </c>
      <c r="AA447" s="12"/>
      <c r="AB447" s="10" t="str">
        <f>D447 &amp; "_8"</f>
        <v>35_8</v>
      </c>
      <c r="AC447" s="29" t="str">
        <f>D448 &amp; "_8"</f>
        <v>75_8</v>
      </c>
    </row>
    <row r="448" spans="1:29" ht="14.25" thickTop="1" x14ac:dyDescent="0.25">
      <c r="A448" s="49"/>
      <c r="B448" s="50"/>
      <c r="C448" s="33"/>
      <c r="D448" s="17">
        <f>D435+1</f>
        <v>75</v>
      </c>
    </row>
    <row r="449" spans="1:29" ht="14.25" thickBot="1" x14ac:dyDescent="0.3">
      <c r="A449" s="49"/>
      <c r="B449" s="50"/>
      <c r="D449" s="18"/>
      <c r="E449" s="39"/>
      <c r="F449" s="38"/>
      <c r="G449" s="45" t="str">
        <f>"CHIP #" &amp; (((D447 - 1) * 32) + 9)</f>
        <v>CHIP #1097</v>
      </c>
      <c r="H449" s="46"/>
      <c r="I449" s="4"/>
      <c r="J449" s="45" t="str">
        <f>"CHIP #" &amp; (((D447 - 1) * 32) + 10)</f>
        <v>CHIP #1098</v>
      </c>
      <c r="K449" s="46"/>
      <c r="L449" s="4"/>
      <c r="M449" s="45" t="str">
        <f>"CHIP #" &amp; (((D447 - 1) * 32) + 11)</f>
        <v>CHIP #1099</v>
      </c>
      <c r="N449" s="46"/>
      <c r="O449" s="4"/>
      <c r="P449" s="43" t="str">
        <f>"CHIP #" &amp; (((D447 - 1) * 32) + 12)</f>
        <v>CHIP #1100</v>
      </c>
      <c r="Q449" s="44"/>
      <c r="R449" s="4"/>
      <c r="S449" s="43" t="str">
        <f>"CHIP #" &amp; (((D447 - 1) * 32) + 13)</f>
        <v>CHIP #1101</v>
      </c>
      <c r="T449" s="44"/>
      <c r="U449" s="4"/>
      <c r="V449" s="43" t="str">
        <f>"CHIP #" &amp; (((D447 - 1) * 32) + 14)</f>
        <v>CHIP #1102</v>
      </c>
      <c r="W449" s="44"/>
      <c r="X449" s="4"/>
      <c r="Y449" s="43" t="str">
        <f>"CHIP #" &amp; (((D447 - 1) * 32) + 15)</f>
        <v>CHIP #1103</v>
      </c>
      <c r="Z449" s="44"/>
      <c r="AA449" s="4"/>
      <c r="AB449" s="43" t="str">
        <f>"CHIP #" &amp; (((D447 - 1) * 32) + 16)</f>
        <v>CHIP #1104</v>
      </c>
      <c r="AC449" s="44"/>
    </row>
    <row r="450" spans="1:29" ht="15" thickTop="1" thickBot="1" x14ac:dyDescent="0.3">
      <c r="A450" s="49"/>
      <c r="B450" s="50"/>
      <c r="D450" s="19"/>
      <c r="E450" s="21" t="str">
        <f>"CSN" &amp; (((D447 - 1) * 4) + 1)</f>
        <v>CSN137</v>
      </c>
      <c r="F450" s="10" t="s">
        <v>3796</v>
      </c>
      <c r="G450" s="10" t="str">
        <f>D447 &amp; "_9"</f>
        <v>35_9</v>
      </c>
      <c r="H450" s="10" t="str">
        <f>D448 &amp; "_9"</f>
        <v>75_9</v>
      </c>
      <c r="I450" s="12"/>
      <c r="J450" s="10" t="str">
        <f>D447 &amp; "_10"</f>
        <v>35_10</v>
      </c>
      <c r="K450" s="10" t="str">
        <f>D448 &amp; "_10"</f>
        <v>75_10</v>
      </c>
      <c r="L450" s="12"/>
      <c r="M450" s="10" t="str">
        <f>D447 &amp; "_11"</f>
        <v>35_11</v>
      </c>
      <c r="N450" s="10" t="str">
        <f>D448 &amp; "_11"</f>
        <v>75_11</v>
      </c>
      <c r="O450" s="12"/>
      <c r="P450" s="10" t="str">
        <f>D447 &amp; "_12"</f>
        <v>35_12</v>
      </c>
      <c r="Q450" s="10" t="str">
        <f>D448 &amp; "_12"</f>
        <v>75_12</v>
      </c>
      <c r="R450" s="12"/>
      <c r="S450" s="10" t="str">
        <f>D447 &amp; "_13"</f>
        <v>35_13</v>
      </c>
      <c r="T450" s="10" t="str">
        <f>D448 &amp; "_13"</f>
        <v>75_13</v>
      </c>
      <c r="U450" s="12"/>
      <c r="V450" s="10" t="str">
        <f>D447 &amp; "_14"</f>
        <v>35_14</v>
      </c>
      <c r="W450" s="10" t="str">
        <f>D448 &amp; "_14"</f>
        <v>75_14</v>
      </c>
      <c r="X450" s="12"/>
      <c r="Y450" s="10" t="str">
        <f>D447 &amp; "_15"</f>
        <v>35_15</v>
      </c>
      <c r="Z450" s="29" t="str">
        <f>D448 &amp; "_15"</f>
        <v>75_15</v>
      </c>
      <c r="AB450" s="10" t="str">
        <f>D447 &amp; "_16"</f>
        <v>35_16</v>
      </c>
      <c r="AC450" s="10" t="str">
        <f>D448 &amp; "_16"</f>
        <v>75_16</v>
      </c>
    </row>
    <row r="451" spans="1:29" ht="14.25" thickTop="1" x14ac:dyDescent="0.25">
      <c r="A451" s="49"/>
      <c r="B451" s="50"/>
      <c r="D451" s="17"/>
      <c r="F451" s="12"/>
    </row>
    <row r="452" spans="1:29" ht="14.25" thickBot="1" x14ac:dyDescent="0.3">
      <c r="A452" s="49"/>
      <c r="B452" s="50"/>
      <c r="D452" s="18"/>
      <c r="E452" s="9"/>
      <c r="F452" s="36"/>
      <c r="G452" s="45" t="str">
        <f>"CHIP #" &amp; (((D447 - 1) * 32) + 17)</f>
        <v>CHIP #1105</v>
      </c>
      <c r="H452" s="46"/>
      <c r="I452" s="4"/>
      <c r="J452" s="45" t="str">
        <f>"CHIP #" &amp; (((D447 - 1) * 32) + 18)</f>
        <v>CHIP #1106</v>
      </c>
      <c r="K452" s="46"/>
      <c r="L452" s="4"/>
      <c r="M452" s="45" t="str">
        <f>"CHIP #" &amp; (((D447 - 1) * 32) + 19)</f>
        <v>CHIP #1107</v>
      </c>
      <c r="N452" s="46"/>
      <c r="O452" s="4"/>
      <c r="P452" s="43" t="str">
        <f>"CHIP #" &amp; (((D447 - 1) * 32) + 20)</f>
        <v>CHIP #1108</v>
      </c>
      <c r="Q452" s="44"/>
      <c r="R452" s="4"/>
      <c r="S452" s="43" t="str">
        <f>"CHIP #" &amp; (((D447 - 1) * 32) + 21)</f>
        <v>CHIP #1109</v>
      </c>
      <c r="T452" s="44"/>
      <c r="U452" s="4"/>
      <c r="V452" s="43" t="str">
        <f>"CHIP #" &amp; (((D447 - 1) * 32) + 22)</f>
        <v>CHIP #1110</v>
      </c>
      <c r="W452" s="44"/>
      <c r="X452" s="4"/>
      <c r="Y452" s="43" t="str">
        <f>"CHIP #" &amp; (((D447 - 1) * 32) + 23)</f>
        <v>CHIP #1111</v>
      </c>
      <c r="Z452" s="44"/>
      <c r="AA452" s="4"/>
      <c r="AB452" s="43" t="str">
        <f>"CHIP #" &amp; (((D447 - 1) * 32) + 24)</f>
        <v>CHIP #1112</v>
      </c>
      <c r="AC452" s="44"/>
    </row>
    <row r="453" spans="1:29" ht="15" thickTop="1" thickBot="1" x14ac:dyDescent="0.3">
      <c r="A453" s="49"/>
      <c r="B453" s="50"/>
      <c r="D453" s="19"/>
      <c r="E453" s="16" t="str">
        <f>"CSN" &amp; (((D447 - 1) * 4) + 2)</f>
        <v>CSN138</v>
      </c>
      <c r="F453" s="37" t="s">
        <v>3796</v>
      </c>
      <c r="G453" s="10" t="str">
        <f>D447 &amp; "_17"</f>
        <v>35_17</v>
      </c>
      <c r="H453" s="10" t="str">
        <f>D448 &amp; "_17"</f>
        <v>75_17</v>
      </c>
      <c r="I453" s="12"/>
      <c r="J453" s="10" t="str">
        <f>D447 &amp; "_18"</f>
        <v>35_18</v>
      </c>
      <c r="K453" s="10" t="str">
        <f>D448 &amp; "_18"</f>
        <v>75_18</v>
      </c>
      <c r="L453" s="12"/>
      <c r="M453" s="10" t="str">
        <f>D447 &amp; "_19"</f>
        <v>35_19</v>
      </c>
      <c r="N453" s="10" t="str">
        <f>D448 &amp; "_19"</f>
        <v>75_19</v>
      </c>
      <c r="O453" s="12"/>
      <c r="P453" s="10" t="str">
        <f>D447 &amp; "_20"</f>
        <v>35_20</v>
      </c>
      <c r="Q453" s="10" t="str">
        <f>D448 &amp; "_20"</f>
        <v>75_20</v>
      </c>
      <c r="R453" s="12"/>
      <c r="S453" s="10" t="str">
        <f>D447 &amp; "_21"</f>
        <v>35_21</v>
      </c>
      <c r="T453" s="10" t="str">
        <f>D448 &amp; "_21"</f>
        <v>75_21</v>
      </c>
      <c r="U453" s="12"/>
      <c r="V453" s="10" t="str">
        <f>D447 &amp; "_22"</f>
        <v>35_22</v>
      </c>
      <c r="W453" s="10" t="str">
        <f>D448 &amp; "_22"</f>
        <v>75_22</v>
      </c>
      <c r="X453" s="12"/>
      <c r="Y453" s="10" t="str">
        <f>D447 &amp; "_23"</f>
        <v>35_23</v>
      </c>
      <c r="Z453" s="29" t="str">
        <f>D448 &amp; "_23"</f>
        <v>75_23</v>
      </c>
      <c r="AB453" s="10" t="str">
        <f>D447 &amp; "_24"</f>
        <v>35_24</v>
      </c>
      <c r="AC453" s="10" t="str">
        <f>D448 &amp; "_24"</f>
        <v>75_24</v>
      </c>
    </row>
    <row r="454" spans="1:29" ht="14.25" thickTop="1" x14ac:dyDescent="0.25">
      <c r="A454" s="49"/>
      <c r="B454" s="50"/>
      <c r="D454" s="17"/>
      <c r="F454" s="12"/>
    </row>
    <row r="455" spans="1:29" ht="14.25" thickBot="1" x14ac:dyDescent="0.3">
      <c r="A455" s="49"/>
      <c r="B455" s="50"/>
      <c r="D455" s="18"/>
      <c r="E455" s="9"/>
      <c r="F455" s="36"/>
      <c r="G455" s="45" t="str">
        <f>"CHIP #" &amp; (((D447 - 1) * 32) + 25)</f>
        <v>CHIP #1113</v>
      </c>
      <c r="H455" s="46"/>
      <c r="I455" s="4"/>
      <c r="J455" s="45" t="str">
        <f>"CHIP #" &amp; (((D447 - 1) * 32) + 26)</f>
        <v>CHIP #1114</v>
      </c>
      <c r="K455" s="46"/>
      <c r="L455" s="4"/>
      <c r="M455" s="45" t="str">
        <f>"CHIP #" &amp; (((D447 - 1) * 32) + 27)</f>
        <v>CHIP #1115</v>
      </c>
      <c r="N455" s="46"/>
      <c r="O455" s="4"/>
      <c r="P455" s="43" t="str">
        <f>"CHIP #" &amp; (((D447 - 1) * 32) + 28)</f>
        <v>CHIP #1116</v>
      </c>
      <c r="Q455" s="44"/>
      <c r="R455" s="4"/>
      <c r="S455" s="43" t="str">
        <f>"CHIP #" &amp; (((D447 - 1) * 32) + 29)</f>
        <v>CHIP #1117</v>
      </c>
      <c r="T455" s="44"/>
      <c r="U455" s="4"/>
      <c r="V455" s="43" t="str">
        <f>"CHIP #" &amp; (((D447 - 1) * 32) + 30)</f>
        <v>CHIP #1118</v>
      </c>
      <c r="W455" s="44"/>
      <c r="X455" s="4"/>
      <c r="Y455" s="43" t="str">
        <f>"CHIP #" &amp; (((D447 - 1) * 32) + 31)</f>
        <v>CHIP #1119</v>
      </c>
      <c r="Z455" s="44"/>
      <c r="AA455" s="4"/>
      <c r="AB455" s="43" t="str">
        <f>"CHIP #" &amp; (((D447 - 1) * 32) + 32)</f>
        <v>CHIP #1120</v>
      </c>
      <c r="AC455" s="44"/>
    </row>
    <row r="456" spans="1:29" ht="15" thickTop="1" thickBot="1" x14ac:dyDescent="0.3">
      <c r="A456" s="49"/>
      <c r="B456" s="50"/>
      <c r="D456" s="20"/>
      <c r="E456" s="16" t="str">
        <f>"CSN" &amp; (((D447 - 1) * 4) + 3)</f>
        <v>CSN139</v>
      </c>
      <c r="F456" s="37" t="s">
        <v>3796</v>
      </c>
      <c r="G456" s="10" t="str">
        <f>D447 &amp; "_25"</f>
        <v>35_25</v>
      </c>
      <c r="H456" s="10" t="str">
        <f>D448 &amp; "_25"</f>
        <v>75_25</v>
      </c>
      <c r="I456" s="12"/>
      <c r="J456" s="10" t="str">
        <f>D447 &amp; "_26"</f>
        <v>35_26</v>
      </c>
      <c r="K456" s="10" t="str">
        <f>D448 &amp; "_26"</f>
        <v>75_26</v>
      </c>
      <c r="L456" s="12"/>
      <c r="M456" s="10" t="str">
        <f>D447 &amp; "_27"</f>
        <v>35_27</v>
      </c>
      <c r="N456" s="10" t="str">
        <f>D448 &amp; "_27"</f>
        <v>75_27</v>
      </c>
      <c r="O456" s="12"/>
      <c r="P456" s="10" t="str">
        <f>D447 &amp; "_28"</f>
        <v>35_28</v>
      </c>
      <c r="Q456" s="10" t="str">
        <f>D448 &amp; "_28"</f>
        <v>75_28</v>
      </c>
      <c r="R456" s="12"/>
      <c r="S456" s="10" t="str">
        <f>D447 &amp; "_29"</f>
        <v>35_29</v>
      </c>
      <c r="T456" s="10" t="str">
        <f>D448 &amp; "_29"</f>
        <v>75_29</v>
      </c>
      <c r="U456" s="12"/>
      <c r="V456" s="10" t="str">
        <f>D447 &amp; "_30"</f>
        <v>35_30</v>
      </c>
      <c r="W456" s="10" t="str">
        <f>D448 &amp; "_30"</f>
        <v>75_30</v>
      </c>
      <c r="X456" s="12"/>
      <c r="Y456" s="10" t="str">
        <f>D447 &amp; "_31"</f>
        <v>35_31</v>
      </c>
      <c r="Z456" s="29" t="str">
        <f>D448 &amp; "_31"</f>
        <v>75_31</v>
      </c>
      <c r="AB456" s="10" t="str">
        <f>D447 &amp; "_32"</f>
        <v>35_32</v>
      </c>
      <c r="AC456" s="29" t="str">
        <f>D448 &amp; "_32"</f>
        <v>75_32</v>
      </c>
    </row>
    <row r="457" spans="1:29" ht="14.25" thickTop="1" x14ac:dyDescent="0.25">
      <c r="A457" s="49"/>
      <c r="B457" s="50"/>
    </row>
    <row r="458" spans="1:29" x14ac:dyDescent="0.25">
      <c r="A458" s="49"/>
      <c r="B458" s="50"/>
    </row>
    <row r="459" spans="1:29" ht="14.25" thickBot="1" x14ac:dyDescent="0.3">
      <c r="A459" s="49"/>
      <c r="B459" s="50"/>
      <c r="C459" s="30" t="str">
        <f>"BANK" &amp; D460</f>
        <v>BANK36</v>
      </c>
      <c r="D459" s="4"/>
      <c r="E459" s="4"/>
      <c r="F459" s="38"/>
      <c r="G459" s="45" t="str">
        <f>"CHIP #" &amp; (((D460 - 1) * 32) + 1)</f>
        <v>CHIP #1121</v>
      </c>
      <c r="H459" s="45"/>
      <c r="I459" s="4"/>
      <c r="J459" s="45" t="str">
        <f>"CHIP #" &amp; (((D460 - 1) * 32) + 2)</f>
        <v>CHIP #1122</v>
      </c>
      <c r="K459" s="46"/>
      <c r="L459" s="4"/>
      <c r="M459" s="45" t="str">
        <f>"CHIP #" &amp; (((D460 - 1) * 32) + 3)</f>
        <v>CHIP #1123</v>
      </c>
      <c r="N459" s="46"/>
      <c r="O459" s="4"/>
      <c r="P459" s="43" t="str">
        <f>"CHIP #" &amp; (((D460 - 1) * 32) + 4)</f>
        <v>CHIP #1124</v>
      </c>
      <c r="Q459" s="44"/>
      <c r="R459" s="4"/>
      <c r="S459" s="43" t="str">
        <f>"CHIP #" &amp; (((D460 - 1) * 32) + 5)</f>
        <v>CHIP #1125</v>
      </c>
      <c r="T459" s="44"/>
      <c r="U459" s="4"/>
      <c r="V459" s="43" t="str">
        <f>"CHIP #" &amp; (((D460 - 1) * 32) + 6)</f>
        <v>CHIP #1126</v>
      </c>
      <c r="W459" s="44"/>
      <c r="X459" s="4"/>
      <c r="Y459" s="43" t="str">
        <f>"CHIP #" &amp; (((D460 - 1) * 32) + 7)</f>
        <v>CHIP #1127</v>
      </c>
      <c r="Z459" s="44"/>
      <c r="AA459" s="4"/>
      <c r="AB459" s="43" t="str">
        <f>"CHIP #" &amp; (((D460 - 1) * 32) + 8)</f>
        <v>CHIP #1128</v>
      </c>
      <c r="AC459" s="44"/>
    </row>
    <row r="460" spans="1:29" ht="15" thickTop="1" thickBot="1" x14ac:dyDescent="0.3">
      <c r="A460" s="49"/>
      <c r="B460" s="50"/>
      <c r="C460" s="31"/>
      <c r="D460" s="32">
        <f>D447+1</f>
        <v>36</v>
      </c>
      <c r="E460" s="21" t="str">
        <f>"CSN" &amp; (((D460 - 1) * 4) + 0)</f>
        <v>CSN140</v>
      </c>
      <c r="F460" s="40" t="s">
        <v>3796</v>
      </c>
      <c r="G460" s="10" t="str">
        <f>D460 &amp; "_1"</f>
        <v>36_1</v>
      </c>
      <c r="H460" s="10" t="str">
        <f>D461 &amp; "_1"</f>
        <v>76_1</v>
      </c>
      <c r="I460" s="12"/>
      <c r="J460" s="10" t="str">
        <f>D460 &amp; "_2"</f>
        <v>36_2</v>
      </c>
      <c r="K460" s="10" t="str">
        <f>D461 &amp; "_2"</f>
        <v>76_2</v>
      </c>
      <c r="L460" s="12"/>
      <c r="M460" s="10" t="str">
        <f>D460 &amp; "_3"</f>
        <v>36_3</v>
      </c>
      <c r="N460" s="10" t="str">
        <f>D461 &amp; "_3"</f>
        <v>76_3</v>
      </c>
      <c r="O460" s="12"/>
      <c r="P460" s="10" t="str">
        <f>D460 &amp; "_4"</f>
        <v>36_4</v>
      </c>
      <c r="Q460" s="10" t="str">
        <f>D461 &amp; "_4"</f>
        <v>76_4</v>
      </c>
      <c r="R460" s="12"/>
      <c r="S460" s="10" t="str">
        <f>D460 &amp; "_5"</f>
        <v>36_5</v>
      </c>
      <c r="T460" s="10" t="str">
        <f>D461 &amp; "_5"</f>
        <v>76_5</v>
      </c>
      <c r="U460" s="12"/>
      <c r="V460" s="10" t="str">
        <f>D460 &amp; "_6"</f>
        <v>36_6</v>
      </c>
      <c r="W460" s="10" t="str">
        <f>D461 &amp; "_6"</f>
        <v>76_6</v>
      </c>
      <c r="X460" s="12"/>
      <c r="Y460" s="10" t="str">
        <f>D460 &amp; "_7"</f>
        <v>36_7</v>
      </c>
      <c r="Z460" s="10" t="str">
        <f>D461 &amp; "_7"</f>
        <v>76_7</v>
      </c>
      <c r="AA460" s="12"/>
      <c r="AB460" s="10" t="str">
        <f>D460 &amp; "_8"</f>
        <v>36_8</v>
      </c>
      <c r="AC460" s="29" t="str">
        <f>D461 &amp; "_8"</f>
        <v>76_8</v>
      </c>
    </row>
    <row r="461" spans="1:29" ht="14.25" thickTop="1" x14ac:dyDescent="0.25">
      <c r="A461" s="49"/>
      <c r="B461" s="50"/>
      <c r="C461" s="33"/>
      <c r="D461" s="17">
        <f>D448+1</f>
        <v>76</v>
      </c>
    </row>
    <row r="462" spans="1:29" ht="14.25" thickBot="1" x14ac:dyDescent="0.3">
      <c r="A462" s="49"/>
      <c r="B462" s="50"/>
      <c r="D462" s="18"/>
      <c r="E462" s="39"/>
      <c r="F462" s="38"/>
      <c r="G462" s="45" t="str">
        <f>"CHIP #" &amp; (((D460 - 1) * 32) + 9)</f>
        <v>CHIP #1129</v>
      </c>
      <c r="H462" s="46"/>
      <c r="I462" s="4"/>
      <c r="J462" s="45" t="str">
        <f>"CHIP #" &amp; (((D460 - 1) * 32) + 10)</f>
        <v>CHIP #1130</v>
      </c>
      <c r="K462" s="46"/>
      <c r="L462" s="4"/>
      <c r="M462" s="45" t="str">
        <f>"CHIP #" &amp; (((D460 - 1) * 32) + 11)</f>
        <v>CHIP #1131</v>
      </c>
      <c r="N462" s="46"/>
      <c r="O462" s="4"/>
      <c r="P462" s="43" t="str">
        <f>"CHIP #" &amp; (((D460 - 1) * 32) + 12)</f>
        <v>CHIP #1132</v>
      </c>
      <c r="Q462" s="44"/>
      <c r="R462" s="4"/>
      <c r="S462" s="43" t="str">
        <f>"CHIP #" &amp; (((D460 - 1) * 32) + 13)</f>
        <v>CHIP #1133</v>
      </c>
      <c r="T462" s="44"/>
      <c r="U462" s="4"/>
      <c r="V462" s="43" t="str">
        <f>"CHIP #" &amp; (((D460 - 1) * 32) + 14)</f>
        <v>CHIP #1134</v>
      </c>
      <c r="W462" s="44"/>
      <c r="X462" s="4"/>
      <c r="Y462" s="43" t="str">
        <f>"CHIP #" &amp; (((D460 - 1) * 32) + 15)</f>
        <v>CHIP #1135</v>
      </c>
      <c r="Z462" s="44"/>
      <c r="AA462" s="4"/>
      <c r="AB462" s="43" t="str">
        <f>"CHIP #" &amp; (((D460 - 1) * 32) + 16)</f>
        <v>CHIP #1136</v>
      </c>
      <c r="AC462" s="44"/>
    </row>
    <row r="463" spans="1:29" ht="15" thickTop="1" thickBot="1" x14ac:dyDescent="0.3">
      <c r="A463" s="49"/>
      <c r="B463" s="50"/>
      <c r="D463" s="19"/>
      <c r="E463" s="21" t="str">
        <f>"CSN" &amp; (((D460 - 1) * 4) + 1)</f>
        <v>CSN141</v>
      </c>
      <c r="F463" s="10" t="s">
        <v>3796</v>
      </c>
      <c r="G463" s="10" t="str">
        <f>D460 &amp; "_9"</f>
        <v>36_9</v>
      </c>
      <c r="H463" s="10" t="str">
        <f>D461 &amp; "_9"</f>
        <v>76_9</v>
      </c>
      <c r="I463" s="12"/>
      <c r="J463" s="10" t="str">
        <f>D460 &amp; "_10"</f>
        <v>36_10</v>
      </c>
      <c r="K463" s="10" t="str">
        <f>D461 &amp; "_10"</f>
        <v>76_10</v>
      </c>
      <c r="L463" s="12"/>
      <c r="M463" s="10" t="str">
        <f>D460 &amp; "_11"</f>
        <v>36_11</v>
      </c>
      <c r="N463" s="10" t="str">
        <f>D461 &amp; "_11"</f>
        <v>76_11</v>
      </c>
      <c r="O463" s="12"/>
      <c r="P463" s="10" t="str">
        <f>D460 &amp; "_12"</f>
        <v>36_12</v>
      </c>
      <c r="Q463" s="10" t="str">
        <f>D461 &amp; "_12"</f>
        <v>76_12</v>
      </c>
      <c r="R463" s="12"/>
      <c r="S463" s="10" t="str">
        <f>D460 &amp; "_13"</f>
        <v>36_13</v>
      </c>
      <c r="T463" s="10" t="str">
        <f>D461 &amp; "_13"</f>
        <v>76_13</v>
      </c>
      <c r="U463" s="12"/>
      <c r="V463" s="10" t="str">
        <f>D460 &amp; "_14"</f>
        <v>36_14</v>
      </c>
      <c r="W463" s="10" t="str">
        <f>D461 &amp; "_14"</f>
        <v>76_14</v>
      </c>
      <c r="X463" s="12"/>
      <c r="Y463" s="10" t="str">
        <f>D460 &amp; "_15"</f>
        <v>36_15</v>
      </c>
      <c r="Z463" s="29" t="str">
        <f>D461 &amp; "_15"</f>
        <v>76_15</v>
      </c>
      <c r="AB463" s="10" t="str">
        <f>D460 &amp; "_16"</f>
        <v>36_16</v>
      </c>
      <c r="AC463" s="10" t="str">
        <f>D461 &amp; "_16"</f>
        <v>76_16</v>
      </c>
    </row>
    <row r="464" spans="1:29" ht="14.25" thickTop="1" x14ac:dyDescent="0.25">
      <c r="A464" s="49"/>
      <c r="B464" s="50"/>
      <c r="D464" s="17"/>
      <c r="F464" s="12"/>
    </row>
    <row r="465" spans="1:29" ht="14.25" thickBot="1" x14ac:dyDescent="0.3">
      <c r="A465" s="49"/>
      <c r="B465" s="50"/>
      <c r="D465" s="18"/>
      <c r="E465" s="9"/>
      <c r="F465" s="36"/>
      <c r="G465" s="45" t="str">
        <f>"CHIP #" &amp; (((D460 - 1) * 32) + 17)</f>
        <v>CHIP #1137</v>
      </c>
      <c r="H465" s="46"/>
      <c r="I465" s="4"/>
      <c r="J465" s="45" t="str">
        <f>"CHIP #" &amp; (((D460 - 1) * 32) + 18)</f>
        <v>CHIP #1138</v>
      </c>
      <c r="K465" s="46"/>
      <c r="L465" s="4"/>
      <c r="M465" s="45" t="str">
        <f>"CHIP #" &amp; (((D460 - 1) * 32) + 19)</f>
        <v>CHIP #1139</v>
      </c>
      <c r="N465" s="46"/>
      <c r="O465" s="4"/>
      <c r="P465" s="43" t="str">
        <f>"CHIP #" &amp; (((D460 - 1) * 32) + 20)</f>
        <v>CHIP #1140</v>
      </c>
      <c r="Q465" s="44"/>
      <c r="R465" s="4"/>
      <c r="S465" s="43" t="str">
        <f>"CHIP #" &amp; (((D460 - 1) * 32) + 21)</f>
        <v>CHIP #1141</v>
      </c>
      <c r="T465" s="44"/>
      <c r="U465" s="4"/>
      <c r="V465" s="43" t="str">
        <f>"CHIP #" &amp; (((D460 - 1) * 32) + 22)</f>
        <v>CHIP #1142</v>
      </c>
      <c r="W465" s="44"/>
      <c r="X465" s="4"/>
      <c r="Y465" s="43" t="str">
        <f>"CHIP #" &amp; (((D460 - 1) * 32) + 23)</f>
        <v>CHIP #1143</v>
      </c>
      <c r="Z465" s="44"/>
      <c r="AA465" s="4"/>
      <c r="AB465" s="43" t="str">
        <f>"CHIP #" &amp; (((D460 - 1) * 32) + 24)</f>
        <v>CHIP #1144</v>
      </c>
      <c r="AC465" s="44"/>
    </row>
    <row r="466" spans="1:29" ht="15" thickTop="1" thickBot="1" x14ac:dyDescent="0.3">
      <c r="A466" s="49"/>
      <c r="B466" s="50"/>
      <c r="D466" s="19"/>
      <c r="E466" s="16" t="str">
        <f>"CSN" &amp; (((D460 - 1) * 4) + 2)</f>
        <v>CSN142</v>
      </c>
      <c r="F466" s="37" t="s">
        <v>3796</v>
      </c>
      <c r="G466" s="10" t="str">
        <f>D460 &amp; "_17"</f>
        <v>36_17</v>
      </c>
      <c r="H466" s="10" t="str">
        <f>D461 &amp; "_17"</f>
        <v>76_17</v>
      </c>
      <c r="I466" s="12"/>
      <c r="J466" s="10" t="str">
        <f>D460 &amp; "_18"</f>
        <v>36_18</v>
      </c>
      <c r="K466" s="10" t="str">
        <f>D461 &amp; "_18"</f>
        <v>76_18</v>
      </c>
      <c r="L466" s="12"/>
      <c r="M466" s="10" t="str">
        <f>D460 &amp; "_19"</f>
        <v>36_19</v>
      </c>
      <c r="N466" s="10" t="str">
        <f>D461 &amp; "_19"</f>
        <v>76_19</v>
      </c>
      <c r="O466" s="12"/>
      <c r="P466" s="10" t="str">
        <f>D460 &amp; "_20"</f>
        <v>36_20</v>
      </c>
      <c r="Q466" s="10" t="str">
        <f>D461 &amp; "_20"</f>
        <v>76_20</v>
      </c>
      <c r="R466" s="12"/>
      <c r="S466" s="10" t="str">
        <f>D460 &amp; "_21"</f>
        <v>36_21</v>
      </c>
      <c r="T466" s="10" t="str">
        <f>D461 &amp; "_21"</f>
        <v>76_21</v>
      </c>
      <c r="U466" s="12"/>
      <c r="V466" s="10" t="str">
        <f>D460 &amp; "_22"</f>
        <v>36_22</v>
      </c>
      <c r="W466" s="10" t="str">
        <f>D461 &amp; "_22"</f>
        <v>76_22</v>
      </c>
      <c r="X466" s="12"/>
      <c r="Y466" s="10" t="str">
        <f>D460 &amp; "_23"</f>
        <v>36_23</v>
      </c>
      <c r="Z466" s="29" t="str">
        <f>D461 &amp; "_23"</f>
        <v>76_23</v>
      </c>
      <c r="AB466" s="10" t="str">
        <f>D460 &amp; "_24"</f>
        <v>36_24</v>
      </c>
      <c r="AC466" s="10" t="str">
        <f>D461 &amp; "_24"</f>
        <v>76_24</v>
      </c>
    </row>
    <row r="467" spans="1:29" ht="14.25" thickTop="1" x14ac:dyDescent="0.25">
      <c r="A467" s="49"/>
      <c r="B467" s="50"/>
      <c r="D467" s="17"/>
      <c r="F467" s="12"/>
    </row>
    <row r="468" spans="1:29" ht="14.25" thickBot="1" x14ac:dyDescent="0.3">
      <c r="A468" s="49"/>
      <c r="B468" s="50"/>
      <c r="D468" s="18"/>
      <c r="E468" s="9"/>
      <c r="F468" s="36"/>
      <c r="G468" s="45" t="str">
        <f>"CHIP #" &amp; (((D460 - 1) * 32) + 25)</f>
        <v>CHIP #1145</v>
      </c>
      <c r="H468" s="46"/>
      <c r="I468" s="4"/>
      <c r="J468" s="45" t="str">
        <f>"CHIP #" &amp; (((D460 - 1) * 32) + 26)</f>
        <v>CHIP #1146</v>
      </c>
      <c r="K468" s="46"/>
      <c r="L468" s="4"/>
      <c r="M468" s="45" t="str">
        <f>"CHIP #" &amp; (((D460 - 1) * 32) + 27)</f>
        <v>CHIP #1147</v>
      </c>
      <c r="N468" s="46"/>
      <c r="O468" s="4"/>
      <c r="P468" s="43" t="str">
        <f>"CHIP #" &amp; (((D460 - 1) * 32) + 28)</f>
        <v>CHIP #1148</v>
      </c>
      <c r="Q468" s="44"/>
      <c r="R468" s="4"/>
      <c r="S468" s="43" t="str">
        <f>"CHIP #" &amp; (((D460 - 1) * 32) + 29)</f>
        <v>CHIP #1149</v>
      </c>
      <c r="T468" s="44"/>
      <c r="U468" s="4"/>
      <c r="V468" s="43" t="str">
        <f>"CHIP #" &amp; (((D460 - 1) * 32) + 30)</f>
        <v>CHIP #1150</v>
      </c>
      <c r="W468" s="44"/>
      <c r="X468" s="4"/>
      <c r="Y468" s="43" t="str">
        <f>"CHIP #" &amp; (((D460 - 1) * 32) + 31)</f>
        <v>CHIP #1151</v>
      </c>
      <c r="Z468" s="44"/>
      <c r="AA468" s="4"/>
      <c r="AB468" s="43" t="str">
        <f>"CHIP #" &amp; (((D460 - 1) * 32) + 32)</f>
        <v>CHIP #1152</v>
      </c>
      <c r="AC468" s="44"/>
    </row>
    <row r="469" spans="1:29" ht="15" thickTop="1" thickBot="1" x14ac:dyDescent="0.3">
      <c r="A469" s="49"/>
      <c r="B469" s="50"/>
      <c r="D469" s="20"/>
      <c r="E469" s="16" t="str">
        <f>"CSN" &amp; (((D460 - 1) * 4) + 3)</f>
        <v>CSN143</v>
      </c>
      <c r="F469" s="37" t="s">
        <v>3796</v>
      </c>
      <c r="G469" s="10" t="str">
        <f>D460 &amp; "_25"</f>
        <v>36_25</v>
      </c>
      <c r="H469" s="10" t="str">
        <f>D461 &amp; "_25"</f>
        <v>76_25</v>
      </c>
      <c r="I469" s="12"/>
      <c r="J469" s="10" t="str">
        <f>D460 &amp; "_26"</f>
        <v>36_26</v>
      </c>
      <c r="K469" s="10" t="str">
        <f>D461 &amp; "_26"</f>
        <v>76_26</v>
      </c>
      <c r="L469" s="12"/>
      <c r="M469" s="10" t="str">
        <f>D460 &amp; "_27"</f>
        <v>36_27</v>
      </c>
      <c r="N469" s="10" t="str">
        <f>D461 &amp; "_27"</f>
        <v>76_27</v>
      </c>
      <c r="O469" s="12"/>
      <c r="P469" s="10" t="str">
        <f>D460 &amp; "_28"</f>
        <v>36_28</v>
      </c>
      <c r="Q469" s="10" t="str">
        <f>D461 &amp; "_28"</f>
        <v>76_28</v>
      </c>
      <c r="R469" s="12"/>
      <c r="S469" s="10" t="str">
        <f>D460 &amp; "_29"</f>
        <v>36_29</v>
      </c>
      <c r="T469" s="10" t="str">
        <f>D461 &amp; "_29"</f>
        <v>76_29</v>
      </c>
      <c r="U469" s="12"/>
      <c r="V469" s="10" t="str">
        <f>D460 &amp; "_30"</f>
        <v>36_30</v>
      </c>
      <c r="W469" s="10" t="str">
        <f>D461 &amp; "_30"</f>
        <v>76_30</v>
      </c>
      <c r="X469" s="12"/>
      <c r="Y469" s="10" t="str">
        <f>D460 &amp; "_31"</f>
        <v>36_31</v>
      </c>
      <c r="Z469" s="29" t="str">
        <f>D461 &amp; "_31"</f>
        <v>76_31</v>
      </c>
      <c r="AB469" s="10" t="str">
        <f>D460 &amp; "_32"</f>
        <v>36_32</v>
      </c>
      <c r="AC469" s="29" t="str">
        <f>D461 &amp; "_32"</f>
        <v>76_32</v>
      </c>
    </row>
    <row r="470" spans="1:29" ht="14.25" thickTop="1" x14ac:dyDescent="0.25">
      <c r="A470" s="49"/>
      <c r="B470" s="50"/>
    </row>
    <row r="471" spans="1:29" x14ac:dyDescent="0.25">
      <c r="A471" s="49"/>
      <c r="B471" s="50"/>
    </row>
    <row r="472" spans="1:29" ht="14.25" thickBot="1" x14ac:dyDescent="0.3">
      <c r="A472" s="49"/>
      <c r="B472" s="50"/>
      <c r="C472" s="30" t="str">
        <f>"BANK" &amp; D473</f>
        <v>BANK37</v>
      </c>
      <c r="D472" s="4"/>
      <c r="E472" s="4"/>
      <c r="F472" s="38"/>
      <c r="G472" s="45" t="str">
        <f>"CHIP #" &amp; (((D473 - 1) * 32) + 1)</f>
        <v>CHIP #1153</v>
      </c>
      <c r="H472" s="45"/>
      <c r="I472" s="4"/>
      <c r="J472" s="45" t="str">
        <f>"CHIP #" &amp; (((D473 - 1) * 32) + 2)</f>
        <v>CHIP #1154</v>
      </c>
      <c r="K472" s="46"/>
      <c r="L472" s="4"/>
      <c r="M472" s="45" t="str">
        <f>"CHIP #" &amp; (((D473 - 1) * 32) + 3)</f>
        <v>CHIP #1155</v>
      </c>
      <c r="N472" s="46"/>
      <c r="O472" s="4"/>
      <c r="P472" s="43" t="str">
        <f>"CHIP #" &amp; (((D473 - 1) * 32) + 4)</f>
        <v>CHIP #1156</v>
      </c>
      <c r="Q472" s="44"/>
      <c r="R472" s="4"/>
      <c r="S472" s="43" t="str">
        <f>"CHIP #" &amp; (((D473 - 1) * 32) + 5)</f>
        <v>CHIP #1157</v>
      </c>
      <c r="T472" s="44"/>
      <c r="U472" s="4"/>
      <c r="V472" s="43" t="str">
        <f>"CHIP #" &amp; (((D473 - 1) * 32) + 6)</f>
        <v>CHIP #1158</v>
      </c>
      <c r="W472" s="44"/>
      <c r="X472" s="4"/>
      <c r="Y472" s="43" t="str">
        <f>"CHIP #" &amp; (((D473 - 1) * 32) + 7)</f>
        <v>CHIP #1159</v>
      </c>
      <c r="Z472" s="44"/>
      <c r="AA472" s="4"/>
      <c r="AB472" s="43" t="str">
        <f>"CHIP #" &amp; (((D473 - 1) * 32) + 8)</f>
        <v>CHIP #1160</v>
      </c>
      <c r="AC472" s="44"/>
    </row>
    <row r="473" spans="1:29" ht="15" thickTop="1" thickBot="1" x14ac:dyDescent="0.3">
      <c r="A473" s="49"/>
      <c r="B473" s="50"/>
      <c r="C473" s="31"/>
      <c r="D473" s="32">
        <f>D460+1</f>
        <v>37</v>
      </c>
      <c r="E473" s="21" t="str">
        <f>"CSN" &amp; (((D473 - 1) * 4) + 0)</f>
        <v>CSN144</v>
      </c>
      <c r="F473" s="40" t="s">
        <v>3796</v>
      </c>
      <c r="G473" s="10" t="str">
        <f>D473 &amp; "_1"</f>
        <v>37_1</v>
      </c>
      <c r="H473" s="10" t="str">
        <f>D474 &amp; "_1"</f>
        <v>77_1</v>
      </c>
      <c r="I473" s="12"/>
      <c r="J473" s="10" t="str">
        <f>D473 &amp; "_2"</f>
        <v>37_2</v>
      </c>
      <c r="K473" s="10" t="str">
        <f>D474 &amp; "_2"</f>
        <v>77_2</v>
      </c>
      <c r="L473" s="12"/>
      <c r="M473" s="10" t="str">
        <f>D473 &amp; "_3"</f>
        <v>37_3</v>
      </c>
      <c r="N473" s="10" t="str">
        <f>D474 &amp; "_3"</f>
        <v>77_3</v>
      </c>
      <c r="O473" s="12"/>
      <c r="P473" s="10" t="str">
        <f>D473 &amp; "_4"</f>
        <v>37_4</v>
      </c>
      <c r="Q473" s="10" t="str">
        <f>D474 &amp; "_4"</f>
        <v>77_4</v>
      </c>
      <c r="R473" s="12"/>
      <c r="S473" s="10" t="str">
        <f>D473 &amp; "_5"</f>
        <v>37_5</v>
      </c>
      <c r="T473" s="10" t="str">
        <f>D474 &amp; "_5"</f>
        <v>77_5</v>
      </c>
      <c r="U473" s="12"/>
      <c r="V473" s="10" t="str">
        <f>D473 &amp; "_6"</f>
        <v>37_6</v>
      </c>
      <c r="W473" s="10" t="str">
        <f>D474 &amp; "_6"</f>
        <v>77_6</v>
      </c>
      <c r="X473" s="12"/>
      <c r="Y473" s="10" t="str">
        <f>D473 &amp; "_7"</f>
        <v>37_7</v>
      </c>
      <c r="Z473" s="10" t="str">
        <f>D474 &amp; "_7"</f>
        <v>77_7</v>
      </c>
      <c r="AA473" s="12"/>
      <c r="AB473" s="10" t="str">
        <f>D473 &amp; "_8"</f>
        <v>37_8</v>
      </c>
      <c r="AC473" s="29" t="str">
        <f>D474 &amp; "_8"</f>
        <v>77_8</v>
      </c>
    </row>
    <row r="474" spans="1:29" ht="14.25" thickTop="1" x14ac:dyDescent="0.25">
      <c r="A474" s="49"/>
      <c r="B474" s="50"/>
      <c r="C474" s="33"/>
      <c r="D474" s="17">
        <f>D461+1</f>
        <v>77</v>
      </c>
    </row>
    <row r="475" spans="1:29" ht="14.25" thickBot="1" x14ac:dyDescent="0.3">
      <c r="A475" s="49"/>
      <c r="B475" s="50"/>
      <c r="D475" s="18"/>
      <c r="E475" s="39"/>
      <c r="F475" s="38"/>
      <c r="G475" s="45" t="str">
        <f>"CHIP #" &amp; (((D473 - 1) * 32) + 9)</f>
        <v>CHIP #1161</v>
      </c>
      <c r="H475" s="46"/>
      <c r="I475" s="4"/>
      <c r="J475" s="45" t="str">
        <f>"CHIP #" &amp; (((D473 - 1) * 32) + 10)</f>
        <v>CHIP #1162</v>
      </c>
      <c r="K475" s="46"/>
      <c r="L475" s="4"/>
      <c r="M475" s="45" t="str">
        <f>"CHIP #" &amp; (((D473 - 1) * 32) + 11)</f>
        <v>CHIP #1163</v>
      </c>
      <c r="N475" s="46"/>
      <c r="O475" s="4"/>
      <c r="P475" s="43" t="str">
        <f>"CHIP #" &amp; (((D473 - 1) * 32) + 12)</f>
        <v>CHIP #1164</v>
      </c>
      <c r="Q475" s="44"/>
      <c r="R475" s="4"/>
      <c r="S475" s="43" t="str">
        <f>"CHIP #" &amp; (((D473 - 1) * 32) + 13)</f>
        <v>CHIP #1165</v>
      </c>
      <c r="T475" s="44"/>
      <c r="U475" s="4"/>
      <c r="V475" s="43" t="str">
        <f>"CHIP #" &amp; (((D473 - 1) * 32) + 14)</f>
        <v>CHIP #1166</v>
      </c>
      <c r="W475" s="44"/>
      <c r="X475" s="4"/>
      <c r="Y475" s="43" t="str">
        <f>"CHIP #" &amp; (((D473 - 1) * 32) + 15)</f>
        <v>CHIP #1167</v>
      </c>
      <c r="Z475" s="44"/>
      <c r="AA475" s="4"/>
      <c r="AB475" s="43" t="str">
        <f>"CHIP #" &amp; (((D473 - 1) * 32) + 16)</f>
        <v>CHIP #1168</v>
      </c>
      <c r="AC475" s="44"/>
    </row>
    <row r="476" spans="1:29" ht="15" thickTop="1" thickBot="1" x14ac:dyDescent="0.3">
      <c r="A476" s="49"/>
      <c r="B476" s="50"/>
      <c r="D476" s="19"/>
      <c r="E476" s="21" t="str">
        <f>"CSN" &amp; (((D473 - 1) * 4) + 1)</f>
        <v>CSN145</v>
      </c>
      <c r="F476" s="10" t="s">
        <v>3796</v>
      </c>
      <c r="G476" s="10" t="str">
        <f>D473 &amp; "_9"</f>
        <v>37_9</v>
      </c>
      <c r="H476" s="10" t="str">
        <f>D474 &amp; "_9"</f>
        <v>77_9</v>
      </c>
      <c r="I476" s="12"/>
      <c r="J476" s="10" t="str">
        <f>D473 &amp; "_10"</f>
        <v>37_10</v>
      </c>
      <c r="K476" s="10" t="str">
        <f>D474 &amp; "_10"</f>
        <v>77_10</v>
      </c>
      <c r="L476" s="12"/>
      <c r="M476" s="10" t="str">
        <f>D473 &amp; "_11"</f>
        <v>37_11</v>
      </c>
      <c r="N476" s="10" t="str">
        <f>D474 &amp; "_11"</f>
        <v>77_11</v>
      </c>
      <c r="O476" s="12"/>
      <c r="P476" s="10" t="str">
        <f>D473 &amp; "_12"</f>
        <v>37_12</v>
      </c>
      <c r="Q476" s="10" t="str">
        <f>D474 &amp; "_12"</f>
        <v>77_12</v>
      </c>
      <c r="R476" s="12"/>
      <c r="S476" s="10" t="str">
        <f>D473 &amp; "_13"</f>
        <v>37_13</v>
      </c>
      <c r="T476" s="10" t="str">
        <f>D474 &amp; "_13"</f>
        <v>77_13</v>
      </c>
      <c r="U476" s="12"/>
      <c r="V476" s="10" t="str">
        <f>D473 &amp; "_14"</f>
        <v>37_14</v>
      </c>
      <c r="W476" s="10" t="str">
        <f>D474 &amp; "_14"</f>
        <v>77_14</v>
      </c>
      <c r="X476" s="12"/>
      <c r="Y476" s="10" t="str">
        <f>D473 &amp; "_15"</f>
        <v>37_15</v>
      </c>
      <c r="Z476" s="29" t="str">
        <f>D474 &amp; "_15"</f>
        <v>77_15</v>
      </c>
      <c r="AB476" s="10" t="str">
        <f>D473 &amp; "_16"</f>
        <v>37_16</v>
      </c>
      <c r="AC476" s="10" t="str">
        <f>D474 &amp; "_16"</f>
        <v>77_16</v>
      </c>
    </row>
    <row r="477" spans="1:29" ht="14.25" thickTop="1" x14ac:dyDescent="0.25">
      <c r="A477" s="49"/>
      <c r="B477" s="50"/>
      <c r="D477" s="17"/>
      <c r="F477" s="12"/>
    </row>
    <row r="478" spans="1:29" ht="14.25" thickBot="1" x14ac:dyDescent="0.3">
      <c r="A478" s="49"/>
      <c r="B478" s="50"/>
      <c r="D478" s="18"/>
      <c r="E478" s="9"/>
      <c r="F478" s="36"/>
      <c r="G478" s="45" t="str">
        <f>"CHIP #" &amp; (((D473 - 1) * 32) + 17)</f>
        <v>CHIP #1169</v>
      </c>
      <c r="H478" s="46"/>
      <c r="I478" s="4"/>
      <c r="J478" s="45" t="str">
        <f>"CHIP #" &amp; (((D473 - 1) * 32) + 18)</f>
        <v>CHIP #1170</v>
      </c>
      <c r="K478" s="46"/>
      <c r="L478" s="4"/>
      <c r="M478" s="45" t="str">
        <f>"CHIP #" &amp; (((D473 - 1) * 32) + 19)</f>
        <v>CHIP #1171</v>
      </c>
      <c r="N478" s="46"/>
      <c r="O478" s="4"/>
      <c r="P478" s="43" t="str">
        <f>"CHIP #" &amp; (((D473 - 1) * 32) + 20)</f>
        <v>CHIP #1172</v>
      </c>
      <c r="Q478" s="44"/>
      <c r="R478" s="4"/>
      <c r="S478" s="43" t="str">
        <f>"CHIP #" &amp; (((D473 - 1) * 32) + 21)</f>
        <v>CHIP #1173</v>
      </c>
      <c r="T478" s="44"/>
      <c r="U478" s="4"/>
      <c r="V478" s="43" t="str">
        <f>"CHIP #" &amp; (((D473 - 1) * 32) + 22)</f>
        <v>CHIP #1174</v>
      </c>
      <c r="W478" s="44"/>
      <c r="X478" s="4"/>
      <c r="Y478" s="43" t="str">
        <f>"CHIP #" &amp; (((D473 - 1) * 32) + 23)</f>
        <v>CHIP #1175</v>
      </c>
      <c r="Z478" s="44"/>
      <c r="AA478" s="4"/>
      <c r="AB478" s="43" t="str">
        <f>"CHIP #" &amp; (((D473 - 1) * 32) + 24)</f>
        <v>CHIP #1176</v>
      </c>
      <c r="AC478" s="44"/>
    </row>
    <row r="479" spans="1:29" ht="15" thickTop="1" thickBot="1" x14ac:dyDescent="0.3">
      <c r="A479" s="49"/>
      <c r="B479" s="50"/>
      <c r="D479" s="19"/>
      <c r="E479" s="16" t="str">
        <f>"CSN" &amp; (((D473 - 1) * 4) + 2)</f>
        <v>CSN146</v>
      </c>
      <c r="F479" s="37" t="s">
        <v>3796</v>
      </c>
      <c r="G479" s="10" t="str">
        <f>D473 &amp; "_17"</f>
        <v>37_17</v>
      </c>
      <c r="H479" s="10" t="str">
        <f>D474 &amp; "_17"</f>
        <v>77_17</v>
      </c>
      <c r="I479" s="12"/>
      <c r="J479" s="10" t="str">
        <f>D473 &amp; "_18"</f>
        <v>37_18</v>
      </c>
      <c r="K479" s="10" t="str">
        <f>D474 &amp; "_18"</f>
        <v>77_18</v>
      </c>
      <c r="L479" s="12"/>
      <c r="M479" s="10" t="str">
        <f>D473 &amp; "_19"</f>
        <v>37_19</v>
      </c>
      <c r="N479" s="10" t="str">
        <f>D474 &amp; "_19"</f>
        <v>77_19</v>
      </c>
      <c r="O479" s="12"/>
      <c r="P479" s="10" t="str">
        <f>D473 &amp; "_20"</f>
        <v>37_20</v>
      </c>
      <c r="Q479" s="10" t="str">
        <f>D474 &amp; "_20"</f>
        <v>77_20</v>
      </c>
      <c r="R479" s="12"/>
      <c r="S479" s="10" t="str">
        <f>D473 &amp; "_21"</f>
        <v>37_21</v>
      </c>
      <c r="T479" s="10" t="str">
        <f>D474 &amp; "_21"</f>
        <v>77_21</v>
      </c>
      <c r="U479" s="12"/>
      <c r="V479" s="10" t="str">
        <f>D473 &amp; "_22"</f>
        <v>37_22</v>
      </c>
      <c r="W479" s="10" t="str">
        <f>D474 &amp; "_22"</f>
        <v>77_22</v>
      </c>
      <c r="X479" s="12"/>
      <c r="Y479" s="10" t="str">
        <f>D473 &amp; "_23"</f>
        <v>37_23</v>
      </c>
      <c r="Z479" s="29" t="str">
        <f>D474 &amp; "_23"</f>
        <v>77_23</v>
      </c>
      <c r="AB479" s="10" t="str">
        <f>D473 &amp; "_24"</f>
        <v>37_24</v>
      </c>
      <c r="AC479" s="10" t="str">
        <f>D474 &amp; "_24"</f>
        <v>77_24</v>
      </c>
    </row>
    <row r="480" spans="1:29" ht="14.25" thickTop="1" x14ac:dyDescent="0.25">
      <c r="A480" s="49"/>
      <c r="B480" s="50"/>
      <c r="D480" s="17"/>
      <c r="F480" s="12"/>
    </row>
    <row r="481" spans="1:29" ht="14.25" thickBot="1" x14ac:dyDescent="0.3">
      <c r="A481" s="49"/>
      <c r="B481" s="50"/>
      <c r="D481" s="18"/>
      <c r="E481" s="9"/>
      <c r="F481" s="36"/>
      <c r="G481" s="45" t="str">
        <f>"CHIP #" &amp; (((D473 - 1) * 32) + 25)</f>
        <v>CHIP #1177</v>
      </c>
      <c r="H481" s="46"/>
      <c r="I481" s="4"/>
      <c r="J481" s="45" t="str">
        <f>"CHIP #" &amp; (((D473 - 1) * 32) + 26)</f>
        <v>CHIP #1178</v>
      </c>
      <c r="K481" s="46"/>
      <c r="L481" s="4"/>
      <c r="M481" s="45" t="str">
        <f>"CHIP #" &amp; (((D473 - 1) * 32) + 27)</f>
        <v>CHIP #1179</v>
      </c>
      <c r="N481" s="46"/>
      <c r="O481" s="4"/>
      <c r="P481" s="43" t="str">
        <f>"CHIP #" &amp; (((D473 - 1) * 32) + 28)</f>
        <v>CHIP #1180</v>
      </c>
      <c r="Q481" s="44"/>
      <c r="R481" s="4"/>
      <c r="S481" s="43" t="str">
        <f>"CHIP #" &amp; (((D473 - 1) * 32) + 29)</f>
        <v>CHIP #1181</v>
      </c>
      <c r="T481" s="44"/>
      <c r="U481" s="4"/>
      <c r="V481" s="43" t="str">
        <f>"CHIP #" &amp; (((D473 - 1) * 32) + 30)</f>
        <v>CHIP #1182</v>
      </c>
      <c r="W481" s="44"/>
      <c r="X481" s="4"/>
      <c r="Y481" s="43" t="str">
        <f>"CHIP #" &amp; (((D473 - 1) * 32) + 31)</f>
        <v>CHIP #1183</v>
      </c>
      <c r="Z481" s="44"/>
      <c r="AA481" s="4"/>
      <c r="AB481" s="43" t="str">
        <f>"CHIP #" &amp; (((D473 - 1) * 32) + 32)</f>
        <v>CHIP #1184</v>
      </c>
      <c r="AC481" s="44"/>
    </row>
    <row r="482" spans="1:29" ht="15" thickTop="1" thickBot="1" x14ac:dyDescent="0.3">
      <c r="A482" s="49"/>
      <c r="B482" s="50"/>
      <c r="D482" s="20"/>
      <c r="E482" s="16" t="str">
        <f>"CSN" &amp; (((D473 - 1) * 4) + 3)</f>
        <v>CSN147</v>
      </c>
      <c r="F482" s="37" t="s">
        <v>3796</v>
      </c>
      <c r="G482" s="10" t="str">
        <f>D473 &amp; "_25"</f>
        <v>37_25</v>
      </c>
      <c r="H482" s="10" t="str">
        <f>D474 &amp; "_25"</f>
        <v>77_25</v>
      </c>
      <c r="I482" s="12"/>
      <c r="J482" s="10" t="str">
        <f>D473 &amp; "_26"</f>
        <v>37_26</v>
      </c>
      <c r="K482" s="10" t="str">
        <f>D474 &amp; "_26"</f>
        <v>77_26</v>
      </c>
      <c r="L482" s="12"/>
      <c r="M482" s="10" t="str">
        <f>D473 &amp; "_27"</f>
        <v>37_27</v>
      </c>
      <c r="N482" s="10" t="str">
        <f>D474 &amp; "_27"</f>
        <v>77_27</v>
      </c>
      <c r="O482" s="12"/>
      <c r="P482" s="10" t="str">
        <f>D473 &amp; "_28"</f>
        <v>37_28</v>
      </c>
      <c r="Q482" s="10" t="str">
        <f>D474 &amp; "_28"</f>
        <v>77_28</v>
      </c>
      <c r="R482" s="12"/>
      <c r="S482" s="10" t="str">
        <f>D473 &amp; "_29"</f>
        <v>37_29</v>
      </c>
      <c r="T482" s="10" t="str">
        <f>D474 &amp; "_29"</f>
        <v>77_29</v>
      </c>
      <c r="U482" s="12"/>
      <c r="V482" s="10" t="str">
        <f>D473 &amp; "_30"</f>
        <v>37_30</v>
      </c>
      <c r="W482" s="10" t="str">
        <f>D474 &amp; "_30"</f>
        <v>77_30</v>
      </c>
      <c r="X482" s="12"/>
      <c r="Y482" s="10" t="str">
        <f>D473 &amp; "_31"</f>
        <v>37_31</v>
      </c>
      <c r="Z482" s="29" t="str">
        <f>D474 &amp; "_31"</f>
        <v>77_31</v>
      </c>
      <c r="AB482" s="10" t="str">
        <f>D473 &amp; "_32"</f>
        <v>37_32</v>
      </c>
      <c r="AC482" s="29" t="str">
        <f>D474 &amp; "_32"</f>
        <v>77_32</v>
      </c>
    </row>
    <row r="483" spans="1:29" ht="14.25" thickTop="1" x14ac:dyDescent="0.25">
      <c r="A483" s="49"/>
      <c r="B483" s="50"/>
    </row>
    <row r="484" spans="1:29" x14ac:dyDescent="0.25">
      <c r="A484" s="49"/>
      <c r="B484" s="50"/>
    </row>
    <row r="485" spans="1:29" ht="14.25" thickBot="1" x14ac:dyDescent="0.3">
      <c r="A485" s="49"/>
      <c r="B485" s="50"/>
      <c r="C485" s="30" t="str">
        <f>"BANK" &amp; D486</f>
        <v>BANK38</v>
      </c>
      <c r="D485" s="4"/>
      <c r="E485" s="4"/>
      <c r="F485" s="38"/>
      <c r="G485" s="45" t="str">
        <f>"CHIP #" &amp; (((D486 - 1) * 32) + 1)</f>
        <v>CHIP #1185</v>
      </c>
      <c r="H485" s="45"/>
      <c r="I485" s="4"/>
      <c r="J485" s="45" t="str">
        <f>"CHIP #" &amp; (((D486 - 1) * 32) + 2)</f>
        <v>CHIP #1186</v>
      </c>
      <c r="K485" s="46"/>
      <c r="L485" s="4"/>
      <c r="M485" s="45" t="str">
        <f>"CHIP #" &amp; (((D486 - 1) * 32) + 3)</f>
        <v>CHIP #1187</v>
      </c>
      <c r="N485" s="46"/>
      <c r="O485" s="4"/>
      <c r="P485" s="43" t="str">
        <f>"CHIP #" &amp; (((D486 - 1) * 32) + 4)</f>
        <v>CHIP #1188</v>
      </c>
      <c r="Q485" s="44"/>
      <c r="R485" s="4"/>
      <c r="S485" s="43" t="str">
        <f>"CHIP #" &amp; (((D486 - 1) * 32) + 5)</f>
        <v>CHIP #1189</v>
      </c>
      <c r="T485" s="44"/>
      <c r="U485" s="4"/>
      <c r="V485" s="43" t="str">
        <f>"CHIP #" &amp; (((D486 - 1) * 32) + 6)</f>
        <v>CHIP #1190</v>
      </c>
      <c r="W485" s="44"/>
      <c r="X485" s="4"/>
      <c r="Y485" s="43" t="str">
        <f>"CHIP #" &amp; (((D486 - 1) * 32) + 7)</f>
        <v>CHIP #1191</v>
      </c>
      <c r="Z485" s="44"/>
      <c r="AA485" s="4"/>
      <c r="AB485" s="43" t="str">
        <f>"CHIP #" &amp; (((D486 - 1) * 32) + 8)</f>
        <v>CHIP #1192</v>
      </c>
      <c r="AC485" s="44"/>
    </row>
    <row r="486" spans="1:29" ht="15" thickTop="1" thickBot="1" x14ac:dyDescent="0.3">
      <c r="A486" s="49"/>
      <c r="B486" s="50"/>
      <c r="C486" s="31"/>
      <c r="D486" s="32">
        <f>D473+1</f>
        <v>38</v>
      </c>
      <c r="E486" s="21" t="str">
        <f>"CSN" &amp; (((D486 - 1) * 4) + 0)</f>
        <v>CSN148</v>
      </c>
      <c r="F486" s="40" t="s">
        <v>3796</v>
      </c>
      <c r="G486" s="10" t="str">
        <f>D486 &amp; "_1"</f>
        <v>38_1</v>
      </c>
      <c r="H486" s="10" t="str">
        <f>D487 &amp; "_1"</f>
        <v>78_1</v>
      </c>
      <c r="I486" s="12"/>
      <c r="J486" s="10" t="str">
        <f>D486 &amp; "_2"</f>
        <v>38_2</v>
      </c>
      <c r="K486" s="10" t="str">
        <f>D487 &amp; "_2"</f>
        <v>78_2</v>
      </c>
      <c r="L486" s="12"/>
      <c r="M486" s="10" t="str">
        <f>D486 &amp; "_3"</f>
        <v>38_3</v>
      </c>
      <c r="N486" s="10" t="str">
        <f>D487 &amp; "_3"</f>
        <v>78_3</v>
      </c>
      <c r="O486" s="12"/>
      <c r="P486" s="10" t="str">
        <f>D486 &amp; "_4"</f>
        <v>38_4</v>
      </c>
      <c r="Q486" s="10" t="str">
        <f>D487 &amp; "_4"</f>
        <v>78_4</v>
      </c>
      <c r="R486" s="12"/>
      <c r="S486" s="10" t="str">
        <f>D486 &amp; "_5"</f>
        <v>38_5</v>
      </c>
      <c r="T486" s="10" t="str">
        <f>D487 &amp; "_5"</f>
        <v>78_5</v>
      </c>
      <c r="U486" s="12"/>
      <c r="V486" s="10" t="str">
        <f>D486 &amp; "_6"</f>
        <v>38_6</v>
      </c>
      <c r="W486" s="10" t="str">
        <f>D487 &amp; "_6"</f>
        <v>78_6</v>
      </c>
      <c r="X486" s="12"/>
      <c r="Y486" s="10" t="str">
        <f>D486 &amp; "_7"</f>
        <v>38_7</v>
      </c>
      <c r="Z486" s="10" t="str">
        <f>D487 &amp; "_7"</f>
        <v>78_7</v>
      </c>
      <c r="AA486" s="12"/>
      <c r="AB486" s="10" t="str">
        <f>D486 &amp; "_8"</f>
        <v>38_8</v>
      </c>
      <c r="AC486" s="29" t="str">
        <f>D487 &amp; "_8"</f>
        <v>78_8</v>
      </c>
    </row>
    <row r="487" spans="1:29" ht="14.25" thickTop="1" x14ac:dyDescent="0.25">
      <c r="A487" s="49"/>
      <c r="B487" s="50"/>
      <c r="C487" s="33"/>
      <c r="D487" s="17">
        <f>D474+1</f>
        <v>78</v>
      </c>
    </row>
    <row r="488" spans="1:29" ht="14.25" thickBot="1" x14ac:dyDescent="0.3">
      <c r="A488" s="49"/>
      <c r="B488" s="50"/>
      <c r="D488" s="18"/>
      <c r="E488" s="39"/>
      <c r="F488" s="38"/>
      <c r="G488" s="45" t="str">
        <f>"CHIP #" &amp; (((D486 - 1) * 32) + 9)</f>
        <v>CHIP #1193</v>
      </c>
      <c r="H488" s="46"/>
      <c r="I488" s="4"/>
      <c r="J488" s="45" t="str">
        <f>"CHIP #" &amp; (((D486 - 1) * 32) + 10)</f>
        <v>CHIP #1194</v>
      </c>
      <c r="K488" s="46"/>
      <c r="L488" s="4"/>
      <c r="M488" s="45" t="str">
        <f>"CHIP #" &amp; (((D486 - 1) * 32) + 11)</f>
        <v>CHIP #1195</v>
      </c>
      <c r="N488" s="46"/>
      <c r="O488" s="4"/>
      <c r="P488" s="43" t="str">
        <f>"CHIP #" &amp; (((D486 - 1) * 32) + 12)</f>
        <v>CHIP #1196</v>
      </c>
      <c r="Q488" s="44"/>
      <c r="R488" s="4"/>
      <c r="S488" s="43" t="str">
        <f>"CHIP #" &amp; (((D486 - 1) * 32) + 13)</f>
        <v>CHIP #1197</v>
      </c>
      <c r="T488" s="44"/>
      <c r="U488" s="4"/>
      <c r="V488" s="43" t="str">
        <f>"CHIP #" &amp; (((D486 - 1) * 32) + 14)</f>
        <v>CHIP #1198</v>
      </c>
      <c r="W488" s="44"/>
      <c r="X488" s="4"/>
      <c r="Y488" s="43" t="str">
        <f>"CHIP #" &amp; (((D486 - 1) * 32) + 15)</f>
        <v>CHIP #1199</v>
      </c>
      <c r="Z488" s="44"/>
      <c r="AA488" s="4"/>
      <c r="AB488" s="43" t="str">
        <f>"CHIP #" &amp; (((D486 - 1) * 32) + 16)</f>
        <v>CHIP #1200</v>
      </c>
      <c r="AC488" s="44"/>
    </row>
    <row r="489" spans="1:29" ht="15" thickTop="1" thickBot="1" x14ac:dyDescent="0.3">
      <c r="A489" s="49"/>
      <c r="B489" s="50"/>
      <c r="D489" s="19"/>
      <c r="E489" s="21" t="str">
        <f>"CSN" &amp; (((D486 - 1) * 4) + 1)</f>
        <v>CSN149</v>
      </c>
      <c r="F489" s="10" t="s">
        <v>3796</v>
      </c>
      <c r="G489" s="10" t="str">
        <f>D486 &amp; "_9"</f>
        <v>38_9</v>
      </c>
      <c r="H489" s="10" t="str">
        <f>D487 &amp; "_9"</f>
        <v>78_9</v>
      </c>
      <c r="I489" s="12"/>
      <c r="J489" s="10" t="str">
        <f>D486 &amp; "_10"</f>
        <v>38_10</v>
      </c>
      <c r="K489" s="10" t="str">
        <f>D487 &amp; "_10"</f>
        <v>78_10</v>
      </c>
      <c r="L489" s="12"/>
      <c r="M489" s="10" t="str">
        <f>D486 &amp; "_11"</f>
        <v>38_11</v>
      </c>
      <c r="N489" s="10" t="str">
        <f>D487 &amp; "_11"</f>
        <v>78_11</v>
      </c>
      <c r="O489" s="12"/>
      <c r="P489" s="10" t="str">
        <f>D486 &amp; "_12"</f>
        <v>38_12</v>
      </c>
      <c r="Q489" s="10" t="str">
        <f>D487 &amp; "_12"</f>
        <v>78_12</v>
      </c>
      <c r="R489" s="12"/>
      <c r="S489" s="10" t="str">
        <f>D486 &amp; "_13"</f>
        <v>38_13</v>
      </c>
      <c r="T489" s="10" t="str">
        <f>D487 &amp; "_13"</f>
        <v>78_13</v>
      </c>
      <c r="U489" s="12"/>
      <c r="V489" s="10" t="str">
        <f>D486 &amp; "_14"</f>
        <v>38_14</v>
      </c>
      <c r="W489" s="10" t="str">
        <f>D487 &amp; "_14"</f>
        <v>78_14</v>
      </c>
      <c r="X489" s="12"/>
      <c r="Y489" s="10" t="str">
        <f>D486 &amp; "_15"</f>
        <v>38_15</v>
      </c>
      <c r="Z489" s="29" t="str">
        <f>D487 &amp; "_15"</f>
        <v>78_15</v>
      </c>
      <c r="AB489" s="10" t="str">
        <f>D486 &amp; "_16"</f>
        <v>38_16</v>
      </c>
      <c r="AC489" s="10" t="str">
        <f>D487 &amp; "_16"</f>
        <v>78_16</v>
      </c>
    </row>
    <row r="490" spans="1:29" ht="14.25" thickTop="1" x14ac:dyDescent="0.25">
      <c r="A490" s="49"/>
      <c r="B490" s="50"/>
      <c r="D490" s="17"/>
      <c r="F490" s="12"/>
    </row>
    <row r="491" spans="1:29" ht="14.25" thickBot="1" x14ac:dyDescent="0.3">
      <c r="A491" s="49"/>
      <c r="B491" s="50"/>
      <c r="D491" s="18"/>
      <c r="E491" s="9"/>
      <c r="F491" s="36"/>
      <c r="G491" s="45" t="str">
        <f>"CHIP #" &amp; (((D486 - 1) * 32) + 17)</f>
        <v>CHIP #1201</v>
      </c>
      <c r="H491" s="46"/>
      <c r="I491" s="4"/>
      <c r="J491" s="45" t="str">
        <f>"CHIP #" &amp; (((D486 - 1) * 32) + 18)</f>
        <v>CHIP #1202</v>
      </c>
      <c r="K491" s="46"/>
      <c r="L491" s="4"/>
      <c r="M491" s="45" t="str">
        <f>"CHIP #" &amp; (((D486 - 1) * 32) + 19)</f>
        <v>CHIP #1203</v>
      </c>
      <c r="N491" s="46"/>
      <c r="O491" s="4"/>
      <c r="P491" s="43" t="str">
        <f>"CHIP #" &amp; (((D486 - 1) * 32) + 20)</f>
        <v>CHIP #1204</v>
      </c>
      <c r="Q491" s="44"/>
      <c r="R491" s="4"/>
      <c r="S491" s="43" t="str">
        <f>"CHIP #" &amp; (((D486 - 1) * 32) + 21)</f>
        <v>CHIP #1205</v>
      </c>
      <c r="T491" s="44"/>
      <c r="U491" s="4"/>
      <c r="V491" s="43" t="str">
        <f>"CHIP #" &amp; (((D486 - 1) * 32) + 22)</f>
        <v>CHIP #1206</v>
      </c>
      <c r="W491" s="44"/>
      <c r="X491" s="4"/>
      <c r="Y491" s="43" t="str">
        <f>"CHIP #" &amp; (((D486 - 1) * 32) + 23)</f>
        <v>CHIP #1207</v>
      </c>
      <c r="Z491" s="44"/>
      <c r="AA491" s="4"/>
      <c r="AB491" s="43" t="str">
        <f>"CHIP #" &amp; (((D486 - 1) * 32) + 24)</f>
        <v>CHIP #1208</v>
      </c>
      <c r="AC491" s="44"/>
    </row>
    <row r="492" spans="1:29" ht="15" thickTop="1" thickBot="1" x14ac:dyDescent="0.3">
      <c r="A492" s="49"/>
      <c r="B492" s="50"/>
      <c r="D492" s="19"/>
      <c r="E492" s="16" t="str">
        <f>"CSN" &amp; (((D486 - 1) * 4) + 2)</f>
        <v>CSN150</v>
      </c>
      <c r="F492" s="37" t="s">
        <v>3796</v>
      </c>
      <c r="G492" s="10" t="str">
        <f>D486 &amp; "_17"</f>
        <v>38_17</v>
      </c>
      <c r="H492" s="10" t="str">
        <f>D487 &amp; "_17"</f>
        <v>78_17</v>
      </c>
      <c r="I492" s="12"/>
      <c r="J492" s="10" t="str">
        <f>D486 &amp; "_18"</f>
        <v>38_18</v>
      </c>
      <c r="K492" s="10" t="str">
        <f>D487 &amp; "_18"</f>
        <v>78_18</v>
      </c>
      <c r="L492" s="12"/>
      <c r="M492" s="10" t="str">
        <f>D486 &amp; "_19"</f>
        <v>38_19</v>
      </c>
      <c r="N492" s="10" t="str">
        <f>D487 &amp; "_19"</f>
        <v>78_19</v>
      </c>
      <c r="O492" s="12"/>
      <c r="P492" s="10" t="str">
        <f>D486 &amp; "_20"</f>
        <v>38_20</v>
      </c>
      <c r="Q492" s="10" t="str">
        <f>D487 &amp; "_20"</f>
        <v>78_20</v>
      </c>
      <c r="R492" s="12"/>
      <c r="S492" s="10" t="str">
        <f>D486 &amp; "_21"</f>
        <v>38_21</v>
      </c>
      <c r="T492" s="10" t="str">
        <f>D487 &amp; "_21"</f>
        <v>78_21</v>
      </c>
      <c r="U492" s="12"/>
      <c r="V492" s="10" t="str">
        <f>D486 &amp; "_22"</f>
        <v>38_22</v>
      </c>
      <c r="W492" s="10" t="str">
        <f>D487 &amp; "_22"</f>
        <v>78_22</v>
      </c>
      <c r="X492" s="12"/>
      <c r="Y492" s="10" t="str">
        <f>D486 &amp; "_23"</f>
        <v>38_23</v>
      </c>
      <c r="Z492" s="29" t="str">
        <f>D487 &amp; "_23"</f>
        <v>78_23</v>
      </c>
      <c r="AB492" s="10" t="str">
        <f>D486 &amp; "_24"</f>
        <v>38_24</v>
      </c>
      <c r="AC492" s="10" t="str">
        <f>D487 &amp; "_24"</f>
        <v>78_24</v>
      </c>
    </row>
    <row r="493" spans="1:29" ht="14.25" thickTop="1" x14ac:dyDescent="0.25">
      <c r="A493" s="49"/>
      <c r="B493" s="50"/>
      <c r="D493" s="17"/>
      <c r="F493" s="12"/>
    </row>
    <row r="494" spans="1:29" ht="14.25" thickBot="1" x14ac:dyDescent="0.3">
      <c r="A494" s="49"/>
      <c r="B494" s="50"/>
      <c r="D494" s="18"/>
      <c r="E494" s="9"/>
      <c r="F494" s="36"/>
      <c r="G494" s="45" t="str">
        <f>"CHIP #" &amp; (((D486 - 1) * 32) + 25)</f>
        <v>CHIP #1209</v>
      </c>
      <c r="H494" s="46"/>
      <c r="I494" s="4"/>
      <c r="J494" s="45" t="str">
        <f>"CHIP #" &amp; (((D486 - 1) * 32) + 26)</f>
        <v>CHIP #1210</v>
      </c>
      <c r="K494" s="46"/>
      <c r="L494" s="4"/>
      <c r="M494" s="45" t="str">
        <f>"CHIP #" &amp; (((D486 - 1) * 32) + 27)</f>
        <v>CHIP #1211</v>
      </c>
      <c r="N494" s="46"/>
      <c r="O494" s="4"/>
      <c r="P494" s="43" t="str">
        <f>"CHIP #" &amp; (((D486 - 1) * 32) + 28)</f>
        <v>CHIP #1212</v>
      </c>
      <c r="Q494" s="44"/>
      <c r="R494" s="4"/>
      <c r="S494" s="43" t="str">
        <f>"CHIP #" &amp; (((D486 - 1) * 32) + 29)</f>
        <v>CHIP #1213</v>
      </c>
      <c r="T494" s="44"/>
      <c r="U494" s="4"/>
      <c r="V494" s="43" t="str">
        <f>"CHIP #" &amp; (((D486 - 1) * 32) + 30)</f>
        <v>CHIP #1214</v>
      </c>
      <c r="W494" s="44"/>
      <c r="X494" s="4"/>
      <c r="Y494" s="43" t="str">
        <f>"CHIP #" &amp; (((D486 - 1) * 32) + 31)</f>
        <v>CHIP #1215</v>
      </c>
      <c r="Z494" s="44"/>
      <c r="AA494" s="4"/>
      <c r="AB494" s="43" t="str">
        <f>"CHIP #" &amp; (((D486 - 1) * 32) + 32)</f>
        <v>CHIP #1216</v>
      </c>
      <c r="AC494" s="44"/>
    </row>
    <row r="495" spans="1:29" ht="15" thickTop="1" thickBot="1" x14ac:dyDescent="0.3">
      <c r="A495" s="49"/>
      <c r="B495" s="50"/>
      <c r="D495" s="20"/>
      <c r="E495" s="16" t="str">
        <f>"CSN" &amp; (((D486 - 1) * 4) + 3)</f>
        <v>CSN151</v>
      </c>
      <c r="F495" s="37" t="s">
        <v>3796</v>
      </c>
      <c r="G495" s="10" t="str">
        <f>D486 &amp; "_25"</f>
        <v>38_25</v>
      </c>
      <c r="H495" s="10" t="str">
        <f>D487 &amp; "_25"</f>
        <v>78_25</v>
      </c>
      <c r="I495" s="12"/>
      <c r="J495" s="10" t="str">
        <f>D486 &amp; "_26"</f>
        <v>38_26</v>
      </c>
      <c r="K495" s="10" t="str">
        <f>D487 &amp; "_26"</f>
        <v>78_26</v>
      </c>
      <c r="L495" s="12"/>
      <c r="M495" s="10" t="str">
        <f>D486 &amp; "_27"</f>
        <v>38_27</v>
      </c>
      <c r="N495" s="10" t="str">
        <f>D487 &amp; "_27"</f>
        <v>78_27</v>
      </c>
      <c r="O495" s="12"/>
      <c r="P495" s="10" t="str">
        <f>D486 &amp; "_28"</f>
        <v>38_28</v>
      </c>
      <c r="Q495" s="10" t="str">
        <f>D487 &amp; "_28"</f>
        <v>78_28</v>
      </c>
      <c r="R495" s="12"/>
      <c r="S495" s="10" t="str">
        <f>D486 &amp; "_29"</f>
        <v>38_29</v>
      </c>
      <c r="T495" s="10" t="str">
        <f>D487 &amp; "_29"</f>
        <v>78_29</v>
      </c>
      <c r="U495" s="12"/>
      <c r="V495" s="10" t="str">
        <f>D486 &amp; "_30"</f>
        <v>38_30</v>
      </c>
      <c r="W495" s="10" t="str">
        <f>D487 &amp; "_30"</f>
        <v>78_30</v>
      </c>
      <c r="X495" s="12"/>
      <c r="Y495" s="10" t="str">
        <f>D486 &amp; "_31"</f>
        <v>38_31</v>
      </c>
      <c r="Z495" s="29" t="str">
        <f>D487 &amp; "_31"</f>
        <v>78_31</v>
      </c>
      <c r="AB495" s="10" t="str">
        <f>D486 &amp; "_32"</f>
        <v>38_32</v>
      </c>
      <c r="AC495" s="29" t="str">
        <f>D487 &amp; "_32"</f>
        <v>78_32</v>
      </c>
    </row>
    <row r="496" spans="1:29" ht="14.25" thickTop="1" x14ac:dyDescent="0.25">
      <c r="A496" s="49"/>
      <c r="B496" s="50"/>
    </row>
    <row r="497" spans="1:29" x14ac:dyDescent="0.25">
      <c r="A497" s="49"/>
      <c r="B497" s="50"/>
    </row>
    <row r="498" spans="1:29" ht="14.25" thickBot="1" x14ac:dyDescent="0.3">
      <c r="A498" s="49"/>
      <c r="B498" s="50"/>
      <c r="C498" s="30" t="str">
        <f>"BANK" &amp; D499</f>
        <v>BANK39</v>
      </c>
      <c r="D498" s="4"/>
      <c r="E498" s="4"/>
      <c r="F498" s="38"/>
      <c r="G498" s="45" t="str">
        <f>"CHIP #" &amp; (((D499 - 1) * 32) + 1)</f>
        <v>CHIP #1217</v>
      </c>
      <c r="H498" s="45"/>
      <c r="I498" s="4"/>
      <c r="J498" s="45" t="str">
        <f>"CHIP #" &amp; (((D499 - 1) * 32) + 2)</f>
        <v>CHIP #1218</v>
      </c>
      <c r="K498" s="46"/>
      <c r="L498" s="4"/>
      <c r="M498" s="45" t="str">
        <f>"CHIP #" &amp; (((D499 - 1) * 32) + 3)</f>
        <v>CHIP #1219</v>
      </c>
      <c r="N498" s="46"/>
      <c r="O498" s="4"/>
      <c r="P498" s="43" t="str">
        <f>"CHIP #" &amp; (((D499 - 1) * 32) + 4)</f>
        <v>CHIP #1220</v>
      </c>
      <c r="Q498" s="44"/>
      <c r="R498" s="4"/>
      <c r="S498" s="43" t="str">
        <f>"CHIP #" &amp; (((D499 - 1) * 32) + 5)</f>
        <v>CHIP #1221</v>
      </c>
      <c r="T498" s="44"/>
      <c r="U498" s="4"/>
      <c r="V498" s="43" t="str">
        <f>"CHIP #" &amp; (((D499 - 1) * 32) + 6)</f>
        <v>CHIP #1222</v>
      </c>
      <c r="W498" s="44"/>
      <c r="X498" s="4"/>
      <c r="Y498" s="43" t="str">
        <f>"CHIP #" &amp; (((D499 - 1) * 32) + 7)</f>
        <v>CHIP #1223</v>
      </c>
      <c r="Z498" s="44"/>
      <c r="AA498" s="4"/>
      <c r="AB498" s="43" t="str">
        <f>"CHIP #" &amp; (((D499 - 1) * 32) + 8)</f>
        <v>CHIP #1224</v>
      </c>
      <c r="AC498" s="44"/>
    </row>
    <row r="499" spans="1:29" ht="15" thickTop="1" thickBot="1" x14ac:dyDescent="0.3">
      <c r="A499" s="49"/>
      <c r="B499" s="50"/>
      <c r="C499" s="31"/>
      <c r="D499" s="32">
        <f>D486+1</f>
        <v>39</v>
      </c>
      <c r="E499" s="21" t="str">
        <f>"CSN" &amp; (((D499 - 1) * 4) + 0)</f>
        <v>CSN152</v>
      </c>
      <c r="F499" s="40" t="s">
        <v>3796</v>
      </c>
      <c r="G499" s="10" t="str">
        <f>D499 &amp; "_1"</f>
        <v>39_1</v>
      </c>
      <c r="H499" s="10" t="str">
        <f>D500 &amp; "_1"</f>
        <v>79_1</v>
      </c>
      <c r="I499" s="12"/>
      <c r="J499" s="10" t="str">
        <f>D499 &amp; "_2"</f>
        <v>39_2</v>
      </c>
      <c r="K499" s="10" t="str">
        <f>D500 &amp; "_2"</f>
        <v>79_2</v>
      </c>
      <c r="L499" s="12"/>
      <c r="M499" s="10" t="str">
        <f>D499 &amp; "_3"</f>
        <v>39_3</v>
      </c>
      <c r="N499" s="10" t="str">
        <f>D500 &amp; "_3"</f>
        <v>79_3</v>
      </c>
      <c r="O499" s="12"/>
      <c r="P499" s="10" t="str">
        <f>D499 &amp; "_4"</f>
        <v>39_4</v>
      </c>
      <c r="Q499" s="10" t="str">
        <f>D500 &amp; "_4"</f>
        <v>79_4</v>
      </c>
      <c r="R499" s="12"/>
      <c r="S499" s="10" t="str">
        <f>D499 &amp; "_5"</f>
        <v>39_5</v>
      </c>
      <c r="T499" s="10" t="str">
        <f>D500 &amp; "_5"</f>
        <v>79_5</v>
      </c>
      <c r="U499" s="12"/>
      <c r="V499" s="10" t="str">
        <f>D499 &amp; "_6"</f>
        <v>39_6</v>
      </c>
      <c r="W499" s="10" t="str">
        <f>D500 &amp; "_6"</f>
        <v>79_6</v>
      </c>
      <c r="X499" s="12"/>
      <c r="Y499" s="10" t="str">
        <f>D499 &amp; "_7"</f>
        <v>39_7</v>
      </c>
      <c r="Z499" s="10" t="str">
        <f>D500 &amp; "_7"</f>
        <v>79_7</v>
      </c>
      <c r="AA499" s="12"/>
      <c r="AB499" s="10" t="str">
        <f>D499 &amp; "_8"</f>
        <v>39_8</v>
      </c>
      <c r="AC499" s="29" t="str">
        <f>D500 &amp; "_8"</f>
        <v>79_8</v>
      </c>
    </row>
    <row r="500" spans="1:29" ht="14.25" thickTop="1" x14ac:dyDescent="0.25">
      <c r="A500" s="49"/>
      <c r="B500" s="50"/>
      <c r="C500" s="33"/>
      <c r="D500" s="17">
        <f>D487+1</f>
        <v>79</v>
      </c>
    </row>
    <row r="501" spans="1:29" ht="14.25" thickBot="1" x14ac:dyDescent="0.3">
      <c r="A501" s="49"/>
      <c r="B501" s="50"/>
      <c r="D501" s="18"/>
      <c r="E501" s="39"/>
      <c r="F501" s="38"/>
      <c r="G501" s="45" t="str">
        <f>"CHIP #" &amp; (((D499 - 1) * 32) + 9)</f>
        <v>CHIP #1225</v>
      </c>
      <c r="H501" s="46"/>
      <c r="I501" s="4"/>
      <c r="J501" s="45" t="str">
        <f>"CHIP #" &amp; (((D499 - 1) * 32) + 10)</f>
        <v>CHIP #1226</v>
      </c>
      <c r="K501" s="46"/>
      <c r="L501" s="4"/>
      <c r="M501" s="45" t="str">
        <f>"CHIP #" &amp; (((D499 - 1) * 32) + 11)</f>
        <v>CHIP #1227</v>
      </c>
      <c r="N501" s="46"/>
      <c r="O501" s="4"/>
      <c r="P501" s="43" t="str">
        <f>"CHIP #" &amp; (((D499 - 1) * 32) + 12)</f>
        <v>CHIP #1228</v>
      </c>
      <c r="Q501" s="44"/>
      <c r="R501" s="4"/>
      <c r="S501" s="43" t="str">
        <f>"CHIP #" &amp; (((D499 - 1) * 32) + 13)</f>
        <v>CHIP #1229</v>
      </c>
      <c r="T501" s="44"/>
      <c r="U501" s="4"/>
      <c r="V501" s="43" t="str">
        <f>"CHIP #" &amp; (((D499 - 1) * 32) + 14)</f>
        <v>CHIP #1230</v>
      </c>
      <c r="W501" s="44"/>
      <c r="X501" s="4"/>
      <c r="Y501" s="43" t="str">
        <f>"CHIP #" &amp; (((D499 - 1) * 32) + 15)</f>
        <v>CHIP #1231</v>
      </c>
      <c r="Z501" s="44"/>
      <c r="AA501" s="4"/>
      <c r="AB501" s="43" t="str">
        <f>"CHIP #" &amp; (((D499 - 1) * 32) + 16)</f>
        <v>CHIP #1232</v>
      </c>
      <c r="AC501" s="44"/>
    </row>
    <row r="502" spans="1:29" ht="15" thickTop="1" thickBot="1" x14ac:dyDescent="0.3">
      <c r="A502" s="49"/>
      <c r="B502" s="50"/>
      <c r="D502" s="19"/>
      <c r="E502" s="21" t="str">
        <f>"CSN" &amp; (((D499 - 1) * 4) + 1)</f>
        <v>CSN153</v>
      </c>
      <c r="F502" s="10" t="s">
        <v>3796</v>
      </c>
      <c r="G502" s="10" t="str">
        <f>D499 &amp; "_9"</f>
        <v>39_9</v>
      </c>
      <c r="H502" s="10" t="str">
        <f>D500 &amp; "_9"</f>
        <v>79_9</v>
      </c>
      <c r="I502" s="12"/>
      <c r="J502" s="10" t="str">
        <f>D499 &amp; "_10"</f>
        <v>39_10</v>
      </c>
      <c r="K502" s="10" t="str">
        <f>D500 &amp; "_10"</f>
        <v>79_10</v>
      </c>
      <c r="L502" s="12"/>
      <c r="M502" s="10" t="str">
        <f>D499 &amp; "_11"</f>
        <v>39_11</v>
      </c>
      <c r="N502" s="10" t="str">
        <f>D500 &amp; "_11"</f>
        <v>79_11</v>
      </c>
      <c r="O502" s="12"/>
      <c r="P502" s="10" t="str">
        <f>D499 &amp; "_12"</f>
        <v>39_12</v>
      </c>
      <c r="Q502" s="10" t="str">
        <f>D500 &amp; "_12"</f>
        <v>79_12</v>
      </c>
      <c r="R502" s="12"/>
      <c r="S502" s="10" t="str">
        <f>D499 &amp; "_13"</f>
        <v>39_13</v>
      </c>
      <c r="T502" s="10" t="str">
        <f>D500 &amp; "_13"</f>
        <v>79_13</v>
      </c>
      <c r="U502" s="12"/>
      <c r="V502" s="10" t="str">
        <f>D499 &amp; "_14"</f>
        <v>39_14</v>
      </c>
      <c r="W502" s="10" t="str">
        <f>D500 &amp; "_14"</f>
        <v>79_14</v>
      </c>
      <c r="X502" s="12"/>
      <c r="Y502" s="10" t="str">
        <f>D499 &amp; "_15"</f>
        <v>39_15</v>
      </c>
      <c r="Z502" s="29" t="str">
        <f>D500 &amp; "_15"</f>
        <v>79_15</v>
      </c>
      <c r="AB502" s="10" t="str">
        <f>D499 &amp; "_16"</f>
        <v>39_16</v>
      </c>
      <c r="AC502" s="10" t="str">
        <f>D500 &amp; "_16"</f>
        <v>79_16</v>
      </c>
    </row>
    <row r="503" spans="1:29" ht="14.25" thickTop="1" x14ac:dyDescent="0.25">
      <c r="A503" s="49"/>
      <c r="B503" s="50"/>
      <c r="D503" s="17"/>
      <c r="F503" s="12"/>
    </row>
    <row r="504" spans="1:29" ht="14.25" thickBot="1" x14ac:dyDescent="0.3">
      <c r="A504" s="49"/>
      <c r="B504" s="50"/>
      <c r="D504" s="18"/>
      <c r="E504" s="9"/>
      <c r="F504" s="36"/>
      <c r="G504" s="45" t="str">
        <f>"CHIP #" &amp; (((D499 - 1) * 32) + 17)</f>
        <v>CHIP #1233</v>
      </c>
      <c r="H504" s="46"/>
      <c r="I504" s="4"/>
      <c r="J504" s="45" t="str">
        <f>"CHIP #" &amp; (((D499 - 1) * 32) + 18)</f>
        <v>CHIP #1234</v>
      </c>
      <c r="K504" s="46"/>
      <c r="L504" s="4"/>
      <c r="M504" s="45" t="str">
        <f>"CHIP #" &amp; (((D499 - 1) * 32) + 19)</f>
        <v>CHIP #1235</v>
      </c>
      <c r="N504" s="46"/>
      <c r="O504" s="4"/>
      <c r="P504" s="43" t="str">
        <f>"CHIP #" &amp; (((D499 - 1) * 32) + 20)</f>
        <v>CHIP #1236</v>
      </c>
      <c r="Q504" s="44"/>
      <c r="R504" s="4"/>
      <c r="S504" s="43" t="str">
        <f>"CHIP #" &amp; (((D499 - 1) * 32) + 21)</f>
        <v>CHIP #1237</v>
      </c>
      <c r="T504" s="44"/>
      <c r="U504" s="4"/>
      <c r="V504" s="43" t="str">
        <f>"CHIP #" &amp; (((D499 - 1) * 32) + 22)</f>
        <v>CHIP #1238</v>
      </c>
      <c r="W504" s="44"/>
      <c r="X504" s="4"/>
      <c r="Y504" s="43" t="str">
        <f>"CHIP #" &amp; (((D499 - 1) * 32) + 23)</f>
        <v>CHIP #1239</v>
      </c>
      <c r="Z504" s="44"/>
      <c r="AA504" s="4"/>
      <c r="AB504" s="43" t="str">
        <f>"CHIP #" &amp; (((D499 - 1) * 32) + 24)</f>
        <v>CHIP #1240</v>
      </c>
      <c r="AC504" s="44"/>
    </row>
    <row r="505" spans="1:29" ht="15" thickTop="1" thickBot="1" x14ac:dyDescent="0.3">
      <c r="A505" s="49"/>
      <c r="B505" s="50"/>
      <c r="D505" s="19"/>
      <c r="E505" s="16" t="str">
        <f>"CSN" &amp; (((D499 - 1) * 4) + 2)</f>
        <v>CSN154</v>
      </c>
      <c r="F505" s="37" t="s">
        <v>3796</v>
      </c>
      <c r="G505" s="10" t="str">
        <f>D499 &amp; "_17"</f>
        <v>39_17</v>
      </c>
      <c r="H505" s="10" t="str">
        <f>D500 &amp; "_17"</f>
        <v>79_17</v>
      </c>
      <c r="I505" s="12"/>
      <c r="J505" s="10" t="str">
        <f>D499 &amp; "_18"</f>
        <v>39_18</v>
      </c>
      <c r="K505" s="10" t="str">
        <f>D500 &amp; "_18"</f>
        <v>79_18</v>
      </c>
      <c r="L505" s="12"/>
      <c r="M505" s="10" t="str">
        <f>D499 &amp; "_19"</f>
        <v>39_19</v>
      </c>
      <c r="N505" s="10" t="str">
        <f>D500 &amp; "_19"</f>
        <v>79_19</v>
      </c>
      <c r="O505" s="12"/>
      <c r="P505" s="10" t="str">
        <f>D499 &amp; "_20"</f>
        <v>39_20</v>
      </c>
      <c r="Q505" s="10" t="str">
        <f>D500 &amp; "_20"</f>
        <v>79_20</v>
      </c>
      <c r="R505" s="12"/>
      <c r="S505" s="10" t="str">
        <f>D499 &amp; "_21"</f>
        <v>39_21</v>
      </c>
      <c r="T505" s="10" t="str">
        <f>D500 &amp; "_21"</f>
        <v>79_21</v>
      </c>
      <c r="U505" s="12"/>
      <c r="V505" s="10" t="str">
        <f>D499 &amp; "_22"</f>
        <v>39_22</v>
      </c>
      <c r="W505" s="10" t="str">
        <f>D500 &amp; "_22"</f>
        <v>79_22</v>
      </c>
      <c r="X505" s="12"/>
      <c r="Y505" s="10" t="str">
        <f>D499 &amp; "_23"</f>
        <v>39_23</v>
      </c>
      <c r="Z505" s="29" t="str">
        <f>D500 &amp; "_23"</f>
        <v>79_23</v>
      </c>
      <c r="AB505" s="10" t="str">
        <f>D499 &amp; "_24"</f>
        <v>39_24</v>
      </c>
      <c r="AC505" s="10" t="str">
        <f>D500 &amp; "_24"</f>
        <v>79_24</v>
      </c>
    </row>
    <row r="506" spans="1:29" ht="14.25" thickTop="1" x14ac:dyDescent="0.25">
      <c r="A506" s="49"/>
      <c r="B506" s="50"/>
      <c r="D506" s="17"/>
      <c r="F506" s="12"/>
    </row>
    <row r="507" spans="1:29" ht="14.25" thickBot="1" x14ac:dyDescent="0.3">
      <c r="A507" s="49"/>
      <c r="B507" s="50"/>
      <c r="D507" s="18"/>
      <c r="E507" s="9"/>
      <c r="F507" s="36"/>
      <c r="G507" s="45" t="str">
        <f>"CHIP #" &amp; (((D499 - 1) * 32) + 25)</f>
        <v>CHIP #1241</v>
      </c>
      <c r="H507" s="46"/>
      <c r="I507" s="4"/>
      <c r="J507" s="45" t="str">
        <f>"CHIP #" &amp; (((D499 - 1) * 32) + 26)</f>
        <v>CHIP #1242</v>
      </c>
      <c r="K507" s="46"/>
      <c r="L507" s="4"/>
      <c r="M507" s="45" t="str">
        <f>"CHIP #" &amp; (((D499 - 1) * 32) + 27)</f>
        <v>CHIP #1243</v>
      </c>
      <c r="N507" s="46"/>
      <c r="O507" s="4"/>
      <c r="P507" s="43" t="str">
        <f>"CHIP #" &amp; (((D499 - 1) * 32) + 28)</f>
        <v>CHIP #1244</v>
      </c>
      <c r="Q507" s="44"/>
      <c r="R507" s="4"/>
      <c r="S507" s="43" t="str">
        <f>"CHIP #" &amp; (((D499 - 1) * 32) + 29)</f>
        <v>CHIP #1245</v>
      </c>
      <c r="T507" s="44"/>
      <c r="U507" s="4"/>
      <c r="V507" s="43" t="str">
        <f>"CHIP #" &amp; (((D499 - 1) * 32) + 30)</f>
        <v>CHIP #1246</v>
      </c>
      <c r="W507" s="44"/>
      <c r="X507" s="4"/>
      <c r="Y507" s="43" t="str">
        <f>"CHIP #" &amp; (((D499 - 1) * 32) + 31)</f>
        <v>CHIP #1247</v>
      </c>
      <c r="Z507" s="44"/>
      <c r="AA507" s="4"/>
      <c r="AB507" s="43" t="str">
        <f>"CHIP #" &amp; (((D499 - 1) * 32) + 32)</f>
        <v>CHIP #1248</v>
      </c>
      <c r="AC507" s="44"/>
    </row>
    <row r="508" spans="1:29" ht="15" thickTop="1" thickBot="1" x14ac:dyDescent="0.3">
      <c r="A508" s="49"/>
      <c r="B508" s="50"/>
      <c r="D508" s="20"/>
      <c r="E508" s="16" t="str">
        <f>"CSN" &amp; (((D499 - 1) * 4) + 3)</f>
        <v>CSN155</v>
      </c>
      <c r="F508" s="37" t="s">
        <v>3796</v>
      </c>
      <c r="G508" s="10" t="str">
        <f>D499 &amp; "_25"</f>
        <v>39_25</v>
      </c>
      <c r="H508" s="10" t="str">
        <f>D500 &amp; "_25"</f>
        <v>79_25</v>
      </c>
      <c r="I508" s="12"/>
      <c r="J508" s="10" t="str">
        <f>D499 &amp; "_26"</f>
        <v>39_26</v>
      </c>
      <c r="K508" s="10" t="str">
        <f>D500 &amp; "_26"</f>
        <v>79_26</v>
      </c>
      <c r="L508" s="12"/>
      <c r="M508" s="10" t="str">
        <f>D499 &amp; "_27"</f>
        <v>39_27</v>
      </c>
      <c r="N508" s="10" t="str">
        <f>D500 &amp; "_27"</f>
        <v>79_27</v>
      </c>
      <c r="O508" s="12"/>
      <c r="P508" s="10" t="str">
        <f>D499 &amp; "_28"</f>
        <v>39_28</v>
      </c>
      <c r="Q508" s="10" t="str">
        <f>D500 &amp; "_28"</f>
        <v>79_28</v>
      </c>
      <c r="R508" s="12"/>
      <c r="S508" s="10" t="str">
        <f>D499 &amp; "_29"</f>
        <v>39_29</v>
      </c>
      <c r="T508" s="10" t="str">
        <f>D500 &amp; "_29"</f>
        <v>79_29</v>
      </c>
      <c r="U508" s="12"/>
      <c r="V508" s="10" t="str">
        <f>D499 &amp; "_30"</f>
        <v>39_30</v>
      </c>
      <c r="W508" s="10" t="str">
        <f>D500 &amp; "_30"</f>
        <v>79_30</v>
      </c>
      <c r="X508" s="12"/>
      <c r="Y508" s="10" t="str">
        <f>D499 &amp; "_31"</f>
        <v>39_31</v>
      </c>
      <c r="Z508" s="29" t="str">
        <f>D500 &amp; "_31"</f>
        <v>79_31</v>
      </c>
      <c r="AB508" s="10" t="str">
        <f>D499 &amp; "_32"</f>
        <v>39_32</v>
      </c>
      <c r="AC508" s="29" t="str">
        <f>D500 &amp; "_32"</f>
        <v>79_32</v>
      </c>
    </row>
    <row r="509" spans="1:29" ht="14.25" thickTop="1" x14ac:dyDescent="0.25">
      <c r="A509" s="49"/>
      <c r="B509" s="50"/>
    </row>
    <row r="510" spans="1:29" x14ac:dyDescent="0.25">
      <c r="A510" s="49"/>
      <c r="B510" s="50"/>
    </row>
    <row r="511" spans="1:29" ht="14.25" thickBot="1" x14ac:dyDescent="0.3">
      <c r="A511" s="49"/>
      <c r="B511" s="50"/>
      <c r="C511" s="30" t="str">
        <f>"BANK" &amp; D512</f>
        <v>BANK40</v>
      </c>
      <c r="D511" s="4"/>
      <c r="E511" s="4"/>
      <c r="F511" s="38"/>
      <c r="G511" s="45" t="str">
        <f>"CHIP #" &amp; (((D512 - 1) * 32) + 1)</f>
        <v>CHIP #1249</v>
      </c>
      <c r="H511" s="45"/>
      <c r="I511" s="4"/>
      <c r="J511" s="45" t="str">
        <f>"CHIP #" &amp; (((D512 - 1) * 32) + 2)</f>
        <v>CHIP #1250</v>
      </c>
      <c r="K511" s="46"/>
      <c r="L511" s="4"/>
      <c r="M511" s="45" t="str">
        <f>"CHIP #" &amp; (((D512 - 1) * 32) + 3)</f>
        <v>CHIP #1251</v>
      </c>
      <c r="N511" s="46"/>
      <c r="O511" s="4"/>
      <c r="P511" s="43" t="str">
        <f>"CHIP #" &amp; (((D512 - 1) * 32) + 4)</f>
        <v>CHIP #1252</v>
      </c>
      <c r="Q511" s="44"/>
      <c r="R511" s="4"/>
      <c r="S511" s="43" t="str">
        <f>"CHIP #" &amp; (((D512 - 1) * 32) + 5)</f>
        <v>CHIP #1253</v>
      </c>
      <c r="T511" s="44"/>
      <c r="U511" s="4"/>
      <c r="V511" s="43" t="str">
        <f>"CHIP #" &amp; (((D512 - 1) * 32) + 6)</f>
        <v>CHIP #1254</v>
      </c>
      <c r="W511" s="44"/>
      <c r="X511" s="4"/>
      <c r="Y511" s="43" t="str">
        <f>"CHIP #" &amp; (((D512 - 1) * 32) + 7)</f>
        <v>CHIP #1255</v>
      </c>
      <c r="Z511" s="44"/>
      <c r="AA511" s="4"/>
      <c r="AB511" s="43" t="str">
        <f>"CHIP #" &amp; (((D512 - 1) * 32) + 8)</f>
        <v>CHIP #1256</v>
      </c>
      <c r="AC511" s="44"/>
    </row>
    <row r="512" spans="1:29" ht="15" thickTop="1" thickBot="1" x14ac:dyDescent="0.3">
      <c r="A512" s="49"/>
      <c r="B512" s="50"/>
      <c r="C512" s="31"/>
      <c r="D512" s="32">
        <f>D499+1</f>
        <v>40</v>
      </c>
      <c r="E512" s="21" t="str">
        <f>"CSN" &amp; (((D512 - 1) * 4) + 0)</f>
        <v>CSN156</v>
      </c>
      <c r="F512" s="40" t="s">
        <v>3796</v>
      </c>
      <c r="G512" s="10" t="str">
        <f>D512 &amp; "_1"</f>
        <v>40_1</v>
      </c>
      <c r="H512" s="10" t="str">
        <f>D513 &amp; "_1"</f>
        <v>80_1</v>
      </c>
      <c r="I512" s="12"/>
      <c r="J512" s="10" t="str">
        <f>D512 &amp; "_2"</f>
        <v>40_2</v>
      </c>
      <c r="K512" s="10" t="str">
        <f>D513 &amp; "_2"</f>
        <v>80_2</v>
      </c>
      <c r="L512" s="12"/>
      <c r="M512" s="10" t="str">
        <f>D512 &amp; "_3"</f>
        <v>40_3</v>
      </c>
      <c r="N512" s="10" t="str">
        <f>D513 &amp; "_3"</f>
        <v>80_3</v>
      </c>
      <c r="O512" s="12"/>
      <c r="P512" s="10" t="str">
        <f>D512 &amp; "_4"</f>
        <v>40_4</v>
      </c>
      <c r="Q512" s="10" t="str">
        <f>D513 &amp; "_4"</f>
        <v>80_4</v>
      </c>
      <c r="R512" s="12"/>
      <c r="S512" s="10" t="str">
        <f>D512 &amp; "_5"</f>
        <v>40_5</v>
      </c>
      <c r="T512" s="10" t="str">
        <f>D513 &amp; "_5"</f>
        <v>80_5</v>
      </c>
      <c r="U512" s="12"/>
      <c r="V512" s="10" t="str">
        <f>D512 &amp; "_6"</f>
        <v>40_6</v>
      </c>
      <c r="W512" s="10" t="str">
        <f>D513 &amp; "_6"</f>
        <v>80_6</v>
      </c>
      <c r="X512" s="12"/>
      <c r="Y512" s="10" t="str">
        <f>D512 &amp; "_7"</f>
        <v>40_7</v>
      </c>
      <c r="Z512" s="10" t="str">
        <f>D513 &amp; "_7"</f>
        <v>80_7</v>
      </c>
      <c r="AA512" s="12"/>
      <c r="AB512" s="10" t="str">
        <f>D512 &amp; "_8"</f>
        <v>40_8</v>
      </c>
      <c r="AC512" s="29" t="str">
        <f>D513 &amp; "_8"</f>
        <v>80_8</v>
      </c>
    </row>
    <row r="513" spans="1:29" ht="14.25" thickTop="1" x14ac:dyDescent="0.25">
      <c r="A513" s="49"/>
      <c r="B513" s="50"/>
      <c r="C513" s="33"/>
      <c r="D513" s="17">
        <f>D500+1</f>
        <v>80</v>
      </c>
    </row>
    <row r="514" spans="1:29" ht="14.25" thickBot="1" x14ac:dyDescent="0.3">
      <c r="A514" s="49"/>
      <c r="B514" s="50"/>
      <c r="D514" s="18"/>
      <c r="E514" s="39"/>
      <c r="F514" s="38"/>
      <c r="G514" s="45" t="str">
        <f>"CHIP #" &amp; (((D512 - 1) * 32) + 9)</f>
        <v>CHIP #1257</v>
      </c>
      <c r="H514" s="46"/>
      <c r="I514" s="4"/>
      <c r="J514" s="45" t="str">
        <f>"CHIP #" &amp; (((D512 - 1) * 32) + 10)</f>
        <v>CHIP #1258</v>
      </c>
      <c r="K514" s="46"/>
      <c r="L514" s="4"/>
      <c r="M514" s="45" t="str">
        <f>"CHIP #" &amp; (((D512 - 1) * 32) + 11)</f>
        <v>CHIP #1259</v>
      </c>
      <c r="N514" s="46"/>
      <c r="O514" s="4"/>
      <c r="P514" s="43" t="str">
        <f>"CHIP #" &amp; (((D512 - 1) * 32) + 12)</f>
        <v>CHIP #1260</v>
      </c>
      <c r="Q514" s="44"/>
      <c r="R514" s="4"/>
      <c r="S514" s="43" t="str">
        <f>"CHIP #" &amp; (((D512 - 1) * 32) + 13)</f>
        <v>CHIP #1261</v>
      </c>
      <c r="T514" s="44"/>
      <c r="U514" s="4"/>
      <c r="V514" s="43" t="str">
        <f>"CHIP #" &amp; (((D512 - 1) * 32) + 14)</f>
        <v>CHIP #1262</v>
      </c>
      <c r="W514" s="44"/>
      <c r="X514" s="4"/>
      <c r="Y514" s="43" t="str">
        <f>"CHIP #" &amp; (((D512 - 1) * 32) + 15)</f>
        <v>CHIP #1263</v>
      </c>
      <c r="Z514" s="44"/>
      <c r="AA514" s="4"/>
      <c r="AB514" s="43" t="str">
        <f>"CHIP #" &amp; (((D512 - 1) * 32) + 16)</f>
        <v>CHIP #1264</v>
      </c>
      <c r="AC514" s="44"/>
    </row>
    <row r="515" spans="1:29" ht="15" thickTop="1" thickBot="1" x14ac:dyDescent="0.3">
      <c r="A515" s="49"/>
      <c r="B515" s="50"/>
      <c r="D515" s="19"/>
      <c r="E515" s="21" t="str">
        <f>"CSN" &amp; (((D512 - 1) * 4) + 1)</f>
        <v>CSN157</v>
      </c>
      <c r="F515" s="10" t="s">
        <v>3796</v>
      </c>
      <c r="G515" s="10" t="str">
        <f>D512 &amp; "_9"</f>
        <v>40_9</v>
      </c>
      <c r="H515" s="10" t="str">
        <f>D513 &amp; "_9"</f>
        <v>80_9</v>
      </c>
      <c r="I515" s="12"/>
      <c r="J515" s="10" t="str">
        <f>D512 &amp; "_10"</f>
        <v>40_10</v>
      </c>
      <c r="K515" s="10" t="str">
        <f>D513 &amp; "_10"</f>
        <v>80_10</v>
      </c>
      <c r="L515" s="12"/>
      <c r="M515" s="10" t="str">
        <f>D512 &amp; "_11"</f>
        <v>40_11</v>
      </c>
      <c r="N515" s="10" t="str">
        <f>D513 &amp; "_11"</f>
        <v>80_11</v>
      </c>
      <c r="O515" s="12"/>
      <c r="P515" s="10" t="str">
        <f>D512 &amp; "_12"</f>
        <v>40_12</v>
      </c>
      <c r="Q515" s="10" t="str">
        <f>D513 &amp; "_12"</f>
        <v>80_12</v>
      </c>
      <c r="R515" s="12"/>
      <c r="S515" s="10" t="str">
        <f>D512 &amp; "_13"</f>
        <v>40_13</v>
      </c>
      <c r="T515" s="10" t="str">
        <f>D513 &amp; "_13"</f>
        <v>80_13</v>
      </c>
      <c r="U515" s="12"/>
      <c r="V515" s="10" t="str">
        <f>D512 &amp; "_14"</f>
        <v>40_14</v>
      </c>
      <c r="W515" s="10" t="str">
        <f>D513 &amp; "_14"</f>
        <v>80_14</v>
      </c>
      <c r="X515" s="12"/>
      <c r="Y515" s="10" t="str">
        <f>D512 &amp; "_15"</f>
        <v>40_15</v>
      </c>
      <c r="Z515" s="29" t="str">
        <f>D513 &amp; "_15"</f>
        <v>80_15</v>
      </c>
      <c r="AB515" s="10" t="str">
        <f>D512 &amp; "_16"</f>
        <v>40_16</v>
      </c>
      <c r="AC515" s="10" t="str">
        <f>D513 &amp; "_16"</f>
        <v>80_16</v>
      </c>
    </row>
    <row r="516" spans="1:29" ht="14.25" thickTop="1" x14ac:dyDescent="0.25">
      <c r="A516" s="49"/>
      <c r="B516" s="50"/>
      <c r="D516" s="17"/>
      <c r="F516" s="12"/>
    </row>
    <row r="517" spans="1:29" ht="14.25" thickBot="1" x14ac:dyDescent="0.3">
      <c r="A517" s="49"/>
      <c r="B517" s="50"/>
      <c r="D517" s="18"/>
      <c r="E517" s="9"/>
      <c r="F517" s="36"/>
      <c r="G517" s="45" t="str">
        <f>"CHIP #" &amp; (((D512 - 1) * 32) + 17)</f>
        <v>CHIP #1265</v>
      </c>
      <c r="H517" s="46"/>
      <c r="I517" s="4"/>
      <c r="J517" s="45" t="str">
        <f>"CHIP #" &amp; (((D512 - 1) * 32) + 18)</f>
        <v>CHIP #1266</v>
      </c>
      <c r="K517" s="46"/>
      <c r="L517" s="4"/>
      <c r="M517" s="45" t="str">
        <f>"CHIP #" &amp; (((D512 - 1) * 32) + 19)</f>
        <v>CHIP #1267</v>
      </c>
      <c r="N517" s="46"/>
      <c r="O517" s="4"/>
      <c r="P517" s="43" t="str">
        <f>"CHIP #" &amp; (((D512 - 1) * 32) + 20)</f>
        <v>CHIP #1268</v>
      </c>
      <c r="Q517" s="44"/>
      <c r="R517" s="4"/>
      <c r="S517" s="43" t="str">
        <f>"CHIP #" &amp; (((D512 - 1) * 32) + 21)</f>
        <v>CHIP #1269</v>
      </c>
      <c r="T517" s="44"/>
      <c r="U517" s="4"/>
      <c r="V517" s="43" t="str">
        <f>"CHIP #" &amp; (((D512 - 1) * 32) + 22)</f>
        <v>CHIP #1270</v>
      </c>
      <c r="W517" s="44"/>
      <c r="X517" s="4"/>
      <c r="Y517" s="43" t="str">
        <f>"CHIP #" &amp; (((D512 - 1) * 32) + 23)</f>
        <v>CHIP #1271</v>
      </c>
      <c r="Z517" s="44"/>
      <c r="AA517" s="4"/>
      <c r="AB517" s="43" t="str">
        <f>"CHIP #" &amp; (((D512 - 1) * 32) + 24)</f>
        <v>CHIP #1272</v>
      </c>
      <c r="AC517" s="44"/>
    </row>
    <row r="518" spans="1:29" ht="15" thickTop="1" thickBot="1" x14ac:dyDescent="0.3">
      <c r="A518" s="49"/>
      <c r="B518" s="50"/>
      <c r="D518" s="19"/>
      <c r="E518" s="16" t="str">
        <f>"CSN" &amp; (((D512 - 1) * 4) + 2)</f>
        <v>CSN158</v>
      </c>
      <c r="F518" s="37" t="s">
        <v>3796</v>
      </c>
      <c r="G518" s="10" t="str">
        <f>D512 &amp; "_17"</f>
        <v>40_17</v>
      </c>
      <c r="H518" s="10" t="str">
        <f>D513 &amp; "_17"</f>
        <v>80_17</v>
      </c>
      <c r="I518" s="12"/>
      <c r="J518" s="10" t="str">
        <f>D512 &amp; "_18"</f>
        <v>40_18</v>
      </c>
      <c r="K518" s="10" t="str">
        <f>D513 &amp; "_18"</f>
        <v>80_18</v>
      </c>
      <c r="L518" s="12"/>
      <c r="M518" s="10" t="str">
        <f>D512 &amp; "_19"</f>
        <v>40_19</v>
      </c>
      <c r="N518" s="10" t="str">
        <f>D513 &amp; "_19"</f>
        <v>80_19</v>
      </c>
      <c r="O518" s="12"/>
      <c r="P518" s="10" t="str">
        <f>D512 &amp; "_20"</f>
        <v>40_20</v>
      </c>
      <c r="Q518" s="10" t="str">
        <f>D513 &amp; "_20"</f>
        <v>80_20</v>
      </c>
      <c r="R518" s="12"/>
      <c r="S518" s="10" t="str">
        <f>D512 &amp; "_21"</f>
        <v>40_21</v>
      </c>
      <c r="T518" s="10" t="str">
        <f>D513 &amp; "_21"</f>
        <v>80_21</v>
      </c>
      <c r="U518" s="12"/>
      <c r="V518" s="10" t="str">
        <f>D512 &amp; "_22"</f>
        <v>40_22</v>
      </c>
      <c r="W518" s="10" t="str">
        <f>D513 &amp; "_22"</f>
        <v>80_22</v>
      </c>
      <c r="X518" s="12"/>
      <c r="Y518" s="10" t="str">
        <f>D512 &amp; "_23"</f>
        <v>40_23</v>
      </c>
      <c r="Z518" s="29" t="str">
        <f>D513 &amp; "_23"</f>
        <v>80_23</v>
      </c>
      <c r="AB518" s="10" t="str">
        <f>D512 &amp; "_24"</f>
        <v>40_24</v>
      </c>
      <c r="AC518" s="10" t="str">
        <f>D513 &amp; "_24"</f>
        <v>80_24</v>
      </c>
    </row>
    <row r="519" spans="1:29" ht="14.25" thickTop="1" x14ac:dyDescent="0.25">
      <c r="A519" s="49"/>
      <c r="B519" s="50"/>
      <c r="D519" s="17"/>
      <c r="F519" s="12"/>
    </row>
    <row r="520" spans="1:29" ht="14.25" thickBot="1" x14ac:dyDescent="0.3">
      <c r="A520" s="49"/>
      <c r="B520" s="50"/>
      <c r="D520" s="18"/>
      <c r="E520" s="9"/>
      <c r="F520" s="36"/>
      <c r="G520" s="45" t="str">
        <f>"CHIP #" &amp; (((D512 - 1) * 32) + 25)</f>
        <v>CHIP #1273</v>
      </c>
      <c r="H520" s="46"/>
      <c r="I520" s="4"/>
      <c r="J520" s="45" t="str">
        <f>"CHIP #" &amp; (((D512 - 1) * 32) + 26)</f>
        <v>CHIP #1274</v>
      </c>
      <c r="K520" s="46"/>
      <c r="L520" s="4"/>
      <c r="M520" s="45" t="str">
        <f>"CHIP #" &amp; (((D512 - 1) * 32) + 27)</f>
        <v>CHIP #1275</v>
      </c>
      <c r="N520" s="46"/>
      <c r="O520" s="4"/>
      <c r="P520" s="43" t="str">
        <f>"CHIP #" &amp; (((D512 - 1) * 32) + 28)</f>
        <v>CHIP #1276</v>
      </c>
      <c r="Q520" s="44"/>
      <c r="R520" s="4"/>
      <c r="S520" s="43" t="str">
        <f>"CHIP #" &amp; (((D512 - 1) * 32) + 29)</f>
        <v>CHIP #1277</v>
      </c>
      <c r="T520" s="44"/>
      <c r="U520" s="4"/>
      <c r="V520" s="43" t="str">
        <f>"CHIP #" &amp; (((D512 - 1) * 32) + 30)</f>
        <v>CHIP #1278</v>
      </c>
      <c r="W520" s="44"/>
      <c r="X520" s="4"/>
      <c r="Y520" s="43" t="str">
        <f>"CHIP #" &amp; (((D512 - 1) * 32) + 31)</f>
        <v>CHIP #1279</v>
      </c>
      <c r="Z520" s="44"/>
      <c r="AA520" s="4"/>
      <c r="AB520" s="43" t="str">
        <f>"CHIP #" &amp; (((D512 - 1) * 32) + 32)</f>
        <v>CHIP #1280</v>
      </c>
      <c r="AC520" s="44"/>
    </row>
    <row r="521" spans="1:29" ht="15" thickTop="1" thickBot="1" x14ac:dyDescent="0.3">
      <c r="A521" s="49"/>
      <c r="B521" s="50"/>
      <c r="D521" s="20"/>
      <c r="E521" s="16" t="str">
        <f>"CSN" &amp; (((D512 - 1) * 4) + 3)</f>
        <v>CSN159</v>
      </c>
      <c r="F521" s="37" t="s">
        <v>3796</v>
      </c>
      <c r="G521" s="10" t="str">
        <f>D512 &amp; "_25"</f>
        <v>40_25</v>
      </c>
      <c r="H521" s="10" t="str">
        <f>D513 &amp; "_25"</f>
        <v>80_25</v>
      </c>
      <c r="I521" s="12"/>
      <c r="J521" s="10" t="str">
        <f>D512 &amp; "_26"</f>
        <v>40_26</v>
      </c>
      <c r="K521" s="10" t="str">
        <f>D513 &amp; "_26"</f>
        <v>80_26</v>
      </c>
      <c r="L521" s="12"/>
      <c r="M521" s="10" t="str">
        <f>D512 &amp; "_27"</f>
        <v>40_27</v>
      </c>
      <c r="N521" s="10" t="str">
        <f>D513 &amp; "_27"</f>
        <v>80_27</v>
      </c>
      <c r="O521" s="12"/>
      <c r="P521" s="10" t="str">
        <f>D512 &amp; "_28"</f>
        <v>40_28</v>
      </c>
      <c r="Q521" s="10" t="str">
        <f>D513 &amp; "_28"</f>
        <v>80_28</v>
      </c>
      <c r="R521" s="12"/>
      <c r="S521" s="10" t="str">
        <f>D512 &amp; "_29"</f>
        <v>40_29</v>
      </c>
      <c r="T521" s="10" t="str">
        <f>D513 &amp; "_29"</f>
        <v>80_29</v>
      </c>
      <c r="U521" s="12"/>
      <c r="V521" s="10" t="str">
        <f>D512 &amp; "_30"</f>
        <v>40_30</v>
      </c>
      <c r="W521" s="10" t="str">
        <f>D513 &amp; "_30"</f>
        <v>80_30</v>
      </c>
      <c r="X521" s="12"/>
      <c r="Y521" s="10" t="str">
        <f>D512 &amp; "_31"</f>
        <v>40_31</v>
      </c>
      <c r="Z521" s="29" t="str">
        <f>D513 &amp; "_31"</f>
        <v>80_31</v>
      </c>
      <c r="AB521" s="10" t="str">
        <f>D512 &amp; "_32"</f>
        <v>40_32</v>
      </c>
      <c r="AC521" s="29" t="str">
        <f>D513 &amp; "_32"</f>
        <v>80_32</v>
      </c>
    </row>
    <row r="522" spans="1:29" ht="14.25" thickTop="1" x14ac:dyDescent="0.25">
      <c r="A522" s="49"/>
      <c r="B522" s="50"/>
    </row>
    <row r="523" spans="1:29" ht="14.25" thickBot="1" x14ac:dyDescent="0.3">
      <c r="A523" s="51"/>
      <c r="B523" s="52"/>
    </row>
    <row r="524" spans="1:29" x14ac:dyDescent="0.25">
      <c r="A524"/>
      <c r="B524"/>
      <c r="C524"/>
      <c r="D524"/>
    </row>
  </sheetData>
  <mergeCells count="1281">
    <mergeCell ref="V4:W4"/>
    <mergeCell ref="Y4:Z4"/>
    <mergeCell ref="AB4:AC4"/>
    <mergeCell ref="G7:H7"/>
    <mergeCell ref="J7:K7"/>
    <mergeCell ref="M7:N7"/>
    <mergeCell ref="P7:Q7"/>
    <mergeCell ref="S7:T7"/>
    <mergeCell ref="V7:W7"/>
    <mergeCell ref="Y7:Z7"/>
    <mergeCell ref="A3:B523"/>
    <mergeCell ref="G4:H4"/>
    <mergeCell ref="J4:K4"/>
    <mergeCell ref="M4:N4"/>
    <mergeCell ref="P4:Q4"/>
    <mergeCell ref="S4:T4"/>
    <mergeCell ref="G13:H13"/>
    <mergeCell ref="J13:K13"/>
    <mergeCell ref="M13:N13"/>
    <mergeCell ref="P13:Q13"/>
    <mergeCell ref="S13:T13"/>
    <mergeCell ref="V13:W13"/>
    <mergeCell ref="Y13:Z13"/>
    <mergeCell ref="AB13:AC13"/>
    <mergeCell ref="G17:H17"/>
    <mergeCell ref="J17:K17"/>
    <mergeCell ref="M17:N17"/>
    <mergeCell ref="P17:Q17"/>
    <mergeCell ref="S17:T17"/>
    <mergeCell ref="V17:W17"/>
    <mergeCell ref="AB7:AC7"/>
    <mergeCell ref="G10:H10"/>
    <mergeCell ref="J10:K10"/>
    <mergeCell ref="M10:N10"/>
    <mergeCell ref="P10:Q10"/>
    <mergeCell ref="S10:T10"/>
    <mergeCell ref="V10:W10"/>
    <mergeCell ref="Y10:Z10"/>
    <mergeCell ref="AB10:AC10"/>
    <mergeCell ref="Y23:Z23"/>
    <mergeCell ref="AB23:AC23"/>
    <mergeCell ref="G26:H26"/>
    <mergeCell ref="J26:K26"/>
    <mergeCell ref="M26:N26"/>
    <mergeCell ref="P26:Q26"/>
    <mergeCell ref="S26:T26"/>
    <mergeCell ref="V26:W26"/>
    <mergeCell ref="Y26:Z26"/>
    <mergeCell ref="AB26:AC26"/>
    <mergeCell ref="G23:H23"/>
    <mergeCell ref="J23:K23"/>
    <mergeCell ref="M23:N23"/>
    <mergeCell ref="P23:Q23"/>
    <mergeCell ref="S23:T23"/>
    <mergeCell ref="V23:W23"/>
    <mergeCell ref="Y17:Z17"/>
    <mergeCell ref="AB17:AC17"/>
    <mergeCell ref="G20:H20"/>
    <mergeCell ref="J20:K20"/>
    <mergeCell ref="M20:N20"/>
    <mergeCell ref="P20:Q20"/>
    <mergeCell ref="S20:T20"/>
    <mergeCell ref="V20:W20"/>
    <mergeCell ref="Y20:Z20"/>
    <mergeCell ref="AB20:AC20"/>
    <mergeCell ref="Y36:Z36"/>
    <mergeCell ref="AB36:AC36"/>
    <mergeCell ref="G39:H39"/>
    <mergeCell ref="J39:K39"/>
    <mergeCell ref="M39:N39"/>
    <mergeCell ref="P39:Q39"/>
    <mergeCell ref="S39:T39"/>
    <mergeCell ref="V39:W39"/>
    <mergeCell ref="Y39:Z39"/>
    <mergeCell ref="AB39:AC39"/>
    <mergeCell ref="G36:H36"/>
    <mergeCell ref="J36:K36"/>
    <mergeCell ref="M36:N36"/>
    <mergeCell ref="P36:Q36"/>
    <mergeCell ref="S36:T36"/>
    <mergeCell ref="V36:W36"/>
    <mergeCell ref="Y30:Z30"/>
    <mergeCell ref="AB30:AC30"/>
    <mergeCell ref="G33:H33"/>
    <mergeCell ref="J33:K33"/>
    <mergeCell ref="M33:N33"/>
    <mergeCell ref="P33:Q33"/>
    <mergeCell ref="S33:T33"/>
    <mergeCell ref="V33:W33"/>
    <mergeCell ref="Y33:Z33"/>
    <mergeCell ref="AB33:AC33"/>
    <mergeCell ref="G30:H30"/>
    <mergeCell ref="J30:K30"/>
    <mergeCell ref="M30:N30"/>
    <mergeCell ref="P30:Q30"/>
    <mergeCell ref="S30:T30"/>
    <mergeCell ref="V30:W30"/>
    <mergeCell ref="Y49:Z49"/>
    <mergeCell ref="AB49:AC49"/>
    <mergeCell ref="G52:H52"/>
    <mergeCell ref="J52:K52"/>
    <mergeCell ref="M52:N52"/>
    <mergeCell ref="P52:Q52"/>
    <mergeCell ref="S52:T52"/>
    <mergeCell ref="V52:W52"/>
    <mergeCell ref="Y52:Z52"/>
    <mergeCell ref="AB52:AC52"/>
    <mergeCell ref="G49:H49"/>
    <mergeCell ref="J49:K49"/>
    <mergeCell ref="M49:N49"/>
    <mergeCell ref="P49:Q49"/>
    <mergeCell ref="S49:T49"/>
    <mergeCell ref="V49:W49"/>
    <mergeCell ref="Y43:Z43"/>
    <mergeCell ref="AB43:AC43"/>
    <mergeCell ref="G46:H46"/>
    <mergeCell ref="J46:K46"/>
    <mergeCell ref="M46:N46"/>
    <mergeCell ref="P46:Q46"/>
    <mergeCell ref="S46:T46"/>
    <mergeCell ref="V46:W46"/>
    <mergeCell ref="Y46:Z46"/>
    <mergeCell ref="AB46:AC46"/>
    <mergeCell ref="G43:H43"/>
    <mergeCell ref="J43:K43"/>
    <mergeCell ref="M43:N43"/>
    <mergeCell ref="P43:Q43"/>
    <mergeCell ref="S43:T43"/>
    <mergeCell ref="V43:W43"/>
    <mergeCell ref="Y62:Z62"/>
    <mergeCell ref="AB62:AC62"/>
    <mergeCell ref="G65:H65"/>
    <mergeCell ref="J65:K65"/>
    <mergeCell ref="M65:N65"/>
    <mergeCell ref="P65:Q65"/>
    <mergeCell ref="S65:T65"/>
    <mergeCell ref="V65:W65"/>
    <mergeCell ref="Y65:Z65"/>
    <mergeCell ref="AB65:AC65"/>
    <mergeCell ref="G62:H62"/>
    <mergeCell ref="J62:K62"/>
    <mergeCell ref="M62:N62"/>
    <mergeCell ref="P62:Q62"/>
    <mergeCell ref="S62:T62"/>
    <mergeCell ref="V62:W62"/>
    <mergeCell ref="Y56:Z56"/>
    <mergeCell ref="AB56:AC56"/>
    <mergeCell ref="G59:H59"/>
    <mergeCell ref="J59:K59"/>
    <mergeCell ref="M59:N59"/>
    <mergeCell ref="P59:Q59"/>
    <mergeCell ref="S59:T59"/>
    <mergeCell ref="V59:W59"/>
    <mergeCell ref="Y59:Z59"/>
    <mergeCell ref="AB59:AC59"/>
    <mergeCell ref="G56:H56"/>
    <mergeCell ref="J56:K56"/>
    <mergeCell ref="M56:N56"/>
    <mergeCell ref="P56:Q56"/>
    <mergeCell ref="S56:T56"/>
    <mergeCell ref="V56:W56"/>
    <mergeCell ref="Y75:Z75"/>
    <mergeCell ref="AB75:AC75"/>
    <mergeCell ref="G78:H78"/>
    <mergeCell ref="J78:K78"/>
    <mergeCell ref="M78:N78"/>
    <mergeCell ref="P78:Q78"/>
    <mergeCell ref="S78:T78"/>
    <mergeCell ref="V78:W78"/>
    <mergeCell ref="Y78:Z78"/>
    <mergeCell ref="AB78:AC78"/>
    <mergeCell ref="G75:H75"/>
    <mergeCell ref="J75:K75"/>
    <mergeCell ref="M75:N75"/>
    <mergeCell ref="P75:Q75"/>
    <mergeCell ref="S75:T75"/>
    <mergeCell ref="V75:W75"/>
    <mergeCell ref="Y69:Z69"/>
    <mergeCell ref="AB69:AC69"/>
    <mergeCell ref="G72:H72"/>
    <mergeCell ref="J72:K72"/>
    <mergeCell ref="M72:N72"/>
    <mergeCell ref="P72:Q72"/>
    <mergeCell ref="S72:T72"/>
    <mergeCell ref="V72:W72"/>
    <mergeCell ref="Y72:Z72"/>
    <mergeCell ref="AB72:AC72"/>
    <mergeCell ref="G69:H69"/>
    <mergeCell ref="J69:K69"/>
    <mergeCell ref="M69:N69"/>
    <mergeCell ref="P69:Q69"/>
    <mergeCell ref="S69:T69"/>
    <mergeCell ref="V69:W69"/>
    <mergeCell ref="Y88:Z88"/>
    <mergeCell ref="AB88:AC88"/>
    <mergeCell ref="G91:H91"/>
    <mergeCell ref="J91:K91"/>
    <mergeCell ref="M91:N91"/>
    <mergeCell ref="P91:Q91"/>
    <mergeCell ref="S91:T91"/>
    <mergeCell ref="V91:W91"/>
    <mergeCell ref="Y91:Z91"/>
    <mergeCell ref="AB91:AC91"/>
    <mergeCell ref="G88:H88"/>
    <mergeCell ref="J88:K88"/>
    <mergeCell ref="M88:N88"/>
    <mergeCell ref="P88:Q88"/>
    <mergeCell ref="S88:T88"/>
    <mergeCell ref="V88:W88"/>
    <mergeCell ref="Y82:Z82"/>
    <mergeCell ref="AB82:AC82"/>
    <mergeCell ref="G85:H85"/>
    <mergeCell ref="J85:K85"/>
    <mergeCell ref="M85:N85"/>
    <mergeCell ref="P85:Q85"/>
    <mergeCell ref="S85:T85"/>
    <mergeCell ref="V85:W85"/>
    <mergeCell ref="Y85:Z85"/>
    <mergeCell ref="AB85:AC85"/>
    <mergeCell ref="G82:H82"/>
    <mergeCell ref="J82:K82"/>
    <mergeCell ref="M82:N82"/>
    <mergeCell ref="P82:Q82"/>
    <mergeCell ref="S82:T82"/>
    <mergeCell ref="V82:W82"/>
    <mergeCell ref="Y101:Z101"/>
    <mergeCell ref="AB101:AC101"/>
    <mergeCell ref="G104:H104"/>
    <mergeCell ref="J104:K104"/>
    <mergeCell ref="M104:N104"/>
    <mergeCell ref="P104:Q104"/>
    <mergeCell ref="S104:T104"/>
    <mergeCell ref="V104:W104"/>
    <mergeCell ref="Y104:Z104"/>
    <mergeCell ref="AB104:AC104"/>
    <mergeCell ref="G101:H101"/>
    <mergeCell ref="J101:K101"/>
    <mergeCell ref="M101:N101"/>
    <mergeCell ref="P101:Q101"/>
    <mergeCell ref="S101:T101"/>
    <mergeCell ref="V101:W101"/>
    <mergeCell ref="Y95:Z95"/>
    <mergeCell ref="AB95:AC95"/>
    <mergeCell ref="G98:H98"/>
    <mergeCell ref="J98:K98"/>
    <mergeCell ref="M98:N98"/>
    <mergeCell ref="P98:Q98"/>
    <mergeCell ref="S98:T98"/>
    <mergeCell ref="V98:W98"/>
    <mergeCell ref="Y98:Z98"/>
    <mergeCell ref="AB98:AC98"/>
    <mergeCell ref="G95:H95"/>
    <mergeCell ref="J95:K95"/>
    <mergeCell ref="M95:N95"/>
    <mergeCell ref="P95:Q95"/>
    <mergeCell ref="S95:T95"/>
    <mergeCell ref="V95:W95"/>
    <mergeCell ref="Y114:Z114"/>
    <mergeCell ref="AB114:AC114"/>
    <mergeCell ref="G117:H117"/>
    <mergeCell ref="J117:K117"/>
    <mergeCell ref="M117:N117"/>
    <mergeCell ref="P117:Q117"/>
    <mergeCell ref="S117:T117"/>
    <mergeCell ref="V117:W117"/>
    <mergeCell ref="Y117:Z117"/>
    <mergeCell ref="AB117:AC117"/>
    <mergeCell ref="G114:H114"/>
    <mergeCell ref="J114:K114"/>
    <mergeCell ref="M114:N114"/>
    <mergeCell ref="P114:Q114"/>
    <mergeCell ref="S114:T114"/>
    <mergeCell ref="V114:W114"/>
    <mergeCell ref="Y108:Z108"/>
    <mergeCell ref="AB108:AC108"/>
    <mergeCell ref="G111:H111"/>
    <mergeCell ref="J111:K111"/>
    <mergeCell ref="M111:N111"/>
    <mergeCell ref="P111:Q111"/>
    <mergeCell ref="S111:T111"/>
    <mergeCell ref="V111:W111"/>
    <mergeCell ref="Y111:Z111"/>
    <mergeCell ref="AB111:AC111"/>
    <mergeCell ref="G108:H108"/>
    <mergeCell ref="J108:K108"/>
    <mergeCell ref="M108:N108"/>
    <mergeCell ref="P108:Q108"/>
    <mergeCell ref="S108:T108"/>
    <mergeCell ref="V108:W108"/>
    <mergeCell ref="Y127:Z127"/>
    <mergeCell ref="AB127:AC127"/>
    <mergeCell ref="G130:H130"/>
    <mergeCell ref="J130:K130"/>
    <mergeCell ref="M130:N130"/>
    <mergeCell ref="P130:Q130"/>
    <mergeCell ref="S130:T130"/>
    <mergeCell ref="V130:W130"/>
    <mergeCell ref="Y130:Z130"/>
    <mergeCell ref="AB130:AC130"/>
    <mergeCell ref="G127:H127"/>
    <mergeCell ref="J127:K127"/>
    <mergeCell ref="M127:N127"/>
    <mergeCell ref="P127:Q127"/>
    <mergeCell ref="S127:T127"/>
    <mergeCell ref="V127:W127"/>
    <mergeCell ref="Y121:Z121"/>
    <mergeCell ref="AB121:AC121"/>
    <mergeCell ref="G124:H124"/>
    <mergeCell ref="J124:K124"/>
    <mergeCell ref="M124:N124"/>
    <mergeCell ref="P124:Q124"/>
    <mergeCell ref="S124:T124"/>
    <mergeCell ref="V124:W124"/>
    <mergeCell ref="Y124:Z124"/>
    <mergeCell ref="AB124:AC124"/>
    <mergeCell ref="G121:H121"/>
    <mergeCell ref="J121:K121"/>
    <mergeCell ref="M121:N121"/>
    <mergeCell ref="P121:Q121"/>
    <mergeCell ref="S121:T121"/>
    <mergeCell ref="V121:W121"/>
    <mergeCell ref="Y140:Z140"/>
    <mergeCell ref="AB140:AC140"/>
    <mergeCell ref="G143:H143"/>
    <mergeCell ref="J143:K143"/>
    <mergeCell ref="M143:N143"/>
    <mergeCell ref="P143:Q143"/>
    <mergeCell ref="S143:T143"/>
    <mergeCell ref="V143:W143"/>
    <mergeCell ref="Y143:Z143"/>
    <mergeCell ref="AB143:AC143"/>
    <mergeCell ref="G140:H140"/>
    <mergeCell ref="J140:K140"/>
    <mergeCell ref="M140:N140"/>
    <mergeCell ref="P140:Q140"/>
    <mergeCell ref="S140:T140"/>
    <mergeCell ref="V140:W140"/>
    <mergeCell ref="Y134:Z134"/>
    <mergeCell ref="AB134:AC134"/>
    <mergeCell ref="G137:H137"/>
    <mergeCell ref="J137:K137"/>
    <mergeCell ref="M137:N137"/>
    <mergeCell ref="P137:Q137"/>
    <mergeCell ref="S137:T137"/>
    <mergeCell ref="V137:W137"/>
    <mergeCell ref="Y137:Z137"/>
    <mergeCell ref="AB137:AC137"/>
    <mergeCell ref="G134:H134"/>
    <mergeCell ref="J134:K134"/>
    <mergeCell ref="M134:N134"/>
    <mergeCell ref="P134:Q134"/>
    <mergeCell ref="S134:T134"/>
    <mergeCell ref="V134:W134"/>
    <mergeCell ref="Y153:Z153"/>
    <mergeCell ref="AB153:AC153"/>
    <mergeCell ref="G156:H156"/>
    <mergeCell ref="J156:K156"/>
    <mergeCell ref="M156:N156"/>
    <mergeCell ref="P156:Q156"/>
    <mergeCell ref="S156:T156"/>
    <mergeCell ref="V156:W156"/>
    <mergeCell ref="Y156:Z156"/>
    <mergeCell ref="AB156:AC156"/>
    <mergeCell ref="G153:H153"/>
    <mergeCell ref="J153:K153"/>
    <mergeCell ref="M153:N153"/>
    <mergeCell ref="P153:Q153"/>
    <mergeCell ref="S153:T153"/>
    <mergeCell ref="V153:W153"/>
    <mergeCell ref="Y147:Z147"/>
    <mergeCell ref="AB147:AC147"/>
    <mergeCell ref="G150:H150"/>
    <mergeCell ref="J150:K150"/>
    <mergeCell ref="M150:N150"/>
    <mergeCell ref="P150:Q150"/>
    <mergeCell ref="S150:T150"/>
    <mergeCell ref="V150:W150"/>
    <mergeCell ref="Y150:Z150"/>
    <mergeCell ref="AB150:AC150"/>
    <mergeCell ref="G147:H147"/>
    <mergeCell ref="J147:K147"/>
    <mergeCell ref="M147:N147"/>
    <mergeCell ref="P147:Q147"/>
    <mergeCell ref="S147:T147"/>
    <mergeCell ref="V147:W147"/>
    <mergeCell ref="Y166:Z166"/>
    <mergeCell ref="AB166:AC166"/>
    <mergeCell ref="G169:H169"/>
    <mergeCell ref="J169:K169"/>
    <mergeCell ref="M169:N169"/>
    <mergeCell ref="P169:Q169"/>
    <mergeCell ref="S169:T169"/>
    <mergeCell ref="V169:W169"/>
    <mergeCell ref="Y169:Z169"/>
    <mergeCell ref="AB169:AC169"/>
    <mergeCell ref="G166:H166"/>
    <mergeCell ref="J166:K166"/>
    <mergeCell ref="M166:N166"/>
    <mergeCell ref="P166:Q166"/>
    <mergeCell ref="S166:T166"/>
    <mergeCell ref="V166:W166"/>
    <mergeCell ref="Y160:Z160"/>
    <mergeCell ref="AB160:AC160"/>
    <mergeCell ref="G163:H163"/>
    <mergeCell ref="J163:K163"/>
    <mergeCell ref="M163:N163"/>
    <mergeCell ref="P163:Q163"/>
    <mergeCell ref="S163:T163"/>
    <mergeCell ref="V163:W163"/>
    <mergeCell ref="Y163:Z163"/>
    <mergeCell ref="AB163:AC163"/>
    <mergeCell ref="G160:H160"/>
    <mergeCell ref="J160:K160"/>
    <mergeCell ref="M160:N160"/>
    <mergeCell ref="P160:Q160"/>
    <mergeCell ref="S160:T160"/>
    <mergeCell ref="V160:W160"/>
    <mergeCell ref="Y179:Z179"/>
    <mergeCell ref="AB179:AC179"/>
    <mergeCell ref="G182:H182"/>
    <mergeCell ref="J182:K182"/>
    <mergeCell ref="M182:N182"/>
    <mergeCell ref="P182:Q182"/>
    <mergeCell ref="S182:T182"/>
    <mergeCell ref="V182:W182"/>
    <mergeCell ref="Y182:Z182"/>
    <mergeCell ref="AB182:AC182"/>
    <mergeCell ref="G179:H179"/>
    <mergeCell ref="J179:K179"/>
    <mergeCell ref="M179:N179"/>
    <mergeCell ref="P179:Q179"/>
    <mergeCell ref="S179:T179"/>
    <mergeCell ref="V179:W179"/>
    <mergeCell ref="Y173:Z173"/>
    <mergeCell ref="AB173:AC173"/>
    <mergeCell ref="G176:H176"/>
    <mergeCell ref="J176:K176"/>
    <mergeCell ref="M176:N176"/>
    <mergeCell ref="P176:Q176"/>
    <mergeCell ref="S176:T176"/>
    <mergeCell ref="V176:W176"/>
    <mergeCell ref="Y176:Z176"/>
    <mergeCell ref="AB176:AC176"/>
    <mergeCell ref="G173:H173"/>
    <mergeCell ref="J173:K173"/>
    <mergeCell ref="M173:N173"/>
    <mergeCell ref="P173:Q173"/>
    <mergeCell ref="S173:T173"/>
    <mergeCell ref="V173:W173"/>
    <mergeCell ref="Y192:Z192"/>
    <mergeCell ref="AB192:AC192"/>
    <mergeCell ref="G195:H195"/>
    <mergeCell ref="J195:K195"/>
    <mergeCell ref="M195:N195"/>
    <mergeCell ref="P195:Q195"/>
    <mergeCell ref="S195:T195"/>
    <mergeCell ref="V195:W195"/>
    <mergeCell ref="Y195:Z195"/>
    <mergeCell ref="AB195:AC195"/>
    <mergeCell ref="G192:H192"/>
    <mergeCell ref="J192:K192"/>
    <mergeCell ref="M192:N192"/>
    <mergeCell ref="P192:Q192"/>
    <mergeCell ref="S192:T192"/>
    <mergeCell ref="V192:W192"/>
    <mergeCell ref="Y186:Z186"/>
    <mergeCell ref="AB186:AC186"/>
    <mergeCell ref="G189:H189"/>
    <mergeCell ref="J189:K189"/>
    <mergeCell ref="M189:N189"/>
    <mergeCell ref="P189:Q189"/>
    <mergeCell ref="S189:T189"/>
    <mergeCell ref="V189:W189"/>
    <mergeCell ref="Y189:Z189"/>
    <mergeCell ref="AB189:AC189"/>
    <mergeCell ref="G186:H186"/>
    <mergeCell ref="J186:K186"/>
    <mergeCell ref="M186:N186"/>
    <mergeCell ref="P186:Q186"/>
    <mergeCell ref="S186:T186"/>
    <mergeCell ref="V186:W186"/>
    <mergeCell ref="Y205:Z205"/>
    <mergeCell ref="AB205:AC205"/>
    <mergeCell ref="G208:H208"/>
    <mergeCell ref="J208:K208"/>
    <mergeCell ref="M208:N208"/>
    <mergeCell ref="P208:Q208"/>
    <mergeCell ref="S208:T208"/>
    <mergeCell ref="V208:W208"/>
    <mergeCell ref="Y208:Z208"/>
    <mergeCell ref="AB208:AC208"/>
    <mergeCell ref="G205:H205"/>
    <mergeCell ref="J205:K205"/>
    <mergeCell ref="M205:N205"/>
    <mergeCell ref="P205:Q205"/>
    <mergeCell ref="S205:T205"/>
    <mergeCell ref="V205:W205"/>
    <mergeCell ref="Y199:Z199"/>
    <mergeCell ref="AB199:AC199"/>
    <mergeCell ref="G202:H202"/>
    <mergeCell ref="J202:K202"/>
    <mergeCell ref="M202:N202"/>
    <mergeCell ref="P202:Q202"/>
    <mergeCell ref="S202:T202"/>
    <mergeCell ref="V202:W202"/>
    <mergeCell ref="Y202:Z202"/>
    <mergeCell ref="AB202:AC202"/>
    <mergeCell ref="G199:H199"/>
    <mergeCell ref="J199:K199"/>
    <mergeCell ref="M199:N199"/>
    <mergeCell ref="P199:Q199"/>
    <mergeCell ref="S199:T199"/>
    <mergeCell ref="V199:W199"/>
    <mergeCell ref="Y218:Z218"/>
    <mergeCell ref="AB218:AC218"/>
    <mergeCell ref="G221:H221"/>
    <mergeCell ref="J221:K221"/>
    <mergeCell ref="M221:N221"/>
    <mergeCell ref="P221:Q221"/>
    <mergeCell ref="S221:T221"/>
    <mergeCell ref="V221:W221"/>
    <mergeCell ref="Y221:Z221"/>
    <mergeCell ref="AB221:AC221"/>
    <mergeCell ref="G218:H218"/>
    <mergeCell ref="J218:K218"/>
    <mergeCell ref="M218:N218"/>
    <mergeCell ref="P218:Q218"/>
    <mergeCell ref="S218:T218"/>
    <mergeCell ref="V218:W218"/>
    <mergeCell ref="Y212:Z212"/>
    <mergeCell ref="AB212:AC212"/>
    <mergeCell ref="G215:H215"/>
    <mergeCell ref="J215:K215"/>
    <mergeCell ref="M215:N215"/>
    <mergeCell ref="P215:Q215"/>
    <mergeCell ref="S215:T215"/>
    <mergeCell ref="V215:W215"/>
    <mergeCell ref="Y215:Z215"/>
    <mergeCell ref="AB215:AC215"/>
    <mergeCell ref="G212:H212"/>
    <mergeCell ref="J212:K212"/>
    <mergeCell ref="M212:N212"/>
    <mergeCell ref="P212:Q212"/>
    <mergeCell ref="S212:T212"/>
    <mergeCell ref="V212:W212"/>
    <mergeCell ref="Y231:Z231"/>
    <mergeCell ref="AB231:AC231"/>
    <mergeCell ref="G234:H234"/>
    <mergeCell ref="J234:K234"/>
    <mergeCell ref="M234:N234"/>
    <mergeCell ref="P234:Q234"/>
    <mergeCell ref="S234:T234"/>
    <mergeCell ref="V234:W234"/>
    <mergeCell ref="Y234:Z234"/>
    <mergeCell ref="AB234:AC234"/>
    <mergeCell ref="G231:H231"/>
    <mergeCell ref="J231:K231"/>
    <mergeCell ref="M231:N231"/>
    <mergeCell ref="P231:Q231"/>
    <mergeCell ref="S231:T231"/>
    <mergeCell ref="V231:W231"/>
    <mergeCell ref="Y225:Z225"/>
    <mergeCell ref="AB225:AC225"/>
    <mergeCell ref="G228:H228"/>
    <mergeCell ref="J228:K228"/>
    <mergeCell ref="M228:N228"/>
    <mergeCell ref="P228:Q228"/>
    <mergeCell ref="S228:T228"/>
    <mergeCell ref="V228:W228"/>
    <mergeCell ref="Y228:Z228"/>
    <mergeCell ref="AB228:AC228"/>
    <mergeCell ref="G225:H225"/>
    <mergeCell ref="J225:K225"/>
    <mergeCell ref="M225:N225"/>
    <mergeCell ref="P225:Q225"/>
    <mergeCell ref="S225:T225"/>
    <mergeCell ref="V225:W225"/>
    <mergeCell ref="Y244:Z244"/>
    <mergeCell ref="AB244:AC244"/>
    <mergeCell ref="G247:H247"/>
    <mergeCell ref="J247:K247"/>
    <mergeCell ref="M247:N247"/>
    <mergeCell ref="P247:Q247"/>
    <mergeCell ref="S247:T247"/>
    <mergeCell ref="V247:W247"/>
    <mergeCell ref="Y247:Z247"/>
    <mergeCell ref="AB247:AC247"/>
    <mergeCell ref="G244:H244"/>
    <mergeCell ref="J244:K244"/>
    <mergeCell ref="M244:N244"/>
    <mergeCell ref="P244:Q244"/>
    <mergeCell ref="S244:T244"/>
    <mergeCell ref="V244:W244"/>
    <mergeCell ref="Y238:Z238"/>
    <mergeCell ref="AB238:AC238"/>
    <mergeCell ref="G241:H241"/>
    <mergeCell ref="J241:K241"/>
    <mergeCell ref="M241:N241"/>
    <mergeCell ref="P241:Q241"/>
    <mergeCell ref="S241:T241"/>
    <mergeCell ref="V241:W241"/>
    <mergeCell ref="Y241:Z241"/>
    <mergeCell ref="AB241:AC241"/>
    <mergeCell ref="G238:H238"/>
    <mergeCell ref="J238:K238"/>
    <mergeCell ref="M238:N238"/>
    <mergeCell ref="P238:Q238"/>
    <mergeCell ref="S238:T238"/>
    <mergeCell ref="V238:W238"/>
    <mergeCell ref="Y257:Z257"/>
    <mergeCell ref="AB257:AC257"/>
    <mergeCell ref="G260:H260"/>
    <mergeCell ref="J260:K260"/>
    <mergeCell ref="M260:N260"/>
    <mergeCell ref="P260:Q260"/>
    <mergeCell ref="S260:T260"/>
    <mergeCell ref="V260:W260"/>
    <mergeCell ref="Y260:Z260"/>
    <mergeCell ref="AB260:AC260"/>
    <mergeCell ref="G257:H257"/>
    <mergeCell ref="J257:K257"/>
    <mergeCell ref="M257:N257"/>
    <mergeCell ref="P257:Q257"/>
    <mergeCell ref="S257:T257"/>
    <mergeCell ref="V257:W257"/>
    <mergeCell ref="Y251:Z251"/>
    <mergeCell ref="AB251:AC251"/>
    <mergeCell ref="G254:H254"/>
    <mergeCell ref="J254:K254"/>
    <mergeCell ref="M254:N254"/>
    <mergeCell ref="P254:Q254"/>
    <mergeCell ref="S254:T254"/>
    <mergeCell ref="V254:W254"/>
    <mergeCell ref="Y254:Z254"/>
    <mergeCell ref="AB254:AC254"/>
    <mergeCell ref="G251:H251"/>
    <mergeCell ref="J251:K251"/>
    <mergeCell ref="M251:N251"/>
    <mergeCell ref="P251:Q251"/>
    <mergeCell ref="S251:T251"/>
    <mergeCell ref="V251:W251"/>
    <mergeCell ref="Y270:Z270"/>
    <mergeCell ref="AB270:AC270"/>
    <mergeCell ref="G273:H273"/>
    <mergeCell ref="J273:K273"/>
    <mergeCell ref="M273:N273"/>
    <mergeCell ref="P273:Q273"/>
    <mergeCell ref="S273:T273"/>
    <mergeCell ref="V273:W273"/>
    <mergeCell ref="Y273:Z273"/>
    <mergeCell ref="AB273:AC273"/>
    <mergeCell ref="G270:H270"/>
    <mergeCell ref="J270:K270"/>
    <mergeCell ref="M270:N270"/>
    <mergeCell ref="P270:Q270"/>
    <mergeCell ref="S270:T270"/>
    <mergeCell ref="V270:W270"/>
    <mergeCell ref="Y264:Z264"/>
    <mergeCell ref="AB264:AC264"/>
    <mergeCell ref="G267:H267"/>
    <mergeCell ref="J267:K267"/>
    <mergeCell ref="M267:N267"/>
    <mergeCell ref="P267:Q267"/>
    <mergeCell ref="S267:T267"/>
    <mergeCell ref="V267:W267"/>
    <mergeCell ref="Y267:Z267"/>
    <mergeCell ref="AB267:AC267"/>
    <mergeCell ref="G264:H264"/>
    <mergeCell ref="J264:K264"/>
    <mergeCell ref="M264:N264"/>
    <mergeCell ref="P264:Q264"/>
    <mergeCell ref="S264:T264"/>
    <mergeCell ref="V264:W264"/>
    <mergeCell ref="Y283:Z283"/>
    <mergeCell ref="AB283:AC283"/>
    <mergeCell ref="G286:H286"/>
    <mergeCell ref="J286:K286"/>
    <mergeCell ref="M286:N286"/>
    <mergeCell ref="P286:Q286"/>
    <mergeCell ref="S286:T286"/>
    <mergeCell ref="V286:W286"/>
    <mergeCell ref="Y286:Z286"/>
    <mergeCell ref="AB286:AC286"/>
    <mergeCell ref="G283:H283"/>
    <mergeCell ref="J283:K283"/>
    <mergeCell ref="M283:N283"/>
    <mergeCell ref="P283:Q283"/>
    <mergeCell ref="S283:T283"/>
    <mergeCell ref="V283:W283"/>
    <mergeCell ref="Y277:Z277"/>
    <mergeCell ref="AB277:AC277"/>
    <mergeCell ref="G280:H280"/>
    <mergeCell ref="J280:K280"/>
    <mergeCell ref="M280:N280"/>
    <mergeCell ref="P280:Q280"/>
    <mergeCell ref="S280:T280"/>
    <mergeCell ref="V280:W280"/>
    <mergeCell ref="Y280:Z280"/>
    <mergeCell ref="AB280:AC280"/>
    <mergeCell ref="G277:H277"/>
    <mergeCell ref="J277:K277"/>
    <mergeCell ref="M277:N277"/>
    <mergeCell ref="P277:Q277"/>
    <mergeCell ref="S277:T277"/>
    <mergeCell ref="V277:W277"/>
    <mergeCell ref="Y296:Z296"/>
    <mergeCell ref="AB296:AC296"/>
    <mergeCell ref="G299:H299"/>
    <mergeCell ref="J299:K299"/>
    <mergeCell ref="M299:N299"/>
    <mergeCell ref="P299:Q299"/>
    <mergeCell ref="S299:T299"/>
    <mergeCell ref="V299:W299"/>
    <mergeCell ref="Y299:Z299"/>
    <mergeCell ref="AB299:AC299"/>
    <mergeCell ref="G296:H296"/>
    <mergeCell ref="J296:K296"/>
    <mergeCell ref="M296:N296"/>
    <mergeCell ref="P296:Q296"/>
    <mergeCell ref="S296:T296"/>
    <mergeCell ref="V296:W296"/>
    <mergeCell ref="Y290:Z290"/>
    <mergeCell ref="AB290:AC290"/>
    <mergeCell ref="G293:H293"/>
    <mergeCell ref="J293:K293"/>
    <mergeCell ref="M293:N293"/>
    <mergeCell ref="P293:Q293"/>
    <mergeCell ref="S293:T293"/>
    <mergeCell ref="V293:W293"/>
    <mergeCell ref="Y293:Z293"/>
    <mergeCell ref="AB293:AC293"/>
    <mergeCell ref="G290:H290"/>
    <mergeCell ref="J290:K290"/>
    <mergeCell ref="M290:N290"/>
    <mergeCell ref="P290:Q290"/>
    <mergeCell ref="S290:T290"/>
    <mergeCell ref="V290:W290"/>
    <mergeCell ref="Y309:Z309"/>
    <mergeCell ref="AB309:AC309"/>
    <mergeCell ref="G312:H312"/>
    <mergeCell ref="J312:K312"/>
    <mergeCell ref="M312:N312"/>
    <mergeCell ref="P312:Q312"/>
    <mergeCell ref="S312:T312"/>
    <mergeCell ref="V312:W312"/>
    <mergeCell ref="Y312:Z312"/>
    <mergeCell ref="AB312:AC312"/>
    <mergeCell ref="G309:H309"/>
    <mergeCell ref="J309:K309"/>
    <mergeCell ref="M309:N309"/>
    <mergeCell ref="P309:Q309"/>
    <mergeCell ref="S309:T309"/>
    <mergeCell ref="V309:W309"/>
    <mergeCell ref="Y303:Z303"/>
    <mergeCell ref="AB303:AC303"/>
    <mergeCell ref="G306:H306"/>
    <mergeCell ref="J306:K306"/>
    <mergeCell ref="M306:N306"/>
    <mergeCell ref="P306:Q306"/>
    <mergeCell ref="S306:T306"/>
    <mergeCell ref="V306:W306"/>
    <mergeCell ref="Y306:Z306"/>
    <mergeCell ref="AB306:AC306"/>
    <mergeCell ref="G303:H303"/>
    <mergeCell ref="J303:K303"/>
    <mergeCell ref="M303:N303"/>
    <mergeCell ref="P303:Q303"/>
    <mergeCell ref="S303:T303"/>
    <mergeCell ref="V303:W303"/>
    <mergeCell ref="Y322:Z322"/>
    <mergeCell ref="AB322:AC322"/>
    <mergeCell ref="G325:H325"/>
    <mergeCell ref="J325:K325"/>
    <mergeCell ref="M325:N325"/>
    <mergeCell ref="P325:Q325"/>
    <mergeCell ref="S325:T325"/>
    <mergeCell ref="V325:W325"/>
    <mergeCell ref="Y325:Z325"/>
    <mergeCell ref="AB325:AC325"/>
    <mergeCell ref="G322:H322"/>
    <mergeCell ref="J322:K322"/>
    <mergeCell ref="M322:N322"/>
    <mergeCell ref="P322:Q322"/>
    <mergeCell ref="S322:T322"/>
    <mergeCell ref="V322:W322"/>
    <mergeCell ref="Y316:Z316"/>
    <mergeCell ref="AB316:AC316"/>
    <mergeCell ref="G319:H319"/>
    <mergeCell ref="J319:K319"/>
    <mergeCell ref="M319:N319"/>
    <mergeCell ref="P319:Q319"/>
    <mergeCell ref="S319:T319"/>
    <mergeCell ref="V319:W319"/>
    <mergeCell ref="Y319:Z319"/>
    <mergeCell ref="AB319:AC319"/>
    <mergeCell ref="G316:H316"/>
    <mergeCell ref="J316:K316"/>
    <mergeCell ref="M316:N316"/>
    <mergeCell ref="P316:Q316"/>
    <mergeCell ref="S316:T316"/>
    <mergeCell ref="V316:W316"/>
    <mergeCell ref="Y335:Z335"/>
    <mergeCell ref="AB335:AC335"/>
    <mergeCell ref="G338:H338"/>
    <mergeCell ref="J338:K338"/>
    <mergeCell ref="M338:N338"/>
    <mergeCell ref="P338:Q338"/>
    <mergeCell ref="S338:T338"/>
    <mergeCell ref="V338:W338"/>
    <mergeCell ref="Y338:Z338"/>
    <mergeCell ref="AB338:AC338"/>
    <mergeCell ref="G335:H335"/>
    <mergeCell ref="J335:K335"/>
    <mergeCell ref="M335:N335"/>
    <mergeCell ref="P335:Q335"/>
    <mergeCell ref="S335:T335"/>
    <mergeCell ref="V335:W335"/>
    <mergeCell ref="Y329:Z329"/>
    <mergeCell ref="AB329:AC329"/>
    <mergeCell ref="G332:H332"/>
    <mergeCell ref="J332:K332"/>
    <mergeCell ref="M332:N332"/>
    <mergeCell ref="P332:Q332"/>
    <mergeCell ref="S332:T332"/>
    <mergeCell ref="V332:W332"/>
    <mergeCell ref="Y332:Z332"/>
    <mergeCell ref="AB332:AC332"/>
    <mergeCell ref="G329:H329"/>
    <mergeCell ref="J329:K329"/>
    <mergeCell ref="M329:N329"/>
    <mergeCell ref="P329:Q329"/>
    <mergeCell ref="S329:T329"/>
    <mergeCell ref="V329:W329"/>
    <mergeCell ref="Y348:Z348"/>
    <mergeCell ref="AB348:AC348"/>
    <mergeCell ref="G351:H351"/>
    <mergeCell ref="J351:K351"/>
    <mergeCell ref="M351:N351"/>
    <mergeCell ref="P351:Q351"/>
    <mergeCell ref="S351:T351"/>
    <mergeCell ref="V351:W351"/>
    <mergeCell ref="Y351:Z351"/>
    <mergeCell ref="AB351:AC351"/>
    <mergeCell ref="G348:H348"/>
    <mergeCell ref="J348:K348"/>
    <mergeCell ref="M348:N348"/>
    <mergeCell ref="P348:Q348"/>
    <mergeCell ref="S348:T348"/>
    <mergeCell ref="V348:W348"/>
    <mergeCell ref="Y342:Z342"/>
    <mergeCell ref="AB342:AC342"/>
    <mergeCell ref="G345:H345"/>
    <mergeCell ref="J345:K345"/>
    <mergeCell ref="M345:N345"/>
    <mergeCell ref="P345:Q345"/>
    <mergeCell ref="S345:T345"/>
    <mergeCell ref="V345:W345"/>
    <mergeCell ref="Y345:Z345"/>
    <mergeCell ref="AB345:AC345"/>
    <mergeCell ref="G342:H342"/>
    <mergeCell ref="J342:K342"/>
    <mergeCell ref="M342:N342"/>
    <mergeCell ref="P342:Q342"/>
    <mergeCell ref="S342:T342"/>
    <mergeCell ref="V342:W342"/>
    <mergeCell ref="Y361:Z361"/>
    <mergeCell ref="AB361:AC361"/>
    <mergeCell ref="G364:H364"/>
    <mergeCell ref="J364:K364"/>
    <mergeCell ref="M364:N364"/>
    <mergeCell ref="P364:Q364"/>
    <mergeCell ref="S364:T364"/>
    <mergeCell ref="V364:W364"/>
    <mergeCell ref="Y364:Z364"/>
    <mergeCell ref="AB364:AC364"/>
    <mergeCell ref="G361:H361"/>
    <mergeCell ref="J361:K361"/>
    <mergeCell ref="M361:N361"/>
    <mergeCell ref="P361:Q361"/>
    <mergeCell ref="S361:T361"/>
    <mergeCell ref="V361:W361"/>
    <mergeCell ref="Y355:Z355"/>
    <mergeCell ref="AB355:AC355"/>
    <mergeCell ref="G358:H358"/>
    <mergeCell ref="J358:K358"/>
    <mergeCell ref="M358:N358"/>
    <mergeCell ref="P358:Q358"/>
    <mergeCell ref="S358:T358"/>
    <mergeCell ref="V358:W358"/>
    <mergeCell ref="Y358:Z358"/>
    <mergeCell ref="AB358:AC358"/>
    <mergeCell ref="G355:H355"/>
    <mergeCell ref="J355:K355"/>
    <mergeCell ref="M355:N355"/>
    <mergeCell ref="P355:Q355"/>
    <mergeCell ref="S355:T355"/>
    <mergeCell ref="V355:W355"/>
    <mergeCell ref="Y374:Z374"/>
    <mergeCell ref="AB374:AC374"/>
    <mergeCell ref="G377:H377"/>
    <mergeCell ref="J377:K377"/>
    <mergeCell ref="M377:N377"/>
    <mergeCell ref="P377:Q377"/>
    <mergeCell ref="S377:T377"/>
    <mergeCell ref="V377:W377"/>
    <mergeCell ref="Y377:Z377"/>
    <mergeCell ref="AB377:AC377"/>
    <mergeCell ref="G374:H374"/>
    <mergeCell ref="J374:K374"/>
    <mergeCell ref="M374:N374"/>
    <mergeCell ref="P374:Q374"/>
    <mergeCell ref="S374:T374"/>
    <mergeCell ref="V374:W374"/>
    <mergeCell ref="Y368:Z368"/>
    <mergeCell ref="AB368:AC368"/>
    <mergeCell ref="G371:H371"/>
    <mergeCell ref="J371:K371"/>
    <mergeCell ref="M371:N371"/>
    <mergeCell ref="P371:Q371"/>
    <mergeCell ref="S371:T371"/>
    <mergeCell ref="V371:W371"/>
    <mergeCell ref="Y371:Z371"/>
    <mergeCell ref="AB371:AC371"/>
    <mergeCell ref="G368:H368"/>
    <mergeCell ref="J368:K368"/>
    <mergeCell ref="M368:N368"/>
    <mergeCell ref="P368:Q368"/>
    <mergeCell ref="S368:T368"/>
    <mergeCell ref="V368:W368"/>
    <mergeCell ref="Y387:Z387"/>
    <mergeCell ref="AB387:AC387"/>
    <mergeCell ref="G390:H390"/>
    <mergeCell ref="J390:K390"/>
    <mergeCell ref="M390:N390"/>
    <mergeCell ref="P390:Q390"/>
    <mergeCell ref="S390:T390"/>
    <mergeCell ref="V390:W390"/>
    <mergeCell ref="Y390:Z390"/>
    <mergeCell ref="AB390:AC390"/>
    <mergeCell ref="G387:H387"/>
    <mergeCell ref="J387:K387"/>
    <mergeCell ref="M387:N387"/>
    <mergeCell ref="P387:Q387"/>
    <mergeCell ref="S387:T387"/>
    <mergeCell ref="V387:W387"/>
    <mergeCell ref="Y381:Z381"/>
    <mergeCell ref="AB381:AC381"/>
    <mergeCell ref="G384:H384"/>
    <mergeCell ref="J384:K384"/>
    <mergeCell ref="M384:N384"/>
    <mergeCell ref="P384:Q384"/>
    <mergeCell ref="S384:T384"/>
    <mergeCell ref="V384:W384"/>
    <mergeCell ref="Y384:Z384"/>
    <mergeCell ref="AB384:AC384"/>
    <mergeCell ref="G381:H381"/>
    <mergeCell ref="J381:K381"/>
    <mergeCell ref="M381:N381"/>
    <mergeCell ref="P381:Q381"/>
    <mergeCell ref="S381:T381"/>
    <mergeCell ref="V381:W381"/>
    <mergeCell ref="Y400:Z400"/>
    <mergeCell ref="AB400:AC400"/>
    <mergeCell ref="G403:H403"/>
    <mergeCell ref="J403:K403"/>
    <mergeCell ref="M403:N403"/>
    <mergeCell ref="P403:Q403"/>
    <mergeCell ref="S403:T403"/>
    <mergeCell ref="V403:W403"/>
    <mergeCell ref="Y403:Z403"/>
    <mergeCell ref="AB403:AC403"/>
    <mergeCell ref="G400:H400"/>
    <mergeCell ref="J400:K400"/>
    <mergeCell ref="M400:N400"/>
    <mergeCell ref="P400:Q400"/>
    <mergeCell ref="S400:T400"/>
    <mergeCell ref="V400:W400"/>
    <mergeCell ref="Y394:Z394"/>
    <mergeCell ref="AB394:AC394"/>
    <mergeCell ref="G397:H397"/>
    <mergeCell ref="J397:K397"/>
    <mergeCell ref="M397:N397"/>
    <mergeCell ref="P397:Q397"/>
    <mergeCell ref="S397:T397"/>
    <mergeCell ref="V397:W397"/>
    <mergeCell ref="Y397:Z397"/>
    <mergeCell ref="AB397:AC397"/>
    <mergeCell ref="G394:H394"/>
    <mergeCell ref="J394:K394"/>
    <mergeCell ref="M394:N394"/>
    <mergeCell ref="P394:Q394"/>
    <mergeCell ref="S394:T394"/>
    <mergeCell ref="V394:W394"/>
    <mergeCell ref="Y413:Z413"/>
    <mergeCell ref="AB413:AC413"/>
    <mergeCell ref="G416:H416"/>
    <mergeCell ref="J416:K416"/>
    <mergeCell ref="M416:N416"/>
    <mergeCell ref="P416:Q416"/>
    <mergeCell ref="S416:T416"/>
    <mergeCell ref="V416:W416"/>
    <mergeCell ref="Y416:Z416"/>
    <mergeCell ref="AB416:AC416"/>
    <mergeCell ref="G413:H413"/>
    <mergeCell ref="J413:K413"/>
    <mergeCell ref="M413:N413"/>
    <mergeCell ref="P413:Q413"/>
    <mergeCell ref="S413:T413"/>
    <mergeCell ref="V413:W413"/>
    <mergeCell ref="Y407:Z407"/>
    <mergeCell ref="AB407:AC407"/>
    <mergeCell ref="G410:H410"/>
    <mergeCell ref="J410:K410"/>
    <mergeCell ref="M410:N410"/>
    <mergeCell ref="P410:Q410"/>
    <mergeCell ref="S410:T410"/>
    <mergeCell ref="V410:W410"/>
    <mergeCell ref="Y410:Z410"/>
    <mergeCell ref="AB410:AC410"/>
    <mergeCell ref="G407:H407"/>
    <mergeCell ref="J407:K407"/>
    <mergeCell ref="M407:N407"/>
    <mergeCell ref="P407:Q407"/>
    <mergeCell ref="S407:T407"/>
    <mergeCell ref="V407:W407"/>
    <mergeCell ref="Y426:Z426"/>
    <mergeCell ref="AB426:AC426"/>
    <mergeCell ref="G429:H429"/>
    <mergeCell ref="J429:K429"/>
    <mergeCell ref="M429:N429"/>
    <mergeCell ref="P429:Q429"/>
    <mergeCell ref="S429:T429"/>
    <mergeCell ref="V429:W429"/>
    <mergeCell ref="Y429:Z429"/>
    <mergeCell ref="AB429:AC429"/>
    <mergeCell ref="G426:H426"/>
    <mergeCell ref="J426:K426"/>
    <mergeCell ref="M426:N426"/>
    <mergeCell ref="P426:Q426"/>
    <mergeCell ref="S426:T426"/>
    <mergeCell ref="V426:W426"/>
    <mergeCell ref="Y420:Z420"/>
    <mergeCell ref="AB420:AC420"/>
    <mergeCell ref="G423:H423"/>
    <mergeCell ref="J423:K423"/>
    <mergeCell ref="M423:N423"/>
    <mergeCell ref="P423:Q423"/>
    <mergeCell ref="S423:T423"/>
    <mergeCell ref="V423:W423"/>
    <mergeCell ref="Y423:Z423"/>
    <mergeCell ref="AB423:AC423"/>
    <mergeCell ref="G420:H420"/>
    <mergeCell ref="J420:K420"/>
    <mergeCell ref="M420:N420"/>
    <mergeCell ref="P420:Q420"/>
    <mergeCell ref="S420:T420"/>
    <mergeCell ref="V420:W420"/>
    <mergeCell ref="Y439:Z439"/>
    <mergeCell ref="AB439:AC439"/>
    <mergeCell ref="G442:H442"/>
    <mergeCell ref="J442:K442"/>
    <mergeCell ref="M442:N442"/>
    <mergeCell ref="P442:Q442"/>
    <mergeCell ref="S442:T442"/>
    <mergeCell ref="V442:W442"/>
    <mergeCell ref="Y442:Z442"/>
    <mergeCell ref="AB442:AC442"/>
    <mergeCell ref="G439:H439"/>
    <mergeCell ref="J439:K439"/>
    <mergeCell ref="M439:N439"/>
    <mergeCell ref="P439:Q439"/>
    <mergeCell ref="S439:T439"/>
    <mergeCell ref="V439:W439"/>
    <mergeCell ref="Y433:Z433"/>
    <mergeCell ref="AB433:AC433"/>
    <mergeCell ref="G436:H436"/>
    <mergeCell ref="J436:K436"/>
    <mergeCell ref="M436:N436"/>
    <mergeCell ref="P436:Q436"/>
    <mergeCell ref="S436:T436"/>
    <mergeCell ref="V436:W436"/>
    <mergeCell ref="Y436:Z436"/>
    <mergeCell ref="AB436:AC436"/>
    <mergeCell ref="G433:H433"/>
    <mergeCell ref="J433:K433"/>
    <mergeCell ref="M433:N433"/>
    <mergeCell ref="P433:Q433"/>
    <mergeCell ref="S433:T433"/>
    <mergeCell ref="V433:W433"/>
    <mergeCell ref="Y452:Z452"/>
    <mergeCell ref="AB452:AC452"/>
    <mergeCell ref="G455:H455"/>
    <mergeCell ref="J455:K455"/>
    <mergeCell ref="M455:N455"/>
    <mergeCell ref="P455:Q455"/>
    <mergeCell ref="S455:T455"/>
    <mergeCell ref="V455:W455"/>
    <mergeCell ref="Y455:Z455"/>
    <mergeCell ref="AB455:AC455"/>
    <mergeCell ref="G452:H452"/>
    <mergeCell ref="J452:K452"/>
    <mergeCell ref="M452:N452"/>
    <mergeCell ref="P452:Q452"/>
    <mergeCell ref="S452:T452"/>
    <mergeCell ref="V452:W452"/>
    <mergeCell ref="Y446:Z446"/>
    <mergeCell ref="AB446:AC446"/>
    <mergeCell ref="G449:H449"/>
    <mergeCell ref="J449:K449"/>
    <mergeCell ref="M449:N449"/>
    <mergeCell ref="P449:Q449"/>
    <mergeCell ref="S449:T449"/>
    <mergeCell ref="V449:W449"/>
    <mergeCell ref="Y449:Z449"/>
    <mergeCell ref="AB449:AC449"/>
    <mergeCell ref="G446:H446"/>
    <mergeCell ref="J446:K446"/>
    <mergeCell ref="M446:N446"/>
    <mergeCell ref="P446:Q446"/>
    <mergeCell ref="S446:T446"/>
    <mergeCell ref="V446:W446"/>
    <mergeCell ref="Y465:Z465"/>
    <mergeCell ref="AB465:AC465"/>
    <mergeCell ref="G468:H468"/>
    <mergeCell ref="J468:K468"/>
    <mergeCell ref="M468:N468"/>
    <mergeCell ref="P468:Q468"/>
    <mergeCell ref="S468:T468"/>
    <mergeCell ref="V468:W468"/>
    <mergeCell ref="Y468:Z468"/>
    <mergeCell ref="AB468:AC468"/>
    <mergeCell ref="G465:H465"/>
    <mergeCell ref="J465:K465"/>
    <mergeCell ref="M465:N465"/>
    <mergeCell ref="P465:Q465"/>
    <mergeCell ref="S465:T465"/>
    <mergeCell ref="V465:W465"/>
    <mergeCell ref="Y459:Z459"/>
    <mergeCell ref="AB459:AC459"/>
    <mergeCell ref="G462:H462"/>
    <mergeCell ref="J462:K462"/>
    <mergeCell ref="M462:N462"/>
    <mergeCell ref="P462:Q462"/>
    <mergeCell ref="S462:T462"/>
    <mergeCell ref="V462:W462"/>
    <mergeCell ref="Y462:Z462"/>
    <mergeCell ref="AB462:AC462"/>
    <mergeCell ref="G459:H459"/>
    <mergeCell ref="J459:K459"/>
    <mergeCell ref="M459:N459"/>
    <mergeCell ref="P459:Q459"/>
    <mergeCell ref="S459:T459"/>
    <mergeCell ref="V459:W459"/>
    <mergeCell ref="Y478:Z478"/>
    <mergeCell ref="AB478:AC478"/>
    <mergeCell ref="G481:H481"/>
    <mergeCell ref="J481:K481"/>
    <mergeCell ref="M481:N481"/>
    <mergeCell ref="P481:Q481"/>
    <mergeCell ref="S481:T481"/>
    <mergeCell ref="V481:W481"/>
    <mergeCell ref="Y481:Z481"/>
    <mergeCell ref="AB481:AC481"/>
    <mergeCell ref="G478:H478"/>
    <mergeCell ref="J478:K478"/>
    <mergeCell ref="M478:N478"/>
    <mergeCell ref="P478:Q478"/>
    <mergeCell ref="S478:T478"/>
    <mergeCell ref="V478:W478"/>
    <mergeCell ref="Y472:Z472"/>
    <mergeCell ref="AB472:AC472"/>
    <mergeCell ref="G475:H475"/>
    <mergeCell ref="J475:K475"/>
    <mergeCell ref="M475:N475"/>
    <mergeCell ref="P475:Q475"/>
    <mergeCell ref="S475:T475"/>
    <mergeCell ref="V475:W475"/>
    <mergeCell ref="Y475:Z475"/>
    <mergeCell ref="AB475:AC475"/>
    <mergeCell ref="G472:H472"/>
    <mergeCell ref="J472:K472"/>
    <mergeCell ref="M472:N472"/>
    <mergeCell ref="P472:Q472"/>
    <mergeCell ref="S472:T472"/>
    <mergeCell ref="V472:W472"/>
    <mergeCell ref="Y491:Z491"/>
    <mergeCell ref="AB491:AC491"/>
    <mergeCell ref="G494:H494"/>
    <mergeCell ref="J494:K494"/>
    <mergeCell ref="M494:N494"/>
    <mergeCell ref="P494:Q494"/>
    <mergeCell ref="S494:T494"/>
    <mergeCell ref="V494:W494"/>
    <mergeCell ref="Y494:Z494"/>
    <mergeCell ref="AB494:AC494"/>
    <mergeCell ref="G491:H491"/>
    <mergeCell ref="J491:K491"/>
    <mergeCell ref="M491:N491"/>
    <mergeCell ref="P491:Q491"/>
    <mergeCell ref="S491:T491"/>
    <mergeCell ref="V491:W491"/>
    <mergeCell ref="Y485:Z485"/>
    <mergeCell ref="AB485:AC485"/>
    <mergeCell ref="G488:H488"/>
    <mergeCell ref="J488:K488"/>
    <mergeCell ref="M488:N488"/>
    <mergeCell ref="P488:Q488"/>
    <mergeCell ref="S488:T488"/>
    <mergeCell ref="V488:W488"/>
    <mergeCell ref="Y488:Z488"/>
    <mergeCell ref="AB488:AC488"/>
    <mergeCell ref="G485:H485"/>
    <mergeCell ref="J485:K485"/>
    <mergeCell ref="M485:N485"/>
    <mergeCell ref="P485:Q485"/>
    <mergeCell ref="S485:T485"/>
    <mergeCell ref="V485:W485"/>
    <mergeCell ref="Y504:Z504"/>
    <mergeCell ref="AB504:AC504"/>
    <mergeCell ref="G507:H507"/>
    <mergeCell ref="J507:K507"/>
    <mergeCell ref="M507:N507"/>
    <mergeCell ref="P507:Q507"/>
    <mergeCell ref="S507:T507"/>
    <mergeCell ref="V507:W507"/>
    <mergeCell ref="Y507:Z507"/>
    <mergeCell ref="AB507:AC507"/>
    <mergeCell ref="G504:H504"/>
    <mergeCell ref="J504:K504"/>
    <mergeCell ref="M504:N504"/>
    <mergeCell ref="P504:Q504"/>
    <mergeCell ref="S504:T504"/>
    <mergeCell ref="V504:W504"/>
    <mergeCell ref="Y498:Z498"/>
    <mergeCell ref="AB498:AC498"/>
    <mergeCell ref="G501:H501"/>
    <mergeCell ref="J501:K501"/>
    <mergeCell ref="M501:N501"/>
    <mergeCell ref="P501:Q501"/>
    <mergeCell ref="S501:T501"/>
    <mergeCell ref="V501:W501"/>
    <mergeCell ref="Y501:Z501"/>
    <mergeCell ref="AB501:AC501"/>
    <mergeCell ref="G498:H498"/>
    <mergeCell ref="J498:K498"/>
    <mergeCell ref="M498:N498"/>
    <mergeCell ref="P498:Q498"/>
    <mergeCell ref="S498:T498"/>
    <mergeCell ref="V498:W498"/>
    <mergeCell ref="Y517:Z517"/>
    <mergeCell ref="AB517:AC517"/>
    <mergeCell ref="G520:H520"/>
    <mergeCell ref="J520:K520"/>
    <mergeCell ref="M520:N520"/>
    <mergeCell ref="P520:Q520"/>
    <mergeCell ref="S520:T520"/>
    <mergeCell ref="V520:W520"/>
    <mergeCell ref="Y520:Z520"/>
    <mergeCell ref="AB520:AC520"/>
    <mergeCell ref="G517:H517"/>
    <mergeCell ref="J517:K517"/>
    <mergeCell ref="M517:N517"/>
    <mergeCell ref="P517:Q517"/>
    <mergeCell ref="S517:T517"/>
    <mergeCell ref="V517:W517"/>
    <mergeCell ref="Y511:Z511"/>
    <mergeCell ref="AB511:AC511"/>
    <mergeCell ref="G514:H514"/>
    <mergeCell ref="J514:K514"/>
    <mergeCell ref="M514:N514"/>
    <mergeCell ref="P514:Q514"/>
    <mergeCell ref="S514:T514"/>
    <mergeCell ref="V514:W514"/>
    <mergeCell ref="Y514:Z514"/>
    <mergeCell ref="AB514:AC514"/>
    <mergeCell ref="G511:H511"/>
    <mergeCell ref="J511:K511"/>
    <mergeCell ref="M511:N511"/>
    <mergeCell ref="P511:Q511"/>
    <mergeCell ref="S511:T511"/>
    <mergeCell ref="V511:W51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opLeftCell="A2" workbookViewId="0">
      <selection activeCell="E47" sqref="E46:E47"/>
    </sheetView>
  </sheetViews>
  <sheetFormatPr defaultRowHeight="13.5" x14ac:dyDescent="0.25"/>
  <cols>
    <col min="2" max="2" width="13.5703125" bestFit="1" customWidth="1"/>
    <col min="3" max="11" width="10.5703125" bestFit="1" customWidth="1"/>
    <col min="12" max="12" width="11.7109375" bestFit="1" customWidth="1"/>
  </cols>
  <sheetData>
    <row r="2" spans="1:12" x14ac:dyDescent="0.25">
      <c r="C2" t="s">
        <v>3778</v>
      </c>
      <c r="D2" t="s">
        <v>3779</v>
      </c>
      <c r="E2" t="s">
        <v>3780</v>
      </c>
      <c r="F2" t="s">
        <v>3781</v>
      </c>
      <c r="G2" t="s">
        <v>3782</v>
      </c>
      <c r="H2" t="s">
        <v>3783</v>
      </c>
      <c r="I2" t="s">
        <v>3784</v>
      </c>
      <c r="J2" t="s">
        <v>3785</v>
      </c>
      <c r="K2" t="s">
        <v>3786</v>
      </c>
      <c r="L2" t="s">
        <v>3787</v>
      </c>
    </row>
    <row r="3" spans="1:12" x14ac:dyDescent="0.25">
      <c r="A3" s="57" t="s">
        <v>3790</v>
      </c>
      <c r="B3" t="s">
        <v>3788</v>
      </c>
      <c r="C3" t="s">
        <v>3791</v>
      </c>
      <c r="D3" t="s">
        <v>3793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1:12" x14ac:dyDescent="0.25">
      <c r="A4" s="57"/>
      <c r="B4" t="s">
        <v>3789</v>
      </c>
      <c r="C4" t="s">
        <v>3792</v>
      </c>
      <c r="D4" t="s">
        <v>3794</v>
      </c>
      <c r="E4" t="s">
        <v>475</v>
      </c>
      <c r="F4" t="s">
        <v>477</v>
      </c>
      <c r="G4" t="s">
        <v>479</v>
      </c>
      <c r="H4" t="s">
        <v>481</v>
      </c>
      <c r="I4" t="s">
        <v>483</v>
      </c>
      <c r="J4" t="s">
        <v>485</v>
      </c>
      <c r="K4" t="s">
        <v>487</v>
      </c>
      <c r="L4" t="s">
        <v>489</v>
      </c>
    </row>
    <row r="5" spans="1:12" x14ac:dyDescent="0.25">
      <c r="A5" s="57"/>
      <c r="B5" t="s">
        <v>3788</v>
      </c>
      <c r="C5">
        <v>121</v>
      </c>
      <c r="D5">
        <v>122</v>
      </c>
      <c r="E5">
        <v>123</v>
      </c>
      <c r="F5">
        <v>124</v>
      </c>
    </row>
    <row r="6" spans="1:12" x14ac:dyDescent="0.25">
      <c r="A6" s="57"/>
      <c r="B6" t="s">
        <v>3789</v>
      </c>
      <c r="C6">
        <v>181</v>
      </c>
      <c r="D6">
        <v>182</v>
      </c>
      <c r="E6">
        <v>183</v>
      </c>
      <c r="F6">
        <v>184</v>
      </c>
    </row>
    <row r="7" spans="1:12" x14ac:dyDescent="0.25">
      <c r="A7" s="57"/>
      <c r="B7" t="s">
        <v>3788</v>
      </c>
      <c r="C7">
        <v>241</v>
      </c>
      <c r="D7">
        <v>242</v>
      </c>
      <c r="E7">
        <v>243</v>
      </c>
      <c r="F7">
        <v>244</v>
      </c>
    </row>
    <row r="8" spans="1:12" x14ac:dyDescent="0.25">
      <c r="A8" s="57"/>
      <c r="B8" t="s">
        <v>3789</v>
      </c>
      <c r="C8">
        <v>301</v>
      </c>
      <c r="D8">
        <v>302</v>
      </c>
      <c r="E8">
        <v>303</v>
      </c>
      <c r="F8">
        <v>304</v>
      </c>
    </row>
    <row r="9" spans="1:12" x14ac:dyDescent="0.25">
      <c r="A9" s="57"/>
      <c r="B9" t="s">
        <v>3788</v>
      </c>
      <c r="C9">
        <v>361</v>
      </c>
      <c r="D9">
        <v>362</v>
      </c>
      <c r="E9">
        <v>363</v>
      </c>
      <c r="F9">
        <v>364</v>
      </c>
    </row>
    <row r="10" spans="1:12" x14ac:dyDescent="0.25">
      <c r="A10" s="57"/>
      <c r="B10" t="s">
        <v>3789</v>
      </c>
      <c r="C10">
        <v>421</v>
      </c>
      <c r="D10">
        <v>422</v>
      </c>
      <c r="E10">
        <v>423</v>
      </c>
      <c r="F10">
        <v>424</v>
      </c>
    </row>
    <row r="11" spans="1:12" x14ac:dyDescent="0.25">
      <c r="A11" s="57"/>
      <c r="B11" t="s">
        <v>3788</v>
      </c>
      <c r="C11">
        <v>481</v>
      </c>
      <c r="D11">
        <v>482</v>
      </c>
      <c r="E11">
        <v>483</v>
      </c>
      <c r="F11">
        <v>484</v>
      </c>
    </row>
    <row r="12" spans="1:12" x14ac:dyDescent="0.25">
      <c r="A12" s="57"/>
      <c r="B12" t="s">
        <v>3789</v>
      </c>
      <c r="C12">
        <v>541</v>
      </c>
      <c r="D12">
        <v>542</v>
      </c>
      <c r="E12">
        <v>543</v>
      </c>
      <c r="F12">
        <v>544</v>
      </c>
    </row>
  </sheetData>
  <mergeCells count="1">
    <mergeCell ref="A3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Bank Map</vt:lpstr>
      <vt:lpstr>Bank Map(10)</vt:lpstr>
      <vt:lpstr>Bank Map(8)</vt:lpstr>
      <vt:lpstr>Sheet1</vt:lpstr>
    </vt:vector>
  </TitlesOfParts>
  <Company>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Jung KwangHo</cp:lastModifiedBy>
  <dcterms:created xsi:type="dcterms:W3CDTF">2021-05-12T05:53:36Z</dcterms:created>
  <dcterms:modified xsi:type="dcterms:W3CDTF">2022-03-17T00:39:18Z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D:\LEO 社 PMIC MAP.xlsx</vt:lpwstr>
  </property>
</Properties>
</file>